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85" windowWidth="13815" windowHeight="6090"/>
  </bookViews>
  <sheets>
    <sheet name="stock tissu MP " sheetId="1" r:id="rId1"/>
    <sheet name="ETAT TISSU CT KIND (1)" sheetId="3" r:id="rId2"/>
  </sheets>
  <definedNames>
    <definedName name="_xlnm._FilterDatabase" localSheetId="1" hidden="1">'ETAT TISSU CT KIND (1)'!$A$1:$H$23</definedName>
    <definedName name="_xlnm._FilterDatabase" localSheetId="0" hidden="1">'stock tissu MP '!$A$1:$Y$23</definedName>
    <definedName name="COLOMBUS_TABLE_ANARES" localSheetId="1">'ETAT TISSU CT KIND (1)'!$A$2:$H$23</definedName>
    <definedName name="Print_Titles" localSheetId="1">'ETAT TISSU CT KIND (1)'!$1:$1</definedName>
  </definedNames>
  <calcPr calcId="144525"/>
  <fileRecoveryPr repairLoad="1"/>
</workbook>
</file>

<file path=xl/calcChain.xml><?xml version="1.0" encoding="utf-8"?>
<calcChain xmlns="http://schemas.openxmlformats.org/spreadsheetml/2006/main">
  <c r="R3" i="1" l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" i="1"/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" i="1"/>
  <c r="O3" i="1" l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" i="1"/>
  <c r="G25" i="3"/>
  <c r="Y3" i="1"/>
</calcChain>
</file>

<file path=xl/sharedStrings.xml><?xml version="1.0" encoding="utf-8"?>
<sst xmlns="http://schemas.openxmlformats.org/spreadsheetml/2006/main" count="388" uniqueCount="124">
  <si>
    <t>U</t>
  </si>
  <si>
    <t>Produit</t>
  </si>
  <si>
    <t>U V C</t>
  </si>
  <si>
    <t>Libellé couleurs</t>
  </si>
  <si>
    <t>Libellé fournisseur</t>
  </si>
  <si>
    <t>Categorie</t>
  </si>
  <si>
    <t>Libellé familles</t>
  </si>
  <si>
    <t>QTE STK</t>
  </si>
  <si>
    <t>Prix revient</t>
  </si>
  <si>
    <t>Z0035093PE17</t>
  </si>
  <si>
    <t>coloris</t>
  </si>
  <si>
    <t>frs</t>
  </si>
  <si>
    <t>Prix (dh)</t>
  </si>
  <si>
    <t>prix ($)</t>
  </si>
  <si>
    <t>Famille</t>
  </si>
  <si>
    <t>Période  (Colombus)</t>
  </si>
  <si>
    <t>P</t>
  </si>
  <si>
    <t>QTE STK 07/08/18</t>
  </si>
  <si>
    <t>QTE STK 06/08/18</t>
  </si>
  <si>
    <t>MVT</t>
  </si>
  <si>
    <t>Lance "MODEL</t>
  </si>
  <si>
    <t>Lance "QTE"</t>
  </si>
  <si>
    <t xml:space="preserve">Qte Phys Reel </t>
  </si>
  <si>
    <t>CL</t>
  </si>
  <si>
    <t>Composition</t>
  </si>
  <si>
    <t>P/M²</t>
  </si>
  <si>
    <t>Z0035093PE17\1</t>
  </si>
  <si>
    <t>TAUPE</t>
  </si>
  <si>
    <t>BOMBAY</t>
  </si>
  <si>
    <t>CT</t>
  </si>
  <si>
    <t>(Autre dimension)</t>
  </si>
  <si>
    <t>Laiz</t>
  </si>
  <si>
    <t>Type</t>
  </si>
  <si>
    <t>resultat contôl</t>
  </si>
  <si>
    <t>decision</t>
  </si>
  <si>
    <t>Z0035093PE17\2</t>
  </si>
  <si>
    <t>ICE</t>
  </si>
  <si>
    <t>PIPPER PINK</t>
  </si>
  <si>
    <t>Z0035112PE17</t>
  </si>
  <si>
    <t>Z0035112PE17\1</t>
  </si>
  <si>
    <t>BLACK</t>
  </si>
  <si>
    <t>Z0035112PE17\2</t>
  </si>
  <si>
    <t>CHOCOLAT</t>
  </si>
  <si>
    <t>Z0035112PE17\3</t>
  </si>
  <si>
    <t>Z012280E16</t>
  </si>
  <si>
    <t>Z012280E16\1</t>
  </si>
  <si>
    <t>IVORY LUREX</t>
  </si>
  <si>
    <t>GAMATEKS</t>
  </si>
  <si>
    <t>MA</t>
  </si>
  <si>
    <t>Z012280E17</t>
  </si>
  <si>
    <t>Z012280E17\1</t>
  </si>
  <si>
    <t>GREY LUREX</t>
  </si>
  <si>
    <t>Z012280E17\2</t>
  </si>
  <si>
    <t>Z012280E17\3</t>
  </si>
  <si>
    <t>IVORY GOLD</t>
  </si>
  <si>
    <t>Z012280E17\4</t>
  </si>
  <si>
    <t>IVORY SILVER</t>
  </si>
  <si>
    <t>Z015230H17</t>
  </si>
  <si>
    <t>Z015230H17\1</t>
  </si>
  <si>
    <t>DENIMBLU</t>
  </si>
  <si>
    <t>Z015230H17\2</t>
  </si>
  <si>
    <t>BEIGE</t>
  </si>
  <si>
    <t>Z015230H17\3</t>
  </si>
  <si>
    <t>IVORY</t>
  </si>
  <si>
    <t>BASIC DARK BLUE</t>
  </si>
  <si>
    <t>Z015230H17\4</t>
  </si>
  <si>
    <t>Z015230H17\5</t>
  </si>
  <si>
    <t>ROSE FLUO</t>
  </si>
  <si>
    <t>Z0160088E17</t>
  </si>
  <si>
    <t>Z0160088E17\1</t>
  </si>
  <si>
    <t>D BLUE</t>
  </si>
  <si>
    <t>ANGMAI</t>
  </si>
  <si>
    <t>Z0160088E17\2</t>
  </si>
  <si>
    <t>Z0160088E17\3</t>
  </si>
  <si>
    <t>PINK</t>
  </si>
  <si>
    <t>Z1001201PE17</t>
  </si>
  <si>
    <t>Z1001201PE17\1</t>
  </si>
  <si>
    <t>ELEG3</t>
  </si>
  <si>
    <t>ELEGANT FABRICS</t>
  </si>
  <si>
    <t>Z10379134E16</t>
  </si>
  <si>
    <t>Z10379134E16\1</t>
  </si>
  <si>
    <t>JIANYE</t>
  </si>
  <si>
    <t>Z10379134E16\2</t>
  </si>
  <si>
    <t>ARTISAN</t>
  </si>
  <si>
    <t>PERMANENT FAUX DAIM</t>
  </si>
  <si>
    <t>Z10379134E16\3</t>
  </si>
  <si>
    <t>P4</t>
  </si>
  <si>
    <t>M</t>
  </si>
  <si>
    <t>GILETS</t>
  </si>
  <si>
    <t>17-PER</t>
  </si>
  <si>
    <t>90%PES10%EA</t>
  </si>
  <si>
    <t>FAUX DAIM</t>
  </si>
  <si>
    <t>14-PER</t>
  </si>
  <si>
    <t>SPORTWEAR</t>
  </si>
  <si>
    <t>TOPS</t>
  </si>
  <si>
    <t>CAPS</t>
  </si>
  <si>
    <t>SOLDEE</t>
  </si>
  <si>
    <t>DJELLABAS</t>
  </si>
  <si>
    <t>(Aucun)</t>
  </si>
  <si>
    <t>KG</t>
  </si>
  <si>
    <t>FANCY</t>
  </si>
  <si>
    <t>P1</t>
  </si>
  <si>
    <t>P5</t>
  </si>
  <si>
    <t>1 C(fancy) TRANSFERT</t>
  </si>
  <si>
    <t>98%V2%PES</t>
  </si>
  <si>
    <t>A PROVISIONNER</t>
  </si>
  <si>
    <t>1 C(fleece)</t>
  </si>
  <si>
    <t>50%P50%VISC</t>
  </si>
  <si>
    <t>FLEECE</t>
  </si>
  <si>
    <t>1 prov (fleece)</t>
  </si>
  <si>
    <t>P2</t>
  </si>
  <si>
    <t>1 T(struc)</t>
  </si>
  <si>
    <t>100% PES</t>
  </si>
  <si>
    <t>STRUCTURE</t>
  </si>
  <si>
    <t>11-TS</t>
  </si>
  <si>
    <t>P5/</t>
  </si>
  <si>
    <t>P3</t>
  </si>
  <si>
    <t>37-BL</t>
  </si>
  <si>
    <t>97%PES3%EA</t>
  </si>
  <si>
    <t>IMPRIME</t>
  </si>
  <si>
    <t>P4/P6</t>
  </si>
  <si>
    <t>31-G-E18 2</t>
  </si>
  <si>
    <t>97%P3%SP</t>
  </si>
  <si>
    <t xml:space="preserve">Type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</si>
</sst>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dh]#,##0.00"/>
    <numFmt numFmtId="165" formatCode="[$$]#,##0.00"/>
  </numFmts>
  <fonts count="10" x14ac:knownFonts="1">
    <font>
      <sz val="10"/>
      <color rgb="FF000000"/>
      <name val="Arial"/>
    </font>
    <font>
      <b/>
      <sz val="9"/>
      <color rgb="FFFFFF00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b/>
      <sz val="9"/>
      <name val="Calibri"/>
      <family val="2"/>
    </font>
    <font>
      <b/>
      <sz val="8"/>
      <color rgb="FF00FFFF"/>
      <name val="Calibri"/>
      <family val="2"/>
    </font>
    <font>
      <b/>
      <sz val="8"/>
      <name val="Calibri"/>
      <family val="2"/>
    </font>
    <font>
      <b/>
      <sz val="8"/>
      <color rgb="FF000000"/>
      <name val="Calibri"/>
      <family val="2"/>
    </font>
    <font>
      <b/>
      <sz val="9"/>
      <color rgb="FF000000"/>
      <name val="Calibri"/>
      <family val="2"/>
    </font>
    <font>
      <b/>
      <sz val="9"/>
      <color rgb="FFFF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002060"/>
        <bgColor rgb="FF002060"/>
      </patternFill>
    </fill>
    <fill>
      <patternFill patternType="solid">
        <fgColor rgb="FF99CCFF"/>
        <bgColor rgb="FF99CCFF"/>
      </patternFill>
    </fill>
    <fill>
      <patternFill patternType="solid">
        <fgColor rgb="FFCCFFFF"/>
        <bgColor rgb="FFCCFFFF"/>
      </patternFill>
    </fill>
    <fill>
      <patternFill patternType="solid">
        <fgColor rgb="FF000000"/>
        <bgColor rgb="FF000000"/>
      </patternFill>
    </fill>
    <fill>
      <patternFill patternType="solid">
        <fgColor rgb="FFFDE9D9"/>
        <bgColor rgb="FFFDE9D9"/>
      </patternFill>
    </fill>
    <fill>
      <patternFill patternType="solid">
        <fgColor rgb="FFFFFF99"/>
        <bgColor rgb="FFFFFF99"/>
      </patternFill>
    </fill>
    <fill>
      <patternFill patternType="solid">
        <fgColor rgb="FFE5B8B7"/>
        <bgColor rgb="FFE5B8B7"/>
      </patternFill>
    </fill>
    <fill>
      <patternFill patternType="solid">
        <fgColor rgb="FF66FF66"/>
        <bgColor rgb="FF66FF66"/>
      </patternFill>
    </fill>
    <fill>
      <patternFill patternType="solid">
        <fgColor rgb="FFFFFFCC"/>
        <bgColor rgb="FFFFFFCC"/>
      </patternFill>
    </fill>
    <fill>
      <patternFill patternType="solid">
        <fgColor rgb="FFEFEFEF"/>
        <bgColor rgb="FFEFEFEF"/>
      </patternFill>
    </fill>
    <fill>
      <patternFill patternType="solid">
        <fgColor rgb="FF00FFFF"/>
        <bgColor rgb="FF00FFFF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 applyFont="1" applyAlignment="1"/>
    <xf numFmtId="0" fontId="1" fillId="2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164" fontId="1" fillId="2" borderId="1" xfId="0" applyNumberFormat="1" applyFont="1" applyFill="1" applyBorder="1" applyAlignment="1">
      <alignment horizontal="left" vertical="center" wrapText="1"/>
    </xf>
    <xf numFmtId="165" fontId="1" fillId="2" borderId="1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0" borderId="2" xfId="0" applyFont="1" applyBorder="1"/>
    <xf numFmtId="0" fontId="1" fillId="2" borderId="1" xfId="0" applyFont="1" applyFill="1" applyBorder="1" applyAlignment="1">
      <alignment horizontal="center" vertical="center"/>
    </xf>
    <xf numFmtId="1" fontId="3" fillId="0" borderId="2" xfId="0" applyNumberFormat="1" applyFont="1" applyBorder="1"/>
    <xf numFmtId="2" fontId="3" fillId="0" borderId="2" xfId="0" applyNumberFormat="1" applyFont="1" applyBorder="1"/>
    <xf numFmtId="0" fontId="3" fillId="0" borderId="3" xfId="0" applyFont="1" applyBorder="1"/>
    <xf numFmtId="0" fontId="4" fillId="4" borderId="1" xfId="0" applyFont="1" applyFill="1" applyBorder="1" applyAlignment="1"/>
    <xf numFmtId="1" fontId="3" fillId="0" borderId="3" xfId="0" applyNumberFormat="1" applyFont="1" applyBorder="1"/>
    <xf numFmtId="2" fontId="3" fillId="0" borderId="3" xfId="0" applyNumberFormat="1" applyFont="1" applyBorder="1"/>
    <xf numFmtId="0" fontId="5" fillId="5" borderId="1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 wrapText="1"/>
    </xf>
    <xf numFmtId="0" fontId="6" fillId="4" borderId="1" xfId="0" applyFont="1" applyFill="1" applyBorder="1" applyAlignment="1">
      <alignment vertical="center" wrapText="1"/>
    </xf>
    <xf numFmtId="164" fontId="4" fillId="4" borderId="1" xfId="0" applyNumberFormat="1" applyFont="1" applyFill="1" applyBorder="1" applyAlignment="1">
      <alignment horizontal="left" vertical="center"/>
    </xf>
    <xf numFmtId="0" fontId="7" fillId="6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left" vertical="center"/>
    </xf>
    <xf numFmtId="1" fontId="4" fillId="7" borderId="1" xfId="0" applyNumberFormat="1" applyFont="1" applyFill="1" applyBorder="1" applyAlignment="1">
      <alignment horizontal="center" vertical="center"/>
    </xf>
    <xf numFmtId="1" fontId="6" fillId="7" borderId="1" xfId="0" applyNumberFormat="1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 wrapText="1"/>
    </xf>
    <xf numFmtId="1" fontId="6" fillId="9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left" vertical="center" wrapText="1"/>
    </xf>
    <xf numFmtId="0" fontId="7" fillId="6" borderId="1" xfId="0" applyFont="1" applyFill="1" applyBorder="1" applyAlignment="1">
      <alignment horizontal="center" vertical="center"/>
    </xf>
    <xf numFmtId="1" fontId="7" fillId="6" borderId="1" xfId="0" applyNumberFormat="1" applyFont="1" applyFill="1" applyBorder="1" applyAlignment="1">
      <alignment horizontal="center" vertical="center"/>
    </xf>
    <xf numFmtId="0" fontId="9" fillId="10" borderId="1" xfId="0" applyFont="1" applyFill="1" applyBorder="1" applyAlignment="1">
      <alignment horizontal="center" vertical="center" wrapText="1"/>
    </xf>
    <xf numFmtId="0" fontId="8" fillId="10" borderId="1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 vertical="center" wrapText="1"/>
    </xf>
    <xf numFmtId="0" fontId="6" fillId="1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1" fontId="4" fillId="7" borderId="1" xfId="0" applyNumberFormat="1" applyFont="1" applyFill="1" applyBorder="1" applyAlignment="1">
      <alignment horizontal="center" vertical="center"/>
    </xf>
    <xf numFmtId="1" fontId="2" fillId="4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  <outlinePr summaryBelow="0" summaryRight="0"/>
  </sheetPr>
  <dimension ref="A1:Y23"/>
  <sheetViews>
    <sheetView tabSelected="1" workbookViewId="0">
      <pane ySplit="1" topLeftCell="A2" activePane="bottomLeft" state="frozen"/>
      <selection pane="bottomLeft" activeCell="P6" sqref="P6"/>
    </sheetView>
  </sheetViews>
  <sheetFormatPr baseColWidth="10" defaultColWidth="14.42578125" defaultRowHeight="15" customHeight="1" x14ac:dyDescent="0.2"/>
  <cols>
    <col min="1" max="1" width="13" customWidth="1"/>
    <col min="2" max="2" width="5.42578125" customWidth="1"/>
    <col min="3" max="3" width="11.42578125" customWidth="1"/>
    <col min="4" max="4" width="8.85546875" customWidth="1"/>
    <col min="5" max="5" width="7.5703125" customWidth="1"/>
    <col min="6" max="6" width="7.42578125" customWidth="1"/>
    <col min="7" max="7" width="12.42578125" customWidth="1"/>
    <col min="8" max="8" width="11.85546875" customWidth="1"/>
    <col min="9" max="9" width="5.85546875" customWidth="1"/>
    <col min="10" max="10" width="4.5703125" customWidth="1"/>
    <col min="11" max="11" width="4.28515625" customWidth="1"/>
    <col min="12" max="12" width="10.42578125" customWidth="1"/>
    <col min="13" max="13" width="10.7109375" customWidth="1"/>
    <col min="14" max="15" width="8" customWidth="1"/>
    <col min="16" max="16" width="9.85546875" customWidth="1"/>
    <col min="17" max="17" width="8.28515625" customWidth="1"/>
    <col min="18" max="18" width="10.7109375" customWidth="1"/>
    <col min="19" max="19" width="8.42578125" customWidth="1"/>
    <col min="20" max="20" width="12.85546875" customWidth="1"/>
    <col min="21" max="21" width="6.42578125" customWidth="1"/>
    <col min="22" max="22" width="8.7109375" customWidth="1"/>
    <col min="23" max="23" width="9.140625" customWidth="1"/>
    <col min="24" max="24" width="13" customWidth="1"/>
    <col min="25" max="25" width="9.7109375" customWidth="1"/>
  </cols>
  <sheetData>
    <row r="1" spans="1:25" ht="26.25" customHeight="1" x14ac:dyDescent="0.2">
      <c r="A1" s="1"/>
      <c r="B1" s="3"/>
      <c r="C1" s="1" t="s">
        <v>10</v>
      </c>
      <c r="D1" s="4" t="s">
        <v>11</v>
      </c>
      <c r="E1" s="5" t="s">
        <v>12</v>
      </c>
      <c r="F1" s="6" t="s">
        <v>13</v>
      </c>
      <c r="G1" s="3" t="s">
        <v>14</v>
      </c>
      <c r="H1" s="3" t="s">
        <v>15</v>
      </c>
      <c r="I1" s="3" t="s">
        <v>16</v>
      </c>
      <c r="J1" s="4"/>
      <c r="K1" s="4" t="s">
        <v>0</v>
      </c>
      <c r="L1" s="7" t="s">
        <v>17</v>
      </c>
      <c r="M1" s="7" t="s">
        <v>18</v>
      </c>
      <c r="N1" s="3" t="s">
        <v>19</v>
      </c>
      <c r="O1" s="7" t="s">
        <v>123</v>
      </c>
      <c r="P1" s="3" t="s">
        <v>20</v>
      </c>
      <c r="Q1" s="3" t="s">
        <v>21</v>
      </c>
      <c r="R1" s="3" t="s">
        <v>22</v>
      </c>
      <c r="S1" s="3" t="s">
        <v>23</v>
      </c>
      <c r="T1" s="4" t="s">
        <v>24</v>
      </c>
      <c r="U1" s="9" t="s">
        <v>25</v>
      </c>
      <c r="V1" s="3" t="s">
        <v>31</v>
      </c>
      <c r="W1" s="3" t="s">
        <v>32</v>
      </c>
      <c r="X1" s="3" t="s">
        <v>33</v>
      </c>
      <c r="Y1" s="3" t="s">
        <v>34</v>
      </c>
    </row>
    <row r="2" spans="1:25" ht="26.25" customHeight="1" x14ac:dyDescent="0.2">
      <c r="A2" s="13" t="s">
        <v>9</v>
      </c>
      <c r="B2" s="16" t="s">
        <v>26</v>
      </c>
      <c r="C2" s="17" t="s">
        <v>27</v>
      </c>
      <c r="D2" s="18" t="s">
        <v>28</v>
      </c>
      <c r="E2" s="19">
        <v>31.45</v>
      </c>
      <c r="F2" s="20"/>
      <c r="G2" s="21" t="s">
        <v>84</v>
      </c>
      <c r="H2" s="22" t="s">
        <v>86</v>
      </c>
      <c r="I2" s="22"/>
      <c r="J2" s="23" t="s">
        <v>29</v>
      </c>
      <c r="K2" s="23" t="s">
        <v>87</v>
      </c>
      <c r="L2" s="24">
        <f>VLOOKUP(B2,'ETAT TISSU CT KIND (1)'!B:G,6,0)</f>
        <v>883</v>
      </c>
      <c r="M2" s="24">
        <v>883</v>
      </c>
      <c r="N2" s="25">
        <f>+L2-M2</f>
        <v>0</v>
      </c>
      <c r="O2" s="25" t="str">
        <f>IF(L2&lt;=15,"soldée","non soldée")</f>
        <v>non soldée</v>
      </c>
      <c r="P2" s="26"/>
      <c r="Q2" s="26"/>
      <c r="R2" s="27">
        <f>+L2</f>
        <v>883</v>
      </c>
      <c r="S2" s="28" t="s">
        <v>89</v>
      </c>
      <c r="T2" s="29" t="s">
        <v>90</v>
      </c>
      <c r="U2" s="30">
        <v>0</v>
      </c>
      <c r="V2" s="20">
        <v>1.44</v>
      </c>
      <c r="W2" s="20" t="s">
        <v>91</v>
      </c>
      <c r="X2" s="30"/>
      <c r="Y2" s="30" t="e">
        <v>#REF!</v>
      </c>
    </row>
    <row r="3" spans="1:25" ht="26.25" customHeight="1" x14ac:dyDescent="0.2">
      <c r="A3" s="13" t="s">
        <v>9</v>
      </c>
      <c r="B3" s="16" t="s">
        <v>35</v>
      </c>
      <c r="C3" s="17" t="s">
        <v>36</v>
      </c>
      <c r="D3" s="18" t="s">
        <v>28</v>
      </c>
      <c r="E3" s="19">
        <v>31.45</v>
      </c>
      <c r="F3" s="20"/>
      <c r="G3" s="21" t="s">
        <v>84</v>
      </c>
      <c r="H3" s="22" t="s">
        <v>86</v>
      </c>
      <c r="I3" s="22"/>
      <c r="J3" s="23" t="s">
        <v>29</v>
      </c>
      <c r="K3" s="23" t="s">
        <v>87</v>
      </c>
      <c r="L3" s="41">
        <f>VLOOKUP(B3,'ETAT TISSU CT KIND (1)'!B:G,6,0)</f>
        <v>869</v>
      </c>
      <c r="M3" s="24">
        <v>869</v>
      </c>
      <c r="N3" s="25">
        <f t="shared" ref="N3:N23" si="0">+L3-M3</f>
        <v>0</v>
      </c>
      <c r="O3" s="25" t="str">
        <f t="shared" ref="O3:O23" si="1">IF(L3&lt;=15,"soldée","non soldée")</f>
        <v>non soldée</v>
      </c>
      <c r="P3" s="26"/>
      <c r="Q3" s="26"/>
      <c r="R3" s="27">
        <f t="shared" ref="R3:R23" si="2">+L3</f>
        <v>869</v>
      </c>
      <c r="S3" s="28" t="s">
        <v>92</v>
      </c>
      <c r="T3" s="29" t="s">
        <v>90</v>
      </c>
      <c r="U3" s="30">
        <v>0</v>
      </c>
      <c r="V3" s="20">
        <v>1.44</v>
      </c>
      <c r="W3" s="20" t="s">
        <v>91</v>
      </c>
      <c r="X3" s="30"/>
      <c r="Y3" s="31">
        <f>VLOOKUP(B3,'ETAT TISSU CT KIND (1)'!B:G,6,0)</f>
        <v>869</v>
      </c>
    </row>
    <row r="4" spans="1:25" ht="26.25" customHeight="1" x14ac:dyDescent="0.2">
      <c r="A4" s="13" t="s">
        <v>38</v>
      </c>
      <c r="B4" s="16" t="s">
        <v>39</v>
      </c>
      <c r="C4" s="17" t="s">
        <v>40</v>
      </c>
      <c r="D4" s="18" t="s">
        <v>28</v>
      </c>
      <c r="E4" s="19">
        <v>52.01</v>
      </c>
      <c r="F4" s="20"/>
      <c r="G4" s="21" t="s">
        <v>84</v>
      </c>
      <c r="H4" s="22" t="s">
        <v>86</v>
      </c>
      <c r="I4" s="22"/>
      <c r="J4" s="23" t="s">
        <v>29</v>
      </c>
      <c r="K4" s="23" t="s">
        <v>87</v>
      </c>
      <c r="L4" s="41">
        <f>VLOOKUP(B4,'ETAT TISSU CT KIND (1)'!B:G,6,0)</f>
        <v>11</v>
      </c>
      <c r="M4" s="24">
        <v>11</v>
      </c>
      <c r="N4" s="25">
        <f t="shared" si="0"/>
        <v>0</v>
      </c>
      <c r="O4" s="25" t="str">
        <f t="shared" si="1"/>
        <v>soldée</v>
      </c>
      <c r="P4" s="26"/>
      <c r="Q4" s="26"/>
      <c r="R4" s="27">
        <f t="shared" si="2"/>
        <v>11</v>
      </c>
      <c r="S4" s="28" t="s">
        <v>89</v>
      </c>
      <c r="T4" s="29" t="s">
        <v>90</v>
      </c>
      <c r="U4" s="30">
        <v>0</v>
      </c>
      <c r="V4" s="20">
        <v>1.44</v>
      </c>
      <c r="W4" s="20" t="s">
        <v>91</v>
      </c>
      <c r="X4" s="30"/>
      <c r="Y4" s="30"/>
    </row>
    <row r="5" spans="1:25" ht="26.25" customHeight="1" x14ac:dyDescent="0.2">
      <c r="A5" s="13" t="s">
        <v>38</v>
      </c>
      <c r="B5" s="16" t="s">
        <v>41</v>
      </c>
      <c r="C5" s="17" t="s">
        <v>42</v>
      </c>
      <c r="D5" s="18" t="s">
        <v>28</v>
      </c>
      <c r="E5" s="19">
        <v>52.01</v>
      </c>
      <c r="F5" s="20"/>
      <c r="G5" s="21" t="s">
        <v>96</v>
      </c>
      <c r="H5" s="22" t="s">
        <v>86</v>
      </c>
      <c r="I5" s="22"/>
      <c r="J5" s="23" t="s">
        <v>29</v>
      </c>
      <c r="K5" s="23" t="s">
        <v>87</v>
      </c>
      <c r="L5" s="41">
        <f>VLOOKUP(B5,'ETAT TISSU CT KIND (1)'!B:G,6,0)</f>
        <v>0</v>
      </c>
      <c r="M5" s="24">
        <v>0</v>
      </c>
      <c r="N5" s="25">
        <f t="shared" si="0"/>
        <v>0</v>
      </c>
      <c r="O5" s="25" t="str">
        <f t="shared" si="1"/>
        <v>soldée</v>
      </c>
      <c r="P5" s="26"/>
      <c r="Q5" s="26"/>
      <c r="R5" s="27">
        <f t="shared" si="2"/>
        <v>0</v>
      </c>
      <c r="S5" s="28">
        <v>0</v>
      </c>
      <c r="T5" s="29">
        <v>0</v>
      </c>
      <c r="U5" s="30">
        <v>0</v>
      </c>
      <c r="V5" s="20">
        <v>1.48</v>
      </c>
      <c r="W5" s="20">
        <v>0</v>
      </c>
      <c r="X5" s="30"/>
      <c r="Y5" s="30"/>
    </row>
    <row r="6" spans="1:25" ht="26.25" customHeight="1" x14ac:dyDescent="0.2">
      <c r="A6" s="13" t="s">
        <v>38</v>
      </c>
      <c r="B6" s="16" t="s">
        <v>43</v>
      </c>
      <c r="C6" s="17" t="s">
        <v>36</v>
      </c>
      <c r="D6" s="18" t="s">
        <v>28</v>
      </c>
      <c r="E6" s="19">
        <v>52.01</v>
      </c>
      <c r="F6" s="20"/>
      <c r="G6" s="21" t="s">
        <v>96</v>
      </c>
      <c r="H6" s="22" t="s">
        <v>86</v>
      </c>
      <c r="I6" s="22"/>
      <c r="J6" s="23" t="s">
        <v>29</v>
      </c>
      <c r="K6" s="23" t="s">
        <v>87</v>
      </c>
      <c r="L6" s="41">
        <f>VLOOKUP(B6,'ETAT TISSU CT KIND (1)'!B:G,6,0)</f>
        <v>0</v>
      </c>
      <c r="M6" s="24">
        <v>0</v>
      </c>
      <c r="N6" s="25">
        <f t="shared" si="0"/>
        <v>0</v>
      </c>
      <c r="O6" s="25" t="str">
        <f t="shared" si="1"/>
        <v>soldée</v>
      </c>
      <c r="P6" s="26"/>
      <c r="Q6" s="26"/>
      <c r="R6" s="27">
        <f t="shared" si="2"/>
        <v>0</v>
      </c>
      <c r="S6" s="28">
        <v>0</v>
      </c>
      <c r="T6" s="29">
        <v>0</v>
      </c>
      <c r="U6" s="30">
        <v>0</v>
      </c>
      <c r="V6" s="20">
        <v>1.39</v>
      </c>
      <c r="W6" s="20">
        <v>0</v>
      </c>
      <c r="X6" s="30"/>
      <c r="Y6" s="30"/>
    </row>
    <row r="7" spans="1:25" ht="26.25" customHeight="1" x14ac:dyDescent="0.2">
      <c r="A7" s="13" t="s">
        <v>44</v>
      </c>
      <c r="B7" s="16" t="s">
        <v>45</v>
      </c>
      <c r="C7" s="17" t="s">
        <v>46</v>
      </c>
      <c r="D7" s="18" t="s">
        <v>47</v>
      </c>
      <c r="E7" s="19">
        <v>147.96</v>
      </c>
      <c r="F7" s="20"/>
      <c r="G7" s="21" t="s">
        <v>96</v>
      </c>
      <c r="H7" s="22" t="s">
        <v>98</v>
      </c>
      <c r="I7" s="22"/>
      <c r="J7" s="23" t="s">
        <v>48</v>
      </c>
      <c r="K7" s="23" t="s">
        <v>99</v>
      </c>
      <c r="L7" s="41">
        <f>VLOOKUP(B7,'ETAT TISSU CT KIND (1)'!B:G,6,0)</f>
        <v>0</v>
      </c>
      <c r="M7" s="24">
        <v>0</v>
      </c>
      <c r="N7" s="25">
        <f t="shared" si="0"/>
        <v>0</v>
      </c>
      <c r="O7" s="25" t="str">
        <f t="shared" si="1"/>
        <v>soldée</v>
      </c>
      <c r="P7" s="26"/>
      <c r="Q7" s="26"/>
      <c r="R7" s="27">
        <f t="shared" si="2"/>
        <v>0</v>
      </c>
      <c r="S7" s="28">
        <v>0</v>
      </c>
      <c r="T7" s="29">
        <v>0</v>
      </c>
      <c r="U7" s="30">
        <v>157</v>
      </c>
      <c r="V7" s="20">
        <v>1.42</v>
      </c>
      <c r="W7" s="20" t="s">
        <v>100</v>
      </c>
      <c r="X7" s="30"/>
      <c r="Y7" s="30"/>
    </row>
    <row r="8" spans="1:25" ht="26.25" customHeight="1" x14ac:dyDescent="0.2">
      <c r="A8" s="13" t="s">
        <v>49</v>
      </c>
      <c r="B8" s="16" t="s">
        <v>50</v>
      </c>
      <c r="C8" s="17" t="s">
        <v>51</v>
      </c>
      <c r="D8" s="18" t="s">
        <v>47</v>
      </c>
      <c r="E8" s="19">
        <v>148.29</v>
      </c>
      <c r="F8" s="20">
        <v>12.5</v>
      </c>
      <c r="G8" s="32" t="s">
        <v>93</v>
      </c>
      <c r="H8" s="22" t="s">
        <v>101</v>
      </c>
      <c r="I8" s="33" t="s">
        <v>102</v>
      </c>
      <c r="J8" s="23" t="s">
        <v>48</v>
      </c>
      <c r="K8" s="23" t="s">
        <v>99</v>
      </c>
      <c r="L8" s="41">
        <f>VLOOKUP(B8,'ETAT TISSU CT KIND (1)'!B:G,6,0)</f>
        <v>332</v>
      </c>
      <c r="M8" s="24">
        <v>332</v>
      </c>
      <c r="N8" s="25">
        <f t="shared" si="0"/>
        <v>0</v>
      </c>
      <c r="O8" s="25" t="str">
        <f t="shared" si="1"/>
        <v>non soldée</v>
      </c>
      <c r="P8" s="26"/>
      <c r="Q8" s="26"/>
      <c r="R8" s="27">
        <f t="shared" si="2"/>
        <v>332</v>
      </c>
      <c r="S8" s="28" t="s">
        <v>103</v>
      </c>
      <c r="T8" s="29" t="s">
        <v>104</v>
      </c>
      <c r="U8" s="30">
        <v>142</v>
      </c>
      <c r="V8" s="20">
        <v>1.45</v>
      </c>
      <c r="W8" s="20" t="s">
        <v>100</v>
      </c>
      <c r="X8" s="30"/>
      <c r="Y8" s="30"/>
    </row>
    <row r="9" spans="1:25" ht="26.25" customHeight="1" x14ac:dyDescent="0.2">
      <c r="A9" s="13" t="s">
        <v>49</v>
      </c>
      <c r="B9" s="16" t="s">
        <v>52</v>
      </c>
      <c r="C9" s="17" t="s">
        <v>46</v>
      </c>
      <c r="D9" s="18" t="s">
        <v>47</v>
      </c>
      <c r="E9" s="19">
        <v>148.29</v>
      </c>
      <c r="F9" s="20"/>
      <c r="G9" s="21" t="s">
        <v>96</v>
      </c>
      <c r="H9" s="22" t="s">
        <v>101</v>
      </c>
      <c r="I9" s="22"/>
      <c r="J9" s="23" t="s">
        <v>48</v>
      </c>
      <c r="K9" s="23" t="s">
        <v>99</v>
      </c>
      <c r="L9" s="41">
        <f>VLOOKUP(B9,'ETAT TISSU CT KIND (1)'!B:G,6,0)</f>
        <v>0</v>
      </c>
      <c r="M9" s="24">
        <v>0</v>
      </c>
      <c r="N9" s="25">
        <f t="shared" si="0"/>
        <v>0</v>
      </c>
      <c r="O9" s="25" t="str">
        <f t="shared" si="1"/>
        <v>soldée</v>
      </c>
      <c r="P9" s="26"/>
      <c r="Q9" s="26"/>
      <c r="R9" s="27">
        <f t="shared" si="2"/>
        <v>0</v>
      </c>
      <c r="S9" s="28">
        <v>0</v>
      </c>
      <c r="T9" s="29">
        <v>0</v>
      </c>
      <c r="U9" s="30">
        <v>0</v>
      </c>
      <c r="V9" s="20">
        <v>0</v>
      </c>
      <c r="W9" s="20" t="s">
        <v>100</v>
      </c>
      <c r="X9" s="30"/>
      <c r="Y9" s="30"/>
    </row>
    <row r="10" spans="1:25" ht="26.25" customHeight="1" x14ac:dyDescent="0.2">
      <c r="A10" s="13" t="s">
        <v>49</v>
      </c>
      <c r="B10" s="16" t="s">
        <v>53</v>
      </c>
      <c r="C10" s="17" t="s">
        <v>54</v>
      </c>
      <c r="D10" s="18" t="s">
        <v>47</v>
      </c>
      <c r="E10" s="19">
        <v>140.97</v>
      </c>
      <c r="F10" s="20"/>
      <c r="G10" s="21" t="s">
        <v>96</v>
      </c>
      <c r="H10" s="22" t="s">
        <v>101</v>
      </c>
      <c r="I10" s="22"/>
      <c r="J10" s="23" t="s">
        <v>48</v>
      </c>
      <c r="K10" s="23" t="s">
        <v>99</v>
      </c>
      <c r="L10" s="41">
        <f>VLOOKUP(B10,'ETAT TISSU CT KIND (1)'!B:G,6,0)</f>
        <v>0</v>
      </c>
      <c r="M10" s="24">
        <v>0</v>
      </c>
      <c r="N10" s="25">
        <f t="shared" si="0"/>
        <v>0</v>
      </c>
      <c r="O10" s="25" t="str">
        <f t="shared" si="1"/>
        <v>soldée</v>
      </c>
      <c r="P10" s="26"/>
      <c r="Q10" s="26"/>
      <c r="R10" s="27">
        <f t="shared" si="2"/>
        <v>0</v>
      </c>
      <c r="S10" s="28">
        <v>0</v>
      </c>
      <c r="T10" s="29">
        <v>0</v>
      </c>
      <c r="U10" s="30">
        <v>0</v>
      </c>
      <c r="V10" s="20">
        <v>0</v>
      </c>
      <c r="W10" s="20" t="s">
        <v>100</v>
      </c>
      <c r="X10" s="30"/>
      <c r="Y10" s="30"/>
    </row>
    <row r="11" spans="1:25" ht="26.25" customHeight="1" x14ac:dyDescent="0.2">
      <c r="A11" s="13" t="s">
        <v>49</v>
      </c>
      <c r="B11" s="16" t="s">
        <v>55</v>
      </c>
      <c r="C11" s="17" t="s">
        <v>56</v>
      </c>
      <c r="D11" s="18" t="s">
        <v>47</v>
      </c>
      <c r="E11" s="19">
        <v>140.97</v>
      </c>
      <c r="F11" s="20"/>
      <c r="G11" s="21" t="s">
        <v>96</v>
      </c>
      <c r="H11" s="22" t="s">
        <v>101</v>
      </c>
      <c r="I11" s="22"/>
      <c r="J11" s="23" t="s">
        <v>48</v>
      </c>
      <c r="K11" s="23" t="s">
        <v>99</v>
      </c>
      <c r="L11" s="41">
        <f>VLOOKUP(B11,'ETAT TISSU CT KIND (1)'!B:G,6,0)</f>
        <v>0</v>
      </c>
      <c r="M11" s="24">
        <v>0</v>
      </c>
      <c r="N11" s="25">
        <f t="shared" si="0"/>
        <v>0</v>
      </c>
      <c r="O11" s="25" t="str">
        <f t="shared" si="1"/>
        <v>soldée</v>
      </c>
      <c r="P11" s="26"/>
      <c r="Q11" s="26"/>
      <c r="R11" s="27">
        <f t="shared" si="2"/>
        <v>0</v>
      </c>
      <c r="S11" s="28">
        <v>0</v>
      </c>
      <c r="T11" s="29">
        <v>0</v>
      </c>
      <c r="U11" s="30">
        <v>159</v>
      </c>
      <c r="V11" s="20">
        <v>1.46</v>
      </c>
      <c r="W11" s="20" t="s">
        <v>100</v>
      </c>
      <c r="X11" s="30"/>
      <c r="Y11" s="30"/>
    </row>
    <row r="12" spans="1:25" ht="26.25" customHeight="1" x14ac:dyDescent="0.2">
      <c r="A12" s="13" t="s">
        <v>57</v>
      </c>
      <c r="B12" s="16" t="s">
        <v>58</v>
      </c>
      <c r="C12" s="17" t="s">
        <v>59</v>
      </c>
      <c r="D12" s="18" t="s">
        <v>47</v>
      </c>
      <c r="E12" s="19">
        <v>88.91</v>
      </c>
      <c r="F12" s="20">
        <v>7.25</v>
      </c>
      <c r="G12" s="34" t="s">
        <v>105</v>
      </c>
      <c r="H12" s="22" t="s">
        <v>98</v>
      </c>
      <c r="I12" s="22"/>
      <c r="J12" s="23" t="s">
        <v>48</v>
      </c>
      <c r="K12" s="23" t="s">
        <v>99</v>
      </c>
      <c r="L12" s="41">
        <f>VLOOKUP(B12,'ETAT TISSU CT KIND (1)'!B:G,6,0)</f>
        <v>82</v>
      </c>
      <c r="M12" s="24">
        <v>82</v>
      </c>
      <c r="N12" s="25">
        <f t="shared" si="0"/>
        <v>0</v>
      </c>
      <c r="O12" s="25" t="str">
        <f t="shared" si="1"/>
        <v>non soldée</v>
      </c>
      <c r="P12" s="26"/>
      <c r="Q12" s="26"/>
      <c r="R12" s="27">
        <f t="shared" si="2"/>
        <v>82</v>
      </c>
      <c r="S12" s="28" t="s">
        <v>106</v>
      </c>
      <c r="T12" s="29" t="s">
        <v>107</v>
      </c>
      <c r="U12" s="30">
        <v>255</v>
      </c>
      <c r="V12" s="20">
        <v>1.3</v>
      </c>
      <c r="W12" s="20" t="s">
        <v>108</v>
      </c>
      <c r="X12" s="30"/>
      <c r="Y12" s="30"/>
    </row>
    <row r="13" spans="1:25" ht="26.25" customHeight="1" x14ac:dyDescent="0.2">
      <c r="A13" s="13" t="s">
        <v>57</v>
      </c>
      <c r="B13" s="16" t="s">
        <v>60</v>
      </c>
      <c r="C13" s="17" t="s">
        <v>61</v>
      </c>
      <c r="D13" s="18" t="s">
        <v>47</v>
      </c>
      <c r="E13" s="19">
        <v>88.91</v>
      </c>
      <c r="F13" s="20"/>
      <c r="G13" s="21" t="s">
        <v>96</v>
      </c>
      <c r="H13" s="22" t="s">
        <v>98</v>
      </c>
      <c r="I13" s="22"/>
      <c r="J13" s="23" t="s">
        <v>48</v>
      </c>
      <c r="K13" s="23" t="s">
        <v>99</v>
      </c>
      <c r="L13" s="41">
        <f>VLOOKUP(B13,'ETAT TISSU CT KIND (1)'!B:G,6,0)</f>
        <v>0</v>
      </c>
      <c r="M13" s="24">
        <v>0</v>
      </c>
      <c r="N13" s="25">
        <f t="shared" si="0"/>
        <v>0</v>
      </c>
      <c r="O13" s="25" t="str">
        <f t="shared" si="1"/>
        <v>soldée</v>
      </c>
      <c r="P13" s="26"/>
      <c r="Q13" s="26"/>
      <c r="R13" s="27">
        <f t="shared" si="2"/>
        <v>0</v>
      </c>
      <c r="S13" s="28">
        <v>0</v>
      </c>
      <c r="T13" s="29">
        <v>0</v>
      </c>
      <c r="U13" s="30">
        <v>0</v>
      </c>
      <c r="V13" s="20">
        <v>0</v>
      </c>
      <c r="W13" s="20" t="s">
        <v>108</v>
      </c>
      <c r="X13" s="30"/>
      <c r="Y13" s="30"/>
    </row>
    <row r="14" spans="1:25" ht="26.25" customHeight="1" x14ac:dyDescent="0.2">
      <c r="A14" s="13" t="s">
        <v>57</v>
      </c>
      <c r="B14" s="16" t="s">
        <v>62</v>
      </c>
      <c r="C14" s="17" t="s">
        <v>63</v>
      </c>
      <c r="D14" s="18" t="s">
        <v>47</v>
      </c>
      <c r="E14" s="19">
        <v>88.91</v>
      </c>
      <c r="F14" s="20">
        <v>7.25</v>
      </c>
      <c r="G14" s="33" t="s">
        <v>95</v>
      </c>
      <c r="H14" s="22" t="s">
        <v>98</v>
      </c>
      <c r="I14" s="35" t="s">
        <v>102</v>
      </c>
      <c r="J14" s="23" t="s">
        <v>48</v>
      </c>
      <c r="K14" s="23" t="s">
        <v>99</v>
      </c>
      <c r="L14" s="41">
        <f>VLOOKUP(B14,'ETAT TISSU CT KIND (1)'!B:G,6,0)</f>
        <v>123</v>
      </c>
      <c r="M14" s="24">
        <v>123</v>
      </c>
      <c r="N14" s="25">
        <f t="shared" si="0"/>
        <v>0</v>
      </c>
      <c r="O14" s="25" t="str">
        <f t="shared" si="1"/>
        <v>non soldée</v>
      </c>
      <c r="P14" s="26"/>
      <c r="Q14" s="26"/>
      <c r="R14" s="27">
        <f t="shared" si="2"/>
        <v>123</v>
      </c>
      <c r="S14" s="28" t="s">
        <v>106</v>
      </c>
      <c r="T14" s="29" t="s">
        <v>107</v>
      </c>
      <c r="U14" s="30">
        <v>242</v>
      </c>
      <c r="V14" s="20">
        <v>1.38</v>
      </c>
      <c r="W14" s="20" t="s">
        <v>108</v>
      </c>
      <c r="X14" s="30"/>
      <c r="Y14" s="30"/>
    </row>
    <row r="15" spans="1:25" ht="26.25" customHeight="1" x14ac:dyDescent="0.2">
      <c r="A15" s="13" t="s">
        <v>57</v>
      </c>
      <c r="B15" s="16" t="s">
        <v>65</v>
      </c>
      <c r="C15" s="17" t="s">
        <v>37</v>
      </c>
      <c r="D15" s="18" t="s">
        <v>47</v>
      </c>
      <c r="E15" s="19">
        <v>88.91</v>
      </c>
      <c r="F15" s="20"/>
      <c r="G15" s="21" t="s">
        <v>96</v>
      </c>
      <c r="H15" s="22" t="s">
        <v>98</v>
      </c>
      <c r="I15" s="22"/>
      <c r="J15" s="23" t="s">
        <v>48</v>
      </c>
      <c r="K15" s="23" t="s">
        <v>99</v>
      </c>
      <c r="L15" s="41">
        <f>VLOOKUP(B15,'ETAT TISSU CT KIND (1)'!B:G,6,0)</f>
        <v>0</v>
      </c>
      <c r="M15" s="24">
        <v>0</v>
      </c>
      <c r="N15" s="25">
        <f t="shared" si="0"/>
        <v>0</v>
      </c>
      <c r="O15" s="25" t="str">
        <f t="shared" si="1"/>
        <v>soldée</v>
      </c>
      <c r="P15" s="26"/>
      <c r="Q15" s="26"/>
      <c r="R15" s="27">
        <f t="shared" si="2"/>
        <v>0</v>
      </c>
      <c r="S15" s="28">
        <v>0</v>
      </c>
      <c r="T15" s="29">
        <v>0</v>
      </c>
      <c r="U15" s="30">
        <v>0</v>
      </c>
      <c r="V15" s="20">
        <v>0</v>
      </c>
      <c r="W15" s="20" t="s">
        <v>108</v>
      </c>
      <c r="X15" s="30"/>
      <c r="Y15" s="30"/>
    </row>
    <row r="16" spans="1:25" ht="26.25" customHeight="1" x14ac:dyDescent="0.2">
      <c r="A16" s="13" t="s">
        <v>57</v>
      </c>
      <c r="B16" s="16" t="s">
        <v>66</v>
      </c>
      <c r="C16" s="17" t="s">
        <v>67</v>
      </c>
      <c r="D16" s="18" t="s">
        <v>47</v>
      </c>
      <c r="E16" s="19">
        <v>88.91</v>
      </c>
      <c r="F16" s="20">
        <v>7.25</v>
      </c>
      <c r="G16" s="34" t="s">
        <v>105</v>
      </c>
      <c r="H16" s="22" t="s">
        <v>98</v>
      </c>
      <c r="I16" s="22"/>
      <c r="J16" s="23" t="s">
        <v>48</v>
      </c>
      <c r="K16" s="23" t="s">
        <v>99</v>
      </c>
      <c r="L16" s="41">
        <f>VLOOKUP(B16,'ETAT TISSU CT KIND (1)'!B:G,6,0)</f>
        <v>253</v>
      </c>
      <c r="M16" s="24">
        <v>253</v>
      </c>
      <c r="N16" s="25">
        <f t="shared" si="0"/>
        <v>0</v>
      </c>
      <c r="O16" s="25" t="str">
        <f t="shared" si="1"/>
        <v>non soldée</v>
      </c>
      <c r="P16" s="26"/>
      <c r="Q16" s="26"/>
      <c r="R16" s="27">
        <f t="shared" si="2"/>
        <v>253</v>
      </c>
      <c r="S16" s="28" t="s">
        <v>109</v>
      </c>
      <c r="T16" s="29" t="s">
        <v>107</v>
      </c>
      <c r="U16" s="30">
        <v>230</v>
      </c>
      <c r="V16" s="20">
        <v>1.5</v>
      </c>
      <c r="W16" s="20" t="s">
        <v>108</v>
      </c>
      <c r="X16" s="30"/>
      <c r="Y16" s="30"/>
    </row>
    <row r="17" spans="1:25" ht="26.25" customHeight="1" x14ac:dyDescent="0.2">
      <c r="A17" s="13" t="s">
        <v>68</v>
      </c>
      <c r="B17" s="16" t="s">
        <v>69</v>
      </c>
      <c r="C17" s="17" t="s">
        <v>70</v>
      </c>
      <c r="D17" s="18" t="s">
        <v>71</v>
      </c>
      <c r="E17" s="19">
        <v>89.21</v>
      </c>
      <c r="F17" s="20">
        <v>6.5</v>
      </c>
      <c r="G17" s="34" t="s">
        <v>105</v>
      </c>
      <c r="H17" s="22" t="s">
        <v>110</v>
      </c>
      <c r="I17" s="22"/>
      <c r="J17" s="23" t="s">
        <v>48</v>
      </c>
      <c r="K17" s="23" t="s">
        <v>99</v>
      </c>
      <c r="L17" s="41">
        <f>VLOOKUP(B17,'ETAT TISSU CT KIND (1)'!B:G,6,0)</f>
        <v>11</v>
      </c>
      <c r="M17" s="24">
        <v>11</v>
      </c>
      <c r="N17" s="25">
        <f t="shared" si="0"/>
        <v>0</v>
      </c>
      <c r="O17" s="25" t="str">
        <f t="shared" si="1"/>
        <v>soldée</v>
      </c>
      <c r="P17" s="26"/>
      <c r="Q17" s="26"/>
      <c r="R17" s="27">
        <f t="shared" si="2"/>
        <v>11</v>
      </c>
      <c r="S17" s="28" t="s">
        <v>111</v>
      </c>
      <c r="T17" s="29" t="s">
        <v>112</v>
      </c>
      <c r="U17" s="30">
        <v>205</v>
      </c>
      <c r="V17" s="20">
        <v>1.45</v>
      </c>
      <c r="W17" s="20" t="s">
        <v>113</v>
      </c>
      <c r="X17" s="30"/>
      <c r="Y17" s="30"/>
    </row>
    <row r="18" spans="1:25" ht="26.25" customHeight="1" x14ac:dyDescent="0.2">
      <c r="A18" s="13" t="s">
        <v>68</v>
      </c>
      <c r="B18" s="16" t="s">
        <v>72</v>
      </c>
      <c r="C18" s="17" t="s">
        <v>63</v>
      </c>
      <c r="D18" s="18" t="s">
        <v>71</v>
      </c>
      <c r="E18" s="19">
        <v>89.21</v>
      </c>
      <c r="F18" s="20">
        <v>6.5</v>
      </c>
      <c r="G18" s="34" t="s">
        <v>105</v>
      </c>
      <c r="H18" s="22" t="s">
        <v>110</v>
      </c>
      <c r="I18" s="36" t="s">
        <v>102</v>
      </c>
      <c r="J18" s="23" t="s">
        <v>48</v>
      </c>
      <c r="K18" s="23" t="s">
        <v>99</v>
      </c>
      <c r="L18" s="41">
        <f>VLOOKUP(B18,'ETAT TISSU CT KIND (1)'!B:G,6,0)</f>
        <v>417</v>
      </c>
      <c r="M18" s="24">
        <v>417</v>
      </c>
      <c r="N18" s="25">
        <f t="shared" si="0"/>
        <v>0</v>
      </c>
      <c r="O18" s="25" t="str">
        <f t="shared" si="1"/>
        <v>non soldée</v>
      </c>
      <c r="P18" s="26"/>
      <c r="Q18" s="26"/>
      <c r="R18" s="27">
        <f t="shared" si="2"/>
        <v>417</v>
      </c>
      <c r="S18" s="28" t="s">
        <v>114</v>
      </c>
      <c r="T18" s="29" t="s">
        <v>112</v>
      </c>
      <c r="U18" s="30">
        <v>162</v>
      </c>
      <c r="V18" s="20">
        <v>1.45</v>
      </c>
      <c r="W18" s="20" t="s">
        <v>113</v>
      </c>
      <c r="X18" s="30"/>
      <c r="Y18" s="30"/>
    </row>
    <row r="19" spans="1:25" ht="26.25" customHeight="1" x14ac:dyDescent="0.2">
      <c r="A19" s="13" t="s">
        <v>68</v>
      </c>
      <c r="B19" s="16" t="s">
        <v>73</v>
      </c>
      <c r="C19" s="17" t="s">
        <v>74</v>
      </c>
      <c r="D19" s="18" t="s">
        <v>71</v>
      </c>
      <c r="E19" s="19">
        <v>89.21</v>
      </c>
      <c r="F19" s="20">
        <v>6.5</v>
      </c>
      <c r="G19" s="21" t="s">
        <v>94</v>
      </c>
      <c r="H19" s="22" t="s">
        <v>110</v>
      </c>
      <c r="I19" s="36" t="s">
        <v>115</v>
      </c>
      <c r="J19" s="23" t="s">
        <v>48</v>
      </c>
      <c r="K19" s="23" t="s">
        <v>99</v>
      </c>
      <c r="L19" s="41">
        <f>VLOOKUP(B19,'ETAT TISSU CT KIND (1)'!B:G,6,0)</f>
        <v>84</v>
      </c>
      <c r="M19" s="24">
        <v>84</v>
      </c>
      <c r="N19" s="25">
        <f t="shared" si="0"/>
        <v>0</v>
      </c>
      <c r="O19" s="25" t="str">
        <f t="shared" si="1"/>
        <v>non soldée</v>
      </c>
      <c r="P19" s="26"/>
      <c r="Q19" s="26"/>
      <c r="R19" s="27">
        <f t="shared" si="2"/>
        <v>84</v>
      </c>
      <c r="S19" s="28" t="s">
        <v>111</v>
      </c>
      <c r="T19" s="29" t="s">
        <v>112</v>
      </c>
      <c r="U19" s="30">
        <v>200</v>
      </c>
      <c r="V19" s="20">
        <v>1.45</v>
      </c>
      <c r="W19" s="20" t="s">
        <v>113</v>
      </c>
      <c r="X19" s="30"/>
      <c r="Y19" s="30"/>
    </row>
    <row r="20" spans="1:25" ht="26.25" customHeight="1" x14ac:dyDescent="0.2">
      <c r="A20" s="13" t="s">
        <v>75</v>
      </c>
      <c r="B20" s="16" t="s">
        <v>76</v>
      </c>
      <c r="C20" s="17" t="s">
        <v>77</v>
      </c>
      <c r="D20" s="18" t="s">
        <v>78</v>
      </c>
      <c r="E20" s="19">
        <v>37.96</v>
      </c>
      <c r="F20" s="20"/>
      <c r="G20" s="34" t="s">
        <v>97</v>
      </c>
      <c r="H20" s="22" t="s">
        <v>116</v>
      </c>
      <c r="I20" s="37" t="s">
        <v>116</v>
      </c>
      <c r="J20" s="23" t="s">
        <v>29</v>
      </c>
      <c r="K20" s="23" t="s">
        <v>87</v>
      </c>
      <c r="L20" s="41">
        <f>VLOOKUP(B20,'ETAT TISSU CT KIND (1)'!B:G,6,0)</f>
        <v>401</v>
      </c>
      <c r="M20" s="24">
        <v>401</v>
      </c>
      <c r="N20" s="25">
        <f t="shared" si="0"/>
        <v>0</v>
      </c>
      <c r="O20" s="25" t="str">
        <f t="shared" si="1"/>
        <v>non soldée</v>
      </c>
      <c r="P20" s="26"/>
      <c r="Q20" s="26"/>
      <c r="R20" s="27">
        <f t="shared" si="2"/>
        <v>401</v>
      </c>
      <c r="S20" s="28" t="s">
        <v>117</v>
      </c>
      <c r="T20" s="29" t="s">
        <v>118</v>
      </c>
      <c r="U20" s="30">
        <v>0</v>
      </c>
      <c r="V20" s="20">
        <v>1.42</v>
      </c>
      <c r="W20" s="20" t="s">
        <v>119</v>
      </c>
      <c r="X20" s="30"/>
      <c r="Y20" s="30"/>
    </row>
    <row r="21" spans="1:25" ht="26.25" customHeight="1" x14ac:dyDescent="0.2">
      <c r="A21" s="13" t="s">
        <v>79</v>
      </c>
      <c r="B21" s="16" t="s">
        <v>80</v>
      </c>
      <c r="C21" s="17" t="s">
        <v>40</v>
      </c>
      <c r="D21" s="18" t="s">
        <v>81</v>
      </c>
      <c r="E21" s="19">
        <v>60.52</v>
      </c>
      <c r="F21" s="20">
        <v>5.25</v>
      </c>
      <c r="G21" s="38" t="s">
        <v>88</v>
      </c>
      <c r="H21" s="22" t="s">
        <v>98</v>
      </c>
      <c r="I21" s="39" t="s">
        <v>120</v>
      </c>
      <c r="J21" s="23" t="s">
        <v>48</v>
      </c>
      <c r="K21" s="23" t="s">
        <v>99</v>
      </c>
      <c r="L21" s="41">
        <f>VLOOKUP(B21,'ETAT TISSU CT KIND (1)'!B:G,6,0)</f>
        <v>484</v>
      </c>
      <c r="M21" s="24">
        <v>484</v>
      </c>
      <c r="N21" s="25">
        <f t="shared" si="0"/>
        <v>0</v>
      </c>
      <c r="O21" s="25" t="str">
        <f t="shared" si="1"/>
        <v>non soldée</v>
      </c>
      <c r="P21" s="26"/>
      <c r="Q21" s="26"/>
      <c r="R21" s="27">
        <f t="shared" si="2"/>
        <v>484</v>
      </c>
      <c r="S21" s="40" t="s">
        <v>121</v>
      </c>
      <c r="T21" s="29" t="s">
        <v>122</v>
      </c>
      <c r="U21" s="30">
        <v>209</v>
      </c>
      <c r="V21" s="20">
        <v>1.42</v>
      </c>
      <c r="W21" s="20" t="s">
        <v>100</v>
      </c>
      <c r="X21" s="30"/>
      <c r="Y21" s="30"/>
    </row>
    <row r="22" spans="1:25" ht="26.25" customHeight="1" x14ac:dyDescent="0.2">
      <c r="A22" s="13" t="s">
        <v>79</v>
      </c>
      <c r="B22" s="16" t="s">
        <v>82</v>
      </c>
      <c r="C22" s="17" t="s">
        <v>83</v>
      </c>
      <c r="D22" s="18" t="s">
        <v>81</v>
      </c>
      <c r="E22" s="19">
        <v>60.52</v>
      </c>
      <c r="F22" s="20"/>
      <c r="G22" s="21" t="s">
        <v>96</v>
      </c>
      <c r="H22" s="22" t="s">
        <v>98</v>
      </c>
      <c r="I22" s="22"/>
      <c r="J22" s="23" t="s">
        <v>48</v>
      </c>
      <c r="K22" s="23" t="s">
        <v>99</v>
      </c>
      <c r="L22" s="41">
        <f>VLOOKUP(B22,'ETAT TISSU CT KIND (1)'!B:G,6,0)</f>
        <v>0</v>
      </c>
      <c r="M22" s="24">
        <v>0</v>
      </c>
      <c r="N22" s="25">
        <f t="shared" si="0"/>
        <v>0</v>
      </c>
      <c r="O22" s="25" t="str">
        <f t="shared" si="1"/>
        <v>soldée</v>
      </c>
      <c r="P22" s="26"/>
      <c r="Q22" s="26"/>
      <c r="R22" s="27">
        <f t="shared" si="2"/>
        <v>0</v>
      </c>
      <c r="S22" s="28">
        <v>0</v>
      </c>
      <c r="T22" s="29">
        <v>0</v>
      </c>
      <c r="U22" s="30">
        <v>0</v>
      </c>
      <c r="V22" s="20">
        <v>0</v>
      </c>
      <c r="W22" s="20" t="s">
        <v>100</v>
      </c>
      <c r="X22" s="30"/>
      <c r="Y22" s="30"/>
    </row>
    <row r="23" spans="1:25" ht="26.25" customHeight="1" x14ac:dyDescent="0.2">
      <c r="A23" s="13" t="s">
        <v>79</v>
      </c>
      <c r="B23" s="16" t="s">
        <v>85</v>
      </c>
      <c r="C23" s="17" t="s">
        <v>64</v>
      </c>
      <c r="D23" s="18" t="s">
        <v>81</v>
      </c>
      <c r="E23" s="19">
        <v>60.52</v>
      </c>
      <c r="F23" s="20"/>
      <c r="G23" s="21"/>
      <c r="H23" s="22" t="s">
        <v>98</v>
      </c>
      <c r="I23" s="22"/>
      <c r="J23" s="23" t="s">
        <v>48</v>
      </c>
      <c r="K23" s="23" t="s">
        <v>99</v>
      </c>
      <c r="L23" s="41">
        <f>VLOOKUP(B23,'ETAT TISSU CT KIND (1)'!B:G,6,0)</f>
        <v>60</v>
      </c>
      <c r="M23" s="24">
        <v>60</v>
      </c>
      <c r="N23" s="25">
        <f t="shared" si="0"/>
        <v>0</v>
      </c>
      <c r="O23" s="25" t="str">
        <f t="shared" si="1"/>
        <v>non soldée</v>
      </c>
      <c r="P23" s="26"/>
      <c r="Q23" s="26"/>
      <c r="R23" s="27">
        <f t="shared" si="2"/>
        <v>60</v>
      </c>
      <c r="S23" s="28">
        <v>0</v>
      </c>
      <c r="T23" s="29" t="s">
        <v>122</v>
      </c>
      <c r="U23" s="30">
        <v>214</v>
      </c>
      <c r="V23" s="20">
        <v>1.44</v>
      </c>
      <c r="W23" s="20" t="s">
        <v>100</v>
      </c>
      <c r="X23" s="30"/>
      <c r="Y23" s="30"/>
    </row>
  </sheetData>
  <autoFilter ref="A1:Y23"/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workbookViewId="0">
      <selection activeCell="C27" sqref="C27"/>
    </sheetView>
  </sheetViews>
  <sheetFormatPr baseColWidth="10" defaultColWidth="14.42578125" defaultRowHeight="15" customHeight="1" x14ac:dyDescent="0.2"/>
  <cols>
    <col min="1" max="1" width="13.5703125" customWidth="1"/>
    <col min="2" max="2" width="17.7109375" customWidth="1"/>
    <col min="3" max="3" width="15.5703125" customWidth="1"/>
    <col min="4" max="4" width="21.7109375" customWidth="1"/>
    <col min="5" max="5" width="11.28515625" customWidth="1"/>
    <col min="6" max="6" width="15" customWidth="1"/>
    <col min="7" max="7" width="9" customWidth="1"/>
    <col min="8" max="8" width="11.5703125" customWidth="1"/>
  </cols>
  <sheetData>
    <row r="1" spans="1:8" ht="12.75" customHeight="1" x14ac:dyDescent="0.2">
      <c r="A1" s="2" t="s">
        <v>1</v>
      </c>
      <c r="B1" s="2" t="s">
        <v>2</v>
      </c>
      <c r="C1" s="2" t="s">
        <v>3</v>
      </c>
      <c r="D1" s="2" t="s">
        <v>4</v>
      </c>
      <c r="E1" s="2" t="s">
        <v>5</v>
      </c>
      <c r="F1" s="2" t="s">
        <v>6</v>
      </c>
      <c r="G1" s="2" t="s">
        <v>7</v>
      </c>
      <c r="H1" s="2" t="s">
        <v>8</v>
      </c>
    </row>
    <row r="2" spans="1:8" ht="12.75" customHeight="1" x14ac:dyDescent="0.2">
      <c r="A2" s="8" t="s">
        <v>9</v>
      </c>
      <c r="B2" s="8" t="s">
        <v>26</v>
      </c>
      <c r="C2" s="8" t="s">
        <v>27</v>
      </c>
      <c r="D2" s="8" t="s">
        <v>28</v>
      </c>
      <c r="E2" s="8" t="s">
        <v>29</v>
      </c>
      <c r="F2" s="8" t="s">
        <v>30</v>
      </c>
      <c r="G2" s="10">
        <v>883</v>
      </c>
      <c r="H2" s="11">
        <v>31.45</v>
      </c>
    </row>
    <row r="3" spans="1:8" ht="12.75" customHeight="1" x14ac:dyDescent="0.2">
      <c r="A3" s="12" t="s">
        <v>9</v>
      </c>
      <c r="B3" s="12" t="s">
        <v>35</v>
      </c>
      <c r="C3" s="12" t="s">
        <v>36</v>
      </c>
      <c r="D3" s="12" t="s">
        <v>28</v>
      </c>
      <c r="E3" s="12" t="s">
        <v>29</v>
      </c>
      <c r="F3" s="12" t="s">
        <v>30</v>
      </c>
      <c r="G3" s="14">
        <v>869</v>
      </c>
      <c r="H3" s="15">
        <v>31.45</v>
      </c>
    </row>
    <row r="4" spans="1:8" ht="12.75" customHeight="1" x14ac:dyDescent="0.2">
      <c r="A4" s="12" t="s">
        <v>38</v>
      </c>
      <c r="B4" s="12" t="s">
        <v>39</v>
      </c>
      <c r="C4" s="12" t="s">
        <v>40</v>
      </c>
      <c r="D4" s="12" t="s">
        <v>28</v>
      </c>
      <c r="E4" s="12" t="s">
        <v>29</v>
      </c>
      <c r="F4" s="12" t="s">
        <v>30</v>
      </c>
      <c r="G4" s="14">
        <v>11</v>
      </c>
      <c r="H4" s="15">
        <v>52.01</v>
      </c>
    </row>
    <row r="5" spans="1:8" ht="12.75" customHeight="1" x14ac:dyDescent="0.2">
      <c r="A5" s="12" t="s">
        <v>38</v>
      </c>
      <c r="B5" s="12" t="s">
        <v>41</v>
      </c>
      <c r="C5" s="12" t="s">
        <v>42</v>
      </c>
      <c r="D5" s="12" t="s">
        <v>28</v>
      </c>
      <c r="E5" s="12" t="s">
        <v>29</v>
      </c>
      <c r="F5" s="12" t="s">
        <v>30</v>
      </c>
      <c r="G5" s="14">
        <v>0</v>
      </c>
      <c r="H5" s="15">
        <v>52.01</v>
      </c>
    </row>
    <row r="6" spans="1:8" ht="12.75" customHeight="1" x14ac:dyDescent="0.2">
      <c r="A6" s="12" t="s">
        <v>38</v>
      </c>
      <c r="B6" s="12" t="s">
        <v>43</v>
      </c>
      <c r="C6" s="12" t="s">
        <v>36</v>
      </c>
      <c r="D6" s="12" t="s">
        <v>28</v>
      </c>
      <c r="E6" s="12" t="s">
        <v>29</v>
      </c>
      <c r="F6" s="12" t="s">
        <v>30</v>
      </c>
      <c r="G6" s="14">
        <v>0</v>
      </c>
      <c r="H6" s="15">
        <v>52.01</v>
      </c>
    </row>
    <row r="7" spans="1:8" ht="12.75" customHeight="1" x14ac:dyDescent="0.2">
      <c r="A7" s="12" t="s">
        <v>44</v>
      </c>
      <c r="B7" s="12" t="s">
        <v>45</v>
      </c>
      <c r="C7" s="12" t="s">
        <v>46</v>
      </c>
      <c r="D7" s="12" t="s">
        <v>47</v>
      </c>
      <c r="E7" s="12" t="s">
        <v>48</v>
      </c>
      <c r="F7" s="12" t="s">
        <v>30</v>
      </c>
      <c r="G7" s="14">
        <v>0</v>
      </c>
      <c r="H7" s="15">
        <v>147.96</v>
      </c>
    </row>
    <row r="8" spans="1:8" ht="12.75" customHeight="1" x14ac:dyDescent="0.2">
      <c r="A8" s="12" t="s">
        <v>49</v>
      </c>
      <c r="B8" s="12" t="s">
        <v>50</v>
      </c>
      <c r="C8" s="12" t="s">
        <v>51</v>
      </c>
      <c r="D8" s="12" t="s">
        <v>47</v>
      </c>
      <c r="E8" s="12" t="s">
        <v>48</v>
      </c>
      <c r="F8" s="12" t="s">
        <v>30</v>
      </c>
      <c r="G8" s="14">
        <v>332</v>
      </c>
      <c r="H8" s="15">
        <v>148.29</v>
      </c>
    </row>
    <row r="9" spans="1:8" ht="12.75" customHeight="1" x14ac:dyDescent="0.2">
      <c r="A9" s="12" t="s">
        <v>49</v>
      </c>
      <c r="B9" s="12" t="s">
        <v>52</v>
      </c>
      <c r="C9" s="12" t="s">
        <v>46</v>
      </c>
      <c r="D9" s="12" t="s">
        <v>47</v>
      </c>
      <c r="E9" s="12" t="s">
        <v>48</v>
      </c>
      <c r="F9" s="12" t="s">
        <v>30</v>
      </c>
      <c r="G9" s="14">
        <v>0</v>
      </c>
      <c r="H9" s="15">
        <v>148.29</v>
      </c>
    </row>
    <row r="10" spans="1:8" ht="12.75" customHeight="1" x14ac:dyDescent="0.2">
      <c r="A10" s="12" t="s">
        <v>49</v>
      </c>
      <c r="B10" s="12" t="s">
        <v>53</v>
      </c>
      <c r="C10" s="12" t="s">
        <v>54</v>
      </c>
      <c r="D10" s="12" t="s">
        <v>47</v>
      </c>
      <c r="E10" s="12" t="s">
        <v>48</v>
      </c>
      <c r="F10" s="12" t="s">
        <v>30</v>
      </c>
      <c r="G10" s="14">
        <v>0</v>
      </c>
      <c r="H10" s="15">
        <v>140.97</v>
      </c>
    </row>
    <row r="11" spans="1:8" ht="12.75" customHeight="1" x14ac:dyDescent="0.2">
      <c r="A11" s="12" t="s">
        <v>49</v>
      </c>
      <c r="B11" s="12" t="s">
        <v>55</v>
      </c>
      <c r="C11" s="12" t="s">
        <v>56</v>
      </c>
      <c r="D11" s="12" t="s">
        <v>47</v>
      </c>
      <c r="E11" s="12" t="s">
        <v>48</v>
      </c>
      <c r="F11" s="12" t="s">
        <v>30</v>
      </c>
      <c r="G11" s="14">
        <v>0</v>
      </c>
      <c r="H11" s="15">
        <v>140.97</v>
      </c>
    </row>
    <row r="12" spans="1:8" ht="12.75" customHeight="1" x14ac:dyDescent="0.2">
      <c r="A12" s="12" t="s">
        <v>57</v>
      </c>
      <c r="B12" s="12" t="s">
        <v>58</v>
      </c>
      <c r="C12" s="12" t="s">
        <v>59</v>
      </c>
      <c r="D12" s="12" t="s">
        <v>47</v>
      </c>
      <c r="E12" s="12" t="s">
        <v>48</v>
      </c>
      <c r="F12" s="12" t="s">
        <v>30</v>
      </c>
      <c r="G12" s="14">
        <v>82</v>
      </c>
      <c r="H12" s="15">
        <v>88.91</v>
      </c>
    </row>
    <row r="13" spans="1:8" ht="12.75" customHeight="1" x14ac:dyDescent="0.2">
      <c r="A13" s="12" t="s">
        <v>57</v>
      </c>
      <c r="B13" s="12" t="s">
        <v>60</v>
      </c>
      <c r="C13" s="12" t="s">
        <v>61</v>
      </c>
      <c r="D13" s="12" t="s">
        <v>47</v>
      </c>
      <c r="E13" s="12" t="s">
        <v>48</v>
      </c>
      <c r="F13" s="12" t="s">
        <v>30</v>
      </c>
      <c r="G13" s="14">
        <v>0</v>
      </c>
      <c r="H13" s="15">
        <v>88.91</v>
      </c>
    </row>
    <row r="14" spans="1:8" ht="12.75" customHeight="1" x14ac:dyDescent="0.2">
      <c r="A14" s="12" t="s">
        <v>57</v>
      </c>
      <c r="B14" s="12" t="s">
        <v>62</v>
      </c>
      <c r="C14" s="12" t="s">
        <v>63</v>
      </c>
      <c r="D14" s="12" t="s">
        <v>47</v>
      </c>
      <c r="E14" s="12" t="s">
        <v>48</v>
      </c>
      <c r="F14" s="12" t="s">
        <v>30</v>
      </c>
      <c r="G14" s="14">
        <v>123</v>
      </c>
      <c r="H14" s="15">
        <v>88.91</v>
      </c>
    </row>
    <row r="15" spans="1:8" ht="12.75" customHeight="1" x14ac:dyDescent="0.2">
      <c r="A15" s="12" t="s">
        <v>57</v>
      </c>
      <c r="B15" s="12" t="s">
        <v>65</v>
      </c>
      <c r="C15" s="12" t="s">
        <v>37</v>
      </c>
      <c r="D15" s="12" t="s">
        <v>47</v>
      </c>
      <c r="E15" s="12" t="s">
        <v>48</v>
      </c>
      <c r="F15" s="12" t="s">
        <v>30</v>
      </c>
      <c r="G15" s="14">
        <v>0</v>
      </c>
      <c r="H15" s="15">
        <v>88.91</v>
      </c>
    </row>
    <row r="16" spans="1:8" ht="12.75" customHeight="1" x14ac:dyDescent="0.2">
      <c r="A16" s="12" t="s">
        <v>57</v>
      </c>
      <c r="B16" s="12" t="s">
        <v>66</v>
      </c>
      <c r="C16" s="12" t="s">
        <v>67</v>
      </c>
      <c r="D16" s="12" t="s">
        <v>47</v>
      </c>
      <c r="E16" s="12" t="s">
        <v>48</v>
      </c>
      <c r="F16" s="12" t="s">
        <v>30</v>
      </c>
      <c r="G16" s="14">
        <v>253</v>
      </c>
      <c r="H16" s="15">
        <v>88.91</v>
      </c>
    </row>
    <row r="17" spans="1:8" ht="12.75" customHeight="1" x14ac:dyDescent="0.2">
      <c r="A17" s="12" t="s">
        <v>68</v>
      </c>
      <c r="B17" s="12" t="s">
        <v>69</v>
      </c>
      <c r="C17" s="12" t="s">
        <v>70</v>
      </c>
      <c r="D17" s="12" t="s">
        <v>71</v>
      </c>
      <c r="E17" s="12" t="s">
        <v>48</v>
      </c>
      <c r="F17" s="12" t="s">
        <v>30</v>
      </c>
      <c r="G17" s="14">
        <v>11</v>
      </c>
      <c r="H17" s="15">
        <v>89.21</v>
      </c>
    </row>
    <row r="18" spans="1:8" ht="12.75" customHeight="1" x14ac:dyDescent="0.2">
      <c r="A18" s="12" t="s">
        <v>68</v>
      </c>
      <c r="B18" s="12" t="s">
        <v>72</v>
      </c>
      <c r="C18" s="12" t="s">
        <v>63</v>
      </c>
      <c r="D18" s="12" t="s">
        <v>71</v>
      </c>
      <c r="E18" s="12" t="s">
        <v>48</v>
      </c>
      <c r="F18" s="12" t="s">
        <v>30</v>
      </c>
      <c r="G18" s="14">
        <v>417</v>
      </c>
      <c r="H18" s="15">
        <v>89.21</v>
      </c>
    </row>
    <row r="19" spans="1:8" ht="12.75" customHeight="1" x14ac:dyDescent="0.2">
      <c r="A19" s="12" t="s">
        <v>68</v>
      </c>
      <c r="B19" s="12" t="s">
        <v>73</v>
      </c>
      <c r="C19" s="12" t="s">
        <v>74</v>
      </c>
      <c r="D19" s="12" t="s">
        <v>71</v>
      </c>
      <c r="E19" s="12" t="s">
        <v>48</v>
      </c>
      <c r="F19" s="12" t="s">
        <v>30</v>
      </c>
      <c r="G19" s="14">
        <v>84</v>
      </c>
      <c r="H19" s="15">
        <v>89.21</v>
      </c>
    </row>
    <row r="20" spans="1:8" ht="12.75" customHeight="1" x14ac:dyDescent="0.2">
      <c r="A20" s="12" t="s">
        <v>75</v>
      </c>
      <c r="B20" s="12" t="s">
        <v>76</v>
      </c>
      <c r="C20" s="12" t="s">
        <v>77</v>
      </c>
      <c r="D20" s="12" t="s">
        <v>78</v>
      </c>
      <c r="E20" s="12" t="s">
        <v>29</v>
      </c>
      <c r="F20" s="12" t="s">
        <v>30</v>
      </c>
      <c r="G20" s="14">
        <v>401</v>
      </c>
      <c r="H20" s="15">
        <v>37.96</v>
      </c>
    </row>
    <row r="21" spans="1:8" ht="12.75" customHeight="1" x14ac:dyDescent="0.2">
      <c r="A21" s="12" t="s">
        <v>79</v>
      </c>
      <c r="B21" s="12" t="s">
        <v>80</v>
      </c>
      <c r="C21" s="12" t="s">
        <v>40</v>
      </c>
      <c r="D21" s="12" t="s">
        <v>81</v>
      </c>
      <c r="E21" s="12" t="s">
        <v>48</v>
      </c>
      <c r="F21" s="12" t="s">
        <v>30</v>
      </c>
      <c r="G21" s="14">
        <v>484</v>
      </c>
      <c r="H21" s="15">
        <v>60.52</v>
      </c>
    </row>
    <row r="22" spans="1:8" ht="12.75" customHeight="1" x14ac:dyDescent="0.2">
      <c r="A22" s="12" t="s">
        <v>79</v>
      </c>
      <c r="B22" s="12" t="s">
        <v>82</v>
      </c>
      <c r="C22" s="12" t="s">
        <v>83</v>
      </c>
      <c r="D22" s="12" t="s">
        <v>81</v>
      </c>
      <c r="E22" s="12" t="s">
        <v>48</v>
      </c>
      <c r="F22" s="12" t="s">
        <v>30</v>
      </c>
      <c r="G22" s="14">
        <v>0</v>
      </c>
      <c r="H22" s="15">
        <v>60.52</v>
      </c>
    </row>
    <row r="23" spans="1:8" ht="12.75" customHeight="1" x14ac:dyDescent="0.2">
      <c r="A23" s="12" t="s">
        <v>79</v>
      </c>
      <c r="B23" s="12" t="s">
        <v>85</v>
      </c>
      <c r="C23" s="12" t="s">
        <v>64</v>
      </c>
      <c r="D23" s="12" t="s">
        <v>81</v>
      </c>
      <c r="E23" s="12" t="s">
        <v>48</v>
      </c>
      <c r="F23" s="12" t="s">
        <v>30</v>
      </c>
      <c r="G23" s="14">
        <v>60</v>
      </c>
      <c r="H23" s="15">
        <v>60.52</v>
      </c>
    </row>
    <row r="24" spans="1:8" ht="12.75" customHeight="1" x14ac:dyDescent="0.2"/>
    <row r="25" spans="1:8" ht="12.75" customHeight="1" x14ac:dyDescent="0.2">
      <c r="G25" s="42">
        <f>SUM($G$2:$G$23)</f>
        <v>4010</v>
      </c>
    </row>
  </sheetData>
  <autoFilter ref="A1:H23"/>
  <pageMargins left="0.7" right="0.7" top="0.75" bottom="0.75" header="0" footer="0"/>
  <pageSetup paperSize="9" orientation="portrait"/>
  <headerFooter>
    <oddHeader>&amp;LFRANCHISE MARWA ELJADIDA Mercredi 30 Avr. 2008&amp;CETAT TISSU CT KIND Du 07/08/18 au 07/08/18&amp;RPage &amp;P 07/08/18-09:07:34</oddHeader>
    <oddFooter>&amp;LCegid&amp;RYourcegid Retail COL 13.2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stock tissu MP </vt:lpstr>
      <vt:lpstr>ETAT TISSU CT KIND (1)</vt:lpstr>
      <vt:lpstr>'ETAT TISSU CT KIND (1)'!COLOMBUS_TABLE_ANARES</vt:lpstr>
      <vt:lpstr>'ETAT TISSU CT KIND (1)'!Print_Titles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Meeting</dc:creator>
  <cp:lastModifiedBy>Meeting</cp:lastModifiedBy>
  <dcterms:created xsi:type="dcterms:W3CDTF">2018-08-07T17:30:31Z</dcterms:created>
  <dcterms:modified xsi:type="dcterms:W3CDTF">2018-08-07T17:30:31Z</dcterms:modified>
</cp:coreProperties>
</file>