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\OneDrive\Personnel\Dépenses\Dépenses type\Tableau vierge\"/>
    </mc:Choice>
  </mc:AlternateContent>
  <xr:revisionPtr revIDLastSave="250" documentId="13_ncr:1_{EE5FE3D2-B39D-4C19-B151-DA13EF600393}" xr6:coauthVersionLast="41" xr6:coauthVersionMax="41" xr10:uidLastSave="{DC8DF92E-DA8D-4C2A-8E6E-E5B3AC7DF6C5}"/>
  <bookViews>
    <workbookView xWindow="-120" yWindow="-120" windowWidth="29040" windowHeight="16440" tabRatio="729" activeTab="1" xr2:uid="{00000000-000D-0000-FFFF-FFFF00000000}"/>
  </bookViews>
  <sheets>
    <sheet name="BASE TEST" sheetId="12" r:id="rId1"/>
    <sheet name="TEST 1" sheetId="63" r:id="rId2"/>
  </sheets>
  <definedNames>
    <definedName name="_xlnm._FilterDatabase" localSheetId="0" hidden="1">'BASE TEST'!#REF!</definedName>
    <definedName name="AIDE">BASE_DONNEE[AIDE]</definedName>
    <definedName name="ANTICIPATIONDEBIT">LISTE[Anticipation débit]</definedName>
    <definedName name="ANTICIPATIONVERSEMENT">LISTE[Anticipation versement]</definedName>
    <definedName name="Assignation">LISTE[Assignation]</definedName>
    <definedName name="BASE">BASE_DONNEE[]</definedName>
    <definedName name="BASELISTE">LISTE[Description]</definedName>
    <definedName name="COURSE">BASE_DONNEE[COURSE]</definedName>
    <definedName name="CREDIT">BASE_DONNEE[CREDIT]</definedName>
    <definedName name="CRITERE">LISTE[Description]</definedName>
    <definedName name="DATE">Tableau2[date]</definedName>
    <definedName name="DEBIT">Tableau2[DEBIT]</definedName>
    <definedName name="DESCRIPTION">LISTE[Description]</definedName>
    <definedName name="DIVERS">BASE_DONNEE[DIVERS]</definedName>
    <definedName name="FACTURE">BASE_DONNEE[FACTURE]</definedName>
    <definedName name="FAMILIALE">BASE_DONNEE[FAMILIALE]</definedName>
    <definedName name="INFORMATIQUE">BASE_DONNEE[INFORMATIQUE]</definedName>
    <definedName name="LIB">Tableau2[libellé]</definedName>
    <definedName name="LIB_BASE">LISTE[Description]</definedName>
    <definedName name="LOISIRS">BASE_DONNEE[LOISIRS]</definedName>
    <definedName name="PERSONNEL">BASE_DONNEE[PERSONNEL]</definedName>
    <definedName name="PLACEMENT">BASE_DONNEE[PLACEMENT]</definedName>
    <definedName name="RECU">BASE_DONNEE[RECU]</definedName>
    <definedName name="RESTAURATION">BASE_DONNEE[RESTAURATION]</definedName>
    <definedName name="RETRAIT">BASE_DONNEE[RETRAIT]</definedName>
    <definedName name="RETRAITLIVRET">BASE_DONNEE[RETRAITLIVRET]</definedName>
    <definedName name="SALAIRE">BASE_DONNEE[SALAIRE]</definedName>
    <definedName name="SANTE">BASE_DONNEE[SANTE]</definedName>
    <definedName name="SOCIAL">BASE_DONNEE[SOCIAL]</definedName>
    <definedName name="TRANSPORT">BASE_DONNEE[TRANSPORT]</definedName>
    <definedName name="VERSEMENT">Tableau2[VERSEMENT]</definedName>
    <definedName name="VESTIMENTAIRE">BASE_DONNEE[VESTIMENTAIRE]</definedName>
    <definedName name="VIREMENT">BASE_DONNEE[VIREMENT]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4" i="63" l="1"/>
  <c r="C18" i="63" l="1"/>
  <c r="C20" i="63"/>
  <c r="C21" i="63"/>
  <c r="C17" i="63"/>
  <c r="B17" i="63"/>
  <c r="B18" i="63" s="1"/>
  <c r="B19" i="63" s="1"/>
  <c r="B20" i="63" s="1"/>
  <c r="J29" i="63"/>
  <c r="B21" i="63" l="1"/>
  <c r="B3" i="63"/>
  <c r="C3" i="63" s="1"/>
  <c r="B22" i="63" l="1"/>
  <c r="B4" i="63"/>
  <c r="F3" i="63"/>
  <c r="E3" i="63"/>
  <c r="A3" i="63"/>
  <c r="D3" i="63"/>
  <c r="A4" i="63" l="1"/>
  <c r="F4" i="63"/>
  <c r="C4" i="63"/>
  <c r="D4" i="63"/>
  <c r="E4" i="63"/>
  <c r="B5" i="63"/>
  <c r="D5" i="63" l="1"/>
  <c r="C5" i="63"/>
  <c r="A5" i="63"/>
  <c r="B6" i="63"/>
  <c r="F5" i="63"/>
  <c r="E5" i="63"/>
  <c r="B7" i="63" l="1"/>
  <c r="F6" i="63"/>
  <c r="E6" i="63"/>
  <c r="D6" i="63"/>
  <c r="A6" i="63"/>
  <c r="C6" i="63"/>
  <c r="E7" i="63" l="1"/>
  <c r="C7" i="63"/>
  <c r="D7" i="63"/>
  <c r="A7" i="63"/>
  <c r="F7" i="63"/>
  <c r="J39" i="63"/>
  <c r="D9" i="12" l="1"/>
  <c r="D8" i="12"/>
  <c r="D7" i="12"/>
  <c r="D6" i="12"/>
  <c r="D5" i="12"/>
  <c r="D4" i="12"/>
  <c r="D3" i="12"/>
  <c r="J37" i="63"/>
  <c r="J36" i="63"/>
  <c r="J38" i="63"/>
  <c r="J32" i="63"/>
  <c r="J30" i="63"/>
  <c r="J48" i="63"/>
  <c r="J43" i="63"/>
  <c r="J41" i="63"/>
  <c r="J45" i="63"/>
  <c r="J47" i="63"/>
  <c r="J33" i="63"/>
  <c r="J31" i="63"/>
  <c r="J46" i="63"/>
  <c r="J44" i="63"/>
  <c r="J42" i="63"/>
  <c r="J40" i="63"/>
  <c r="J35" i="63"/>
  <c r="J34" i="63"/>
  <c r="D2" i="12" l="1"/>
</calcChain>
</file>

<file path=xl/sharedStrings.xml><?xml version="1.0" encoding="utf-8"?>
<sst xmlns="http://schemas.openxmlformats.org/spreadsheetml/2006/main" count="290" uniqueCount="63">
  <si>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</si>
  <si>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</si>
  <si>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</si>
  <si>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</si>
  <si>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</si>
  <si>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</si>
  <si>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</si>
  <si>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</si>
  <si>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</si>
  <si>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</si>
  <si>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</si>
  <si>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</si>
  <si>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</si>
  <si>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</si>
  <si>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</si>
  <si>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</si>
  <si>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</si>
  <si>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</si>
  <si>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</si>
  <si>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</si>
  <si>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</si>
  <si>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</si>
  <si>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</si>
  <si>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</si>
  <si>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</si>
  <si>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</si>
  <si>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</si>
  <si>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</si>
  <si>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</si>
  <si>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</si>
  <si>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</si>
  <si>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</si>
  <si>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</si>
  <si>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</si>
  <si>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</si>
  <si>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</si>
  <si>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</si>
  <si>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</si>
  <si>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</si>
  <si>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</si>
  <si>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libellé</t>
  </si>
  <si>
    <t>e</t>
  </si>
  <si>
    <t>s</t>
  </si>
  <si>
    <t>albert</t>
  </si>
  <si>
    <t>aflferd</t>
  </si>
  <si>
    <t>hendri</t>
  </si>
  <si>
    <t>gendri</t>
  </si>
  <si>
    <t>genda</t>
  </si>
  <si>
    <t>guontren</t>
  </si>
  <si>
    <t>Catégorie</t>
  </si>
  <si>
    <t>VERSEMENT</t>
  </si>
  <si>
    <t>DEBIT</t>
  </si>
  <si>
    <t>mois</t>
  </si>
  <si>
    <t>INDEX</t>
  </si>
  <si>
    <t>test</t>
  </si>
  <si>
    <t>158</t>
  </si>
  <si>
    <t>classement</t>
  </si>
  <si>
    <t>versement</t>
  </si>
  <si>
    <t>debit</t>
  </si>
  <si>
    <t>15/02/19</t>
  </si>
  <si>
    <t>12/02/19</t>
  </si>
  <si>
    <t>25/02/19</t>
  </si>
  <si>
    <t>26/03/19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</si>
</sst>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4" fontId="0" fillId="0" borderId="0" xfId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46">
    <dxf>
      <fill>
        <patternFill>
          <bgColor rgb="FFFF0000"/>
        </patternFill>
      </fill>
    </dxf>
    <dxf>
      <fill>
        <patternFill>
          <bgColor theme="9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2</xdr:row>
      <xdr:rowOff>76200</xdr:rowOff>
    </xdr:from>
    <xdr:to>
      <xdr:col>4</xdr:col>
      <xdr:colOff>695325</xdr:colOff>
      <xdr:row>19</xdr:row>
      <xdr:rowOff>152400</xdr:rowOff>
    </xdr:to>
    <xdr:sp macro="[0]!TRI_AUTO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95600" y="457200"/>
          <a:ext cx="628650" cy="3314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/>
        <a:lstStyle/>
        <a:p>
          <a:pPr algn="ctr"/>
          <a:r>
            <a:rPr lang="fr-FR" sz="1800"/>
            <a:t>TRI AUTO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17</xdr:row>
          <xdr:rowOff>76200</xdr:rowOff>
        </xdr:from>
        <xdr:to>
          <xdr:col>10</xdr:col>
          <xdr:colOff>409575</xdr:colOff>
          <xdr:row>19</xdr:row>
          <xdr:rowOff>161925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1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257175</xdr:colOff>
      <xdr:row>26</xdr:row>
      <xdr:rowOff>171450</xdr:rowOff>
    </xdr:from>
    <xdr:to>
      <xdr:col>6</xdr:col>
      <xdr:colOff>638175</xdr:colOff>
      <xdr:row>33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1E31F88-67C5-418D-95E8-32E61A763637}"/>
            </a:ext>
          </a:extLst>
        </xdr:cNvPr>
        <xdr:cNvSpPr txBox="1"/>
      </xdr:nvSpPr>
      <xdr:spPr>
        <a:xfrm>
          <a:off x="2590800" y="5124450"/>
          <a:ext cx="29241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Appliquer</a:t>
          </a:r>
          <a:r>
            <a:rPr lang="fr-FR" sz="1100" baseline="0"/>
            <a:t> la formule "SOMMEPROD(VERSEMENT*(NB.SI(INDIRECT(I29);OPERATION)&gt;0))" seulement sur les lignes du tableau faisant parti du numéro de mois précisé à cotés du menu déroulant de mois</a:t>
          </a:r>
          <a:endParaRPr lang="fr-FR" sz="1100"/>
        </a:p>
      </xdr:txBody>
    </xdr:sp>
    <xdr:clientData/>
  </xdr:twoCellAnchor>
  <xdr:twoCellAnchor>
    <xdr:from>
      <xdr:col>7</xdr:col>
      <xdr:colOff>38100</xdr:colOff>
      <xdr:row>28</xdr:row>
      <xdr:rowOff>142875</xdr:rowOff>
    </xdr:from>
    <xdr:to>
      <xdr:col>9</xdr:col>
      <xdr:colOff>9526</xdr:colOff>
      <xdr:row>29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DCC5608-646F-4B22-91AE-0FEA0AE85997}"/>
            </a:ext>
          </a:extLst>
        </xdr:cNvPr>
        <xdr:cNvCxnSpPr/>
      </xdr:nvCxnSpPr>
      <xdr:spPr>
        <a:xfrm flipH="1">
          <a:off x="5619750" y="5476875"/>
          <a:ext cx="1733551" cy="9525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447675</xdr:colOff>
      <xdr:row>24</xdr:row>
      <xdr:rowOff>38100</xdr:rowOff>
    </xdr:from>
    <xdr:to>
      <xdr:col>7</xdr:col>
      <xdr:colOff>285750</xdr:colOff>
      <xdr:row>26</xdr:row>
      <xdr:rowOff>152401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464ADB5E-21FE-4A45-853A-5E368855DC34}"/>
            </a:ext>
          </a:extLst>
        </xdr:cNvPr>
        <xdr:cNvCxnSpPr/>
      </xdr:nvCxnSpPr>
      <xdr:spPr>
        <a:xfrm flipV="1">
          <a:off x="5324475" y="4610100"/>
          <a:ext cx="542925" cy="495301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</xdr:colOff>
      <xdr:row>21</xdr:row>
      <xdr:rowOff>171450</xdr:rowOff>
    </xdr:from>
    <xdr:to>
      <xdr:col>3</xdr:col>
      <xdr:colOff>581028</xdr:colOff>
      <xdr:row>26</xdr:row>
      <xdr:rowOff>123826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984BFCEF-5B9E-4491-870E-CF77B5336F91}"/>
            </a:ext>
          </a:extLst>
        </xdr:cNvPr>
        <xdr:cNvCxnSpPr/>
      </xdr:nvCxnSpPr>
      <xdr:spPr>
        <a:xfrm flipH="1" flipV="1">
          <a:off x="2362200" y="4171950"/>
          <a:ext cx="552453" cy="904876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952500</xdr:colOff>
      <xdr:row>13</xdr:row>
      <xdr:rowOff>123825</xdr:rowOff>
    </xdr:from>
    <xdr:to>
      <xdr:col>3</xdr:col>
      <xdr:colOff>95250</xdr:colOff>
      <xdr:row>23</xdr:row>
      <xdr:rowOff>57150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54194AB4-F949-4D4B-937E-8D756BB0D6B6}"/>
            </a:ext>
          </a:extLst>
        </xdr:cNvPr>
        <xdr:cNvSpPr/>
      </xdr:nvSpPr>
      <xdr:spPr>
        <a:xfrm>
          <a:off x="1590675" y="2600325"/>
          <a:ext cx="838200" cy="1838325"/>
        </a:xfrm>
        <a:prstGeom prst="ellipse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LISTE" displayName="LISTE" comment="Base de donnée pour liste déroulante automatique" ref="A1:D9" totalsRowShown="0" headerRowDxfId="45" dataDxfId="43" headerRowBorderDxfId="44" tableBorderDxfId="42" totalsRowBorderDxfId="41">
  <autoFilter ref="A1:D9" xr:uid="{00000000-0009-0000-0100-000007000000}"/>
  <sortState xmlns:xlrd2="http://schemas.microsoft.com/office/spreadsheetml/2017/richdata2" ref="A2:D2">
    <sortCondition ref="A2"/>
  </sortState>
  <tableColumns count="4">
    <tableColumn id="1" xr3:uid="{00000000-0010-0000-0000-000001000000}" name="Description" dataDxfId="40"/>
    <tableColumn id="3" xr3:uid="{00000000-0010-0000-0000-000003000000}" name="Anticipation débit" dataDxfId="39"/>
    <tableColumn id="4" xr3:uid="{00000000-0010-0000-0000-000004000000}" name="Anticipation versement" dataDxfId="38"/>
    <tableColumn id="2" xr3:uid="{00000000-0010-0000-0000-000002000000}" name="Assignation" dataDxfId="37">
      <calculatedColumnFormula>IF(COUNTIF(BASE,LISTE[[#This Row],[Description]])&gt;0,"Valide","Non assigné")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F27:H45" totalsRowShown="0" headerRowDxfId="36" dataDxfId="35">
  <autoFilter ref="F27:H45" xr:uid="{00000000-0009-0000-0100-000001000000}"/>
  <tableColumns count="3">
    <tableColumn id="1" xr3:uid="{00000000-0010-0000-0100-000001000000}" name="CATEGORIE" dataDxfId="34"/>
    <tableColumn id="2" xr3:uid="{00000000-0010-0000-0100-000002000000}" name="INDEX" dataDxfId="2"/>
    <tableColumn id="3" xr3:uid="{01AAE9C8-565B-4705-9B64-C65A234B174A}" name="MOI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F1:Y20" totalsRowShown="0" headerRowDxfId="33" dataDxfId="32">
  <autoFilter ref="F1:Y20" xr:uid="{00000000-0009-0000-0100-000020000000}"/>
  <sortState xmlns:xlrd2="http://schemas.microsoft.com/office/spreadsheetml/2017/richdata2" ref="F2:Y20">
    <sortCondition ref="F1"/>
  </sortState>
  <tableColumns count="20">
    <tableColumn id="1" xr3:uid="{00000000-0010-0000-0200-000001000000}" name="AIDE" dataDxfId="31"/>
    <tableColumn id="2" xr3:uid="{00000000-0010-0000-0200-000002000000}" name="COURSE" dataDxfId="30"/>
    <tableColumn id="3" xr3:uid="{00000000-0010-0000-0200-000003000000}" name="CREDIT" dataDxfId="29"/>
    <tableColumn id="4" xr3:uid="{00000000-0010-0000-0200-000004000000}" name="DIVERS" dataDxfId="28"/>
    <tableColumn id="5" xr3:uid="{00000000-0010-0000-0200-000005000000}" name="FACTURE" dataDxfId="27"/>
    <tableColumn id="6" xr3:uid="{00000000-0010-0000-0200-000006000000}" name="FAMILIALE" dataDxfId="26"/>
    <tableColumn id="7" xr3:uid="{00000000-0010-0000-0200-000007000000}" name="INFORMATIQUE" dataDxfId="25"/>
    <tableColumn id="8" xr3:uid="{00000000-0010-0000-0200-000008000000}" name="LOISIRS" dataDxfId="24"/>
    <tableColumn id="9" xr3:uid="{00000000-0010-0000-0200-000009000000}" name="PERSONNEL" dataDxfId="23"/>
    <tableColumn id="10" xr3:uid="{00000000-0010-0000-0200-00000A000000}" name="PLACEMENT" dataDxfId="22"/>
    <tableColumn id="11" xr3:uid="{00000000-0010-0000-0200-00000B000000}" name="RECU" dataDxfId="21"/>
    <tableColumn id="12" xr3:uid="{00000000-0010-0000-0200-00000C000000}" name="RETRAIT" dataDxfId="20"/>
    <tableColumn id="13" xr3:uid="{00000000-0010-0000-0200-00000D000000}" name="RETRAITLIVRET" dataDxfId="19"/>
    <tableColumn id="14" xr3:uid="{00000000-0010-0000-0200-00000E000000}" name="RESTAURATION" dataDxfId="18"/>
    <tableColumn id="15" xr3:uid="{00000000-0010-0000-0200-00000F000000}" name="SALAIRE" dataDxfId="17"/>
    <tableColumn id="16" xr3:uid="{00000000-0010-0000-0200-000010000000}" name="SANTE" dataDxfId="16"/>
    <tableColumn id="17" xr3:uid="{00000000-0010-0000-0200-000011000000}" name="SOCIAL" dataDxfId="15"/>
    <tableColumn id="18" xr3:uid="{00000000-0010-0000-0200-000012000000}" name="TRANSPORT" dataDxfId="14"/>
    <tableColumn id="19" xr3:uid="{00000000-0010-0000-0200-000013000000}" name="VESTIMENTAIRE" dataDxfId="13"/>
    <tableColumn id="20" xr3:uid="{00000000-0010-0000-0200-000014000000}" name="VIR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A16:F22" totalsRowShown="0" headerRowDxfId="11" dataDxfId="10">
  <autoFilter ref="A16:F22" xr:uid="{00000000-0009-0000-0100-000002000000}"/>
  <tableColumns count="6">
    <tableColumn id="1" xr3:uid="{00000000-0010-0000-0400-000001000000}" name="date" dataDxfId="9"/>
    <tableColumn id="6" xr3:uid="{65AC06A6-0722-4A7D-91AE-3D7A02D38C9C}" name="classement" dataDxfId="8">
      <calculatedColumnFormula>IF(B16="classement",1,B16+1)</calculatedColumnFormula>
    </tableColumn>
    <tableColumn id="5" xr3:uid="{CBC9CC2C-4218-4117-A015-02AFE6249B06}" name="mois" dataDxfId="7"/>
    <tableColumn id="2" xr3:uid="{00000000-0010-0000-0400-000002000000}" name="libellé" dataDxfId="6"/>
    <tableColumn id="3" xr3:uid="{00000000-0010-0000-0400-000003000000}" name="VERSEMENT" dataDxfId="5"/>
    <tableColumn id="4" xr3:uid="{00000000-0010-0000-0400-000004000000}" name="DEBIT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117"/>
  <sheetViews>
    <sheetView topLeftCell="A7" workbookViewId="0">
      <selection activeCell="G40" sqref="G40"/>
    </sheetView>
  </sheetViews>
  <sheetFormatPr baseColWidth="10" defaultColWidth="11.42578125" defaultRowHeight="15" x14ac:dyDescent="0.25"/>
  <cols>
    <col min="1" max="1" width="24.5703125" style="1" bestFit="1" customWidth="1"/>
    <col min="2" max="2" width="21.7109375" style="1" bestFit="1" customWidth="1"/>
    <col min="3" max="3" width="26.7109375" style="1" bestFit="1" customWidth="1"/>
    <col min="4" max="4" width="17.85546875" style="1" bestFit="1" customWidth="1"/>
    <col min="5" max="5" width="11.42578125" style="1"/>
    <col min="6" max="6" width="20.140625" style="1" bestFit="1" customWidth="1"/>
    <col min="7" max="7" width="12.7109375" style="1" bestFit="1" customWidth="1"/>
    <col min="8" max="8" width="11.7109375" style="1" bestFit="1" customWidth="1"/>
    <col min="9" max="9" width="21.42578125" style="1" bestFit="1" customWidth="1"/>
    <col min="10" max="10" width="24.5703125" style="1" bestFit="1" customWidth="1"/>
    <col min="11" max="11" width="14.85546875" style="1" bestFit="1" customWidth="1"/>
    <col min="12" max="12" width="19.7109375" style="1" bestFit="1" customWidth="1"/>
    <col min="13" max="13" width="14.5703125" style="1" bestFit="1" customWidth="1"/>
    <col min="14" max="14" width="16" style="1" bestFit="1" customWidth="1"/>
    <col min="15" max="15" width="18.28515625" style="1" bestFit="1" customWidth="1"/>
    <col min="16" max="16" width="24.140625" style="1" bestFit="1" customWidth="1"/>
    <col min="17" max="17" width="17.140625" style="1" bestFit="1" customWidth="1"/>
    <col min="18" max="18" width="19" style="1" bestFit="1" customWidth="1"/>
    <col min="19" max="19" width="19.28515625" style="1" bestFit="1" customWidth="1"/>
    <col min="20" max="20" width="12.7109375" style="1" bestFit="1" customWidth="1"/>
    <col min="21" max="21" width="14.85546875" style="1" bestFit="1" customWidth="1"/>
    <col min="22" max="22" width="11.85546875" style="1" bestFit="1" customWidth="1"/>
    <col min="23" max="23" width="18.42578125" style="1" bestFit="1" customWidth="1"/>
    <col min="24" max="24" width="19.7109375" style="1" bestFit="1" customWidth="1"/>
    <col min="25" max="25" width="18.28515625" style="1" bestFit="1" customWidth="1"/>
    <col min="26" max="26" width="12.42578125" style="1" customWidth="1"/>
    <col min="27" max="16384" width="11.42578125" style="1"/>
  </cols>
  <sheetData>
    <row r="1" spans="1:25" x14ac:dyDescent="0.25">
      <c r="A1" s="2" t="s">
        <v>0</v>
      </c>
      <c r="B1" s="6" t="s">
        <v>1</v>
      </c>
      <c r="C1" s="6" t="s">
        <v>2</v>
      </c>
      <c r="D1" s="3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</row>
    <row r="2" spans="1:25" x14ac:dyDescent="0.25">
      <c r="A2" s="4" t="s">
        <v>43</v>
      </c>
      <c r="B2" s="7"/>
      <c r="C2" s="7"/>
      <c r="D2" s="5" t="str">
        <f>IF(COUNTIF(BASE,LISTE[[#This Row],[Description]])&gt;0,"Valide","Non assigné")</f>
        <v>Non assigné</v>
      </c>
    </row>
    <row r="3" spans="1:25" x14ac:dyDescent="0.25">
      <c r="A3" s="4" t="s">
        <v>44</v>
      </c>
      <c r="B3" s="7"/>
      <c r="C3" s="7"/>
      <c r="D3" s="5" t="str">
        <f>IF(COUNTIF(BASE,LISTE[[#This Row],[Description]])&gt;0,"Valide","Non assigné")</f>
        <v>Non assigné</v>
      </c>
    </row>
    <row r="4" spans="1:25" x14ac:dyDescent="0.25">
      <c r="A4" s="4" t="s">
        <v>45</v>
      </c>
      <c r="B4" s="7"/>
      <c r="C4" s="7"/>
      <c r="D4" s="5" t="str">
        <f>IF(COUNTIF(BASE,LISTE[[#This Row],[Description]])&gt;0,"Valide","Non assigné")</f>
        <v>Non assigné</v>
      </c>
    </row>
    <row r="5" spans="1:25" x14ac:dyDescent="0.25">
      <c r="A5" s="4" t="s">
        <v>46</v>
      </c>
      <c r="B5" s="7"/>
      <c r="C5" s="7"/>
      <c r="D5" s="5" t="str">
        <f>IF(COUNTIF(BASE,LISTE[[#This Row],[Description]])&gt;0,"Valide","Non assigné")</f>
        <v>Non assigné</v>
      </c>
    </row>
    <row r="6" spans="1:25" x14ac:dyDescent="0.25">
      <c r="A6" s="4" t="s">
        <v>47</v>
      </c>
      <c r="B6" s="7"/>
      <c r="C6" s="7"/>
      <c r="D6" s="5" t="str">
        <f>IF(COUNTIF(BASE,LISTE[[#This Row],[Description]])&gt;0,"Valide","Non assigné")</f>
        <v>Non assigné</v>
      </c>
    </row>
    <row r="7" spans="1:25" x14ac:dyDescent="0.25">
      <c r="A7" s="4" t="s">
        <v>48</v>
      </c>
      <c r="B7" s="7"/>
      <c r="C7" s="7"/>
      <c r="D7" s="5" t="str">
        <f>IF(COUNTIF(BASE,LISTE[[#This Row],[Description]])&gt;0,"Valide","Non assigné")</f>
        <v>Non assigné</v>
      </c>
    </row>
    <row r="8" spans="1:25" x14ac:dyDescent="0.25">
      <c r="A8" s="4" t="s">
        <v>42</v>
      </c>
      <c r="B8" s="7"/>
      <c r="C8" s="7"/>
      <c r="D8" s="5" t="str">
        <f>IF(COUNTIF(BASE,LISTE[[#This Row],[Description]])&gt;0,"Valide","Non assigné")</f>
        <v>Non assigné</v>
      </c>
    </row>
    <row r="9" spans="1:25" x14ac:dyDescent="0.25">
      <c r="A9" s="10" t="s">
        <v>41</v>
      </c>
      <c r="B9" s="7"/>
      <c r="C9" s="7"/>
      <c r="D9" s="5" t="str">
        <f>IF(COUNTIF(BASE,LISTE[[#This Row],[Description]])&gt;0,"Valide","Non assigné")</f>
        <v>Non assigné</v>
      </c>
    </row>
    <row r="10" spans="1:25" x14ac:dyDescent="0.25">
      <c r="B10" s="8"/>
      <c r="C10" s="8"/>
    </row>
    <row r="11" spans="1:25" x14ac:dyDescent="0.25">
      <c r="B11" s="8"/>
      <c r="C11" s="8"/>
    </row>
    <row r="12" spans="1:25" x14ac:dyDescent="0.25">
      <c r="B12" s="8"/>
      <c r="C12" s="8"/>
    </row>
    <row r="13" spans="1:25" x14ac:dyDescent="0.25">
      <c r="B13" s="8"/>
      <c r="C13" s="8"/>
    </row>
    <row r="14" spans="1:25" x14ac:dyDescent="0.25">
      <c r="B14" s="8"/>
      <c r="C14" s="8"/>
    </row>
    <row r="15" spans="1:25" x14ac:dyDescent="0.25">
      <c r="B15" s="8"/>
      <c r="C15" s="8"/>
    </row>
    <row r="16" spans="1:25" x14ac:dyDescent="0.25">
      <c r="B16" s="8"/>
      <c r="C16" s="8"/>
    </row>
    <row r="17" spans="2:8" x14ac:dyDescent="0.25">
      <c r="B17" s="8"/>
      <c r="C17" s="8"/>
    </row>
    <row r="18" spans="2:8" x14ac:dyDescent="0.25">
      <c r="B18" s="8"/>
      <c r="C18" s="8"/>
    </row>
    <row r="19" spans="2:8" x14ac:dyDescent="0.25">
      <c r="B19" s="8"/>
      <c r="C19" s="8"/>
    </row>
    <row r="20" spans="2:8" x14ac:dyDescent="0.25">
      <c r="B20" s="8"/>
      <c r="C20" s="8"/>
    </row>
    <row r="21" spans="2:8" x14ac:dyDescent="0.25">
      <c r="B21" s="8"/>
      <c r="C21" s="8"/>
    </row>
    <row r="22" spans="2:8" x14ac:dyDescent="0.25">
      <c r="B22" s="8"/>
      <c r="C22" s="8"/>
    </row>
    <row r="23" spans="2:8" x14ac:dyDescent="0.25">
      <c r="B23" s="8"/>
      <c r="C23" s="8"/>
    </row>
    <row r="24" spans="2:8" x14ac:dyDescent="0.25">
      <c r="B24" s="8"/>
      <c r="C24" s="8"/>
    </row>
    <row r="25" spans="2:8" x14ac:dyDescent="0.25">
      <c r="B25" s="8"/>
      <c r="C25" s="8"/>
    </row>
    <row r="26" spans="2:8" x14ac:dyDescent="0.25">
      <c r="B26" s="8"/>
      <c r="C26" s="8"/>
    </row>
    <row r="27" spans="2:8" x14ac:dyDescent="0.25">
      <c r="B27" s="8"/>
      <c r="C27" s="8"/>
      <c r="F27" s="1" t="s">
        <v>24</v>
      </c>
      <c r="G27" s="1" t="s">
        <v>53</v>
      </c>
      <c r="H27" s="1" t="s">
        <v>25</v>
      </c>
    </row>
    <row r="28" spans="2:8" x14ac:dyDescent="0.25">
      <c r="B28" s="8"/>
      <c r="C28" s="8"/>
      <c r="F28" s="1" t="s">
        <v>4</v>
      </c>
      <c r="G28" s="1">
        <v>1</v>
      </c>
      <c r="H28" s="1" t="s">
        <v>26</v>
      </c>
    </row>
    <row r="29" spans="2:8" x14ac:dyDescent="0.25">
      <c r="B29" s="8"/>
      <c r="C29" s="8"/>
      <c r="F29" s="1" t="s">
        <v>5</v>
      </c>
      <c r="G29" s="1">
        <v>2</v>
      </c>
      <c r="H29" s="1" t="s">
        <v>27</v>
      </c>
    </row>
    <row r="30" spans="2:8" x14ac:dyDescent="0.25">
      <c r="B30" s="8"/>
      <c r="C30" s="8"/>
      <c r="F30" s="1" t="s">
        <v>6</v>
      </c>
      <c r="G30" s="1">
        <v>3</v>
      </c>
      <c r="H30" s="1" t="s">
        <v>28</v>
      </c>
    </row>
    <row r="31" spans="2:8" x14ac:dyDescent="0.25">
      <c r="B31" s="8"/>
      <c r="C31" s="8"/>
      <c r="F31" s="1" t="s">
        <v>7</v>
      </c>
      <c r="G31" s="1">
        <v>4</v>
      </c>
      <c r="H31" s="1" t="s">
        <v>29</v>
      </c>
    </row>
    <row r="32" spans="2:8" x14ac:dyDescent="0.25">
      <c r="B32" s="8"/>
      <c r="C32" s="8"/>
      <c r="F32" s="1" t="s">
        <v>30</v>
      </c>
      <c r="G32" s="1">
        <v>5</v>
      </c>
      <c r="H32" s="1" t="s">
        <v>31</v>
      </c>
    </row>
    <row r="33" spans="1:8" x14ac:dyDescent="0.25">
      <c r="B33" s="8"/>
      <c r="C33" s="8"/>
      <c r="F33" s="1" t="s">
        <v>8</v>
      </c>
      <c r="G33" s="1">
        <v>6</v>
      </c>
      <c r="H33" s="1" t="s">
        <v>32</v>
      </c>
    </row>
    <row r="34" spans="1:8" x14ac:dyDescent="0.25">
      <c r="B34" s="8"/>
      <c r="C34" s="8"/>
      <c r="F34" s="1" t="s">
        <v>9</v>
      </c>
      <c r="G34" s="1">
        <v>7</v>
      </c>
      <c r="H34" s="1" t="s">
        <v>33</v>
      </c>
    </row>
    <row r="35" spans="1:8" x14ac:dyDescent="0.25">
      <c r="B35" s="8"/>
      <c r="C35" s="8"/>
      <c r="F35" s="1" t="s">
        <v>10</v>
      </c>
      <c r="G35" s="1">
        <v>8</v>
      </c>
      <c r="H35" s="1" t="s">
        <v>34</v>
      </c>
    </row>
    <row r="36" spans="1:8" x14ac:dyDescent="0.25">
      <c r="B36" s="8"/>
      <c r="C36" s="8"/>
      <c r="F36" s="1" t="s">
        <v>11</v>
      </c>
      <c r="G36" s="1">
        <v>9</v>
      </c>
      <c r="H36" s="1" t="s">
        <v>35</v>
      </c>
    </row>
    <row r="37" spans="1:8" x14ac:dyDescent="0.25">
      <c r="B37" s="8"/>
      <c r="C37" s="8"/>
      <c r="F37" s="1" t="s">
        <v>12</v>
      </c>
      <c r="G37" s="1">
        <v>10</v>
      </c>
      <c r="H37" s="1" t="s">
        <v>36</v>
      </c>
    </row>
    <row r="38" spans="1:8" x14ac:dyDescent="0.25">
      <c r="B38" s="8"/>
      <c r="C38" s="8"/>
      <c r="F38" s="1" t="s">
        <v>14</v>
      </c>
      <c r="G38" s="1">
        <v>11</v>
      </c>
      <c r="H38" s="1" t="s">
        <v>37</v>
      </c>
    </row>
    <row r="39" spans="1:8" x14ac:dyDescent="0.25">
      <c r="B39" s="8"/>
      <c r="C39" s="8"/>
      <c r="F39" s="1" t="s">
        <v>15</v>
      </c>
      <c r="G39" s="1">
        <v>12</v>
      </c>
      <c r="H39" s="1" t="s">
        <v>38</v>
      </c>
    </row>
    <row r="40" spans="1:8" x14ac:dyDescent="0.25">
      <c r="B40" s="8"/>
      <c r="C40" s="8"/>
      <c r="F40" s="1" t="s">
        <v>17</v>
      </c>
    </row>
    <row r="41" spans="1:8" x14ac:dyDescent="0.25">
      <c r="B41" s="8"/>
      <c r="C41" s="8"/>
      <c r="F41" s="1" t="s">
        <v>19</v>
      </c>
    </row>
    <row r="42" spans="1:8" x14ac:dyDescent="0.25">
      <c r="B42" s="8"/>
      <c r="C42" s="8"/>
      <c r="F42" s="1" t="s">
        <v>20</v>
      </c>
    </row>
    <row r="43" spans="1:8" x14ac:dyDescent="0.25">
      <c r="B43" s="8"/>
      <c r="C43" s="8"/>
      <c r="F43" s="1" t="s">
        <v>21</v>
      </c>
    </row>
    <row r="44" spans="1:8" x14ac:dyDescent="0.25">
      <c r="B44" s="8"/>
      <c r="C44" s="8"/>
      <c r="F44" s="1" t="s">
        <v>22</v>
      </c>
    </row>
    <row r="45" spans="1:8" x14ac:dyDescent="0.25">
      <c r="B45" s="8"/>
      <c r="C45" s="8"/>
      <c r="F45" s="1" t="s">
        <v>23</v>
      </c>
    </row>
    <row r="46" spans="1:8" x14ac:dyDescent="0.25">
      <c r="A46" s="9"/>
      <c r="B46" s="8"/>
      <c r="C46" s="8"/>
    </row>
    <row r="47" spans="1:8" x14ac:dyDescent="0.25">
      <c r="B47" s="8"/>
      <c r="C47" s="8"/>
    </row>
    <row r="48" spans="1:8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7" spans="5:5" x14ac:dyDescent="0.25">
      <c r="E117" s="8"/>
    </row>
  </sheetData>
  <sortState xmlns:xlrd2="http://schemas.microsoft.com/office/spreadsheetml/2017/richdata2" ref="D3:O21">
    <sortCondition ref="D3"/>
  </sortState>
  <conditionalFormatting sqref="D2:D9">
    <cfRule type="containsText" dxfId="1" priority="1" stopIfTrue="1" operator="containsText" text="Valide">
      <formula>NOT(ISERROR(SEARCH("Valide",D2)))</formula>
    </cfRule>
    <cfRule type="containsText" dxfId="0" priority="3" stopIfTrue="1" operator="containsText" text="Non assigné">
      <formula>NOT(ISERROR(SEARCH("Non assigné",D2)))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2:N48"/>
  <sheetViews>
    <sheetView tabSelected="1" workbookViewId="0">
      <selection activeCell="I12" sqref="I12"/>
    </sheetView>
  </sheetViews>
  <sheetFormatPr baseColWidth="10" defaultRowHeight="15" x14ac:dyDescent="0.25"/>
  <cols>
    <col min="1" max="1" width="9.5703125" style="1" bestFit="1" customWidth="1"/>
    <col min="2" max="2" width="15.5703125" style="1" bestFit="1" customWidth="1"/>
    <col min="3" max="3" width="9.85546875" style="1" bestFit="1" customWidth="1"/>
    <col min="4" max="4" width="11.28515625" style="1" bestFit="1" customWidth="1"/>
    <col min="5" max="5" width="16.28515625" style="1" bestFit="1" customWidth="1"/>
    <col min="6" max="7" width="10.5703125" style="1" bestFit="1" customWidth="1"/>
    <col min="8" max="8" width="11.42578125" style="1"/>
    <col min="9" max="9" width="15" style="1" bestFit="1" customWidth="1"/>
    <col min="10" max="16384" width="11.42578125" style="1"/>
  </cols>
  <sheetData>
    <row r="2" spans="1:14" x14ac:dyDescent="0.25">
      <c r="A2" s="1" t="s">
        <v>39</v>
      </c>
      <c r="B2" s="1" t="s">
        <v>56</v>
      </c>
      <c r="C2" s="1" t="s">
        <v>52</v>
      </c>
      <c r="D2" s="1" t="s">
        <v>40</v>
      </c>
      <c r="E2" s="1" t="s">
        <v>57</v>
      </c>
      <c r="F2" s="1" t="s">
        <v>58</v>
      </c>
    </row>
    <row r="3" spans="1:14" x14ac:dyDescent="0.25">
      <c r="A3" s="1" t="str">
        <f>IF($A17="","",INDEX(Tableau2[],$B3,COLUMN(A3)))</f>
        <v>15/02/19</v>
      </c>
      <c r="B3" s="1">
        <f>IF(A17="","",IF(B17="","",IF(B2="classement",1,B2+1)))</f>
        <v>1</v>
      </c>
      <c r="C3" s="1">
        <f>IF($A17="","",INDEX(Tableau2[],$B3,COLUMN(C3)))</f>
        <v>2</v>
      </c>
      <c r="D3" s="1" t="str">
        <f>IF($A17="","",INDEX(Tableau2[],$B3,COLUMN(D3)))</f>
        <v>test</v>
      </c>
      <c r="E3" s="1" t="str">
        <f>IF($A17="","",INDEX(Tableau2[],$B3,COLUMN(E3)))</f>
        <v>158</v>
      </c>
      <c r="F3" s="1">
        <f>IF($A17="","",INDEX(Tableau2[],$B3,COLUMN(F3)))</f>
        <v>0</v>
      </c>
    </row>
    <row r="4" spans="1:14" x14ac:dyDescent="0.25">
      <c r="A4" s="1" t="str">
        <f>IF($A18="","",INDEX(Tableau2[],$B4,COLUMN(A4)))</f>
        <v>15/02/19</v>
      </c>
      <c r="B4" s="1">
        <f t="shared" ref="B4:B7" si="0">IF(A18="","",IF(B18="","",IF(B3="classement",1,B3+1)))</f>
        <v>2</v>
      </c>
      <c r="C4" s="1">
        <f>IF($A18="","",INDEX(Tableau2[],$B4,COLUMN(C4)))</f>
        <v>2</v>
      </c>
      <c r="D4" s="1" t="str">
        <f>IF($A18="","",INDEX(Tableau2[],$B4,COLUMN(D4)))</f>
        <v>test</v>
      </c>
      <c r="E4" s="1">
        <f>IF($A18="","",INDEX(Tableau2[],$B4,COLUMN(E4)))</f>
        <v>122</v>
      </c>
      <c r="F4" s="1">
        <f>IF($A18="","",INDEX(Tableau2[],$B4,COLUMN(F4)))</f>
        <v>0</v>
      </c>
    </row>
    <row r="5" spans="1:14" x14ac:dyDescent="0.25">
      <c r="A5" s="1" t="str">
        <f>IF($A19="","",INDEX(Tableau2[],$B5,COLUMN(A5)))</f>
        <v>12/02/19</v>
      </c>
      <c r="B5" s="1">
        <f t="shared" si="0"/>
        <v>3</v>
      </c>
      <c r="C5" s="1">
        <f>IF($A19="","",INDEX(Tableau2[],$B5,COLUMN(C5)))</f>
        <v>4</v>
      </c>
      <c r="D5" s="1" t="str">
        <f>IF($A19="","",INDEX(Tableau2[],$B5,COLUMN(D5)))</f>
        <v>test</v>
      </c>
      <c r="E5" s="1">
        <f>IF($A19="","",INDEX(Tableau2[],$B5,COLUMN(E5)))</f>
        <v>256</v>
      </c>
      <c r="F5" s="1">
        <f>IF($A19="","",INDEX(Tableau2[],$B5,COLUMN(F5)))</f>
        <v>0</v>
      </c>
    </row>
    <row r="6" spans="1:14" x14ac:dyDescent="0.25">
      <c r="A6" s="1" t="str">
        <f>IF($A20="","",INDEX(Tableau2[],$B6,COLUMN(A6)))</f>
        <v>25/02/19</v>
      </c>
      <c r="B6" s="1">
        <f t="shared" si="0"/>
        <v>4</v>
      </c>
      <c r="C6" s="1">
        <f>IF($A20="","",INDEX(Tableau2[],$B6,COLUMN(C6)))</f>
        <v>2</v>
      </c>
      <c r="D6" s="1" t="str">
        <f>IF($A20="","",INDEX(Tableau2[],$B6,COLUMN(D6)))</f>
        <v>test</v>
      </c>
      <c r="E6" s="1">
        <f>IF($A20="","",INDEX(Tableau2[],$B6,COLUMN(E6)))</f>
        <v>58</v>
      </c>
      <c r="F6" s="1">
        <f>IF($A20="","",INDEX(Tableau2[],$B6,COLUMN(F6)))</f>
        <v>0</v>
      </c>
    </row>
    <row r="7" spans="1:14" x14ac:dyDescent="0.25">
      <c r="A7" s="1" t="str">
        <f>IF($A21="","",INDEX(Tableau2[],$B7,COLUMN(A7)))</f>
        <v>26/03/19</v>
      </c>
      <c r="B7" s="1">
        <f t="shared" si="0"/>
        <v>5</v>
      </c>
      <c r="C7" s="1">
        <f>IF($A21="","",INDEX(Tableau2[],$B7,COLUMN(C7)))</f>
        <v>3</v>
      </c>
      <c r="D7" s="1" t="str">
        <f>IF($A21="","",INDEX(Tableau2[],$B7,COLUMN(D7)))</f>
        <v>test</v>
      </c>
      <c r="E7" s="1">
        <f>IF($A21="","",INDEX(Tableau2[],$B7,COLUMN(E7)))</f>
        <v>54</v>
      </c>
      <c r="F7" s="1">
        <f>IF($A21="","",INDEX(Tableau2[],$B7,COLUMN(F7)))</f>
        <v>0</v>
      </c>
    </row>
    <row r="16" spans="1:14" x14ac:dyDescent="0.25">
      <c r="A16" s="1" t="s">
        <v>39</v>
      </c>
      <c r="B16" s="1" t="s">
        <v>56</v>
      </c>
      <c r="C16" s="1" t="s">
        <v>52</v>
      </c>
      <c r="D16" s="1" t="s">
        <v>40</v>
      </c>
      <c r="E16" s="1" t="s">
        <v>50</v>
      </c>
      <c r="F16" s="1" t="s">
        <v>51</v>
      </c>
      <c r="N16" s="11"/>
    </row>
    <row r="17" spans="1:10" x14ac:dyDescent="0.25">
      <c r="A17" s="1" t="s">
        <v>59</v>
      </c>
      <c r="B17" s="1">
        <f t="shared" ref="B17" si="1">IF(B16="classement",1,B16+1)</f>
        <v>1</v>
      </c>
      <c r="C17" s="1">
        <f>MONTH(Tableau2[[#This Row],[date]])</f>
        <v>2</v>
      </c>
      <c r="D17" s="1" t="s">
        <v>54</v>
      </c>
      <c r="E17" s="1" t="s">
        <v>55</v>
      </c>
    </row>
    <row r="18" spans="1:10" x14ac:dyDescent="0.25">
      <c r="A18" s="1" t="s">
        <v>59</v>
      </c>
      <c r="B18" s="1">
        <f>IF(B17="classement",1,B17+1)</f>
        <v>2</v>
      </c>
      <c r="C18" s="1">
        <f>MONTH(Tableau2[[#This Row],[date]])</f>
        <v>2</v>
      </c>
      <c r="D18" s="1" t="s">
        <v>54</v>
      </c>
      <c r="E18" s="1">
        <v>122</v>
      </c>
    </row>
    <row r="19" spans="1:10" x14ac:dyDescent="0.25">
      <c r="A19" s="1" t="s">
        <v>60</v>
      </c>
      <c r="B19" s="1">
        <f>IF(B18="classement",1,B18+1)</f>
        <v>3</v>
      </c>
      <c r="C19" s="1">
        <v>4</v>
      </c>
      <c r="D19" s="1" t="s">
        <v>54</v>
      </c>
      <c r="E19" s="1">
        <v>256</v>
      </c>
    </row>
    <row r="20" spans="1:10" x14ac:dyDescent="0.25">
      <c r="A20" s="1" t="s">
        <v>61</v>
      </c>
      <c r="B20" s="1">
        <f>IF(B19="classement",1,B19+1)</f>
        <v>4</v>
      </c>
      <c r="C20" s="1">
        <f>MONTH(Tableau2[[#This Row],[date]])</f>
        <v>2</v>
      </c>
      <c r="D20" s="1" t="s">
        <v>54</v>
      </c>
      <c r="E20" s="1">
        <v>58</v>
      </c>
    </row>
    <row r="21" spans="1:10" x14ac:dyDescent="0.25">
      <c r="A21" s="1" t="s">
        <v>62</v>
      </c>
      <c r="B21" s="1">
        <f>IF(B20="classement",1,B20+1)</f>
        <v>5</v>
      </c>
      <c r="C21" s="1">
        <f>MONTH(Tableau2[[#This Row],[date]])</f>
        <v>3</v>
      </c>
      <c r="D21" s="1" t="s">
        <v>54</v>
      </c>
      <c r="E21" s="1">
        <v>54</v>
      </c>
    </row>
    <row r="22" spans="1:10" x14ac:dyDescent="0.25">
      <c r="B22" s="1">
        <f>IF(B21="classement",1,B21+1)</f>
        <v>6</v>
      </c>
    </row>
    <row r="24" spans="1:10" x14ac:dyDescent="0.25">
      <c r="H24" s="1">
        <f>IF(I24="Janvier",1,IF(I24="Février",2,IF(I24="Mars",3,IF(I24="Avril",4,IF(I24="Mai",5,IF(I24="Juin",6,IF(I24="Juillet",7,IF(I24="Aout",8,IF(I24="Septembre",9,IF(I24="Octobre",10,IF(I24="Novembre",11,IF(I24="Décembre",12,""))))))))))))</f>
        <v>1</v>
      </c>
      <c r="I24" s="1" t="s">
        <v>26</v>
      </c>
    </row>
    <row r="28" spans="1:10" x14ac:dyDescent="0.25">
      <c r="I28" s="1" t="s">
        <v>49</v>
      </c>
    </row>
    <row r="29" spans="1:10" x14ac:dyDescent="0.25">
      <c r="I29" s="1" t="s">
        <v>4</v>
      </c>
      <c r="J29" s="8">
        <f ca="1">SUMPRODUCT(VERSEMENT*(COUNTIF(INDIRECT(I29),OPERATION)&gt;0))</f>
        <v>0</v>
      </c>
    </row>
    <row r="30" spans="1:10" x14ac:dyDescent="0.25">
      <c r="I30" s="1" t="s">
        <v>5</v>
      </c>
      <c r="J30" s="8">
        <f t="shared" ref="J30:J38" ca="1" si="2">SUMPRODUCT(DEBIT*(COUNTIF(INDIRECT(I30),OPERATION)&gt;0))</f>
        <v>0</v>
      </c>
    </row>
    <row r="31" spans="1:10" x14ac:dyDescent="0.25">
      <c r="I31" s="1" t="s">
        <v>6</v>
      </c>
      <c r="J31" s="8">
        <f t="shared" ca="1" si="2"/>
        <v>0</v>
      </c>
    </row>
    <row r="32" spans="1:10" x14ac:dyDescent="0.25">
      <c r="I32" s="1" t="s">
        <v>7</v>
      </c>
      <c r="J32" s="8">
        <f t="shared" ca="1" si="2"/>
        <v>0</v>
      </c>
    </row>
    <row r="33" spans="9:10" x14ac:dyDescent="0.25">
      <c r="I33" s="1" t="s">
        <v>8</v>
      </c>
      <c r="J33" s="8">
        <f t="shared" ca="1" si="2"/>
        <v>0</v>
      </c>
    </row>
    <row r="34" spans="9:10" x14ac:dyDescent="0.25">
      <c r="I34" s="1" t="s">
        <v>9</v>
      </c>
      <c r="J34" s="8">
        <f t="shared" ca="1" si="2"/>
        <v>0</v>
      </c>
    </row>
    <row r="35" spans="9:10" x14ac:dyDescent="0.25">
      <c r="I35" s="1" t="s">
        <v>10</v>
      </c>
      <c r="J35" s="8">
        <f t="shared" ca="1" si="2"/>
        <v>0</v>
      </c>
    </row>
    <row r="36" spans="9:10" x14ac:dyDescent="0.25">
      <c r="I36" s="1" t="s">
        <v>11</v>
      </c>
      <c r="J36" s="8">
        <f t="shared" ca="1" si="2"/>
        <v>0</v>
      </c>
    </row>
    <row r="37" spans="9:10" x14ac:dyDescent="0.25">
      <c r="I37" s="1" t="s">
        <v>12</v>
      </c>
      <c r="J37" s="8">
        <f t="shared" ca="1" si="2"/>
        <v>0</v>
      </c>
    </row>
    <row r="38" spans="9:10" x14ac:dyDescent="0.25">
      <c r="I38" s="1" t="s">
        <v>13</v>
      </c>
      <c r="J38" s="8">
        <f t="shared" ca="1" si="2"/>
        <v>0</v>
      </c>
    </row>
    <row r="39" spans="9:10" x14ac:dyDescent="0.25">
      <c r="I39" s="1" t="s">
        <v>14</v>
      </c>
      <c r="J39" s="8">
        <f ca="1">SUMPRODUCT(VERSEMENT*(COUNTIF(INDIRECT(I39),OPERATION)&gt;0))</f>
        <v>0</v>
      </c>
    </row>
    <row r="40" spans="9:10" x14ac:dyDescent="0.25">
      <c r="I40" s="1" t="s">
        <v>15</v>
      </c>
      <c r="J40" s="8">
        <f t="shared" ref="J40:J48" ca="1" si="3">SUMPRODUCT(DEBIT*(COUNTIF(INDIRECT(I40),OPERATION)&gt;0))</f>
        <v>0</v>
      </c>
    </row>
    <row r="41" spans="9:10" x14ac:dyDescent="0.25">
      <c r="I41" s="1" t="s">
        <v>16</v>
      </c>
      <c r="J41" s="8">
        <f t="shared" ca="1" si="3"/>
        <v>0</v>
      </c>
    </row>
    <row r="42" spans="9:10" x14ac:dyDescent="0.25">
      <c r="I42" s="1" t="s">
        <v>17</v>
      </c>
      <c r="J42" s="8">
        <f t="shared" ca="1" si="3"/>
        <v>0</v>
      </c>
    </row>
    <row r="43" spans="9:10" x14ac:dyDescent="0.25">
      <c r="I43" s="1" t="s">
        <v>18</v>
      </c>
      <c r="J43" s="8">
        <f ca="1">SUMPRODUCT(VERSEMENT*(COUNTIF(INDIRECT(I43),OPERATION)&gt;0))</f>
        <v>0</v>
      </c>
    </row>
    <row r="44" spans="9:10" x14ac:dyDescent="0.25">
      <c r="I44" s="1" t="s">
        <v>19</v>
      </c>
      <c r="J44" s="8">
        <f t="shared" ca="1" si="3"/>
        <v>0</v>
      </c>
    </row>
    <row r="45" spans="9:10" x14ac:dyDescent="0.25">
      <c r="I45" s="1" t="s">
        <v>20</v>
      </c>
      <c r="J45" s="8">
        <f t="shared" ca="1" si="3"/>
        <v>0</v>
      </c>
    </row>
    <row r="46" spans="9:10" x14ac:dyDescent="0.25">
      <c r="I46" s="1" t="s">
        <v>21</v>
      </c>
      <c r="J46" s="8">
        <f t="shared" ca="1" si="3"/>
        <v>0</v>
      </c>
    </row>
    <row r="47" spans="9:10" x14ac:dyDescent="0.25">
      <c r="I47" s="1" t="s">
        <v>22</v>
      </c>
      <c r="J47" s="8">
        <f t="shared" ca="1" si="3"/>
        <v>0</v>
      </c>
    </row>
    <row r="48" spans="9:10" x14ac:dyDescent="0.25">
      <c r="I48" s="1" t="s">
        <v>23</v>
      </c>
      <c r="J48" s="8">
        <f t="shared" ca="1" si="3"/>
        <v>0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Nouvelle_Entree">
                <anchor moveWithCells="1" sizeWithCells="1">
                  <from>
                    <xdr:col>8</xdr:col>
                    <xdr:colOff>209550</xdr:colOff>
                    <xdr:row>17</xdr:row>
                    <xdr:rowOff>76200</xdr:rowOff>
                  </from>
                  <to>
                    <xdr:col>10</xdr:col>
                    <xdr:colOff>409575</xdr:colOff>
                    <xdr:row>19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683592-72D7-4192-9ACF-528BD6BFCFED}">
          <x14:formula1>
            <xm:f>'BASE TEST'!$H$28:$H$39</xm:f>
          </x14:formula1>
          <xm:sqref>I24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32</vt:i4>
      </vt:variant>
    </vt:vector>
  </HeadingPairs>
  <TitlesOfParts>
    <vt:vector size="34" baseType="lpstr">
      <vt:lpstr>BASE TEST</vt:lpstr>
      <vt:lpstr>TEST 1</vt:lpstr>
      <vt:lpstr>AIDE</vt:lpstr>
      <vt:lpstr>ANTICIPATIONDEBIT</vt:lpstr>
      <vt:lpstr>ANTICIPATIONVERSEMENT</vt:lpstr>
      <vt:lpstr>Assignation</vt:lpstr>
      <vt:lpstr>BASE</vt:lpstr>
      <vt:lpstr>BASELISTE</vt:lpstr>
      <vt:lpstr>COURSE</vt:lpstr>
      <vt:lpstr>CREDIT</vt:lpstr>
      <vt:lpstr>CRITERE</vt:lpstr>
      <vt:lpstr>DATE</vt:lpstr>
      <vt:lpstr>DEBIT</vt:lpstr>
      <vt:lpstr>DESCRIPTION</vt:lpstr>
      <vt:lpstr>DIVERS</vt:lpstr>
      <vt:lpstr>FACTURE</vt:lpstr>
      <vt:lpstr>FAMILIALE</vt:lpstr>
      <vt:lpstr>INFORMATIQUE</vt:lpstr>
      <vt:lpstr>LIB</vt:lpstr>
      <vt:lpstr>LIB_BASE</vt:lpstr>
      <vt:lpstr>LOISIRS</vt:lpstr>
      <vt:lpstr>PERSONNEL</vt:lpstr>
      <vt:lpstr>PLACEMENT</vt:lpstr>
      <vt:lpstr>RECU</vt:lpstr>
      <vt:lpstr>RESTAURATION</vt:lpstr>
      <vt:lpstr>RETRAIT</vt:lpstr>
      <vt:lpstr>RETRAITLIVRET</vt:lpstr>
      <vt:lpstr>SALAIRE</vt:lpstr>
      <vt:lpstr>SANTE</vt:lpstr>
      <vt:lpstr>SOCIAL</vt:lpstr>
      <vt:lpstr>TRANSPORT</vt:lpstr>
      <vt:lpstr>VERSEMENT</vt:lpstr>
      <vt:lpstr>VESTIMENTAIRE</vt:lpstr>
      <vt:lpstr>VIREMENT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revision/>
  <dcterms:created xsi:type="dcterms:W3CDTF">2018-07-28T12:39:13Z</dcterms:created>
  <dcterms:modified xsi:type="dcterms:W3CDTF">2019-04-02T16:41:31Z</dcterms:modified>
</cp:coreProperties>
</file>