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32a8bd9f7fd7cbf/Dépenses/"/>
    </mc:Choice>
  </mc:AlternateContent>
  <xr:revisionPtr revIDLastSave="202" documentId="8_{99FA0A99-1C19-4EC0-B84D-C172A9ABD0B9}" xr6:coauthVersionLast="34" xr6:coauthVersionMax="34" xr10:uidLastSave="{08047048-12B2-4372-9BAC-752D1874C947}"/>
  <bookViews>
    <workbookView xWindow="0" yWindow="0" windowWidth="20490" windowHeight="8130" activeTab="1" xr2:uid="{7A804657-F944-44A4-A499-85A0C85C594F}"/>
  </bookViews>
  <sheets>
    <sheet name="BASE DONNEE" sheetId="3" r:id="rId1"/>
    <sheet name="INITIALE" sheetId="1" r:id="rId2"/>
  </sheets>
  <externalReferences>
    <externalReference r:id="rId3"/>
  </externalReferences>
  <definedNames>
    <definedName name="_xlnm._FilterDatabase" localSheetId="0" hidden="1">'BASE DONNEE'!$A$1:$B$1</definedName>
    <definedName name="_xlnm._FilterDatabase" localSheetId="1" hidden="1">INITIALE!#REF!</definedName>
    <definedName name="AIDE">'BASE DONNEE'!$D$2:$D$24</definedName>
    <definedName name="BASE">'BASE DONNEE'!$A$2:$A$101</definedName>
    <definedName name="CIGARETTES">'BASE DONNEE'!$F$2:$F$24</definedName>
    <definedName name="COURSES">'BASE DONNEE'!$H$2:$H$24</definedName>
    <definedName name="CRITERE">INITIALE!$J$4:$J$16</definedName>
    <definedName name="DEPENSE">INITIALE!$I$3:$K$16</definedName>
    <definedName name="Description">[1]Critère!$A$3:$A$43</definedName>
    <definedName name="DIVERS">'BASE DONNEE'!$J$2:$J$24</definedName>
    <definedName name="FACTURE">'BASE DONNEE'!$L$2:$L$24</definedName>
    <definedName name="LOISIRS">'BASE DONNEE'!$N$2:$N$24</definedName>
    <definedName name="MONTANT">INITIALE!$K$4:$K$16</definedName>
    <definedName name="RECU">'BASE DONNEE'!$R$2:$R$24</definedName>
    <definedName name="RESTAURATION">'BASE DONNEE'!$P$2:$P$24</definedName>
    <definedName name="RETRAIT">'BASE DONNEE'!$T$2:$T$24</definedName>
    <definedName name="SANTE">'BASE DONNEE'!$V$2:$V$24</definedName>
    <definedName name="TRANSPORT">'BASE DONNEE'!$X$2:$X$24</definedName>
    <definedName name="VESTIMENTAIRE">'BASE DONNEE'!$Z$2:$Z$24</definedName>
    <definedName name="VIREMENT">'BASE DONNEE'!$AB$2:$AB$24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 a="1"/>
  <c r="E8" i="1" s="1"/>
  <c r="E20" i="1" a="1"/>
  <c r="E20" i="1"/>
  <c r="E19" i="1" a="1"/>
  <c r="E19" i="1"/>
  <c r="E18" i="1" a="1"/>
  <c r="E18" i="1"/>
  <c r="E17" i="1" a="1"/>
  <c r="E17" i="1"/>
  <c r="E16" i="1" a="1"/>
  <c r="E16" i="1"/>
  <c r="E15" i="1" a="1"/>
  <c r="E15" i="1"/>
  <c r="E14" i="1" a="1"/>
  <c r="E14" i="1"/>
  <c r="E13" i="1" a="1"/>
  <c r="E13" i="1"/>
  <c r="E12" i="1" a="1"/>
  <c r="E12" i="1"/>
  <c r="E11" i="1" a="1"/>
  <c r="E11" i="1"/>
  <c r="E10" i="1" a="1"/>
  <c r="E10" i="1" s="1"/>
  <c r="E9" i="1" a="1"/>
  <c r="E9" i="1"/>
  <c r="G3" i="1" l="1"/>
  <c r="G2" i="1" l="1"/>
  <c r="G4" i="1" s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E2" i="3" l="1"/>
  <c r="G2" i="3"/>
  <c r="I2" i="3"/>
  <c r="K2" i="3"/>
  <c r="M2" i="3"/>
  <c r="O2" i="3"/>
  <c r="Q2" i="3"/>
  <c r="S2" i="3"/>
  <c r="U2" i="3"/>
  <c r="W2" i="3"/>
  <c r="Y2" i="3"/>
  <c r="AA2" i="3"/>
  <c r="AC2" i="3"/>
  <c r="E3" i="3"/>
  <c r="G3" i="3"/>
  <c r="I3" i="3"/>
  <c r="K3" i="3"/>
  <c r="O3" i="3"/>
  <c r="Q3" i="3"/>
  <c r="S3" i="3"/>
  <c r="U3" i="3"/>
  <c r="W3" i="3"/>
  <c r="Y3" i="3"/>
  <c r="AA3" i="3"/>
  <c r="AC3" i="3"/>
  <c r="E4" i="3"/>
  <c r="G4" i="3"/>
  <c r="I4" i="3"/>
  <c r="K4" i="3"/>
  <c r="O4" i="3"/>
  <c r="Q4" i="3"/>
  <c r="S4" i="3"/>
  <c r="U4" i="3"/>
  <c r="W4" i="3"/>
  <c r="Y4" i="3"/>
  <c r="AA4" i="3"/>
  <c r="AC4" i="3"/>
  <c r="E5" i="3"/>
  <c r="G5" i="3"/>
  <c r="I5" i="3"/>
  <c r="K5" i="3"/>
  <c r="O5" i="3"/>
  <c r="Q5" i="3"/>
  <c r="S5" i="3"/>
  <c r="U5" i="3"/>
  <c r="W5" i="3"/>
  <c r="Y5" i="3"/>
  <c r="AA5" i="3"/>
  <c r="AC5" i="3"/>
  <c r="E6" i="3"/>
  <c r="G6" i="3"/>
  <c r="I6" i="3"/>
  <c r="K6" i="3"/>
  <c r="O6" i="3"/>
  <c r="Q6" i="3"/>
  <c r="S6" i="3"/>
  <c r="U6" i="3"/>
  <c r="W6" i="3"/>
  <c r="Y6" i="3"/>
  <c r="AA6" i="3"/>
  <c r="AC6" i="3"/>
  <c r="E7" i="3"/>
  <c r="G7" i="3"/>
  <c r="I7" i="3"/>
  <c r="K7" i="3"/>
  <c r="O7" i="3"/>
  <c r="Q7" i="3"/>
  <c r="S7" i="3"/>
  <c r="U7" i="3"/>
  <c r="W7" i="3"/>
  <c r="Y7" i="3"/>
  <c r="AA7" i="3"/>
  <c r="AC7" i="3"/>
  <c r="E8" i="3"/>
  <c r="G8" i="3"/>
  <c r="I8" i="3"/>
  <c r="K8" i="3"/>
  <c r="O8" i="3"/>
  <c r="Q8" i="3"/>
  <c r="S8" i="3"/>
  <c r="U8" i="3"/>
  <c r="W8" i="3"/>
  <c r="Y8" i="3"/>
  <c r="AA8" i="3"/>
  <c r="AC8" i="3"/>
  <c r="E9" i="3"/>
  <c r="G9" i="3"/>
  <c r="I9" i="3"/>
  <c r="K9" i="3"/>
  <c r="O9" i="3"/>
  <c r="Q9" i="3"/>
  <c r="S9" i="3"/>
  <c r="U9" i="3"/>
  <c r="W9" i="3"/>
  <c r="Y9" i="3"/>
  <c r="AA9" i="3"/>
  <c r="AC9" i="3"/>
  <c r="E10" i="3"/>
  <c r="G10" i="3"/>
  <c r="I10" i="3"/>
  <c r="K10" i="3"/>
  <c r="O10" i="3"/>
  <c r="Q10" i="3"/>
  <c r="S10" i="3"/>
  <c r="U10" i="3"/>
  <c r="W10" i="3"/>
  <c r="Y10" i="3"/>
  <c r="AA10" i="3"/>
  <c r="AC10" i="3"/>
  <c r="E11" i="3"/>
  <c r="G11" i="3"/>
  <c r="I11" i="3"/>
  <c r="K11" i="3"/>
  <c r="O11" i="3"/>
  <c r="Q11" i="3"/>
  <c r="S11" i="3"/>
  <c r="U11" i="3"/>
  <c r="W11" i="3"/>
  <c r="Y11" i="3"/>
  <c r="AA11" i="3"/>
  <c r="AC11" i="3"/>
  <c r="E12" i="3"/>
  <c r="G12" i="3"/>
  <c r="I12" i="3"/>
  <c r="K12" i="3"/>
  <c r="O12" i="3"/>
  <c r="Q12" i="3"/>
  <c r="S12" i="3"/>
  <c r="U12" i="3"/>
  <c r="W12" i="3"/>
  <c r="Y12" i="3"/>
  <c r="AA12" i="3"/>
  <c r="AC12" i="3"/>
  <c r="E13" i="3"/>
  <c r="G13" i="3"/>
  <c r="I13" i="3"/>
  <c r="K13" i="3"/>
  <c r="O13" i="3"/>
  <c r="Q13" i="3"/>
  <c r="S13" i="3"/>
  <c r="U13" i="3"/>
  <c r="W13" i="3"/>
  <c r="Y13" i="3"/>
  <c r="AA13" i="3"/>
  <c r="AC13" i="3"/>
  <c r="E14" i="3"/>
  <c r="G14" i="3"/>
  <c r="I14" i="3"/>
  <c r="K14" i="3"/>
  <c r="O14" i="3"/>
  <c r="Q14" i="3"/>
  <c r="S14" i="3"/>
  <c r="U14" i="3"/>
  <c r="W14" i="3"/>
  <c r="Y14" i="3"/>
  <c r="AA14" i="3"/>
  <c r="AC14" i="3"/>
  <c r="E15" i="3"/>
  <c r="G15" i="3"/>
  <c r="I15" i="3"/>
  <c r="K15" i="3"/>
  <c r="O15" i="3"/>
  <c r="Q15" i="3"/>
  <c r="S15" i="3"/>
  <c r="U15" i="3"/>
  <c r="W15" i="3"/>
  <c r="Y15" i="3"/>
  <c r="AA15" i="3"/>
  <c r="AC15" i="3"/>
  <c r="E16" i="3"/>
  <c r="G16" i="3"/>
  <c r="I16" i="3"/>
  <c r="K16" i="3"/>
  <c r="O16" i="3"/>
  <c r="Q16" i="3"/>
  <c r="S16" i="3"/>
  <c r="U16" i="3"/>
  <c r="W16" i="3"/>
  <c r="Y16" i="3"/>
  <c r="AA16" i="3"/>
  <c r="AC16" i="3"/>
  <c r="E17" i="3"/>
  <c r="G17" i="3"/>
  <c r="I17" i="3"/>
  <c r="K17" i="3"/>
  <c r="O17" i="3"/>
  <c r="Q17" i="3"/>
  <c r="S17" i="3"/>
  <c r="U17" i="3"/>
  <c r="W17" i="3"/>
  <c r="Y17" i="3"/>
  <c r="AA17" i="3"/>
  <c r="AC17" i="3"/>
  <c r="E18" i="3"/>
  <c r="G18" i="3"/>
  <c r="I18" i="3"/>
  <c r="K18" i="3"/>
  <c r="O18" i="3"/>
  <c r="Q18" i="3"/>
  <c r="S18" i="3"/>
  <c r="U18" i="3"/>
  <c r="W18" i="3"/>
  <c r="Y18" i="3"/>
  <c r="AA18" i="3"/>
  <c r="AC18" i="3"/>
  <c r="E19" i="3"/>
  <c r="G19" i="3"/>
  <c r="I19" i="3"/>
  <c r="K19" i="3"/>
  <c r="O19" i="3"/>
  <c r="Q19" i="3"/>
  <c r="S19" i="3"/>
  <c r="U19" i="3"/>
  <c r="W19" i="3"/>
  <c r="Y19" i="3"/>
  <c r="AA19" i="3"/>
  <c r="AC19" i="3"/>
  <c r="E20" i="3"/>
  <c r="G20" i="3"/>
  <c r="I20" i="3"/>
  <c r="K20" i="3"/>
  <c r="O20" i="3"/>
  <c r="Q20" i="3"/>
  <c r="S20" i="3"/>
  <c r="U20" i="3"/>
  <c r="W20" i="3"/>
  <c r="Y20" i="3"/>
  <c r="AA20" i="3"/>
  <c r="AC20" i="3"/>
  <c r="E21" i="3"/>
  <c r="G21" i="3"/>
  <c r="I21" i="3"/>
  <c r="K21" i="3"/>
  <c r="O21" i="3"/>
  <c r="Q21" i="3"/>
  <c r="S21" i="3"/>
  <c r="U21" i="3"/>
  <c r="W21" i="3"/>
  <c r="Y21" i="3"/>
  <c r="AA21" i="3"/>
  <c r="AC21" i="3"/>
  <c r="E22" i="3"/>
  <c r="G22" i="3"/>
  <c r="I22" i="3"/>
  <c r="K22" i="3"/>
  <c r="O22" i="3"/>
  <c r="Q22" i="3"/>
  <c r="S22" i="3"/>
  <c r="U22" i="3"/>
  <c r="W22" i="3"/>
  <c r="Y22" i="3"/>
  <c r="AA22" i="3"/>
  <c r="AC22" i="3"/>
  <c r="E23" i="3"/>
  <c r="G23" i="3"/>
  <c r="I23" i="3"/>
  <c r="K23" i="3"/>
  <c r="O23" i="3"/>
  <c r="Q23" i="3"/>
  <c r="S23" i="3"/>
  <c r="U23" i="3"/>
  <c r="W23" i="3"/>
  <c r="Y23" i="3"/>
  <c r="AA23" i="3"/>
  <c r="AC23" i="3"/>
  <c r="E24" i="3"/>
  <c r="G24" i="3"/>
  <c r="I24" i="3"/>
  <c r="K24" i="3"/>
  <c r="O24" i="3"/>
  <c r="Q24" i="3"/>
  <c r="S24" i="3"/>
  <c r="U24" i="3"/>
  <c r="W24" i="3"/>
  <c r="Y24" i="3"/>
  <c r="AA24" i="3"/>
  <c r="AC24" i="3"/>
</calcChain>
</file>

<file path=xl/sharedStrings.xml><?xml version="1.0" encoding="utf-8"?>
<sst xmlns="http://schemas.openxmlformats.org/spreadsheetml/2006/main" count="165" uniqueCount="96">
  <si>
    <t>Zara</t>
  </si>
  <si>
    <t>Wish</t>
  </si>
  <si>
    <t>Virement Maman +</t>
  </si>
  <si>
    <t>Virement Maman -</t>
  </si>
  <si>
    <t>Virement Julie +</t>
  </si>
  <si>
    <t>Virement Julie -</t>
  </si>
  <si>
    <t>Transport Bordeaux</t>
  </si>
  <si>
    <t>Taxe foncière</t>
  </si>
  <si>
    <t>Super U</t>
  </si>
  <si>
    <t>Steam</t>
  </si>
  <si>
    <t>Spotify</t>
  </si>
  <si>
    <t>Retrait Talence</t>
  </si>
  <si>
    <t>Retrait Marmande</t>
  </si>
  <si>
    <t>Retrait Cocumont</t>
  </si>
  <si>
    <t>Retrait Bazeille</t>
  </si>
  <si>
    <t>Retrait Artigues</t>
  </si>
  <si>
    <t>Pièces Moto</t>
  </si>
  <si>
    <t>Pharmacie</t>
  </si>
  <si>
    <t>Péage</t>
  </si>
  <si>
    <t>Onedrive</t>
  </si>
  <si>
    <t>Netflix</t>
  </si>
  <si>
    <t>Macdonald's</t>
  </si>
  <si>
    <t>Loyer</t>
  </si>
  <si>
    <t>Lineage II</t>
  </si>
  <si>
    <t>Leclerc</t>
  </si>
  <si>
    <t>Le Bistro Régent</t>
  </si>
  <si>
    <t>KFC</t>
  </si>
  <si>
    <t>iOffer</t>
  </si>
  <si>
    <t>Intermarché</t>
  </si>
  <si>
    <t>Instant Gaming</t>
  </si>
  <si>
    <t>Impôts</t>
  </si>
  <si>
    <t>HFC</t>
  </si>
  <si>
    <t>H&amp;M</t>
  </si>
  <si>
    <t>Géant Casino</t>
  </si>
  <si>
    <t>Fortnite</t>
  </si>
  <si>
    <t>Essence</t>
  </si>
  <si>
    <t>Docteur</t>
  </si>
  <si>
    <t>Cotisation carte banquaire</t>
  </si>
  <si>
    <t>Cinéma</t>
  </si>
  <si>
    <t>Chinois</t>
  </si>
  <si>
    <t>Carrefour</t>
  </si>
  <si>
    <t>Boulangerie Ange</t>
  </si>
  <si>
    <t>Billard</t>
  </si>
  <si>
    <t>Bershka</t>
  </si>
  <si>
    <t>Bar</t>
  </si>
  <si>
    <t>Anniversaire</t>
  </si>
  <si>
    <t>Amazon</t>
  </si>
  <si>
    <t>Aide régionale</t>
  </si>
  <si>
    <t>Aide départementale</t>
  </si>
  <si>
    <t>ADN Manga</t>
  </si>
  <si>
    <t>Index</t>
  </si>
  <si>
    <t>VIREMENT</t>
  </si>
  <si>
    <t>VESTIMENTAIRE</t>
  </si>
  <si>
    <t>SANTE</t>
  </si>
  <si>
    <t>RETRAIT</t>
  </si>
  <si>
    <t>RECU</t>
  </si>
  <si>
    <t>RESTAURATION</t>
  </si>
  <si>
    <t>LOISIRS</t>
  </si>
  <si>
    <t>FACTURE</t>
  </si>
  <si>
    <t>DIVERS</t>
  </si>
  <si>
    <t>COURSES</t>
  </si>
  <si>
    <t>CIGARETTES</t>
  </si>
  <si>
    <t>AIDE FINANCIERE</t>
  </si>
  <si>
    <t>Description</t>
  </si>
  <si>
    <t>Reste en fin de mois</t>
  </si>
  <si>
    <t>Economie</t>
  </si>
  <si>
    <t>Mois dernier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</si>
  <si>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</si>
  <si>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</si>
  <si>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</si>
  <si>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</si>
  <si>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</si>
  <si>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</si>
  <si>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</si>
  <si>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</si>
  <si>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</si>
  <si>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</si>
  <si>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</si>
  <si>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</si>
  <si>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</si>
  <si>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Reçu</t>
  </si>
  <si>
    <t>Salaire</t>
  </si>
  <si>
    <t>Début de mois</t>
  </si>
  <si>
    <t>COMPTE</t>
  </si>
  <si>
    <t>TITULAIRE</t>
  </si>
  <si>
    <t>NUMERO</t>
  </si>
  <si>
    <t>Catégorie</t>
  </si>
  <si>
    <t>Montant</t>
  </si>
  <si>
    <t>Commentaire</t>
  </si>
  <si>
    <t>TRANSPORT</t>
  </si>
  <si>
    <t>Dépenses mensuelles</t>
  </si>
  <si>
    <t>Gestionnaire de dépenses mensuelles</t>
  </si>
  <si>
    <t>Date</t>
  </si>
  <si>
    <t>Critère</t>
  </si>
  <si>
    <t>Malboro boite</t>
  </si>
  <si>
    <t>Blablacar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</si>
</sst>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#&quot; &quot;##&quot; &quot;##&quot; &quot;##&quot; &quot;##"/>
    <numFmt numFmtId="166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sz val="11"/>
      <color theme="9" tint="-0.249977111117893"/>
      <name val="Agency FB"/>
      <family val="2"/>
    </font>
    <font>
      <sz val="11"/>
      <color theme="3"/>
      <name val="Agency FB"/>
      <family val="2"/>
    </font>
    <font>
      <sz val="11"/>
      <color theme="2" tint="-0.499984740745262"/>
      <name val="Agency FB"/>
      <family val="2"/>
    </font>
    <font>
      <sz val="11"/>
      <color theme="6"/>
      <name val="Agency FB"/>
      <family val="2"/>
    </font>
    <font>
      <sz val="11"/>
      <color theme="9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4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165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164" fontId="3" fillId="2" borderId="0" xfId="1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4" fontId="7" fillId="2" borderId="6" xfId="1" applyFont="1" applyFill="1" applyBorder="1" applyAlignment="1" applyProtection="1">
      <alignment horizontal="center" vertical="center"/>
      <protection hidden="1"/>
    </xf>
    <xf numFmtId="44" fontId="7" fillId="2" borderId="6" xfId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66" fontId="3" fillId="2" borderId="6" xfId="1" applyNumberFormat="1" applyFont="1" applyFill="1" applyBorder="1" applyAlignment="1">
      <alignment horizontal="center" vertical="center"/>
    </xf>
    <xf numFmtId="166" fontId="3" fillId="2" borderId="13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gency FB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gency FB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gency FB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border outline="0">
        <top style="thin">
          <color theme="9"/>
        </top>
      </border>
    </dxf>
    <dxf>
      <border outline="0">
        <bottom style="thin">
          <color theme="9"/>
        </bottom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gency FB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0</xdr:row>
      <xdr:rowOff>171450</xdr:rowOff>
    </xdr:from>
    <xdr:to>
      <xdr:col>2</xdr:col>
      <xdr:colOff>1609725</xdr:colOff>
      <xdr:row>3</xdr:row>
      <xdr:rowOff>38100</xdr:rowOff>
    </xdr:to>
    <xdr:sp macro="[0]!TRI_AUTO" textlink="">
      <xdr:nvSpPr>
        <xdr:cNvPr id="3" name="Organigramme : Procédé 2">
          <a:extLst>
            <a:ext uri="{FF2B5EF4-FFF2-40B4-BE49-F238E27FC236}">
              <a16:creationId xmlns:a16="http://schemas.microsoft.com/office/drawing/2014/main" id="{ACF8BC25-F5A9-45A8-8CDD-99B08735D689}"/>
            </a:ext>
          </a:extLst>
        </xdr:cNvPr>
        <xdr:cNvSpPr/>
      </xdr:nvSpPr>
      <xdr:spPr>
        <a:xfrm>
          <a:off x="2657475" y="171450"/>
          <a:ext cx="1295400" cy="438150"/>
        </a:xfrm>
        <a:prstGeom prst="flowChartProcess">
          <a:avLst/>
        </a:prstGeom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n>
                <a:solidFill>
                  <a:schemeClr val="tx1"/>
                </a:solidFill>
              </a:ln>
              <a:solidFill>
                <a:schemeClr val="tx1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TRI-AUTO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0</xdr:rowOff>
    </xdr:from>
    <xdr:to>
      <xdr:col>1</xdr:col>
      <xdr:colOff>428625</xdr:colOff>
      <xdr:row>5</xdr:row>
      <xdr:rowOff>9548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FEE4062-CDE3-480B-A106-6F3B52C32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0"/>
          <a:ext cx="1085850" cy="914423"/>
        </a:xfrm>
        <a:prstGeom prst="rect">
          <a:avLst/>
        </a:prstGeom>
      </xdr:spPr>
    </xdr:pic>
    <xdr:clientData/>
  </xdr:twoCellAnchor>
  <xdr:twoCellAnchor>
    <xdr:from>
      <xdr:col>7</xdr:col>
      <xdr:colOff>457200</xdr:colOff>
      <xdr:row>17</xdr:row>
      <xdr:rowOff>104775</xdr:rowOff>
    </xdr:from>
    <xdr:to>
      <xdr:col>11</xdr:col>
      <xdr:colOff>695325</xdr:colOff>
      <xdr:row>24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7A038A7-16F9-4FE3-9FD4-9D35BD67061D}"/>
            </a:ext>
          </a:extLst>
        </xdr:cNvPr>
        <xdr:cNvSpPr txBox="1"/>
      </xdr:nvSpPr>
      <xdr:spPr>
        <a:xfrm>
          <a:off x="5324475" y="3124200"/>
          <a:ext cx="295275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Faire</a:t>
          </a:r>
          <a:r>
            <a:rPr lang="fr-FR" sz="1100" baseline="0"/>
            <a:t> la somme des articles écrits dans critère, selon leurs catégorie</a:t>
          </a:r>
          <a:endParaRPr lang="fr-FR" sz="1100"/>
        </a:p>
      </xdr:txBody>
    </xdr:sp>
    <xdr:clientData/>
  </xdr:twoCellAnchor>
  <xdr:twoCellAnchor>
    <xdr:from>
      <xdr:col>5</xdr:col>
      <xdr:colOff>104775</xdr:colOff>
      <xdr:row>19</xdr:row>
      <xdr:rowOff>85725</xdr:rowOff>
    </xdr:from>
    <xdr:to>
      <xdr:col>7</xdr:col>
      <xdr:colOff>285751</xdr:colOff>
      <xdr:row>22</xdr:row>
      <xdr:rowOff>123826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5B7343AC-9A36-4087-BB85-A3615214F932}"/>
            </a:ext>
          </a:extLst>
        </xdr:cNvPr>
        <xdr:cNvCxnSpPr/>
      </xdr:nvCxnSpPr>
      <xdr:spPr>
        <a:xfrm flipH="1" flipV="1">
          <a:off x="3619500" y="3467100"/>
          <a:ext cx="1533526" cy="5810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18</xdr:row>
      <xdr:rowOff>76200</xdr:rowOff>
    </xdr:from>
    <xdr:to>
      <xdr:col>7</xdr:col>
      <xdr:colOff>266701</xdr:colOff>
      <xdr:row>21</xdr:row>
      <xdr:rowOff>104776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C57A97CE-646B-4022-8F61-204B28BE1B78}"/>
            </a:ext>
          </a:extLst>
        </xdr:cNvPr>
        <xdr:cNvCxnSpPr/>
      </xdr:nvCxnSpPr>
      <xdr:spPr>
        <a:xfrm flipH="1" flipV="1">
          <a:off x="3571875" y="3276600"/>
          <a:ext cx="1562101" cy="5715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17</xdr:row>
      <xdr:rowOff>76200</xdr:rowOff>
    </xdr:from>
    <xdr:to>
      <xdr:col>7</xdr:col>
      <xdr:colOff>266701</xdr:colOff>
      <xdr:row>20</xdr:row>
      <xdr:rowOff>95251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2FF8D8C-4198-4DD5-B37E-0528534E1EAA}"/>
            </a:ext>
          </a:extLst>
        </xdr:cNvPr>
        <xdr:cNvCxnSpPr/>
      </xdr:nvCxnSpPr>
      <xdr:spPr>
        <a:xfrm flipH="1" flipV="1">
          <a:off x="3543300" y="3095625"/>
          <a:ext cx="1590676" cy="5619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Quentin%20Margot\OneDrive\D&#233;penses\Tableau%20de%20d&#233;penses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base"/>
      <sheetName val="Critère"/>
      <sheetName val="Janvier"/>
      <sheetName val="Février "/>
      <sheetName val="Mars"/>
      <sheetName val="Avril"/>
      <sheetName val="Mai"/>
      <sheetName val="Juin"/>
      <sheetName val="Juillet"/>
      <sheetName val="Août"/>
      <sheetName val="Septembre "/>
      <sheetName val="Octobre"/>
      <sheetName val="Novembre "/>
      <sheetName val="Décembre "/>
    </sheetNames>
    <sheetDataSet>
      <sheetData sheetId="0"/>
      <sheetData sheetId="1">
        <row r="3">
          <cell r="A3" t="str">
            <v>Courses Appartement</v>
          </cell>
        </row>
        <row r="4">
          <cell r="A4" t="str">
            <v>Super U</v>
          </cell>
        </row>
        <row r="5">
          <cell r="A5" t="str">
            <v>Macdonald's</v>
          </cell>
        </row>
        <row r="6">
          <cell r="A6" t="str">
            <v>Intermarché Artigues</v>
          </cell>
        </row>
        <row r="7">
          <cell r="A7" t="str">
            <v>Restaurant</v>
          </cell>
        </row>
        <row r="8">
          <cell r="A8" t="str">
            <v>Leclerc Marmande</v>
          </cell>
        </row>
        <row r="9">
          <cell r="A9" t="str">
            <v>Pièces Moto</v>
          </cell>
        </row>
        <row r="10">
          <cell r="A10" t="str">
            <v>Cigarettes</v>
          </cell>
        </row>
        <row r="11">
          <cell r="A11" t="str">
            <v>Loyer</v>
          </cell>
        </row>
        <row r="12">
          <cell r="A12" t="str">
            <v>Amazon</v>
          </cell>
        </row>
        <row r="13">
          <cell r="A13" t="str">
            <v>Cotisation carte banquaire</v>
          </cell>
        </row>
        <row r="14">
          <cell r="A14" t="str">
            <v>Docteur</v>
          </cell>
        </row>
        <row r="15">
          <cell r="A15" t="str">
            <v>Péage</v>
          </cell>
        </row>
        <row r="16">
          <cell r="A16" t="str">
            <v>Transport Bordeaux</v>
          </cell>
        </row>
        <row r="17">
          <cell r="A17" t="str">
            <v>Train</v>
          </cell>
        </row>
        <row r="18">
          <cell r="A18" t="str">
            <v>Netflix</v>
          </cell>
        </row>
        <row r="19">
          <cell r="A19" t="str">
            <v>Spotify</v>
          </cell>
        </row>
        <row r="20">
          <cell r="A20" t="str">
            <v>Onedrive</v>
          </cell>
        </row>
        <row r="21">
          <cell r="A21" t="str">
            <v>Retrait Artigues</v>
          </cell>
        </row>
        <row r="22">
          <cell r="A22" t="str">
            <v>Retrait Marmande</v>
          </cell>
        </row>
        <row r="23">
          <cell r="A23" t="str">
            <v>Retrait Cocumont</v>
          </cell>
        </row>
        <row r="24">
          <cell r="A24" t="str">
            <v>Retrait Talence</v>
          </cell>
        </row>
        <row r="25">
          <cell r="A25" t="str">
            <v>Retrait Bazeille</v>
          </cell>
        </row>
        <row r="26">
          <cell r="A26" t="str">
            <v xml:space="preserve">Virement Julie + </v>
          </cell>
        </row>
        <row r="27">
          <cell r="A27" t="str">
            <v>Virement Julie -</v>
          </cell>
        </row>
        <row r="28">
          <cell r="A28" t="str">
            <v>Virement Maman +</v>
          </cell>
        </row>
        <row r="29">
          <cell r="A29" t="str">
            <v>Virement Maman -</v>
          </cell>
        </row>
        <row r="30">
          <cell r="A30" t="str">
            <v>Salaire</v>
          </cell>
        </row>
        <row r="31">
          <cell r="A31" t="str">
            <v>Jeux</v>
          </cell>
        </row>
        <row r="32">
          <cell r="A32" t="str">
            <v>Livret A entrée</v>
          </cell>
        </row>
        <row r="33">
          <cell r="A33" t="str">
            <v>Livret A sortie</v>
          </cell>
        </row>
        <row r="34">
          <cell r="A34" t="str">
            <v>H&amp;M</v>
          </cell>
        </row>
        <row r="35">
          <cell r="A35" t="str">
            <v>Billard</v>
          </cell>
        </row>
        <row r="36">
          <cell r="A36" t="str">
            <v>Meuble Appartement</v>
          </cell>
        </row>
        <row r="37">
          <cell r="A37" t="str">
            <v>Anniversaire</v>
          </cell>
        </row>
        <row r="38">
          <cell r="A38" t="str">
            <v>Divers</v>
          </cell>
        </row>
        <row r="39">
          <cell r="A39" t="str">
            <v>Loisirs</v>
          </cell>
        </row>
        <row r="40">
          <cell r="A40" t="str">
            <v>Bar</v>
          </cell>
        </row>
        <row r="41">
          <cell r="A41" t="str">
            <v>Dépôt</v>
          </cell>
        </row>
        <row r="42">
          <cell r="A42" t="str">
            <v>Remise</v>
          </cell>
        </row>
        <row r="43">
          <cell r="A43" t="str">
            <v>Le Commerce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AD0392-713B-4DE9-87DD-A0D2BFD36CB8}" name="Tableau2" displayName="Tableau2" ref="I3:K16" totalsRowShown="0" headerRowDxfId="6" headerRowBorderDxfId="4" tableBorderDxfId="5" totalsRowBorderDxfId="3">
  <autoFilter ref="I3:K16" xr:uid="{5F364BE7-3E91-4652-91DD-712B7DC0B21E}"/>
  <sortState ref="I4:L5">
    <sortCondition ref="J3:J5"/>
  </sortState>
  <tableColumns count="3">
    <tableColumn id="1" xr3:uid="{FD528F6E-BB49-4832-9DF7-A1CAFB0980AB}" name="Date" dataDxfId="2"/>
    <tableColumn id="2" xr3:uid="{B552FB1B-C9DA-4628-BA22-FA05508C09A3}" name="Critère" dataDxfId="1"/>
    <tableColumn id="3" xr3:uid="{CE372336-28BE-4870-BA1E-736002F6188B}" name="Montan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9FBC1-5CEF-42DD-A446-6A3CA52D6A9B}">
  <sheetPr codeName="Feuil3"/>
  <dimension ref="A1:AC101"/>
  <sheetViews>
    <sheetView workbookViewId="0">
      <selection activeCell="F50" sqref="F50"/>
    </sheetView>
  </sheetViews>
  <sheetFormatPr baseColWidth="10" defaultRowHeight="15" x14ac:dyDescent="0.25"/>
  <cols>
    <col min="1" max="1" width="24.5703125" style="1" bestFit="1" customWidth="1"/>
    <col min="2" max="2" width="10.5703125" style="1" bestFit="1" customWidth="1"/>
    <col min="3" max="3" width="27.140625" style="1" customWidth="1"/>
    <col min="4" max="4" width="20.140625" style="1" bestFit="1" customWidth="1"/>
    <col min="5" max="5" width="6" style="1" bestFit="1" customWidth="1"/>
    <col min="6" max="6" width="13.5703125" style="1" bestFit="1" customWidth="1"/>
    <col min="7" max="7" width="6" style="1" bestFit="1" customWidth="1"/>
    <col min="8" max="8" width="12.5703125" style="1" bestFit="1" customWidth="1"/>
    <col min="9" max="9" width="6" style="1" bestFit="1" customWidth="1"/>
    <col min="10" max="10" width="11.85546875" style="1" bestFit="1" customWidth="1"/>
    <col min="11" max="11" width="6" style="1" bestFit="1" customWidth="1"/>
    <col min="12" max="12" width="24.5703125" style="1" bestFit="1" customWidth="1"/>
    <col min="13" max="13" width="6" style="1" bestFit="1" customWidth="1"/>
    <col min="14" max="14" width="14.28515625" style="1" bestFit="1" customWidth="1"/>
    <col min="15" max="15" width="6" style="1" bestFit="1" customWidth="1"/>
    <col min="16" max="16" width="16.85546875" style="1" bestFit="1" customWidth="1"/>
    <col min="17" max="17" width="6" style="1" bestFit="1" customWidth="1"/>
    <col min="18" max="18" width="18" style="1" bestFit="1" customWidth="1"/>
    <col min="19" max="19" width="6" style="1" bestFit="1" customWidth="1"/>
    <col min="20" max="20" width="17.140625" style="1" bestFit="1" customWidth="1"/>
    <col min="21" max="21" width="6" style="1" bestFit="1" customWidth="1"/>
    <col min="22" max="22" width="10.28515625" style="1" bestFit="1" customWidth="1"/>
    <col min="23" max="23" width="6" style="1" bestFit="1" customWidth="1"/>
    <col min="24" max="24" width="18.42578125" style="1" bestFit="1" customWidth="1"/>
    <col min="25" max="25" width="6" style="1" bestFit="1" customWidth="1"/>
    <col min="26" max="26" width="15" style="1" bestFit="1" customWidth="1"/>
    <col min="27" max="27" width="6" style="1" bestFit="1" customWidth="1"/>
    <col min="28" max="28" width="17.7109375" style="1" bestFit="1" customWidth="1"/>
    <col min="29" max="29" width="6" style="1" bestFit="1" customWidth="1"/>
    <col min="30" max="30" width="17.7109375" style="1" bestFit="1" customWidth="1"/>
    <col min="31" max="31" width="6" style="1" bestFit="1" customWidth="1"/>
    <col min="32" max="16384" width="11.42578125" style="1"/>
  </cols>
  <sheetData>
    <row r="1" spans="1:29" x14ac:dyDescent="0.25">
      <c r="A1" s="2" t="s">
        <v>63</v>
      </c>
      <c r="B1" s="2" t="s">
        <v>50</v>
      </c>
      <c r="D1" s="2" t="s">
        <v>62</v>
      </c>
      <c r="E1" s="2" t="s">
        <v>50</v>
      </c>
      <c r="F1" s="2" t="s">
        <v>61</v>
      </c>
      <c r="G1" s="2" t="s">
        <v>50</v>
      </c>
      <c r="H1" s="2" t="s">
        <v>60</v>
      </c>
      <c r="I1" s="2" t="s">
        <v>50</v>
      </c>
      <c r="J1" s="2" t="s">
        <v>59</v>
      </c>
      <c r="K1" s="2" t="s">
        <v>50</v>
      </c>
      <c r="L1" s="2" t="s">
        <v>58</v>
      </c>
      <c r="M1" s="2" t="s">
        <v>50</v>
      </c>
      <c r="N1" s="2" t="s">
        <v>57</v>
      </c>
      <c r="O1" s="2" t="s">
        <v>50</v>
      </c>
      <c r="P1" s="2" t="s">
        <v>56</v>
      </c>
      <c r="Q1" s="2" t="s">
        <v>50</v>
      </c>
      <c r="R1" s="2" t="s">
        <v>55</v>
      </c>
      <c r="S1" s="2" t="s">
        <v>50</v>
      </c>
      <c r="T1" s="2" t="s">
        <v>54</v>
      </c>
      <c r="U1" s="2" t="s">
        <v>50</v>
      </c>
      <c r="V1" s="2" t="s">
        <v>53</v>
      </c>
      <c r="W1" s="2" t="s">
        <v>50</v>
      </c>
      <c r="X1" s="2" t="s">
        <v>89</v>
      </c>
      <c r="Y1" s="2" t="s">
        <v>50</v>
      </c>
      <c r="Z1" s="2" t="s">
        <v>52</v>
      </c>
      <c r="AA1" s="2" t="s">
        <v>50</v>
      </c>
      <c r="AB1" s="2" t="s">
        <v>51</v>
      </c>
      <c r="AC1" s="2" t="s">
        <v>50</v>
      </c>
    </row>
    <row r="2" spans="1:29" x14ac:dyDescent="0.25">
      <c r="A2" s="2" t="s">
        <v>49</v>
      </c>
      <c r="B2" s="2">
        <v>1</v>
      </c>
      <c r="D2" s="2" t="s">
        <v>48</v>
      </c>
      <c r="E2" s="2">
        <f t="shared" ref="E2:E24" si="0">IF(D2="","",IF(D2=VLOOKUP(D2,$A$1:$B$147,1,FALSE),VLOOKUP(D2,$A$1:$B$147,2,FALSE),""))</f>
        <v>2</v>
      </c>
      <c r="F2" s="2" t="s">
        <v>94</v>
      </c>
      <c r="G2" s="2">
        <f t="shared" ref="G2:G24" si="1">IF(F2="","",IF(F2=VLOOKUP(F2,$A$1:$B$147,1,FALSE),VLOOKUP(F2,$A$1:$B$147,2,FALSE),""))</f>
        <v>30</v>
      </c>
      <c r="H2" s="2" t="s">
        <v>40</v>
      </c>
      <c r="I2" s="2">
        <f t="shared" ref="I2:I24" si="2">IF(H2="","",IF(H2=VLOOKUP(H2,$A$1:$B$147,1,FALSE),VLOOKUP(H2,$A$1:$B$147,2,FALSE),""))</f>
        <v>10</v>
      </c>
      <c r="J2" s="2" t="s">
        <v>46</v>
      </c>
      <c r="K2" s="2">
        <f t="shared" ref="K2:K24" si="3">IF(J2="","",IF(J2=VLOOKUP(J2,$A$1:$B$147,1,FALSE),VLOOKUP(J2,$A$1:$B$147,2,FALSE),""))</f>
        <v>4</v>
      </c>
      <c r="L2" s="2" t="s">
        <v>49</v>
      </c>
      <c r="M2" s="2">
        <f t="shared" ref="M2:M24" si="4">IF(L2="","",IF(L2=VLOOKUP(L2,$A$1:$B$147,1,FALSE),VLOOKUP(L2,$A$1:$B$147,2,FALSE),""))</f>
        <v>1</v>
      </c>
      <c r="N2" s="2" t="s">
        <v>45</v>
      </c>
      <c r="O2" s="2">
        <f t="shared" ref="O2:O24" si="5">IF(N2="","",IF(N2=VLOOKUP(N2,$A$1:$B$147,1,FALSE),VLOOKUP(N2,$A$1:$B$147,2,FALSE),""))</f>
        <v>5</v>
      </c>
      <c r="P2" s="2" t="s">
        <v>41</v>
      </c>
      <c r="Q2" s="2">
        <f t="shared" ref="Q2:Q24" si="6">IF(P2="","",IF(P2=VLOOKUP(P2,$A$1:$B$147,1,FALSE),VLOOKUP(P2,$A$1:$B$147,2,FALSE),""))</f>
        <v>9</v>
      </c>
      <c r="R2" s="2" t="s">
        <v>81</v>
      </c>
      <c r="S2" s="2">
        <f t="shared" ref="S2:S24" si="7">IF(R2="","",IF(R2=VLOOKUP(R2,$A$1:$B$147,1,FALSE),VLOOKUP(R2,$A$1:$B$147,2,FALSE),""))</f>
        <v>41</v>
      </c>
      <c r="T2" s="2" t="s">
        <v>15</v>
      </c>
      <c r="U2" s="2">
        <f t="shared" ref="U2:U24" si="8">IF(T2="","",IF(T2=VLOOKUP(T2,$A$1:$B$147,1,FALSE),VLOOKUP(T2,$A$1:$B$147,2,FALSE),""))</f>
        <v>36</v>
      </c>
      <c r="V2" s="2" t="s">
        <v>36</v>
      </c>
      <c r="W2" s="2">
        <f t="shared" ref="W2:W24" si="9">IF(V2="","",IF(V2=VLOOKUP(V2,$A$1:$B$147,1,FALSE),VLOOKUP(V2,$A$1:$B$147,2,FALSE),""))</f>
        <v>14</v>
      </c>
      <c r="X2" s="2" t="s">
        <v>35</v>
      </c>
      <c r="Y2" s="2">
        <f t="shared" ref="Y2:Y24" si="10">IF(X2="","",IF(X2=VLOOKUP(X2,$A$1:$B$147,1,FALSE),VLOOKUP(X2,$A$1:$B$147,2,FALSE),""))</f>
        <v>15</v>
      </c>
      <c r="Z2" s="2" t="s">
        <v>43</v>
      </c>
      <c r="AA2" s="2">
        <f t="shared" ref="AA2:AA24" si="11">IF(Z2="","",IF(Z2=VLOOKUP(Z2,$A$1:$B$147,1,FALSE),VLOOKUP(Z2,$A$1:$B$147,2,FALSE),""))</f>
        <v>7</v>
      </c>
      <c r="AB2" s="2" t="s">
        <v>5</v>
      </c>
      <c r="AC2" s="2">
        <f t="shared" ref="AC2:AC24" si="12">IF(AB2="","",IF(AB2=VLOOKUP(AB2,$A$1:$B$147,1,FALSE),VLOOKUP(AB2,$A$1:$B$147,2,FALSE),""))</f>
        <v>47</v>
      </c>
    </row>
    <row r="3" spans="1:29" x14ac:dyDescent="0.25">
      <c r="A3" s="2" t="s">
        <v>48</v>
      </c>
      <c r="B3" s="2">
        <v>2</v>
      </c>
      <c r="D3" s="2" t="s">
        <v>47</v>
      </c>
      <c r="E3" s="2">
        <f t="shared" si="0"/>
        <v>3</v>
      </c>
      <c r="F3" s="2"/>
      <c r="G3" s="2" t="str">
        <f t="shared" si="1"/>
        <v/>
      </c>
      <c r="H3" s="2" t="s">
        <v>33</v>
      </c>
      <c r="I3" s="2">
        <f t="shared" si="2"/>
        <v>17</v>
      </c>
      <c r="J3" s="2" t="s">
        <v>16</v>
      </c>
      <c r="K3" s="2">
        <f t="shared" si="3"/>
        <v>35</v>
      </c>
      <c r="L3" s="2" t="s">
        <v>37</v>
      </c>
      <c r="M3" s="2">
        <f t="shared" si="4"/>
        <v>13</v>
      </c>
      <c r="N3" s="2" t="s">
        <v>44</v>
      </c>
      <c r="O3" s="2">
        <f t="shared" si="5"/>
        <v>6</v>
      </c>
      <c r="P3" s="2" t="s">
        <v>39</v>
      </c>
      <c r="Q3" s="2">
        <f t="shared" si="6"/>
        <v>11</v>
      </c>
      <c r="R3" s="2" t="s">
        <v>4</v>
      </c>
      <c r="S3" s="2">
        <f t="shared" si="7"/>
        <v>48</v>
      </c>
      <c r="T3" s="2" t="s">
        <v>14</v>
      </c>
      <c r="U3" s="2">
        <f t="shared" si="8"/>
        <v>37</v>
      </c>
      <c r="V3" s="2" t="s">
        <v>17</v>
      </c>
      <c r="W3" s="2">
        <f t="shared" si="9"/>
        <v>34</v>
      </c>
      <c r="X3" s="2" t="s">
        <v>18</v>
      </c>
      <c r="Y3" s="2">
        <f t="shared" si="10"/>
        <v>33</v>
      </c>
      <c r="Z3" s="2" t="s">
        <v>32</v>
      </c>
      <c r="AA3" s="2">
        <f t="shared" si="11"/>
        <v>18</v>
      </c>
      <c r="AB3" s="2" t="s">
        <v>3</v>
      </c>
      <c r="AC3" s="2">
        <f t="shared" si="12"/>
        <v>49</v>
      </c>
    </row>
    <row r="4" spans="1:29" x14ac:dyDescent="0.25">
      <c r="A4" s="2" t="s">
        <v>47</v>
      </c>
      <c r="B4" s="2">
        <v>3</v>
      </c>
      <c r="D4" s="2"/>
      <c r="E4" s="2" t="str">
        <f t="shared" si="0"/>
        <v/>
      </c>
      <c r="F4" s="2"/>
      <c r="G4" s="2" t="str">
        <f t="shared" si="1"/>
        <v/>
      </c>
      <c r="H4" s="2" t="s">
        <v>28</v>
      </c>
      <c r="I4" s="2">
        <f t="shared" si="2"/>
        <v>22</v>
      </c>
      <c r="J4" s="2" t="s">
        <v>1</v>
      </c>
      <c r="K4" s="2">
        <f t="shared" si="3"/>
        <v>51</v>
      </c>
      <c r="L4" s="2" t="s">
        <v>30</v>
      </c>
      <c r="M4" s="2">
        <f t="shared" si="4"/>
        <v>20</v>
      </c>
      <c r="N4" s="2" t="s">
        <v>42</v>
      </c>
      <c r="O4" s="2">
        <f t="shared" si="5"/>
        <v>8</v>
      </c>
      <c r="P4" s="2" t="s">
        <v>31</v>
      </c>
      <c r="Q4" s="2">
        <f t="shared" si="6"/>
        <v>19</v>
      </c>
      <c r="R4" s="2" t="s">
        <v>2</v>
      </c>
      <c r="S4" s="2">
        <f t="shared" si="7"/>
        <v>50</v>
      </c>
      <c r="T4" s="2" t="s">
        <v>13</v>
      </c>
      <c r="U4" s="2">
        <f t="shared" si="8"/>
        <v>38</v>
      </c>
      <c r="V4" s="2"/>
      <c r="W4" s="2" t="str">
        <f t="shared" si="9"/>
        <v/>
      </c>
      <c r="X4" s="2" t="s">
        <v>6</v>
      </c>
      <c r="Y4" s="2">
        <f t="shared" si="10"/>
        <v>46</v>
      </c>
      <c r="Z4" s="2" t="s">
        <v>27</v>
      </c>
      <c r="AA4" s="2">
        <f t="shared" si="11"/>
        <v>23</v>
      </c>
      <c r="AB4" s="2"/>
      <c r="AC4" s="2" t="str">
        <f t="shared" si="12"/>
        <v/>
      </c>
    </row>
    <row r="5" spans="1:29" x14ac:dyDescent="0.25">
      <c r="A5" s="2" t="s">
        <v>46</v>
      </c>
      <c r="B5" s="2">
        <v>4</v>
      </c>
      <c r="D5" s="2"/>
      <c r="E5" s="2" t="str">
        <f t="shared" si="0"/>
        <v/>
      </c>
      <c r="F5" s="2"/>
      <c r="G5" s="2" t="str">
        <f t="shared" si="1"/>
        <v/>
      </c>
      <c r="H5" s="2" t="s">
        <v>24</v>
      </c>
      <c r="I5" s="2">
        <f t="shared" si="2"/>
        <v>26</v>
      </c>
      <c r="J5" s="2"/>
      <c r="K5" s="2" t="str">
        <f t="shared" si="3"/>
        <v/>
      </c>
      <c r="L5" s="2" t="s">
        <v>22</v>
      </c>
      <c r="M5" s="2">
        <f t="shared" si="4"/>
        <v>28</v>
      </c>
      <c r="N5" s="2" t="s">
        <v>38</v>
      </c>
      <c r="O5" s="2">
        <f t="shared" si="5"/>
        <v>12</v>
      </c>
      <c r="P5" s="2" t="s">
        <v>26</v>
      </c>
      <c r="Q5" s="2">
        <f t="shared" si="6"/>
        <v>24</v>
      </c>
      <c r="R5" s="2"/>
      <c r="S5" s="2" t="str">
        <f t="shared" si="7"/>
        <v/>
      </c>
      <c r="T5" s="2" t="s">
        <v>12</v>
      </c>
      <c r="U5" s="2">
        <f t="shared" si="8"/>
        <v>39</v>
      </c>
      <c r="V5" s="2"/>
      <c r="W5" s="2" t="str">
        <f t="shared" si="9"/>
        <v/>
      </c>
      <c r="X5" s="2" t="s">
        <v>95</v>
      </c>
      <c r="Y5" s="2">
        <f t="shared" si="10"/>
        <v>53</v>
      </c>
      <c r="Z5" s="2" t="s">
        <v>0</v>
      </c>
      <c r="AA5" s="2">
        <f t="shared" si="11"/>
        <v>52</v>
      </c>
      <c r="AB5" s="2"/>
      <c r="AC5" s="2" t="str">
        <f t="shared" si="12"/>
        <v/>
      </c>
    </row>
    <row r="6" spans="1:29" x14ac:dyDescent="0.25">
      <c r="A6" s="2" t="s">
        <v>45</v>
      </c>
      <c r="B6" s="2">
        <v>5</v>
      </c>
      <c r="D6" s="2"/>
      <c r="E6" s="2" t="str">
        <f t="shared" si="0"/>
        <v/>
      </c>
      <c r="F6" s="2"/>
      <c r="G6" s="2" t="str">
        <f t="shared" si="1"/>
        <v/>
      </c>
      <c r="H6" s="2"/>
      <c r="I6" s="2" t="str">
        <f t="shared" si="2"/>
        <v/>
      </c>
      <c r="J6" s="2"/>
      <c r="K6" s="2" t="str">
        <f t="shared" si="3"/>
        <v/>
      </c>
      <c r="L6" s="2" t="s">
        <v>20</v>
      </c>
      <c r="M6" s="2">
        <f t="shared" si="4"/>
        <v>31</v>
      </c>
      <c r="N6" s="2" t="s">
        <v>34</v>
      </c>
      <c r="O6" s="2">
        <f t="shared" si="5"/>
        <v>16</v>
      </c>
      <c r="P6" s="2" t="s">
        <v>25</v>
      </c>
      <c r="Q6" s="2">
        <f t="shared" si="6"/>
        <v>25</v>
      </c>
      <c r="R6" s="2"/>
      <c r="S6" s="2" t="str">
        <f t="shared" si="7"/>
        <v/>
      </c>
      <c r="T6" s="2" t="s">
        <v>11</v>
      </c>
      <c r="U6" s="2">
        <f t="shared" si="8"/>
        <v>40</v>
      </c>
      <c r="V6" s="2"/>
      <c r="W6" s="2" t="str">
        <f t="shared" si="9"/>
        <v/>
      </c>
      <c r="X6" s="2"/>
      <c r="Y6" s="2" t="str">
        <f t="shared" si="10"/>
        <v/>
      </c>
      <c r="Z6" s="2"/>
      <c r="AA6" s="2" t="str">
        <f t="shared" si="11"/>
        <v/>
      </c>
      <c r="AB6" s="2"/>
      <c r="AC6" s="2" t="str">
        <f t="shared" si="12"/>
        <v/>
      </c>
    </row>
    <row r="7" spans="1:29" x14ac:dyDescent="0.25">
      <c r="A7" s="2" t="s">
        <v>44</v>
      </c>
      <c r="B7" s="2">
        <v>6</v>
      </c>
      <c r="D7" s="2"/>
      <c r="E7" s="2" t="str">
        <f t="shared" si="0"/>
        <v/>
      </c>
      <c r="F7" s="2"/>
      <c r="G7" s="2" t="str">
        <f t="shared" si="1"/>
        <v/>
      </c>
      <c r="H7" s="2"/>
      <c r="I7" s="2" t="str">
        <f t="shared" si="2"/>
        <v/>
      </c>
      <c r="J7" s="2"/>
      <c r="K7" s="2" t="str">
        <f t="shared" si="3"/>
        <v/>
      </c>
      <c r="L7" s="2" t="s">
        <v>19</v>
      </c>
      <c r="M7" s="2">
        <f t="shared" si="4"/>
        <v>32</v>
      </c>
      <c r="N7" s="2" t="s">
        <v>29</v>
      </c>
      <c r="O7" s="2">
        <f t="shared" si="5"/>
        <v>21</v>
      </c>
      <c r="P7" s="2" t="s">
        <v>21</v>
      </c>
      <c r="Q7" s="2">
        <f t="shared" si="6"/>
        <v>29</v>
      </c>
      <c r="R7" s="2"/>
      <c r="S7" s="2" t="str">
        <f t="shared" si="7"/>
        <v/>
      </c>
      <c r="T7" s="2"/>
      <c r="U7" s="2" t="str">
        <f t="shared" si="8"/>
        <v/>
      </c>
      <c r="V7" s="2"/>
      <c r="W7" s="2" t="str">
        <f t="shared" si="9"/>
        <v/>
      </c>
      <c r="X7" s="2"/>
      <c r="Y7" s="2" t="str">
        <f t="shared" si="10"/>
        <v/>
      </c>
      <c r="Z7" s="2"/>
      <c r="AA7" s="2" t="str">
        <f t="shared" si="11"/>
        <v/>
      </c>
      <c r="AB7" s="2"/>
      <c r="AC7" s="2" t="str">
        <f t="shared" si="12"/>
        <v/>
      </c>
    </row>
    <row r="8" spans="1:29" x14ac:dyDescent="0.25">
      <c r="A8" s="2" t="s">
        <v>43</v>
      </c>
      <c r="B8" s="2">
        <v>7</v>
      </c>
      <c r="D8" s="2"/>
      <c r="E8" s="2" t="str">
        <f t="shared" si="0"/>
        <v/>
      </c>
      <c r="F8" s="2"/>
      <c r="G8" s="2" t="str">
        <f t="shared" si="1"/>
        <v/>
      </c>
      <c r="H8" s="2"/>
      <c r="I8" s="2" t="str">
        <f t="shared" si="2"/>
        <v/>
      </c>
      <c r="J8" s="2"/>
      <c r="K8" s="2" t="str">
        <f t="shared" si="3"/>
        <v/>
      </c>
      <c r="L8" s="2" t="s">
        <v>10</v>
      </c>
      <c r="M8" s="2">
        <f t="shared" si="4"/>
        <v>42</v>
      </c>
      <c r="N8" s="2" t="s">
        <v>23</v>
      </c>
      <c r="O8" s="2">
        <f t="shared" si="5"/>
        <v>27</v>
      </c>
      <c r="P8" s="2"/>
      <c r="Q8" s="2" t="str">
        <f t="shared" si="6"/>
        <v/>
      </c>
      <c r="R8" s="2"/>
      <c r="S8" s="2" t="str">
        <f t="shared" si="7"/>
        <v/>
      </c>
      <c r="T8" s="2"/>
      <c r="U8" s="2" t="str">
        <f t="shared" si="8"/>
        <v/>
      </c>
      <c r="V8" s="2"/>
      <c r="W8" s="2" t="str">
        <f t="shared" si="9"/>
        <v/>
      </c>
      <c r="X8" s="2"/>
      <c r="Y8" s="2" t="str">
        <f t="shared" si="10"/>
        <v/>
      </c>
      <c r="Z8" s="2"/>
      <c r="AA8" s="2" t="str">
        <f t="shared" si="11"/>
        <v/>
      </c>
      <c r="AB8" s="2"/>
      <c r="AC8" s="2" t="str">
        <f t="shared" si="12"/>
        <v/>
      </c>
    </row>
    <row r="9" spans="1:29" x14ac:dyDescent="0.25">
      <c r="A9" s="2" t="s">
        <v>42</v>
      </c>
      <c r="B9" s="2">
        <v>8</v>
      </c>
      <c r="D9" s="2"/>
      <c r="E9" s="2" t="str">
        <f t="shared" si="0"/>
        <v/>
      </c>
      <c r="F9" s="2"/>
      <c r="G9" s="2" t="str">
        <f t="shared" si="1"/>
        <v/>
      </c>
      <c r="H9" s="2"/>
      <c r="I9" s="2" t="str">
        <f t="shared" si="2"/>
        <v/>
      </c>
      <c r="J9" s="2"/>
      <c r="K9" s="2" t="str">
        <f t="shared" si="3"/>
        <v/>
      </c>
      <c r="L9" s="2" t="s">
        <v>7</v>
      </c>
      <c r="M9" s="2">
        <f t="shared" si="4"/>
        <v>45</v>
      </c>
      <c r="N9" s="2" t="s">
        <v>9</v>
      </c>
      <c r="O9" s="2">
        <f t="shared" si="5"/>
        <v>43</v>
      </c>
      <c r="P9" s="2"/>
      <c r="Q9" s="2" t="str">
        <f t="shared" si="6"/>
        <v/>
      </c>
      <c r="R9" s="2"/>
      <c r="S9" s="2" t="str">
        <f t="shared" si="7"/>
        <v/>
      </c>
      <c r="T9" s="2"/>
      <c r="U9" s="2" t="str">
        <f t="shared" si="8"/>
        <v/>
      </c>
      <c r="V9" s="2"/>
      <c r="W9" s="2" t="str">
        <f t="shared" si="9"/>
        <v/>
      </c>
      <c r="X9" s="2"/>
      <c r="Y9" s="2" t="str">
        <f t="shared" si="10"/>
        <v/>
      </c>
      <c r="Z9" s="2"/>
      <c r="AA9" s="2" t="str">
        <f t="shared" si="11"/>
        <v/>
      </c>
      <c r="AB9" s="2"/>
      <c r="AC9" s="2" t="str">
        <f t="shared" si="12"/>
        <v/>
      </c>
    </row>
    <row r="10" spans="1:29" x14ac:dyDescent="0.25">
      <c r="A10" s="2" t="s">
        <v>41</v>
      </c>
      <c r="B10" s="2">
        <v>9</v>
      </c>
      <c r="D10" s="2"/>
      <c r="E10" s="2" t="str">
        <f t="shared" si="0"/>
        <v/>
      </c>
      <c r="F10" s="2"/>
      <c r="G10" s="2" t="str">
        <f t="shared" si="1"/>
        <v/>
      </c>
      <c r="H10" s="2"/>
      <c r="I10" s="2" t="str">
        <f t="shared" si="2"/>
        <v/>
      </c>
      <c r="J10" s="2"/>
      <c r="K10" s="2" t="str">
        <f t="shared" si="3"/>
        <v/>
      </c>
      <c r="L10" s="2"/>
      <c r="M10" s="2" t="str">
        <f t="shared" si="4"/>
        <v/>
      </c>
      <c r="N10" s="2"/>
      <c r="O10" s="2" t="str">
        <f t="shared" si="5"/>
        <v/>
      </c>
      <c r="P10" s="2"/>
      <c r="Q10" s="2" t="str">
        <f t="shared" si="6"/>
        <v/>
      </c>
      <c r="R10" s="2"/>
      <c r="S10" s="2" t="str">
        <f t="shared" si="7"/>
        <v/>
      </c>
      <c r="T10" s="2"/>
      <c r="U10" s="2" t="str">
        <f t="shared" si="8"/>
        <v/>
      </c>
      <c r="V10" s="2"/>
      <c r="W10" s="2" t="str">
        <f t="shared" si="9"/>
        <v/>
      </c>
      <c r="X10" s="2"/>
      <c r="Y10" s="2" t="str">
        <f t="shared" si="10"/>
        <v/>
      </c>
      <c r="Z10" s="2"/>
      <c r="AA10" s="2" t="str">
        <f t="shared" si="11"/>
        <v/>
      </c>
      <c r="AB10" s="2"/>
      <c r="AC10" s="2" t="str">
        <f t="shared" si="12"/>
        <v/>
      </c>
    </row>
    <row r="11" spans="1:29" x14ac:dyDescent="0.25">
      <c r="A11" s="2" t="s">
        <v>40</v>
      </c>
      <c r="B11" s="2">
        <v>10</v>
      </c>
      <c r="D11" s="2"/>
      <c r="E11" s="2" t="str">
        <f t="shared" si="0"/>
        <v/>
      </c>
      <c r="F11" s="2"/>
      <c r="G11" s="2" t="str">
        <f t="shared" si="1"/>
        <v/>
      </c>
      <c r="H11" s="2"/>
      <c r="I11" s="2" t="str">
        <f t="shared" si="2"/>
        <v/>
      </c>
      <c r="J11" s="2"/>
      <c r="K11" s="2" t="str">
        <f t="shared" si="3"/>
        <v/>
      </c>
      <c r="L11" s="2"/>
      <c r="M11" s="2" t="str">
        <f t="shared" si="4"/>
        <v/>
      </c>
      <c r="N11" s="2"/>
      <c r="O11" s="2" t="str">
        <f t="shared" si="5"/>
        <v/>
      </c>
      <c r="P11" s="2"/>
      <c r="Q11" s="2" t="str">
        <f t="shared" si="6"/>
        <v/>
      </c>
      <c r="R11" s="2"/>
      <c r="S11" s="2" t="str">
        <f t="shared" si="7"/>
        <v/>
      </c>
      <c r="T11" s="2"/>
      <c r="U11" s="2" t="str">
        <f t="shared" si="8"/>
        <v/>
      </c>
      <c r="V11" s="2"/>
      <c r="W11" s="2" t="str">
        <f t="shared" si="9"/>
        <v/>
      </c>
      <c r="X11" s="2"/>
      <c r="Y11" s="2" t="str">
        <f t="shared" si="10"/>
        <v/>
      </c>
      <c r="Z11" s="2"/>
      <c r="AA11" s="2" t="str">
        <f t="shared" si="11"/>
        <v/>
      </c>
      <c r="AB11" s="2"/>
      <c r="AC11" s="2" t="str">
        <f t="shared" si="12"/>
        <v/>
      </c>
    </row>
    <row r="12" spans="1:29" x14ac:dyDescent="0.25">
      <c r="A12" s="2" t="s">
        <v>39</v>
      </c>
      <c r="B12" s="2">
        <v>11</v>
      </c>
      <c r="D12" s="2"/>
      <c r="E12" s="2" t="str">
        <f t="shared" si="0"/>
        <v/>
      </c>
      <c r="F12" s="2"/>
      <c r="G12" s="2" t="str">
        <f t="shared" si="1"/>
        <v/>
      </c>
      <c r="H12" s="2"/>
      <c r="I12" s="2" t="str">
        <f t="shared" si="2"/>
        <v/>
      </c>
      <c r="J12" s="2"/>
      <c r="K12" s="2" t="str">
        <f t="shared" si="3"/>
        <v/>
      </c>
      <c r="L12" s="2"/>
      <c r="M12" s="2" t="str">
        <f t="shared" si="4"/>
        <v/>
      </c>
      <c r="N12" s="2"/>
      <c r="O12" s="2" t="str">
        <f t="shared" si="5"/>
        <v/>
      </c>
      <c r="P12" s="2"/>
      <c r="Q12" s="2" t="str">
        <f t="shared" si="6"/>
        <v/>
      </c>
      <c r="R12" s="2"/>
      <c r="S12" s="2" t="str">
        <f t="shared" si="7"/>
        <v/>
      </c>
      <c r="T12" s="2"/>
      <c r="U12" s="2" t="str">
        <f t="shared" si="8"/>
        <v/>
      </c>
      <c r="V12" s="2"/>
      <c r="W12" s="2" t="str">
        <f t="shared" si="9"/>
        <v/>
      </c>
      <c r="X12" s="2"/>
      <c r="Y12" s="2" t="str">
        <f t="shared" si="10"/>
        <v/>
      </c>
      <c r="Z12" s="2"/>
      <c r="AA12" s="2" t="str">
        <f t="shared" si="11"/>
        <v/>
      </c>
      <c r="AB12" s="2"/>
      <c r="AC12" s="2" t="str">
        <f t="shared" si="12"/>
        <v/>
      </c>
    </row>
    <row r="13" spans="1:29" x14ac:dyDescent="0.25">
      <c r="A13" s="2" t="s">
        <v>38</v>
      </c>
      <c r="B13" s="2">
        <v>12</v>
      </c>
      <c r="D13" s="2"/>
      <c r="E13" s="2" t="str">
        <f t="shared" si="0"/>
        <v/>
      </c>
      <c r="F13" s="2"/>
      <c r="G13" s="2" t="str">
        <f t="shared" si="1"/>
        <v/>
      </c>
      <c r="H13" s="2"/>
      <c r="I13" s="2" t="str">
        <f t="shared" si="2"/>
        <v/>
      </c>
      <c r="J13" s="2"/>
      <c r="K13" s="2" t="str">
        <f t="shared" si="3"/>
        <v/>
      </c>
      <c r="L13" s="2"/>
      <c r="M13" s="2" t="str">
        <f t="shared" si="4"/>
        <v/>
      </c>
      <c r="N13" s="2"/>
      <c r="O13" s="2" t="str">
        <f t="shared" si="5"/>
        <v/>
      </c>
      <c r="P13" s="2"/>
      <c r="Q13" s="2" t="str">
        <f t="shared" si="6"/>
        <v/>
      </c>
      <c r="R13" s="2"/>
      <c r="S13" s="2" t="str">
        <f t="shared" si="7"/>
        <v/>
      </c>
      <c r="T13" s="2"/>
      <c r="U13" s="2" t="str">
        <f t="shared" si="8"/>
        <v/>
      </c>
      <c r="V13" s="2"/>
      <c r="W13" s="2" t="str">
        <f t="shared" si="9"/>
        <v/>
      </c>
      <c r="X13" s="2"/>
      <c r="Y13" s="2" t="str">
        <f t="shared" si="10"/>
        <v/>
      </c>
      <c r="Z13" s="2"/>
      <c r="AA13" s="2" t="str">
        <f t="shared" si="11"/>
        <v/>
      </c>
      <c r="AB13" s="2"/>
      <c r="AC13" s="2" t="str">
        <f t="shared" si="12"/>
        <v/>
      </c>
    </row>
    <row r="14" spans="1:29" x14ac:dyDescent="0.25">
      <c r="A14" s="2" t="s">
        <v>37</v>
      </c>
      <c r="B14" s="2">
        <v>13</v>
      </c>
      <c r="D14" s="2"/>
      <c r="E14" s="2" t="str">
        <f t="shared" si="0"/>
        <v/>
      </c>
      <c r="F14" s="2"/>
      <c r="G14" s="2" t="str">
        <f t="shared" si="1"/>
        <v/>
      </c>
      <c r="H14" s="2"/>
      <c r="I14" s="2" t="str">
        <f t="shared" si="2"/>
        <v/>
      </c>
      <c r="J14" s="2"/>
      <c r="K14" s="2" t="str">
        <f t="shared" si="3"/>
        <v/>
      </c>
      <c r="L14" s="2"/>
      <c r="M14" s="2" t="str">
        <f t="shared" si="4"/>
        <v/>
      </c>
      <c r="N14" s="2"/>
      <c r="O14" s="2" t="str">
        <f t="shared" si="5"/>
        <v/>
      </c>
      <c r="P14" s="2"/>
      <c r="Q14" s="2" t="str">
        <f t="shared" si="6"/>
        <v/>
      </c>
      <c r="R14" s="2"/>
      <c r="S14" s="2" t="str">
        <f t="shared" si="7"/>
        <v/>
      </c>
      <c r="T14" s="2"/>
      <c r="U14" s="2" t="str">
        <f t="shared" si="8"/>
        <v/>
      </c>
      <c r="V14" s="2"/>
      <c r="W14" s="2" t="str">
        <f t="shared" si="9"/>
        <v/>
      </c>
      <c r="X14" s="2"/>
      <c r="Y14" s="2" t="str">
        <f t="shared" si="10"/>
        <v/>
      </c>
      <c r="Z14" s="2"/>
      <c r="AA14" s="2" t="str">
        <f t="shared" si="11"/>
        <v/>
      </c>
      <c r="AB14" s="2"/>
      <c r="AC14" s="2" t="str">
        <f t="shared" si="12"/>
        <v/>
      </c>
    </row>
    <row r="15" spans="1:29" x14ac:dyDescent="0.25">
      <c r="A15" s="2" t="s">
        <v>36</v>
      </c>
      <c r="B15" s="2">
        <v>14</v>
      </c>
      <c r="D15" s="2"/>
      <c r="E15" s="2" t="str">
        <f t="shared" si="0"/>
        <v/>
      </c>
      <c r="F15" s="2"/>
      <c r="G15" s="2" t="str">
        <f t="shared" si="1"/>
        <v/>
      </c>
      <c r="H15" s="2"/>
      <c r="I15" s="2" t="str">
        <f t="shared" si="2"/>
        <v/>
      </c>
      <c r="J15" s="2"/>
      <c r="K15" s="2" t="str">
        <f t="shared" si="3"/>
        <v/>
      </c>
      <c r="L15" s="2"/>
      <c r="M15" s="2" t="str">
        <f t="shared" si="4"/>
        <v/>
      </c>
      <c r="N15" s="2"/>
      <c r="O15" s="2" t="str">
        <f t="shared" si="5"/>
        <v/>
      </c>
      <c r="P15" s="2"/>
      <c r="Q15" s="2" t="str">
        <f t="shared" si="6"/>
        <v/>
      </c>
      <c r="R15" s="2"/>
      <c r="S15" s="2" t="str">
        <f t="shared" si="7"/>
        <v/>
      </c>
      <c r="T15" s="2"/>
      <c r="U15" s="2" t="str">
        <f t="shared" si="8"/>
        <v/>
      </c>
      <c r="V15" s="2"/>
      <c r="W15" s="2" t="str">
        <f t="shared" si="9"/>
        <v/>
      </c>
      <c r="X15" s="2"/>
      <c r="Y15" s="2" t="str">
        <f t="shared" si="10"/>
        <v/>
      </c>
      <c r="Z15" s="2"/>
      <c r="AA15" s="2" t="str">
        <f t="shared" si="11"/>
        <v/>
      </c>
      <c r="AB15" s="2"/>
      <c r="AC15" s="2" t="str">
        <f t="shared" si="12"/>
        <v/>
      </c>
    </row>
    <row r="16" spans="1:29" x14ac:dyDescent="0.25">
      <c r="A16" s="2" t="s">
        <v>35</v>
      </c>
      <c r="B16" s="2">
        <v>15</v>
      </c>
      <c r="D16" s="2"/>
      <c r="E16" s="2" t="str">
        <f t="shared" si="0"/>
        <v/>
      </c>
      <c r="F16" s="2"/>
      <c r="G16" s="2" t="str">
        <f t="shared" si="1"/>
        <v/>
      </c>
      <c r="H16" s="2"/>
      <c r="I16" s="2" t="str">
        <f t="shared" si="2"/>
        <v/>
      </c>
      <c r="J16" s="2"/>
      <c r="K16" s="2" t="str">
        <f t="shared" si="3"/>
        <v/>
      </c>
      <c r="L16" s="2"/>
      <c r="M16" s="2" t="str">
        <f t="shared" si="4"/>
        <v/>
      </c>
      <c r="N16" s="2"/>
      <c r="O16" s="2" t="str">
        <f t="shared" si="5"/>
        <v/>
      </c>
      <c r="P16" s="2"/>
      <c r="Q16" s="2" t="str">
        <f t="shared" si="6"/>
        <v/>
      </c>
      <c r="R16" s="2"/>
      <c r="S16" s="2" t="str">
        <f t="shared" si="7"/>
        <v/>
      </c>
      <c r="T16" s="2"/>
      <c r="U16" s="2" t="str">
        <f t="shared" si="8"/>
        <v/>
      </c>
      <c r="V16" s="2"/>
      <c r="W16" s="2" t="str">
        <f t="shared" si="9"/>
        <v/>
      </c>
      <c r="X16" s="2"/>
      <c r="Y16" s="2" t="str">
        <f t="shared" si="10"/>
        <v/>
      </c>
      <c r="Z16" s="2"/>
      <c r="AA16" s="2" t="str">
        <f t="shared" si="11"/>
        <v/>
      </c>
      <c r="AB16" s="2"/>
      <c r="AC16" s="2" t="str">
        <f t="shared" si="12"/>
        <v/>
      </c>
    </row>
    <row r="17" spans="1:29" x14ac:dyDescent="0.25">
      <c r="A17" s="2" t="s">
        <v>34</v>
      </c>
      <c r="B17" s="2">
        <v>16</v>
      </c>
      <c r="D17" s="2"/>
      <c r="E17" s="2" t="str">
        <f t="shared" si="0"/>
        <v/>
      </c>
      <c r="F17" s="2"/>
      <c r="G17" s="2" t="str">
        <f t="shared" si="1"/>
        <v/>
      </c>
      <c r="H17" s="2"/>
      <c r="I17" s="2" t="str">
        <f t="shared" si="2"/>
        <v/>
      </c>
      <c r="J17" s="2"/>
      <c r="K17" s="2" t="str">
        <f t="shared" si="3"/>
        <v/>
      </c>
      <c r="L17" s="2"/>
      <c r="M17" s="2" t="str">
        <f t="shared" si="4"/>
        <v/>
      </c>
      <c r="N17" s="2"/>
      <c r="O17" s="2" t="str">
        <f t="shared" si="5"/>
        <v/>
      </c>
      <c r="P17" s="2"/>
      <c r="Q17" s="2" t="str">
        <f t="shared" si="6"/>
        <v/>
      </c>
      <c r="R17" s="2"/>
      <c r="S17" s="2" t="str">
        <f t="shared" si="7"/>
        <v/>
      </c>
      <c r="T17" s="2"/>
      <c r="U17" s="2" t="str">
        <f t="shared" si="8"/>
        <v/>
      </c>
      <c r="V17" s="2"/>
      <c r="W17" s="2" t="str">
        <f t="shared" si="9"/>
        <v/>
      </c>
      <c r="X17" s="2"/>
      <c r="Y17" s="2" t="str">
        <f t="shared" si="10"/>
        <v/>
      </c>
      <c r="Z17" s="2"/>
      <c r="AA17" s="2" t="str">
        <f t="shared" si="11"/>
        <v/>
      </c>
      <c r="AB17" s="2"/>
      <c r="AC17" s="2" t="str">
        <f t="shared" si="12"/>
        <v/>
      </c>
    </row>
    <row r="18" spans="1:29" x14ac:dyDescent="0.25">
      <c r="A18" s="2" t="s">
        <v>33</v>
      </c>
      <c r="B18" s="2">
        <v>17</v>
      </c>
      <c r="D18" s="2"/>
      <c r="E18" s="2" t="str">
        <f t="shared" si="0"/>
        <v/>
      </c>
      <c r="F18" s="2"/>
      <c r="G18" s="2" t="str">
        <f t="shared" si="1"/>
        <v/>
      </c>
      <c r="H18" s="2"/>
      <c r="I18" s="2" t="str">
        <f t="shared" si="2"/>
        <v/>
      </c>
      <c r="J18" s="2"/>
      <c r="K18" s="2" t="str">
        <f t="shared" si="3"/>
        <v/>
      </c>
      <c r="L18" s="2"/>
      <c r="M18" s="2" t="str">
        <f t="shared" si="4"/>
        <v/>
      </c>
      <c r="N18" s="2"/>
      <c r="O18" s="2" t="str">
        <f t="shared" si="5"/>
        <v/>
      </c>
      <c r="P18" s="2"/>
      <c r="Q18" s="2" t="str">
        <f t="shared" si="6"/>
        <v/>
      </c>
      <c r="R18" s="2"/>
      <c r="S18" s="2" t="str">
        <f t="shared" si="7"/>
        <v/>
      </c>
      <c r="T18" s="2"/>
      <c r="U18" s="2" t="str">
        <f t="shared" si="8"/>
        <v/>
      </c>
      <c r="V18" s="2"/>
      <c r="W18" s="2" t="str">
        <f t="shared" si="9"/>
        <v/>
      </c>
      <c r="X18" s="2"/>
      <c r="Y18" s="2" t="str">
        <f t="shared" si="10"/>
        <v/>
      </c>
      <c r="Z18" s="2"/>
      <c r="AA18" s="2" t="str">
        <f t="shared" si="11"/>
        <v/>
      </c>
      <c r="AB18" s="2"/>
      <c r="AC18" s="2" t="str">
        <f t="shared" si="12"/>
        <v/>
      </c>
    </row>
    <row r="19" spans="1:29" x14ac:dyDescent="0.25">
      <c r="A19" s="2" t="s">
        <v>32</v>
      </c>
      <c r="B19" s="2">
        <v>18</v>
      </c>
      <c r="D19" s="2"/>
      <c r="E19" s="2" t="str">
        <f t="shared" si="0"/>
        <v/>
      </c>
      <c r="F19" s="2"/>
      <c r="G19" s="2" t="str">
        <f t="shared" si="1"/>
        <v/>
      </c>
      <c r="H19" s="2"/>
      <c r="I19" s="2" t="str">
        <f t="shared" si="2"/>
        <v/>
      </c>
      <c r="J19" s="2"/>
      <c r="K19" s="2" t="str">
        <f t="shared" si="3"/>
        <v/>
      </c>
      <c r="L19" s="2"/>
      <c r="M19" s="2" t="str">
        <f t="shared" si="4"/>
        <v/>
      </c>
      <c r="N19" s="2"/>
      <c r="O19" s="2" t="str">
        <f t="shared" si="5"/>
        <v/>
      </c>
      <c r="P19" s="2"/>
      <c r="Q19" s="2" t="str">
        <f t="shared" si="6"/>
        <v/>
      </c>
      <c r="R19" s="2"/>
      <c r="S19" s="2" t="str">
        <f t="shared" si="7"/>
        <v/>
      </c>
      <c r="T19" s="2"/>
      <c r="U19" s="2" t="str">
        <f t="shared" si="8"/>
        <v/>
      </c>
      <c r="V19" s="2"/>
      <c r="W19" s="2" t="str">
        <f t="shared" si="9"/>
        <v/>
      </c>
      <c r="X19" s="2"/>
      <c r="Y19" s="2" t="str">
        <f t="shared" si="10"/>
        <v/>
      </c>
      <c r="Z19" s="2"/>
      <c r="AA19" s="2" t="str">
        <f t="shared" si="11"/>
        <v/>
      </c>
      <c r="AB19" s="2"/>
      <c r="AC19" s="2" t="str">
        <f t="shared" si="12"/>
        <v/>
      </c>
    </row>
    <row r="20" spans="1:29" x14ac:dyDescent="0.25">
      <c r="A20" s="2" t="s">
        <v>31</v>
      </c>
      <c r="B20" s="2">
        <v>19</v>
      </c>
      <c r="D20" s="2"/>
      <c r="E20" s="2" t="str">
        <f t="shared" si="0"/>
        <v/>
      </c>
      <c r="F20" s="2"/>
      <c r="G20" s="2" t="str">
        <f t="shared" si="1"/>
        <v/>
      </c>
      <c r="H20" s="2"/>
      <c r="I20" s="2" t="str">
        <f t="shared" si="2"/>
        <v/>
      </c>
      <c r="J20" s="2"/>
      <c r="K20" s="2" t="str">
        <f t="shared" si="3"/>
        <v/>
      </c>
      <c r="L20" s="2"/>
      <c r="M20" s="2" t="str">
        <f t="shared" si="4"/>
        <v/>
      </c>
      <c r="N20" s="2"/>
      <c r="O20" s="2" t="str">
        <f t="shared" si="5"/>
        <v/>
      </c>
      <c r="P20" s="2"/>
      <c r="Q20" s="2" t="str">
        <f t="shared" si="6"/>
        <v/>
      </c>
      <c r="R20" s="2"/>
      <c r="S20" s="2" t="str">
        <f t="shared" si="7"/>
        <v/>
      </c>
      <c r="T20" s="2"/>
      <c r="U20" s="2" t="str">
        <f t="shared" si="8"/>
        <v/>
      </c>
      <c r="V20" s="2"/>
      <c r="W20" s="2" t="str">
        <f t="shared" si="9"/>
        <v/>
      </c>
      <c r="X20" s="2"/>
      <c r="Y20" s="2" t="str">
        <f t="shared" si="10"/>
        <v/>
      </c>
      <c r="Z20" s="2"/>
      <c r="AA20" s="2" t="str">
        <f t="shared" si="11"/>
        <v/>
      </c>
      <c r="AB20" s="2"/>
      <c r="AC20" s="2" t="str">
        <f t="shared" si="12"/>
        <v/>
      </c>
    </row>
    <row r="21" spans="1:29" x14ac:dyDescent="0.25">
      <c r="A21" s="2" t="s">
        <v>30</v>
      </c>
      <c r="B21" s="2">
        <v>20</v>
      </c>
      <c r="D21" s="2"/>
      <c r="E21" s="2" t="str">
        <f t="shared" si="0"/>
        <v/>
      </c>
      <c r="F21" s="2"/>
      <c r="G21" s="2" t="str">
        <f t="shared" si="1"/>
        <v/>
      </c>
      <c r="H21" s="2"/>
      <c r="I21" s="2" t="str">
        <f t="shared" si="2"/>
        <v/>
      </c>
      <c r="J21" s="2"/>
      <c r="K21" s="2" t="str">
        <f t="shared" si="3"/>
        <v/>
      </c>
      <c r="L21" s="2"/>
      <c r="M21" s="2" t="str">
        <f t="shared" si="4"/>
        <v/>
      </c>
      <c r="N21" s="2"/>
      <c r="O21" s="2" t="str">
        <f t="shared" si="5"/>
        <v/>
      </c>
      <c r="P21" s="2"/>
      <c r="Q21" s="2" t="str">
        <f t="shared" si="6"/>
        <v/>
      </c>
      <c r="R21" s="2"/>
      <c r="S21" s="2" t="str">
        <f t="shared" si="7"/>
        <v/>
      </c>
      <c r="T21" s="2"/>
      <c r="U21" s="2" t="str">
        <f t="shared" si="8"/>
        <v/>
      </c>
      <c r="V21" s="2"/>
      <c r="W21" s="2" t="str">
        <f t="shared" si="9"/>
        <v/>
      </c>
      <c r="X21" s="2"/>
      <c r="Y21" s="2" t="str">
        <f t="shared" si="10"/>
        <v/>
      </c>
      <c r="Z21" s="2"/>
      <c r="AA21" s="2" t="str">
        <f t="shared" si="11"/>
        <v/>
      </c>
      <c r="AB21" s="2"/>
      <c r="AC21" s="2" t="str">
        <f t="shared" si="12"/>
        <v/>
      </c>
    </row>
    <row r="22" spans="1:29" x14ac:dyDescent="0.25">
      <c r="A22" s="2" t="s">
        <v>29</v>
      </c>
      <c r="B22" s="2">
        <v>21</v>
      </c>
      <c r="D22" s="2"/>
      <c r="E22" s="2" t="str">
        <f t="shared" si="0"/>
        <v/>
      </c>
      <c r="F22" s="2"/>
      <c r="G22" s="2" t="str">
        <f t="shared" si="1"/>
        <v/>
      </c>
      <c r="H22" s="2"/>
      <c r="I22" s="2" t="str">
        <f t="shared" si="2"/>
        <v/>
      </c>
      <c r="J22" s="2"/>
      <c r="K22" s="2" t="str">
        <f t="shared" si="3"/>
        <v/>
      </c>
      <c r="L22" s="2"/>
      <c r="M22" s="2" t="str">
        <f t="shared" si="4"/>
        <v/>
      </c>
      <c r="N22" s="2"/>
      <c r="O22" s="2" t="str">
        <f t="shared" si="5"/>
        <v/>
      </c>
      <c r="P22" s="2"/>
      <c r="Q22" s="2" t="str">
        <f t="shared" si="6"/>
        <v/>
      </c>
      <c r="R22" s="2"/>
      <c r="S22" s="2" t="str">
        <f t="shared" si="7"/>
        <v/>
      </c>
      <c r="T22" s="2"/>
      <c r="U22" s="2" t="str">
        <f t="shared" si="8"/>
        <v/>
      </c>
      <c r="V22" s="2"/>
      <c r="W22" s="2" t="str">
        <f t="shared" si="9"/>
        <v/>
      </c>
      <c r="X22" s="2"/>
      <c r="Y22" s="2" t="str">
        <f t="shared" si="10"/>
        <v/>
      </c>
      <c r="Z22" s="2"/>
      <c r="AA22" s="2" t="str">
        <f t="shared" si="11"/>
        <v/>
      </c>
      <c r="AB22" s="2"/>
      <c r="AC22" s="2" t="str">
        <f t="shared" si="12"/>
        <v/>
      </c>
    </row>
    <row r="23" spans="1:29" x14ac:dyDescent="0.25">
      <c r="A23" s="2" t="s">
        <v>28</v>
      </c>
      <c r="B23" s="2">
        <v>22</v>
      </c>
      <c r="D23" s="2"/>
      <c r="E23" s="2" t="str">
        <f t="shared" si="0"/>
        <v/>
      </c>
      <c r="F23" s="2"/>
      <c r="G23" s="2" t="str">
        <f t="shared" si="1"/>
        <v/>
      </c>
      <c r="H23" s="2"/>
      <c r="I23" s="2" t="str">
        <f t="shared" si="2"/>
        <v/>
      </c>
      <c r="J23" s="2"/>
      <c r="K23" s="2" t="str">
        <f t="shared" si="3"/>
        <v/>
      </c>
      <c r="L23" s="2"/>
      <c r="M23" s="2" t="str">
        <f t="shared" si="4"/>
        <v/>
      </c>
      <c r="N23" s="2"/>
      <c r="O23" s="2" t="str">
        <f t="shared" si="5"/>
        <v/>
      </c>
      <c r="P23" s="2"/>
      <c r="Q23" s="2" t="str">
        <f t="shared" si="6"/>
        <v/>
      </c>
      <c r="R23" s="2"/>
      <c r="S23" s="2" t="str">
        <f t="shared" si="7"/>
        <v/>
      </c>
      <c r="T23" s="2"/>
      <c r="U23" s="2" t="str">
        <f t="shared" si="8"/>
        <v/>
      </c>
      <c r="V23" s="2"/>
      <c r="W23" s="2" t="str">
        <f t="shared" si="9"/>
        <v/>
      </c>
      <c r="X23" s="2"/>
      <c r="Y23" s="2" t="str">
        <f t="shared" si="10"/>
        <v/>
      </c>
      <c r="Z23" s="2"/>
      <c r="AA23" s="2" t="str">
        <f t="shared" si="11"/>
        <v/>
      </c>
      <c r="AB23" s="2"/>
      <c r="AC23" s="2" t="str">
        <f t="shared" si="12"/>
        <v/>
      </c>
    </row>
    <row r="24" spans="1:29" x14ac:dyDescent="0.25">
      <c r="A24" s="2" t="s">
        <v>27</v>
      </c>
      <c r="B24" s="2">
        <v>23</v>
      </c>
      <c r="D24" s="2"/>
      <c r="E24" s="2" t="str">
        <f t="shared" si="0"/>
        <v/>
      </c>
      <c r="F24" s="2"/>
      <c r="G24" s="2" t="str">
        <f t="shared" si="1"/>
        <v/>
      </c>
      <c r="H24" s="2"/>
      <c r="I24" s="2" t="str">
        <f t="shared" si="2"/>
        <v/>
      </c>
      <c r="J24" s="2"/>
      <c r="K24" s="2" t="str">
        <f t="shared" si="3"/>
        <v/>
      </c>
      <c r="L24" s="2"/>
      <c r="M24" s="2" t="str">
        <f t="shared" si="4"/>
        <v/>
      </c>
      <c r="N24" s="2"/>
      <c r="O24" s="2" t="str">
        <f t="shared" si="5"/>
        <v/>
      </c>
      <c r="P24" s="2"/>
      <c r="Q24" s="2" t="str">
        <f t="shared" si="6"/>
        <v/>
      </c>
      <c r="R24" s="2"/>
      <c r="S24" s="2" t="str">
        <f t="shared" si="7"/>
        <v/>
      </c>
      <c r="T24" s="2"/>
      <c r="U24" s="2" t="str">
        <f t="shared" si="8"/>
        <v/>
      </c>
      <c r="V24" s="2"/>
      <c r="W24" s="2" t="str">
        <f t="shared" si="9"/>
        <v/>
      </c>
      <c r="X24" s="2"/>
      <c r="Y24" s="2" t="str">
        <f t="shared" si="10"/>
        <v/>
      </c>
      <c r="Z24" s="2"/>
      <c r="AA24" s="2" t="str">
        <f t="shared" si="11"/>
        <v/>
      </c>
      <c r="AB24" s="2"/>
      <c r="AC24" s="2" t="str">
        <f t="shared" si="12"/>
        <v/>
      </c>
    </row>
    <row r="25" spans="1:29" x14ac:dyDescent="0.25">
      <c r="A25" s="2" t="s">
        <v>26</v>
      </c>
      <c r="B25" s="2">
        <v>24</v>
      </c>
    </row>
    <row r="26" spans="1:29" ht="15.75" thickBot="1" x14ac:dyDescent="0.3">
      <c r="A26" s="2" t="s">
        <v>25</v>
      </c>
      <c r="B26" s="2">
        <v>25</v>
      </c>
    </row>
    <row r="27" spans="1:29" ht="15.75" thickBot="1" x14ac:dyDescent="0.3">
      <c r="A27" s="2" t="s">
        <v>24</v>
      </c>
      <c r="B27" s="2">
        <v>26</v>
      </c>
      <c r="D27" s="3" t="s">
        <v>79</v>
      </c>
    </row>
    <row r="28" spans="1:29" x14ac:dyDescent="0.25">
      <c r="A28" s="2" t="s">
        <v>23</v>
      </c>
      <c r="B28" s="2">
        <v>27</v>
      </c>
      <c r="D28" s="4" t="s">
        <v>67</v>
      </c>
    </row>
    <row r="29" spans="1:29" x14ac:dyDescent="0.25">
      <c r="A29" s="2" t="s">
        <v>22</v>
      </c>
      <c r="B29" s="2">
        <v>28</v>
      </c>
      <c r="D29" s="5" t="s">
        <v>68</v>
      </c>
    </row>
    <row r="30" spans="1:29" x14ac:dyDescent="0.25">
      <c r="A30" s="2" t="s">
        <v>21</v>
      </c>
      <c r="B30" s="2">
        <v>29</v>
      </c>
      <c r="D30" s="5" t="s">
        <v>69</v>
      </c>
    </row>
    <row r="31" spans="1:29" x14ac:dyDescent="0.25">
      <c r="A31" s="2" t="s">
        <v>94</v>
      </c>
      <c r="B31" s="2">
        <v>30</v>
      </c>
      <c r="D31" s="5" t="s">
        <v>70</v>
      </c>
    </row>
    <row r="32" spans="1:29" x14ac:dyDescent="0.25">
      <c r="A32" s="2" t="s">
        <v>20</v>
      </c>
      <c r="B32" s="2">
        <v>31</v>
      </c>
      <c r="D32" s="5" t="s">
        <v>71</v>
      </c>
    </row>
    <row r="33" spans="1:4" x14ac:dyDescent="0.25">
      <c r="A33" s="2" t="s">
        <v>19</v>
      </c>
      <c r="B33" s="2">
        <v>32</v>
      </c>
      <c r="D33" s="5" t="s">
        <v>72</v>
      </c>
    </row>
    <row r="34" spans="1:4" x14ac:dyDescent="0.25">
      <c r="A34" s="2" t="s">
        <v>18</v>
      </c>
      <c r="B34" s="2">
        <v>33</v>
      </c>
      <c r="D34" s="5" t="s">
        <v>73</v>
      </c>
    </row>
    <row r="35" spans="1:4" x14ac:dyDescent="0.25">
      <c r="A35" s="2" t="s">
        <v>17</v>
      </c>
      <c r="B35" s="2">
        <v>34</v>
      </c>
      <c r="D35" s="5" t="s">
        <v>74</v>
      </c>
    </row>
    <row r="36" spans="1:4" x14ac:dyDescent="0.25">
      <c r="A36" s="2" t="s">
        <v>16</v>
      </c>
      <c r="B36" s="2">
        <v>35</v>
      </c>
      <c r="D36" s="5" t="s">
        <v>75</v>
      </c>
    </row>
    <row r="37" spans="1:4" x14ac:dyDescent="0.25">
      <c r="A37" s="2" t="s">
        <v>15</v>
      </c>
      <c r="B37" s="2">
        <v>36</v>
      </c>
      <c r="D37" s="5" t="s">
        <v>76</v>
      </c>
    </row>
    <row r="38" spans="1:4" x14ac:dyDescent="0.25">
      <c r="A38" s="2" t="s">
        <v>14</v>
      </c>
      <c r="B38" s="2">
        <v>37</v>
      </c>
      <c r="D38" s="5" t="s">
        <v>77</v>
      </c>
    </row>
    <row r="39" spans="1:4" ht="15.75" thickBot="1" x14ac:dyDescent="0.3">
      <c r="A39" s="2" t="s">
        <v>13</v>
      </c>
      <c r="B39" s="2">
        <v>38</v>
      </c>
      <c r="D39" s="6" t="s">
        <v>78</v>
      </c>
    </row>
    <row r="40" spans="1:4" x14ac:dyDescent="0.25">
      <c r="A40" s="2" t="s">
        <v>12</v>
      </c>
      <c r="B40" s="2">
        <v>39</v>
      </c>
    </row>
    <row r="41" spans="1:4" x14ac:dyDescent="0.25">
      <c r="A41" s="2" t="s">
        <v>11</v>
      </c>
      <c r="B41" s="2">
        <v>40</v>
      </c>
    </row>
    <row r="42" spans="1:4" x14ac:dyDescent="0.25">
      <c r="A42" s="2" t="s">
        <v>81</v>
      </c>
      <c r="B42" s="2">
        <v>41</v>
      </c>
    </row>
    <row r="43" spans="1:4" x14ac:dyDescent="0.25">
      <c r="A43" s="2" t="s">
        <v>10</v>
      </c>
      <c r="B43" s="2">
        <v>42</v>
      </c>
    </row>
    <row r="44" spans="1:4" x14ac:dyDescent="0.25">
      <c r="A44" s="2" t="s">
        <v>9</v>
      </c>
      <c r="B44" s="2">
        <v>43</v>
      </c>
    </row>
    <row r="45" spans="1:4" x14ac:dyDescent="0.25">
      <c r="A45" s="2" t="s">
        <v>8</v>
      </c>
      <c r="B45" s="2">
        <v>44</v>
      </c>
    </row>
    <row r="46" spans="1:4" x14ac:dyDescent="0.25">
      <c r="A46" s="2" t="s">
        <v>7</v>
      </c>
      <c r="B46" s="2">
        <v>45</v>
      </c>
    </row>
    <row r="47" spans="1:4" x14ac:dyDescent="0.25">
      <c r="A47" s="2" t="s">
        <v>6</v>
      </c>
      <c r="B47" s="2">
        <v>46</v>
      </c>
    </row>
    <row r="48" spans="1:4" x14ac:dyDescent="0.25">
      <c r="A48" s="2" t="s">
        <v>5</v>
      </c>
      <c r="B48" s="2">
        <v>47</v>
      </c>
    </row>
    <row r="49" spans="1:2" x14ac:dyDescent="0.25">
      <c r="A49" s="2" t="s">
        <v>4</v>
      </c>
      <c r="B49" s="2">
        <v>48</v>
      </c>
    </row>
    <row r="50" spans="1:2" x14ac:dyDescent="0.25">
      <c r="A50" s="2" t="s">
        <v>3</v>
      </c>
      <c r="B50" s="2">
        <v>49</v>
      </c>
    </row>
    <row r="51" spans="1:2" x14ac:dyDescent="0.25">
      <c r="A51" s="2" t="s">
        <v>2</v>
      </c>
      <c r="B51" s="2">
        <v>50</v>
      </c>
    </row>
    <row r="52" spans="1:2" x14ac:dyDescent="0.25">
      <c r="A52" s="2" t="s">
        <v>1</v>
      </c>
      <c r="B52" s="2">
        <v>51</v>
      </c>
    </row>
    <row r="53" spans="1:2" x14ac:dyDescent="0.25">
      <c r="A53" s="2" t="s">
        <v>0</v>
      </c>
      <c r="B53" s="2">
        <v>52</v>
      </c>
    </row>
    <row r="54" spans="1:2" x14ac:dyDescent="0.25">
      <c r="A54" s="2" t="s">
        <v>95</v>
      </c>
      <c r="B54" s="2">
        <v>53</v>
      </c>
    </row>
    <row r="55" spans="1:2" x14ac:dyDescent="0.25">
      <c r="A55" s="7"/>
      <c r="B55" s="2">
        <v>54</v>
      </c>
    </row>
    <row r="56" spans="1:2" x14ac:dyDescent="0.25">
      <c r="A56" s="7"/>
      <c r="B56" s="2">
        <v>55</v>
      </c>
    </row>
    <row r="57" spans="1:2" x14ac:dyDescent="0.25">
      <c r="A57" s="7"/>
      <c r="B57" s="2">
        <v>56</v>
      </c>
    </row>
    <row r="58" spans="1:2" x14ac:dyDescent="0.25">
      <c r="A58" s="7"/>
      <c r="B58" s="2">
        <v>57</v>
      </c>
    </row>
    <row r="59" spans="1:2" x14ac:dyDescent="0.25">
      <c r="A59" s="7"/>
      <c r="B59" s="2">
        <v>58</v>
      </c>
    </row>
    <row r="60" spans="1:2" x14ac:dyDescent="0.25">
      <c r="A60" s="7"/>
      <c r="B60" s="2">
        <v>59</v>
      </c>
    </row>
    <row r="61" spans="1:2" x14ac:dyDescent="0.25">
      <c r="A61" s="7"/>
      <c r="B61" s="2">
        <v>60</v>
      </c>
    </row>
    <row r="62" spans="1:2" x14ac:dyDescent="0.25">
      <c r="A62" s="7"/>
      <c r="B62" s="2">
        <v>61</v>
      </c>
    </row>
    <row r="63" spans="1:2" x14ac:dyDescent="0.25">
      <c r="A63" s="7"/>
      <c r="B63" s="2">
        <v>62</v>
      </c>
    </row>
    <row r="64" spans="1:2" x14ac:dyDescent="0.25">
      <c r="A64" s="7"/>
      <c r="B64" s="2">
        <v>63</v>
      </c>
    </row>
    <row r="65" spans="1:2" x14ac:dyDescent="0.25">
      <c r="A65" s="7"/>
      <c r="B65" s="2">
        <v>64</v>
      </c>
    </row>
    <row r="66" spans="1:2" x14ac:dyDescent="0.25">
      <c r="A66" s="7"/>
      <c r="B66" s="2">
        <v>65</v>
      </c>
    </row>
    <row r="67" spans="1:2" x14ac:dyDescent="0.25">
      <c r="A67" s="7"/>
      <c r="B67" s="2">
        <v>66</v>
      </c>
    </row>
    <row r="68" spans="1:2" x14ac:dyDescent="0.25">
      <c r="A68" s="7"/>
      <c r="B68" s="2">
        <v>67</v>
      </c>
    </row>
    <row r="69" spans="1:2" x14ac:dyDescent="0.25">
      <c r="A69" s="7"/>
      <c r="B69" s="2">
        <v>68</v>
      </c>
    </row>
    <row r="70" spans="1:2" x14ac:dyDescent="0.25">
      <c r="A70" s="7"/>
      <c r="B70" s="2">
        <v>69</v>
      </c>
    </row>
    <row r="71" spans="1:2" x14ac:dyDescent="0.25">
      <c r="A71" s="7"/>
      <c r="B71" s="2">
        <v>70</v>
      </c>
    </row>
    <row r="72" spans="1:2" x14ac:dyDescent="0.25">
      <c r="A72" s="7"/>
      <c r="B72" s="2">
        <v>71</v>
      </c>
    </row>
    <row r="73" spans="1:2" x14ac:dyDescent="0.25">
      <c r="A73" s="7"/>
      <c r="B73" s="2">
        <v>72</v>
      </c>
    </row>
    <row r="74" spans="1:2" x14ac:dyDescent="0.25">
      <c r="A74" s="7"/>
      <c r="B74" s="2">
        <v>73</v>
      </c>
    </row>
    <row r="75" spans="1:2" x14ac:dyDescent="0.25">
      <c r="A75" s="7"/>
      <c r="B75" s="2">
        <v>74</v>
      </c>
    </row>
    <row r="76" spans="1:2" x14ac:dyDescent="0.25">
      <c r="A76" s="7"/>
      <c r="B76" s="2">
        <v>75</v>
      </c>
    </row>
    <row r="77" spans="1:2" x14ac:dyDescent="0.25">
      <c r="A77" s="7"/>
      <c r="B77" s="2">
        <v>76</v>
      </c>
    </row>
    <row r="78" spans="1:2" x14ac:dyDescent="0.25">
      <c r="A78" s="7"/>
      <c r="B78" s="2">
        <v>77</v>
      </c>
    </row>
    <row r="79" spans="1:2" x14ac:dyDescent="0.25">
      <c r="A79" s="7"/>
      <c r="B79" s="2">
        <v>78</v>
      </c>
    </row>
    <row r="80" spans="1:2" x14ac:dyDescent="0.25">
      <c r="A80" s="7"/>
      <c r="B80" s="2">
        <v>79</v>
      </c>
    </row>
    <row r="81" spans="1:2" x14ac:dyDescent="0.25">
      <c r="A81" s="7"/>
      <c r="B81" s="2">
        <v>80</v>
      </c>
    </row>
    <row r="82" spans="1:2" x14ac:dyDescent="0.25">
      <c r="A82" s="7"/>
      <c r="B82" s="2">
        <v>81</v>
      </c>
    </row>
    <row r="83" spans="1:2" x14ac:dyDescent="0.25">
      <c r="A83" s="7"/>
      <c r="B83" s="2">
        <v>82</v>
      </c>
    </row>
    <row r="84" spans="1:2" x14ac:dyDescent="0.25">
      <c r="A84" s="7"/>
      <c r="B84" s="2">
        <v>83</v>
      </c>
    </row>
    <row r="85" spans="1:2" x14ac:dyDescent="0.25">
      <c r="A85" s="7"/>
      <c r="B85" s="2">
        <v>84</v>
      </c>
    </row>
    <row r="86" spans="1:2" x14ac:dyDescent="0.25">
      <c r="A86" s="7"/>
      <c r="B86" s="2">
        <v>85</v>
      </c>
    </row>
    <row r="87" spans="1:2" x14ac:dyDescent="0.25">
      <c r="A87" s="7"/>
      <c r="B87" s="2">
        <v>86</v>
      </c>
    </row>
    <row r="88" spans="1:2" x14ac:dyDescent="0.25">
      <c r="A88" s="7"/>
      <c r="B88" s="2">
        <v>87</v>
      </c>
    </row>
    <row r="89" spans="1:2" x14ac:dyDescent="0.25">
      <c r="A89" s="7"/>
      <c r="B89" s="2">
        <v>88</v>
      </c>
    </row>
    <row r="90" spans="1:2" x14ac:dyDescent="0.25">
      <c r="A90" s="7"/>
      <c r="B90" s="2">
        <v>89</v>
      </c>
    </row>
    <row r="91" spans="1:2" x14ac:dyDescent="0.25">
      <c r="A91" s="7"/>
      <c r="B91" s="2">
        <v>90</v>
      </c>
    </row>
    <row r="92" spans="1:2" x14ac:dyDescent="0.25">
      <c r="A92" s="7"/>
      <c r="B92" s="2">
        <v>91</v>
      </c>
    </row>
    <row r="93" spans="1:2" x14ac:dyDescent="0.25">
      <c r="A93" s="7"/>
      <c r="B93" s="2">
        <v>92</v>
      </c>
    </row>
    <row r="94" spans="1:2" x14ac:dyDescent="0.25">
      <c r="A94" s="7"/>
      <c r="B94" s="2">
        <v>93</v>
      </c>
    </row>
    <row r="95" spans="1:2" x14ac:dyDescent="0.25">
      <c r="A95" s="7"/>
      <c r="B95" s="2">
        <v>94</v>
      </c>
    </row>
    <row r="96" spans="1:2" x14ac:dyDescent="0.25">
      <c r="A96" s="7"/>
      <c r="B96" s="2">
        <v>95</v>
      </c>
    </row>
    <row r="97" spans="1:2" x14ac:dyDescent="0.25">
      <c r="A97" s="7"/>
      <c r="B97" s="2">
        <v>96</v>
      </c>
    </row>
    <row r="98" spans="1:2" x14ac:dyDescent="0.25">
      <c r="A98" s="7"/>
      <c r="B98" s="2">
        <v>97</v>
      </c>
    </row>
    <row r="99" spans="1:2" x14ac:dyDescent="0.25">
      <c r="A99" s="7"/>
      <c r="B99" s="2">
        <v>98</v>
      </c>
    </row>
    <row r="100" spans="1:2" x14ac:dyDescent="0.25">
      <c r="A100" s="7"/>
      <c r="B100" s="2">
        <v>99</v>
      </c>
    </row>
    <row r="101" spans="1:2" x14ac:dyDescent="0.25">
      <c r="A101" s="7"/>
      <c r="B101" s="2">
        <v>100</v>
      </c>
    </row>
  </sheetData>
  <sortState ref="AB2:AB24">
    <sortCondition ref="AB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39D54-C8B9-4800-BB47-B05A54008F29}">
  <sheetPr codeName="Feuil1"/>
  <dimension ref="A1:K21"/>
  <sheetViews>
    <sheetView tabSelected="1" topLeftCell="A2" workbookViewId="0">
      <selection activeCell="E8" sqref="E8"/>
    </sheetView>
  </sheetViews>
  <sheetFormatPr baseColWidth="10" defaultRowHeight="14.25" x14ac:dyDescent="0.25"/>
  <cols>
    <col min="1" max="1" width="13.140625" style="14" bestFit="1" customWidth="1"/>
    <col min="2" max="2" width="7.5703125" style="14" bestFit="1" customWidth="1"/>
    <col min="3" max="3" width="6.28515625" style="14" bestFit="1" customWidth="1"/>
    <col min="4" max="4" width="13.7109375" style="14" bestFit="1" customWidth="1"/>
    <col min="5" max="5" width="12" style="14" bestFit="1" customWidth="1"/>
    <col min="6" max="6" width="13.140625" style="14" bestFit="1" customWidth="1"/>
    <col min="7" max="7" width="7.140625" style="14" bestFit="1" customWidth="1"/>
    <col min="8" max="8" width="9.140625" style="14" bestFit="1" customWidth="1"/>
    <col min="9" max="9" width="8.7109375" style="14" bestFit="1" customWidth="1"/>
    <col min="10" max="13" width="11.42578125" style="14"/>
    <col min="14" max="14" width="9.85546875" style="14" bestFit="1" customWidth="1"/>
    <col min="15" max="15" width="4.7109375" style="14" bestFit="1" customWidth="1"/>
    <col min="16" max="16384" width="11.42578125" style="14"/>
  </cols>
  <sheetData>
    <row r="1" spans="1:11" x14ac:dyDescent="0.25">
      <c r="A1" s="13"/>
      <c r="B1" s="13"/>
      <c r="C1" s="13" t="s">
        <v>83</v>
      </c>
      <c r="D1" s="13" t="s">
        <v>84</v>
      </c>
      <c r="E1" s="13" t="s">
        <v>85</v>
      </c>
      <c r="F1" s="8" t="s">
        <v>67</v>
      </c>
      <c r="G1" s="9"/>
    </row>
    <row r="2" spans="1:11" ht="15" customHeight="1" x14ac:dyDescent="0.25">
      <c r="A2" s="13"/>
      <c r="B2" s="13"/>
      <c r="C2" s="15"/>
      <c r="D2" s="15"/>
      <c r="E2" s="15"/>
      <c r="F2" s="10" t="s">
        <v>82</v>
      </c>
      <c r="G2" s="11">
        <f>B15</f>
        <v>0</v>
      </c>
      <c r="I2" s="39" t="s">
        <v>90</v>
      </c>
      <c r="J2" s="39"/>
      <c r="K2" s="39"/>
    </row>
    <row r="3" spans="1:11" ht="12.75" customHeight="1" x14ac:dyDescent="0.25">
      <c r="A3" s="13"/>
      <c r="B3" s="13"/>
      <c r="C3" s="16"/>
      <c r="D3" s="16"/>
      <c r="E3" s="16"/>
      <c r="F3" s="10" t="s">
        <v>80</v>
      </c>
      <c r="G3" s="11">
        <f>SUM(E15,E8)</f>
        <v>0</v>
      </c>
      <c r="I3" s="26" t="s">
        <v>92</v>
      </c>
      <c r="J3" s="27" t="s">
        <v>93</v>
      </c>
      <c r="K3" s="28" t="s">
        <v>87</v>
      </c>
    </row>
    <row r="4" spans="1:11" ht="15" customHeight="1" x14ac:dyDescent="0.25">
      <c r="A4" s="13"/>
      <c r="B4" s="13"/>
      <c r="F4" s="10" t="s">
        <v>64</v>
      </c>
      <c r="G4" s="11">
        <f>G3-G2</f>
        <v>0</v>
      </c>
      <c r="I4" s="25"/>
      <c r="J4" s="12"/>
      <c r="K4" s="37"/>
    </row>
    <row r="5" spans="1:11" x14ac:dyDescent="0.25">
      <c r="A5" s="13"/>
      <c r="B5" s="13"/>
      <c r="C5" s="13"/>
      <c r="D5" s="13"/>
      <c r="E5" s="13"/>
      <c r="G5" s="31"/>
      <c r="H5" s="31"/>
      <c r="I5" s="25"/>
      <c r="J5" s="12"/>
      <c r="K5" s="37"/>
    </row>
    <row r="6" spans="1:11" ht="14.25" customHeight="1" x14ac:dyDescent="0.25">
      <c r="A6" s="33"/>
      <c r="B6" s="33"/>
      <c r="C6" s="13"/>
      <c r="D6" s="34" t="s">
        <v>91</v>
      </c>
      <c r="E6" s="34"/>
      <c r="F6" s="34"/>
      <c r="I6" s="25"/>
      <c r="J6" s="12"/>
      <c r="K6" s="37"/>
    </row>
    <row r="7" spans="1:11" ht="15" customHeight="1" x14ac:dyDescent="0.25">
      <c r="A7" s="32"/>
      <c r="B7" s="32"/>
      <c r="C7" s="13"/>
      <c r="D7" s="22" t="s">
        <v>86</v>
      </c>
      <c r="E7" s="22" t="s">
        <v>87</v>
      </c>
      <c r="F7" s="23" t="s">
        <v>88</v>
      </c>
      <c r="I7" s="25"/>
      <c r="J7" s="12"/>
      <c r="K7" s="37"/>
    </row>
    <row r="8" spans="1:11" ht="11.25" customHeight="1" x14ac:dyDescent="0.25">
      <c r="A8" s="33"/>
      <c r="B8" s="33"/>
      <c r="C8" s="13"/>
      <c r="D8" s="22" t="str">
        <f>'BASE DONNEE'!D1</f>
        <v>AIDE FINANCIERE</v>
      </c>
      <c r="E8" s="24">
        <f t="array" ref="E8">SUMIFS(MONTANT,CRITERE,AIDE)</f>
        <v>0</v>
      </c>
      <c r="F8" s="22"/>
      <c r="I8" s="25"/>
      <c r="J8" s="12"/>
      <c r="K8" s="37"/>
    </row>
    <row r="9" spans="1:11" ht="12.75" customHeight="1" x14ac:dyDescent="0.25">
      <c r="A9" s="33"/>
      <c r="B9" s="33"/>
      <c r="C9" s="17"/>
      <c r="D9" s="22" t="str">
        <f>'BASE DONNEE'!F1</f>
        <v>CIGARETTES</v>
      </c>
      <c r="E9" s="24">
        <f t="array" ref="E9">SUMIFS(MONTANT,CRITERE,CIGARETTES)</f>
        <v>0</v>
      </c>
      <c r="F9" s="22"/>
      <c r="I9" s="25"/>
      <c r="J9" s="12"/>
      <c r="K9" s="37"/>
    </row>
    <row r="10" spans="1:11" ht="13.5" customHeight="1" x14ac:dyDescent="0.25">
      <c r="A10" s="33"/>
      <c r="B10" s="33"/>
      <c r="C10" s="18"/>
      <c r="D10" s="22" t="str">
        <f>'BASE DONNEE'!H1</f>
        <v>COURSES</v>
      </c>
      <c r="E10" s="24">
        <f t="array" ref="E10">SUMIFS(MONTANT,CRITERE,COURSES)</f>
        <v>0</v>
      </c>
      <c r="F10" s="22"/>
      <c r="I10" s="25"/>
      <c r="J10" s="12"/>
      <c r="K10" s="37"/>
    </row>
    <row r="11" spans="1:11" ht="12" customHeight="1" x14ac:dyDescent="0.25">
      <c r="A11" s="32"/>
      <c r="B11" s="32"/>
      <c r="C11" s="19"/>
      <c r="D11" s="22" t="str">
        <f>'BASE DONNEE'!J1</f>
        <v>DIVERS</v>
      </c>
      <c r="E11" s="24">
        <f t="array" ref="E11">SUMIFS(MONTANT,CRITERE,DIVERS)</f>
        <v>0</v>
      </c>
      <c r="F11" s="22"/>
      <c r="I11" s="25"/>
      <c r="J11" s="12"/>
      <c r="K11" s="37"/>
    </row>
    <row r="12" spans="1:11" x14ac:dyDescent="0.25">
      <c r="C12" s="17"/>
      <c r="D12" s="22" t="str">
        <f>'BASE DONNEE'!L1</f>
        <v>FACTURE</v>
      </c>
      <c r="E12" s="24">
        <f t="array" ref="E12">SUMIFS(MONTANT,CRITERE,FACTURE)</f>
        <v>0</v>
      </c>
      <c r="F12" s="22"/>
      <c r="I12" s="25"/>
      <c r="J12" s="12"/>
      <c r="K12" s="37"/>
    </row>
    <row r="13" spans="1:11" ht="15" customHeight="1" x14ac:dyDescent="0.25">
      <c r="A13" s="29" t="s">
        <v>66</v>
      </c>
      <c r="B13" s="30"/>
      <c r="C13" s="18"/>
      <c r="D13" s="22" t="str">
        <f>'BASE DONNEE'!N1</f>
        <v>LOISIRS</v>
      </c>
      <c r="E13" s="24">
        <f t="array" ref="E13">SUMIFS(MONTANT,CRITERE,LOISIRS)</f>
        <v>0</v>
      </c>
      <c r="F13" s="22"/>
      <c r="I13" s="25"/>
      <c r="J13" s="12"/>
      <c r="K13" s="37"/>
    </row>
    <row r="14" spans="1:11" ht="13.5" customHeight="1" x14ac:dyDescent="0.25">
      <c r="A14" s="10" t="s">
        <v>82</v>
      </c>
      <c r="B14" s="11"/>
      <c r="C14" s="13"/>
      <c r="D14" s="22" t="str">
        <f>'BASE DONNEE'!P1</f>
        <v>RESTAURATION</v>
      </c>
      <c r="E14" s="24">
        <f t="array" ref="E14">SUMIFS(MONTANT,CRITERE,RESTAURATION)</f>
        <v>0</v>
      </c>
      <c r="F14" s="22"/>
      <c r="I14" s="25"/>
      <c r="J14" s="12"/>
      <c r="K14" s="37"/>
    </row>
    <row r="15" spans="1:11" ht="15" customHeight="1" x14ac:dyDescent="0.25">
      <c r="A15" s="10" t="s">
        <v>65</v>
      </c>
      <c r="B15" s="11"/>
      <c r="C15" s="20"/>
      <c r="D15" s="22" t="str">
        <f>'BASE DONNEE'!R1</f>
        <v>RECU</v>
      </c>
      <c r="E15" s="24">
        <f t="array" ref="E15">SUMIFS(MONTANT,CRITERE,RECU)</f>
        <v>0</v>
      </c>
      <c r="F15" s="22"/>
      <c r="I15" s="25"/>
      <c r="J15" s="12"/>
      <c r="K15" s="37"/>
    </row>
    <row r="16" spans="1:11" ht="15.75" customHeight="1" x14ac:dyDescent="0.25">
      <c r="A16" s="10" t="s">
        <v>64</v>
      </c>
      <c r="B16" s="11"/>
      <c r="C16" s="20"/>
      <c r="D16" s="22" t="str">
        <f>'BASE DONNEE'!T1</f>
        <v>RETRAIT</v>
      </c>
      <c r="E16" s="24">
        <f t="array" ref="E16">SUMIFS(MONTANT,CRITERE,RETRAIT)</f>
        <v>0</v>
      </c>
      <c r="F16" s="22"/>
      <c r="I16" s="35"/>
      <c r="J16" s="36"/>
      <c r="K16" s="38"/>
    </row>
    <row r="17" spans="1:6" x14ac:dyDescent="0.25">
      <c r="C17" s="20"/>
      <c r="D17" s="22" t="str">
        <f>'BASE DONNEE'!V1</f>
        <v>SANTE</v>
      </c>
      <c r="E17" s="24">
        <f t="array" ref="E17">SUMIFS(MONTANT,CRITERE,SANTE)</f>
        <v>0</v>
      </c>
      <c r="F17" s="22"/>
    </row>
    <row r="18" spans="1:6" x14ac:dyDescent="0.25">
      <c r="C18" s="20"/>
      <c r="D18" s="22" t="str">
        <f>'BASE DONNEE'!X1</f>
        <v>TRANSPORT</v>
      </c>
      <c r="E18" s="24">
        <f t="array" ref="E18">SUMIFS(MONTANT,CRITERE,TRANSPORT)</f>
        <v>0</v>
      </c>
      <c r="F18" s="22"/>
    </row>
    <row r="19" spans="1:6" x14ac:dyDescent="0.25">
      <c r="A19" s="21"/>
      <c r="C19" s="20"/>
      <c r="D19" s="22" t="str">
        <f>'BASE DONNEE'!Z1</f>
        <v>VESTIMENTAIRE</v>
      </c>
      <c r="E19" s="24">
        <f t="array" ref="E19">SUMIFS(MONTANT,CRITERE,VESTIMENTAIRE)</f>
        <v>0</v>
      </c>
      <c r="F19" s="22"/>
    </row>
    <row r="20" spans="1:6" x14ac:dyDescent="0.25">
      <c r="A20" s="21"/>
      <c r="C20" s="20"/>
      <c r="D20" s="22" t="str">
        <f>'BASE DONNEE'!AB1</f>
        <v>VIREMENT</v>
      </c>
      <c r="E20" s="24">
        <f t="array" ref="E20">SUMIFS(MONTANT,CRITERE,VIREMENT)</f>
        <v>0</v>
      </c>
      <c r="F20" s="22"/>
    </row>
    <row r="21" spans="1:6" x14ac:dyDescent="0.25">
      <c r="A21" s="21"/>
      <c r="C21" s="20"/>
    </row>
  </sheetData>
  <mergeCells count="9">
    <mergeCell ref="A13:B13"/>
    <mergeCell ref="I2:K2"/>
    <mergeCell ref="G5:H5"/>
    <mergeCell ref="A7:B7"/>
    <mergeCell ref="A11:B11"/>
    <mergeCell ref="A6:B6"/>
    <mergeCell ref="A8:B9"/>
    <mergeCell ref="A10:B10"/>
    <mergeCell ref="D6:F6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DC4043-974D-4074-980C-8411C617A0A0}">
          <x14:formula1>
            <xm:f>'BASE DONNEE'!$D$28:$D$39</xm:f>
          </x14:formula1>
          <xm:sqref>F1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BASE DONNEE</vt:lpstr>
      <vt:lpstr>INITIALE</vt:lpstr>
      <vt:lpstr>AIDE</vt:lpstr>
      <vt:lpstr>BASE</vt:lpstr>
      <vt:lpstr>CIGARETTES</vt:lpstr>
      <vt:lpstr>COURSES</vt:lpstr>
      <vt:lpstr>CRITERE</vt:lpstr>
      <vt:lpstr>DEPENSE</vt:lpstr>
      <vt:lpstr>DIVERS</vt:lpstr>
      <vt:lpstr>FACTURE</vt:lpstr>
      <vt:lpstr>LOISIRS</vt:lpstr>
      <vt:lpstr>MONTANT</vt:lpstr>
      <vt:lpstr>RECU</vt:lpstr>
      <vt:lpstr>RESTAURATION</vt:lpstr>
      <vt:lpstr>RETRAIT</vt:lpstr>
      <vt:lpstr>SANTE</vt:lpstr>
      <vt:lpstr>TRANSPORT</vt:lpstr>
      <vt:lpstr>VESTIMENTAIRE</vt:lpstr>
      <vt:lpstr>VIREMENT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2018-07-28T12:39:13Z</dcterms:created>
  <dcterms:modified xsi:type="dcterms:W3CDTF">2018-08-03T14:44:05Z</dcterms:modified>
</cp:coreProperties>
</file>