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32a8bd9f7fd7cbf/Personnel/Dépenses/"/>
    </mc:Choice>
  </mc:AlternateContent>
  <xr:revisionPtr revIDLastSave="2" documentId="102_{F98C685F-BBF5-47F5-A8A0-830B02033A1D}" xr6:coauthVersionLast="40" xr6:coauthVersionMax="40" xr10:uidLastSave="{2D30390D-4C0F-4D52-BB31-0721614A09F3}"/>
  <bookViews>
    <workbookView xWindow="0" yWindow="0" windowWidth="20490" windowHeight="8130" tabRatio="729" xr2:uid="{7A804657-F944-44A4-A499-85A0C85C594F}"/>
  </bookViews>
  <sheets>
    <sheet name="BASE TEST" sheetId="12" r:id="rId1"/>
    <sheet name="TEST" sheetId="5" r:id="rId2"/>
  </sheets>
  <definedNames>
    <definedName name="_xlnm._FilterDatabase" localSheetId="0" hidden="1">'BASE TEST'!#REF!</definedName>
    <definedName name="Assignation">LISTE[Assignation]</definedName>
    <definedName name="DATE">Tableau4[DATE]</definedName>
    <definedName name="DEBIT">Tableau4[DEBIT]</definedName>
    <definedName name="DESCRIPTION">LISTE[Description]</definedName>
    <definedName name="OPERATION">Tableau4[OPERATION]</definedName>
    <definedName name="VERSEMENT">Tableau4[VERSEMENT]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2" l="1"/>
  <c r="B3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5" i="5"/>
  <c r="B25" i="5"/>
  <c r="B11" i="5"/>
  <c r="B16" i="5"/>
  <c r="B21" i="5"/>
  <c r="B26" i="5"/>
  <c r="B23" i="5"/>
  <c r="B18" i="5"/>
  <c r="B17" i="5"/>
  <c r="B22" i="5"/>
  <c r="B13" i="5"/>
  <c r="B20" i="5"/>
  <c r="B27" i="5"/>
  <c r="B28" i="5"/>
  <c r="B19" i="5"/>
  <c r="B24" i="5"/>
  <c r="B14" i="5"/>
  <c r="B12" i="5"/>
  <c r="D3" i="5" l="1"/>
  <c r="B29" i="5"/>
  <c r="D4" i="5" l="1"/>
  <c r="D29" i="5"/>
  <c r="C29" i="5" l="1"/>
</calcChain>
</file>

<file path=xl/sharedStrings.xml><?xml version="1.0" encoding="utf-8"?>
<sst xmlns="http://schemas.openxmlformats.org/spreadsheetml/2006/main" count="297" uniqueCount="151">
  <si>
    <t>VIREMENT</t>
  </si>
  <si>
    <t>VESTIMENTAIRE</t>
  </si>
  <si>
    <t>SANTE</t>
  </si>
  <si>
    <t>RETRAIT</t>
  </si>
  <si>
    <t>RECU</t>
  </si>
  <si>
    <t>RESTAURATION</t>
  </si>
  <si>
    <t>LOISIRS</t>
  </si>
  <si>
    <t>FACTURE</t>
  </si>
  <si>
    <t>DIVERS</t>
  </si>
  <si>
    <t>Description</t>
  </si>
  <si>
    <t>TRANSPORT</t>
  </si>
  <si>
    <t>AIDE</t>
  </si>
  <si>
    <t>TOTAL</t>
  </si>
  <si>
    <t>DATE</t>
  </si>
  <si>
    <t>OPERATION</t>
  </si>
  <si>
    <t>MONTANT</t>
  </si>
  <si>
    <t>DEBIT</t>
  </si>
  <si>
    <t>CATEGORIE</t>
  </si>
  <si>
    <t>CREDIT</t>
  </si>
  <si>
    <t>INFORMATIQUE</t>
  </si>
  <si>
    <t>PERSONNEL</t>
  </si>
  <si>
    <t>SOCIAL</t>
  </si>
  <si>
    <t>ANTISIPATION</t>
  </si>
  <si>
    <t>DEBUT DE MOIS</t>
  </si>
  <si>
    <t>CUMUL ANNUEL</t>
  </si>
  <si>
    <t>FIN DE MOIS</t>
  </si>
  <si>
    <t>PERMIS</t>
  </si>
  <si>
    <t>ORDINATEUR</t>
  </si>
  <si>
    <t>VALEUR</t>
  </si>
  <si>
    <t>REGLE</t>
  </si>
  <si>
    <t>CREDITS</t>
  </si>
  <si>
    <t>RESTANT</t>
  </si>
  <si>
    <t>EPARGNE</t>
  </si>
  <si>
    <t>LIVRET</t>
  </si>
  <si>
    <t>LIVRET A</t>
  </si>
  <si>
    <t>RAJOUT MENSUEL</t>
  </si>
  <si>
    <t>ACTUEL</t>
  </si>
  <si>
    <t>AVEC INTERET</t>
  </si>
  <si>
    <t>Aide départementale</t>
  </si>
  <si>
    <t>Aide régionale</t>
  </si>
  <si>
    <t>Aide transport</t>
  </si>
  <si>
    <t>COURSE</t>
  </si>
  <si>
    <t>Carrefour</t>
  </si>
  <si>
    <t>Géant Casino</t>
  </si>
  <si>
    <t>Intermarché</t>
  </si>
  <si>
    <t>Leclerc</t>
  </si>
  <si>
    <t>Lidl</t>
  </si>
  <si>
    <t>Super U</t>
  </si>
  <si>
    <t>Amazon</t>
  </si>
  <si>
    <t>Easy Cash</t>
  </si>
  <si>
    <t>Enchere VIP</t>
  </si>
  <si>
    <t>GearBest</t>
  </si>
  <si>
    <t>Imprimerie</t>
  </si>
  <si>
    <t>Le Bon Coin</t>
  </si>
  <si>
    <t>Photomaton</t>
  </si>
  <si>
    <t>Pièces Moto</t>
  </si>
  <si>
    <t>Réparation Moto</t>
  </si>
  <si>
    <t>Wish</t>
  </si>
  <si>
    <t>Assurance Mobile</t>
  </si>
  <si>
    <t>Carte sans contact</t>
  </si>
  <si>
    <t>Compte en négatif</t>
  </si>
  <si>
    <t>Cotisation carte banquaire</t>
  </si>
  <si>
    <t>Impôts</t>
  </si>
  <si>
    <t>Loyer</t>
  </si>
  <si>
    <t>Netflix</t>
  </si>
  <si>
    <t>Onedrive</t>
  </si>
  <si>
    <t>Orange</t>
  </si>
  <si>
    <t>Spotify</t>
  </si>
  <si>
    <t>Taxe foncière</t>
  </si>
  <si>
    <t>Wakanim</t>
  </si>
  <si>
    <t>Anniversaire</t>
  </si>
  <si>
    <t>Bar</t>
  </si>
  <si>
    <t>Billard</t>
  </si>
  <si>
    <t>Cinéma</t>
  </si>
  <si>
    <t>Ebay</t>
  </si>
  <si>
    <t>Espace Culturel</t>
  </si>
  <si>
    <t>Fortnite</t>
  </si>
  <si>
    <t>Google Play</t>
  </si>
  <si>
    <t>Instant Gaming</t>
  </si>
  <si>
    <t>Jump Arena</t>
  </si>
  <si>
    <t>Lineage II</t>
  </si>
  <si>
    <t>Steam</t>
  </si>
  <si>
    <t>Bistro Boheme</t>
  </si>
  <si>
    <t>Boulangerie</t>
  </si>
  <si>
    <t>Burger King</t>
  </si>
  <si>
    <t>Campo Verde</t>
  </si>
  <si>
    <t>Chinois</t>
  </si>
  <si>
    <t>Crescendo</t>
  </si>
  <si>
    <t>Fast Food</t>
  </si>
  <si>
    <t>Flunch</t>
  </si>
  <si>
    <t>Forum Food</t>
  </si>
  <si>
    <t>Fournil 113</t>
  </si>
  <si>
    <t>Fournil Gascon</t>
  </si>
  <si>
    <t>HFC</t>
  </si>
  <si>
    <t>Just Eat</t>
  </si>
  <si>
    <t>Kebab</t>
  </si>
  <si>
    <t>KFC</t>
  </si>
  <si>
    <t>Le Bistro Régent</t>
  </si>
  <si>
    <t>Macdonald's</t>
  </si>
  <si>
    <t>O'Tacos</t>
  </si>
  <si>
    <t>Uber Eat</t>
  </si>
  <si>
    <t>Blablacar remboursement</t>
  </si>
  <si>
    <t>Remise de chèque</t>
  </si>
  <si>
    <t>Restitution de fonds</t>
  </si>
  <si>
    <t>Salaire</t>
  </si>
  <si>
    <t>Virement Julie +</t>
  </si>
  <si>
    <t>Virement Laurent +</t>
  </si>
  <si>
    <t>Virement Livret A +</t>
  </si>
  <si>
    <t>Virement Maman +</t>
  </si>
  <si>
    <t>Wish remboursement</t>
  </si>
  <si>
    <t>Retrait Artigues</t>
  </si>
  <si>
    <t>Retrait Bazeille</t>
  </si>
  <si>
    <t>Retrait Cocumont</t>
  </si>
  <si>
    <t>Retrait Marmande</t>
  </si>
  <si>
    <t>Retrait Talence</t>
  </si>
  <si>
    <t>Dentiste</t>
  </si>
  <si>
    <t>Docteur</t>
  </si>
  <si>
    <t>Pharmacie</t>
  </si>
  <si>
    <t>Ophtalmologue</t>
  </si>
  <si>
    <t>Opticien</t>
  </si>
  <si>
    <t>Blablacar</t>
  </si>
  <si>
    <t>Essence</t>
  </si>
  <si>
    <t>Indigo Weel</t>
  </si>
  <si>
    <t>Péage</t>
  </si>
  <si>
    <t>Train</t>
  </si>
  <si>
    <t>Transport Bordeaux</t>
  </si>
  <si>
    <t>Bershka</t>
  </si>
  <si>
    <t>Best Secret</t>
  </si>
  <si>
    <t>Celio</t>
  </si>
  <si>
    <t>Distri Center</t>
  </si>
  <si>
    <t>Gémo</t>
  </si>
  <si>
    <t>H&amp;M</t>
  </si>
  <si>
    <t>iOffer</t>
  </si>
  <si>
    <t>Zara</t>
  </si>
  <si>
    <t>Placement epargne</t>
  </si>
  <si>
    <t>Virement Julie -</t>
  </si>
  <si>
    <t>Virement Maman -</t>
  </si>
  <si>
    <t>Permis 1€</t>
  </si>
  <si>
    <t>HP OMEN</t>
  </si>
  <si>
    <t>Epargne mensuel</t>
  </si>
  <si>
    <t>Eco. Cigarette</t>
  </si>
  <si>
    <t>Cadeau</t>
  </si>
  <si>
    <t>Noël</t>
  </si>
  <si>
    <t>Repas</t>
  </si>
  <si>
    <t>Composants</t>
  </si>
  <si>
    <t>Pièces</t>
  </si>
  <si>
    <t>Câble</t>
  </si>
  <si>
    <t>Assignation</t>
  </si>
  <si>
    <t>FAMILIALE</t>
  </si>
  <si>
    <t>VERSEMENT</t>
  </si>
  <si>
    <t>Anime Digital Network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</si>
</sst>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€&quot;* #,##0.00_);_(&quot;€&quot;* \(#,##0.00\);_(&quot;€&quot;* &quot;-&quot;??_);_(@_)"/>
    <numFmt numFmtId="165" formatCode="#,##0.00\ &quot;€&quot;"/>
    <numFmt numFmtId="166" formatCode="m/d/yyyy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8" xfId="1" applyNumberFormat="1" applyFont="1" applyFill="1" applyBorder="1" applyAlignment="1">
      <alignment horizontal="center" vertical="center"/>
    </xf>
    <xf numFmtId="165" fontId="0" fillId="2" borderId="7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6" fontId="0" fillId="2" borderId="5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36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6" formatCode="m/d/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cat>
            <c:strRef>
              <c:f>TEST!$A$11:$A$28</c:f>
              <c:strCache>
                <c:ptCount val="18"/>
                <c:pt idx="0">
                  <c:v>AIDE</c:v>
                </c:pt>
                <c:pt idx="1">
                  <c:v>COURSE</c:v>
                </c:pt>
                <c:pt idx="2">
                  <c:v>CREDIT</c:v>
                </c:pt>
                <c:pt idx="3">
                  <c:v>DIVERS</c:v>
                </c:pt>
                <c:pt idx="4">
                  <c:v>EPARGNE</c:v>
                </c:pt>
                <c:pt idx="5">
                  <c:v>FACTURE</c:v>
                </c:pt>
                <c:pt idx="6">
                  <c:v>FAMILIALE</c:v>
                </c:pt>
                <c:pt idx="7">
                  <c:v>INFORMATIQUE</c:v>
                </c:pt>
                <c:pt idx="8">
                  <c:v>LOISIRS</c:v>
                </c:pt>
                <c:pt idx="9">
                  <c:v>PERSONNEL</c:v>
                </c:pt>
                <c:pt idx="10">
                  <c:v>RECU</c:v>
                </c:pt>
                <c:pt idx="11">
                  <c:v>RETRAIT</c:v>
                </c:pt>
                <c:pt idx="12">
                  <c:v>RESTAURATION</c:v>
                </c:pt>
                <c:pt idx="13">
                  <c:v>SANTE</c:v>
                </c:pt>
                <c:pt idx="14">
                  <c:v>SOCIAL</c:v>
                </c:pt>
                <c:pt idx="15">
                  <c:v>TRANSPORT</c:v>
                </c:pt>
                <c:pt idx="16">
                  <c:v>VESTIMENTAIRE</c:v>
                </c:pt>
                <c:pt idx="17">
                  <c:v>VIREMENT</c:v>
                </c:pt>
              </c:strCache>
            </c:strRef>
          </c:cat>
          <c:val>
            <c:numRef>
              <c:f>TEST!$B$11:$B$28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69-41FA-9A84-5BA7B344E69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25052048"/>
        <c:axId val="176611552"/>
      </c:barChart>
      <c:catAx>
        <c:axId val="25052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11552"/>
        <c:crosses val="autoZero"/>
        <c:auto val="1"/>
        <c:lblAlgn val="ctr"/>
        <c:lblOffset val="100"/>
        <c:noMultiLvlLbl val="0"/>
      </c:catAx>
      <c:valAx>
        <c:axId val="176611552"/>
        <c:scaling>
          <c:orientation val="minMax"/>
        </c:scaling>
        <c:delete val="1"/>
        <c:axPos val="l"/>
        <c:numFmt formatCode="#\ ##0.00\ &quot;€&quot;" sourceLinked="1"/>
        <c:majorTickMark val="none"/>
        <c:minorTickMark val="none"/>
        <c:tickLblPos val="nextTo"/>
        <c:crossAx val="25052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981076</xdr:colOff>
      <xdr:row>8</xdr:row>
      <xdr:rowOff>114044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11C6666-BFA0-4309-930F-E205297A0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81200" cy="1638044"/>
        </a:xfrm>
        <a:prstGeom prst="rect">
          <a:avLst/>
        </a:prstGeom>
      </xdr:spPr>
    </xdr:pic>
    <xdr:clientData/>
  </xdr:twoCellAnchor>
  <xdr:twoCellAnchor>
    <xdr:from>
      <xdr:col>10</xdr:col>
      <xdr:colOff>161924</xdr:colOff>
      <xdr:row>8</xdr:row>
      <xdr:rowOff>161925</xdr:rowOff>
    </xdr:from>
    <xdr:to>
      <xdr:col>16</xdr:col>
      <xdr:colOff>485774</xdr:colOff>
      <xdr:row>26</xdr:row>
      <xdr:rowOff>38100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A93C2F6-34C7-4D70-93AB-213F14BDB8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DD9B64-2E39-457B-A356-6377C37F24EB}" name="LISTE" displayName="LISTE" comment="Base de donnée pour liste déroulante automatique" ref="A1:B110" totalsRowShown="0" headerRowDxfId="26" dataDxfId="24" headerRowBorderDxfId="25" tableBorderDxfId="23" totalsRowBorderDxfId="22">
  <autoFilter ref="A1:B110" xr:uid="{16D54E9C-CCDC-4203-85F2-80EB72C03BEF}"/>
  <sortState xmlns:xlrd2="http://schemas.microsoft.com/office/spreadsheetml/2017/richdata2" ref="A2:B110">
    <sortCondition ref="A2"/>
  </sortState>
  <tableColumns count="2">
    <tableColumn id="1" xr3:uid="{E99D6EFB-7CAD-444A-9BFB-B2B53F9A108E}" name="Description" dataDxfId="21"/>
    <tableColumn id="2" xr3:uid="{7870CFA7-5BE7-4472-A755-3168DD615AB4}" name="Assignation" dataDxfId="0">
      <calculatedColumnFormula>IF(LISTE[[#This Row],[Description]]=LOOKUP(LISTE[[#This Row],[Description]],BASE_DONNEE[]),"Assigné","Non assigné")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928FEF68-0FC2-4096-9122-82816017EDE4}" name="BASE_DONNEE" displayName="BASE_DONNEE" ref="D2:U22" totalsRowShown="0" headerRowDxfId="20" dataDxfId="19">
  <autoFilter ref="D2:U22" xr:uid="{A0229366-5A6E-4CE3-B1A6-487E3235CF90}"/>
  <sortState xmlns:xlrd2="http://schemas.microsoft.com/office/spreadsheetml/2017/richdata2" ref="D3:U22">
    <sortCondition ref="U3"/>
  </sortState>
  <tableColumns count="18">
    <tableColumn id="1" xr3:uid="{E613154B-2060-4E22-B36C-5EDF25FBD4F4}" name="AIDE" dataDxfId="18"/>
    <tableColumn id="2" xr3:uid="{83FDDF7B-170A-4DEA-A323-928EA3C68478}" name="COURSE" dataDxfId="17"/>
    <tableColumn id="3" xr3:uid="{DC63099D-C9D8-4F4C-927B-4E3DACA2CB7F}" name="CREDIT" dataDxfId="16"/>
    <tableColumn id="4" xr3:uid="{11209DEC-CADD-44C2-B29B-4F5D1A1FEC58}" name="DIVERS" dataDxfId="15"/>
    <tableColumn id="5" xr3:uid="{DF728DD5-77C9-4A39-8FAD-9DDC85B0887D}" name="EPARGNE" dataDxfId="14"/>
    <tableColumn id="6" xr3:uid="{E739F709-F7AB-43C1-BB73-3064CC2738D7}" name="FACTURE" dataDxfId="13"/>
    <tableColumn id="7" xr3:uid="{9A2F8923-0FF8-4B47-88B9-2F26853D33E8}" name="FAMILIALE" dataDxfId="12"/>
    <tableColumn id="8" xr3:uid="{5EC5A36A-2CA5-4551-A65B-B40EA303B778}" name="INFORMATIQUE" dataDxfId="11"/>
    <tableColumn id="9" xr3:uid="{55FBA0AD-53D0-441A-A3B0-CEDBF63A6BD3}" name="LOISIRS" dataDxfId="10"/>
    <tableColumn id="10" xr3:uid="{68EFE8CE-32C6-4BAA-BB5C-80747DB5B558}" name="PERSONNEL" dataDxfId="9"/>
    <tableColumn id="11" xr3:uid="{3BAC035B-0999-43B6-87EA-94391C247F15}" name="RECU" dataDxfId="8"/>
    <tableColumn id="12" xr3:uid="{26A649EC-5993-45E4-911B-0E56ACAD9AE0}" name="RETRAIT" dataDxfId="7"/>
    <tableColumn id="13" xr3:uid="{988AD14A-2EAB-4AF8-8D6D-888C05CD6542}" name="RESTAURATION" dataDxfId="6"/>
    <tableColumn id="14" xr3:uid="{B5E370F0-067E-430A-83AC-5EF03A990BF9}" name="SANTE" dataDxfId="5"/>
    <tableColumn id="15" xr3:uid="{8F624CD7-DB0C-4086-BAA2-3D481B2C60D1}" name="SOCIAL" dataDxfId="4"/>
    <tableColumn id="16" xr3:uid="{DE8E880C-46A2-4429-B335-49054BDDC298}" name="TRANSPORT" dataDxfId="3"/>
    <tableColumn id="17" xr3:uid="{3A5EAFB2-9357-410E-ACD2-479487E137FC}" name="VESTIMENTAIRE" dataDxfId="2"/>
    <tableColumn id="18" xr3:uid="{3AE18974-5FB0-4573-9739-56068AC22D51}" name="VIREMENT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7D5A6B4-0105-49FD-82AF-4F57F0C4B8BF}" name="Tableau4" displayName="Tableau4" ref="F10:I12" totalsRowShown="0" headerRowDxfId="35" dataDxfId="33" headerRowBorderDxfId="34" tableBorderDxfId="32" totalsRowBorderDxfId="31">
  <autoFilter ref="F10:I12" xr:uid="{C8350796-F395-4584-B4B4-4CB47225D948}"/>
  <tableColumns count="4">
    <tableColumn id="1" xr3:uid="{E4D58781-38A7-4A07-BF61-38D0AA19B348}" name="DATE" dataDxfId="30"/>
    <tableColumn id="2" xr3:uid="{01C72BE4-7C5D-4DF5-B171-EB366858C429}" name="OPERATION" dataDxfId="29"/>
    <tableColumn id="3" xr3:uid="{83912D56-E36B-47F9-B8F9-9E5F5B385AAB}" name="DEBIT" dataDxfId="28" dataCellStyle="Monétaire"/>
    <tableColumn id="4" xr3:uid="{9A251E6B-9263-45C2-B852-2FC2B7B4B709}" name="VERSEMENT" dataDxfId="2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95F69-BDC2-417E-8F13-2CC25E3E68AA}">
  <dimension ref="A1:U110"/>
  <sheetViews>
    <sheetView tabSelected="1" workbookViewId="0">
      <selection activeCell="B2" sqref="B2"/>
    </sheetView>
  </sheetViews>
  <sheetFormatPr baseColWidth="10" defaultRowHeight="15" x14ac:dyDescent="0.25"/>
  <cols>
    <col min="1" max="1" width="24.5703125" style="1" bestFit="1" customWidth="1"/>
    <col min="2" max="2" width="17.85546875" style="1" bestFit="1" customWidth="1"/>
    <col min="3" max="3" width="11.42578125" style="1"/>
    <col min="4" max="4" width="20.140625" style="1" bestFit="1" customWidth="1"/>
    <col min="5" max="5" width="12.5703125" style="1" bestFit="1" customWidth="1"/>
    <col min="6" max="6" width="11.7109375" style="1" bestFit="1" customWidth="1"/>
    <col min="7" max="7" width="15.85546875" style="1" bestFit="1" customWidth="1"/>
    <col min="8" max="8" width="16.42578125" style="1" bestFit="1" customWidth="1"/>
    <col min="9" max="9" width="24.5703125" style="1" bestFit="1" customWidth="1"/>
    <col min="10" max="10" width="14.5703125" style="1" bestFit="1" customWidth="1"/>
    <col min="11" max="11" width="19.42578125" style="1" bestFit="1" customWidth="1"/>
    <col min="12" max="12" width="14.5703125" style="1" bestFit="1" customWidth="1"/>
    <col min="13" max="13" width="17.28515625" style="1" customWidth="1"/>
    <col min="14" max="14" width="24.140625" style="1" bestFit="1" customWidth="1"/>
    <col min="15" max="15" width="17.140625" style="1" bestFit="1" customWidth="1"/>
    <col min="16" max="16" width="19.140625" style="1" bestFit="1" customWidth="1"/>
    <col min="17" max="17" width="14.85546875" style="1" bestFit="1" customWidth="1"/>
    <col min="18" max="18" width="16.85546875" style="1" customWidth="1"/>
    <col min="19" max="19" width="18.42578125" style="1" bestFit="1" customWidth="1"/>
    <col min="20" max="20" width="19.5703125" style="1" bestFit="1" customWidth="1"/>
    <col min="21" max="21" width="18.28515625" style="1" bestFit="1" customWidth="1"/>
    <col min="22" max="22" width="17.28515625" style="1" customWidth="1"/>
    <col min="23" max="23" width="12.42578125" style="1" customWidth="1"/>
    <col min="24" max="16384" width="11.42578125" style="1"/>
  </cols>
  <sheetData>
    <row r="1" spans="1:21" x14ac:dyDescent="0.25">
      <c r="A1" s="3" t="s">
        <v>9</v>
      </c>
      <c r="B1" s="4" t="s">
        <v>147</v>
      </c>
    </row>
    <row r="2" spans="1:21" x14ac:dyDescent="0.25">
      <c r="A2" s="5" t="s">
        <v>150</v>
      </c>
      <c r="B2" s="19" t="str">
        <f>IF(LISTE[[#This Row],[Description]]=LOOKUP(LISTE[[#This Row],[Description]],BASE_DONNEE[]),"Assigné","Non assigné")</f>
        <v>Non assigné</v>
      </c>
      <c r="D2" s="1" t="s">
        <v>11</v>
      </c>
      <c r="E2" s="1" t="s">
        <v>41</v>
      </c>
      <c r="F2" s="1" t="s">
        <v>18</v>
      </c>
      <c r="G2" s="1" t="s">
        <v>8</v>
      </c>
      <c r="H2" s="1" t="s">
        <v>32</v>
      </c>
      <c r="I2" s="1" t="s">
        <v>7</v>
      </c>
      <c r="J2" s="1" t="s">
        <v>148</v>
      </c>
      <c r="K2" s="1" t="s">
        <v>19</v>
      </c>
      <c r="L2" s="1" t="s">
        <v>6</v>
      </c>
      <c r="M2" s="1" t="s">
        <v>20</v>
      </c>
      <c r="N2" s="1" t="s">
        <v>4</v>
      </c>
      <c r="O2" s="1" t="s">
        <v>3</v>
      </c>
      <c r="P2" s="1" t="s">
        <v>5</v>
      </c>
      <c r="Q2" s="1" t="s">
        <v>2</v>
      </c>
      <c r="R2" s="1" t="s">
        <v>21</v>
      </c>
      <c r="S2" s="1" t="s">
        <v>10</v>
      </c>
      <c r="T2" s="1" t="s">
        <v>1</v>
      </c>
      <c r="U2" s="1" t="s">
        <v>0</v>
      </c>
    </row>
    <row r="3" spans="1:21" x14ac:dyDescent="0.25">
      <c r="A3" s="2" t="s">
        <v>38</v>
      </c>
      <c r="B3" s="19" t="str">
        <f>IF(LISTE[[#This Row],[Description]]=LOOKUP(LISTE[[#This Row],[Description]],BASE_DONNEE[]),"Assigné","Non assigné")</f>
        <v>Non assigné</v>
      </c>
      <c r="D3" s="1" t="s">
        <v>38</v>
      </c>
      <c r="E3" s="1" t="s">
        <v>42</v>
      </c>
      <c r="F3" s="1" t="s">
        <v>137</v>
      </c>
      <c r="G3" s="1" t="s">
        <v>48</v>
      </c>
      <c r="H3" s="1" t="s">
        <v>140</v>
      </c>
      <c r="I3" s="1" t="s">
        <v>150</v>
      </c>
      <c r="J3" s="1" t="s">
        <v>141</v>
      </c>
      <c r="K3" s="1" t="s">
        <v>144</v>
      </c>
      <c r="L3" s="1" t="s">
        <v>70</v>
      </c>
      <c r="N3" s="1" t="s">
        <v>101</v>
      </c>
      <c r="O3" s="1" t="s">
        <v>110</v>
      </c>
      <c r="P3" s="1" t="s">
        <v>82</v>
      </c>
      <c r="Q3" s="1" t="s">
        <v>115</v>
      </c>
      <c r="S3" s="1" t="s">
        <v>120</v>
      </c>
      <c r="T3" s="1" t="s">
        <v>126</v>
      </c>
      <c r="U3" s="1" t="s">
        <v>134</v>
      </c>
    </row>
    <row r="4" spans="1:21" x14ac:dyDescent="0.25">
      <c r="A4" s="2" t="s">
        <v>39</v>
      </c>
      <c r="B4" s="19" t="str">
        <f>IF(LISTE[[#This Row],[Description]]=LOOKUP(LISTE[[#This Row],[Description]],BASE_DONNEE[]),"Assigné","Non assigné")</f>
        <v>Non assigné</v>
      </c>
      <c r="D4" s="1" t="s">
        <v>39</v>
      </c>
      <c r="E4" s="1" t="s">
        <v>43</v>
      </c>
      <c r="F4" s="1" t="s">
        <v>138</v>
      </c>
      <c r="G4" s="1" t="s">
        <v>49</v>
      </c>
      <c r="H4" s="1" t="s">
        <v>139</v>
      </c>
      <c r="I4" s="1" t="s">
        <v>58</v>
      </c>
      <c r="J4" s="1" t="s">
        <v>142</v>
      </c>
      <c r="K4" s="1" t="s">
        <v>145</v>
      </c>
      <c r="L4" s="1" t="s">
        <v>71</v>
      </c>
      <c r="N4" s="1" t="s">
        <v>102</v>
      </c>
      <c r="O4" s="1" t="s">
        <v>111</v>
      </c>
      <c r="P4" s="1" t="s">
        <v>83</v>
      </c>
      <c r="Q4" s="1" t="s">
        <v>116</v>
      </c>
      <c r="S4" s="1" t="s">
        <v>121</v>
      </c>
      <c r="T4" s="1" t="s">
        <v>127</v>
      </c>
      <c r="U4" s="1" t="s">
        <v>135</v>
      </c>
    </row>
    <row r="5" spans="1:21" x14ac:dyDescent="0.25">
      <c r="A5" s="6" t="s">
        <v>40</v>
      </c>
      <c r="B5" s="19" t="str">
        <f>IF(LISTE[[#This Row],[Description]]=LOOKUP(LISTE[[#This Row],[Description]],BASE_DONNEE[]),"Assigné","Non assigné")</f>
        <v>Non assigné</v>
      </c>
      <c r="D5" s="1" t="s">
        <v>40</v>
      </c>
      <c r="E5" s="1" t="s">
        <v>44</v>
      </c>
      <c r="G5" s="1" t="s">
        <v>50</v>
      </c>
      <c r="I5" s="1" t="s">
        <v>59</v>
      </c>
      <c r="J5" s="1" t="s">
        <v>143</v>
      </c>
      <c r="K5" s="1" t="s">
        <v>146</v>
      </c>
      <c r="L5" s="1" t="s">
        <v>72</v>
      </c>
      <c r="N5" s="1" t="s">
        <v>103</v>
      </c>
      <c r="O5" s="1" t="s">
        <v>112</v>
      </c>
      <c r="P5" s="1" t="s">
        <v>84</v>
      </c>
      <c r="Q5" s="1" t="s">
        <v>118</v>
      </c>
      <c r="S5" s="1" t="s">
        <v>122</v>
      </c>
      <c r="T5" s="1" t="s">
        <v>128</v>
      </c>
      <c r="U5" s="1" t="s">
        <v>136</v>
      </c>
    </row>
    <row r="6" spans="1:21" x14ac:dyDescent="0.25">
      <c r="A6" s="6" t="s">
        <v>48</v>
      </c>
      <c r="B6" s="19" t="str">
        <f>IF(LISTE[[#This Row],[Description]]=LOOKUP(LISTE[[#This Row],[Description]],BASE_DONNEE[]),"Assigné","Non assigné")</f>
        <v>Non assigné</v>
      </c>
      <c r="E6" s="1" t="s">
        <v>45</v>
      </c>
      <c r="G6" s="1" t="s">
        <v>51</v>
      </c>
      <c r="I6" s="1" t="s">
        <v>60</v>
      </c>
      <c r="L6" s="1" t="s">
        <v>73</v>
      </c>
      <c r="N6" s="1" t="s">
        <v>104</v>
      </c>
      <c r="O6" s="1" t="s">
        <v>113</v>
      </c>
      <c r="P6" s="1" t="s">
        <v>85</v>
      </c>
      <c r="Q6" s="1" t="s">
        <v>119</v>
      </c>
      <c r="S6" s="1" t="s">
        <v>123</v>
      </c>
      <c r="T6" s="1" t="s">
        <v>129</v>
      </c>
    </row>
    <row r="7" spans="1:21" x14ac:dyDescent="0.25">
      <c r="A7" s="6" t="s">
        <v>70</v>
      </c>
      <c r="B7" s="19" t="str">
        <f>IF(LISTE[[#This Row],[Description]]=LOOKUP(LISTE[[#This Row],[Description]],BASE_DONNEE[]),"Assigné","Non assigné")</f>
        <v>Non assigné</v>
      </c>
      <c r="E7" s="1" t="s">
        <v>46</v>
      </c>
      <c r="G7" s="1" t="s">
        <v>52</v>
      </c>
      <c r="I7" s="1" t="s">
        <v>61</v>
      </c>
      <c r="L7" s="1" t="s">
        <v>74</v>
      </c>
      <c r="N7" s="1" t="s">
        <v>105</v>
      </c>
      <c r="O7" s="1" t="s">
        <v>114</v>
      </c>
      <c r="P7" s="1" t="s">
        <v>86</v>
      </c>
      <c r="Q7" s="1" t="s">
        <v>117</v>
      </c>
      <c r="S7" s="1" t="s">
        <v>124</v>
      </c>
      <c r="T7" s="1" t="s">
        <v>130</v>
      </c>
    </row>
    <row r="8" spans="1:21" x14ac:dyDescent="0.25">
      <c r="A8" s="6" t="s">
        <v>58</v>
      </c>
      <c r="B8" s="19" t="str">
        <f>IF(LISTE[[#This Row],[Description]]=LOOKUP(LISTE[[#This Row],[Description]],BASE_DONNEE[]),"Assigné","Non assigné")</f>
        <v>Non assigné</v>
      </c>
      <c r="E8" s="1" t="s">
        <v>47</v>
      </c>
      <c r="G8" s="1" t="s">
        <v>53</v>
      </c>
      <c r="I8" s="1" t="s">
        <v>62</v>
      </c>
      <c r="L8" s="1" t="s">
        <v>75</v>
      </c>
      <c r="N8" s="1" t="s">
        <v>106</v>
      </c>
      <c r="P8" s="1" t="s">
        <v>87</v>
      </c>
      <c r="S8" s="1" t="s">
        <v>125</v>
      </c>
      <c r="T8" s="1" t="s">
        <v>131</v>
      </c>
    </row>
    <row r="9" spans="1:21" x14ac:dyDescent="0.25">
      <c r="A9" s="6" t="s">
        <v>71</v>
      </c>
      <c r="B9" s="19" t="str">
        <f>IF(LISTE[[#This Row],[Description]]=LOOKUP(LISTE[[#This Row],[Description]],BASE_DONNEE[]),"Assigné","Non assigné")</f>
        <v>Non assigné</v>
      </c>
      <c r="G9" s="1" t="s">
        <v>54</v>
      </c>
      <c r="I9" s="1" t="s">
        <v>63</v>
      </c>
      <c r="L9" s="1" t="s">
        <v>76</v>
      </c>
      <c r="N9" s="1" t="s">
        <v>107</v>
      </c>
      <c r="P9" s="1" t="s">
        <v>88</v>
      </c>
      <c r="T9" s="1" t="s">
        <v>132</v>
      </c>
    </row>
    <row r="10" spans="1:21" x14ac:dyDescent="0.25">
      <c r="A10" s="6" t="s">
        <v>126</v>
      </c>
      <c r="B10" s="19" t="str">
        <f>IF(LISTE[[#This Row],[Description]]=LOOKUP(LISTE[[#This Row],[Description]],BASE_DONNEE[]),"Assigné","Non assigné")</f>
        <v>Non assigné</v>
      </c>
      <c r="G10" s="1" t="s">
        <v>55</v>
      </c>
      <c r="I10" s="1" t="s">
        <v>64</v>
      </c>
      <c r="L10" s="1" t="s">
        <v>77</v>
      </c>
      <c r="N10" s="1" t="s">
        <v>108</v>
      </c>
      <c r="P10" s="1" t="s">
        <v>89</v>
      </c>
      <c r="T10" s="1" t="s">
        <v>133</v>
      </c>
    </row>
    <row r="11" spans="1:21" x14ac:dyDescent="0.25">
      <c r="A11" s="5" t="s">
        <v>127</v>
      </c>
      <c r="B11" s="19" t="str">
        <f>IF(LISTE[[#This Row],[Description]]=LOOKUP(LISTE[[#This Row],[Description]],BASE_DONNEE[]),"Assigné","Non assigné")</f>
        <v>Non assigné</v>
      </c>
      <c r="G11" s="1" t="s">
        <v>56</v>
      </c>
      <c r="I11" s="1" t="s">
        <v>65</v>
      </c>
      <c r="L11" s="1" t="s">
        <v>78</v>
      </c>
      <c r="N11" s="1" t="s">
        <v>109</v>
      </c>
      <c r="P11" s="1" t="s">
        <v>90</v>
      </c>
    </row>
    <row r="12" spans="1:21" x14ac:dyDescent="0.25">
      <c r="A12" s="5" t="s">
        <v>72</v>
      </c>
      <c r="B12" s="19" t="str">
        <f>IF(LISTE[[#This Row],[Description]]=LOOKUP(LISTE[[#This Row],[Description]],BASE_DONNEE[]),"Assigné","Non assigné")</f>
        <v>Non assigné</v>
      </c>
      <c r="G12" s="1" t="s">
        <v>57</v>
      </c>
      <c r="I12" s="1" t="s">
        <v>66</v>
      </c>
      <c r="L12" s="1" t="s">
        <v>79</v>
      </c>
      <c r="P12" s="1" t="s">
        <v>91</v>
      </c>
    </row>
    <row r="13" spans="1:21" x14ac:dyDescent="0.25">
      <c r="A13" s="2" t="s">
        <v>82</v>
      </c>
      <c r="B13" s="19" t="str">
        <f>IF(LISTE[[#This Row],[Description]]=LOOKUP(LISTE[[#This Row],[Description]],BASE_DONNEE[]),"Assigné","Non assigné")</f>
        <v>Non assigné</v>
      </c>
      <c r="I13" s="1" t="s">
        <v>67</v>
      </c>
      <c r="L13" s="1" t="s">
        <v>80</v>
      </c>
      <c r="P13" s="1" t="s">
        <v>92</v>
      </c>
    </row>
    <row r="14" spans="1:21" x14ac:dyDescent="0.25">
      <c r="A14" s="2" t="s">
        <v>120</v>
      </c>
      <c r="B14" s="19" t="str">
        <f>IF(LISTE[[#This Row],[Description]]=LOOKUP(LISTE[[#This Row],[Description]],BASE_DONNEE[]),"Assigné","Non assigné")</f>
        <v>Non assigné</v>
      </c>
      <c r="I14" s="1" t="s">
        <v>68</v>
      </c>
      <c r="L14" s="1" t="s">
        <v>81</v>
      </c>
      <c r="P14" s="1" t="s">
        <v>93</v>
      </c>
    </row>
    <row r="15" spans="1:21" x14ac:dyDescent="0.25">
      <c r="A15" s="2" t="s">
        <v>101</v>
      </c>
      <c r="B15" s="19" t="str">
        <f>IF(LISTE[[#This Row],[Description]]=LOOKUP(LISTE[[#This Row],[Description]],BASE_DONNEE[]),"Assigné","Non assigné")</f>
        <v>Non assigné</v>
      </c>
      <c r="I15" s="1" t="s">
        <v>69</v>
      </c>
      <c r="P15" s="1" t="s">
        <v>94</v>
      </c>
    </row>
    <row r="16" spans="1:21" x14ac:dyDescent="0.25">
      <c r="A16" s="2" t="s">
        <v>83</v>
      </c>
      <c r="B16" s="19" t="str">
        <f>IF(LISTE[[#This Row],[Description]]=LOOKUP(LISTE[[#This Row],[Description]],BASE_DONNEE[]),"Assigné","Non assigné")</f>
        <v>Non assigné</v>
      </c>
      <c r="P16" s="1" t="s">
        <v>95</v>
      </c>
    </row>
    <row r="17" spans="1:16" x14ac:dyDescent="0.25">
      <c r="A17" s="2" t="s">
        <v>84</v>
      </c>
      <c r="B17" s="19" t="str">
        <f>IF(LISTE[[#This Row],[Description]]=LOOKUP(LISTE[[#This Row],[Description]],BASE_DONNEE[]),"Assigné","Non assigné")</f>
        <v>Non assigné</v>
      </c>
      <c r="P17" s="1" t="s">
        <v>96</v>
      </c>
    </row>
    <row r="18" spans="1:16" x14ac:dyDescent="0.25">
      <c r="A18" s="2" t="s">
        <v>146</v>
      </c>
      <c r="B18" s="19" t="str">
        <f>IF(LISTE[[#This Row],[Description]]=LOOKUP(LISTE[[#This Row],[Description]],BASE_DONNEE[]),"Assigné","Non assigné")</f>
        <v>Non assigné</v>
      </c>
      <c r="P18" s="1" t="s">
        <v>97</v>
      </c>
    </row>
    <row r="19" spans="1:16" x14ac:dyDescent="0.25">
      <c r="A19" s="2" t="s">
        <v>141</v>
      </c>
      <c r="B19" s="19" t="str">
        <f>IF(LISTE[[#This Row],[Description]]=LOOKUP(LISTE[[#This Row],[Description]],BASE_DONNEE[]),"Assigné","Non assigné")</f>
        <v>Non assigné</v>
      </c>
      <c r="P19" s="1" t="s">
        <v>98</v>
      </c>
    </row>
    <row r="20" spans="1:16" x14ac:dyDescent="0.25">
      <c r="A20" s="2" t="s">
        <v>85</v>
      </c>
      <c r="B20" s="19" t="str">
        <f>IF(LISTE[[#This Row],[Description]]=LOOKUP(LISTE[[#This Row],[Description]],BASE_DONNEE[]),"Assigné","Non assigné")</f>
        <v>Non assigné</v>
      </c>
      <c r="P20" s="1" t="s">
        <v>99</v>
      </c>
    </row>
    <row r="21" spans="1:16" x14ac:dyDescent="0.25">
      <c r="A21" s="2" t="s">
        <v>42</v>
      </c>
      <c r="B21" s="19" t="str">
        <f>IF(LISTE[[#This Row],[Description]]=LOOKUP(LISTE[[#This Row],[Description]],BASE_DONNEE[]),"Assigné","Non assigné")</f>
        <v>Non assigné</v>
      </c>
      <c r="P21" s="1" t="s">
        <v>100</v>
      </c>
    </row>
    <row r="22" spans="1:16" x14ac:dyDescent="0.25">
      <c r="A22" s="5" t="s">
        <v>59</v>
      </c>
      <c r="B22" s="19" t="str">
        <f>IF(LISTE[[#This Row],[Description]]=LOOKUP(LISTE[[#This Row],[Description]],BASE_DONNEE[]),"Assigné","Non assigné")</f>
        <v>Non assigné</v>
      </c>
    </row>
    <row r="23" spans="1:16" x14ac:dyDescent="0.25">
      <c r="A23" s="5" t="s">
        <v>128</v>
      </c>
      <c r="B23" s="19" t="str">
        <f>IF(LISTE[[#This Row],[Description]]=LOOKUP(LISTE[[#This Row],[Description]],BASE_DONNEE[]),"Assigné","Non assigné")</f>
        <v>Non assigné</v>
      </c>
    </row>
    <row r="24" spans="1:16" x14ac:dyDescent="0.25">
      <c r="A24" s="5" t="s">
        <v>86</v>
      </c>
      <c r="B24" s="19" t="str">
        <f>IF(LISTE[[#This Row],[Description]]=LOOKUP(LISTE[[#This Row],[Description]],BASE_DONNEE[]),"Assigné","Non assigné")</f>
        <v>Non assigné</v>
      </c>
    </row>
    <row r="25" spans="1:16" x14ac:dyDescent="0.25">
      <c r="A25" s="2" t="s">
        <v>73</v>
      </c>
      <c r="B25" s="19" t="str">
        <f>IF(LISTE[[#This Row],[Description]]=LOOKUP(LISTE[[#This Row],[Description]],BASE_DONNEE[]),"Assigné","Non assigné")</f>
        <v>Non assigné</v>
      </c>
    </row>
    <row r="26" spans="1:16" x14ac:dyDescent="0.25">
      <c r="A26" s="2" t="s">
        <v>144</v>
      </c>
      <c r="B26" s="19" t="str">
        <f>IF(LISTE[[#This Row],[Description]]=LOOKUP(LISTE[[#This Row],[Description]],BASE_DONNEE[]),"Assigné","Non assigné")</f>
        <v>Non assigné</v>
      </c>
    </row>
    <row r="27" spans="1:16" x14ac:dyDescent="0.25">
      <c r="A27" s="2" t="s">
        <v>60</v>
      </c>
      <c r="B27" s="19" t="str">
        <f>IF(LISTE[[#This Row],[Description]]=LOOKUP(LISTE[[#This Row],[Description]],BASE_DONNEE[]),"Assigné","Non assigné")</f>
        <v>Non assigné</v>
      </c>
      <c r="D27" s="1" t="s">
        <v>11</v>
      </c>
    </row>
    <row r="28" spans="1:16" x14ac:dyDescent="0.25">
      <c r="A28" s="2" t="s">
        <v>61</v>
      </c>
      <c r="B28" s="19" t="str">
        <f>IF(LISTE[[#This Row],[Description]]=LOOKUP(LISTE[[#This Row],[Description]],BASE_DONNEE[]),"Assigné","Non assigné")</f>
        <v>Non assigné</v>
      </c>
      <c r="D28" s="1" t="s">
        <v>41</v>
      </c>
    </row>
    <row r="29" spans="1:16" x14ac:dyDescent="0.25">
      <c r="A29" s="2" t="s">
        <v>87</v>
      </c>
      <c r="B29" s="19" t="str">
        <f>IF(LISTE[[#This Row],[Description]]=LOOKUP(LISTE[[#This Row],[Description]],BASE_DONNEE[]),"Assigné","Non assigné")</f>
        <v>Non assigné</v>
      </c>
      <c r="D29" s="1" t="s">
        <v>18</v>
      </c>
    </row>
    <row r="30" spans="1:16" x14ac:dyDescent="0.25">
      <c r="A30" s="2" t="s">
        <v>115</v>
      </c>
      <c r="B30" s="19" t="str">
        <f>IF(LISTE[[#This Row],[Description]]=LOOKUP(LISTE[[#This Row],[Description]],BASE_DONNEE[]),"Assigné","Non assigné")</f>
        <v>Non assigné</v>
      </c>
      <c r="D30" s="1" t="s">
        <v>8</v>
      </c>
    </row>
    <row r="31" spans="1:16" x14ac:dyDescent="0.25">
      <c r="A31" s="2" t="s">
        <v>129</v>
      </c>
      <c r="B31" s="19" t="str">
        <f>IF(LISTE[[#This Row],[Description]]=LOOKUP(LISTE[[#This Row],[Description]],BASE_DONNEE[]),"Assigné","Non assigné")</f>
        <v>Non assigné</v>
      </c>
      <c r="D31" s="1" t="s">
        <v>32</v>
      </c>
    </row>
    <row r="32" spans="1:16" x14ac:dyDescent="0.25">
      <c r="A32" s="2" t="s">
        <v>116</v>
      </c>
      <c r="B32" s="19" t="str">
        <f>IF(LISTE[[#This Row],[Description]]=LOOKUP(LISTE[[#This Row],[Description]],BASE_DONNEE[]),"Assigné","Non assigné")</f>
        <v>Non assigné</v>
      </c>
      <c r="D32" s="1" t="s">
        <v>7</v>
      </c>
    </row>
    <row r="33" spans="1:4" x14ac:dyDescent="0.25">
      <c r="A33" s="2" t="s">
        <v>49</v>
      </c>
      <c r="B33" s="19" t="str">
        <f>IF(LISTE[[#This Row],[Description]]=LOOKUP(LISTE[[#This Row],[Description]],BASE_DONNEE[]),"Assigné","Non assigné")</f>
        <v>Non assigné</v>
      </c>
      <c r="D33" s="1" t="s">
        <v>148</v>
      </c>
    </row>
    <row r="34" spans="1:4" x14ac:dyDescent="0.25">
      <c r="A34" s="2" t="s">
        <v>74</v>
      </c>
      <c r="B34" s="19" t="str">
        <f>IF(LISTE[[#This Row],[Description]]=LOOKUP(LISTE[[#This Row],[Description]],BASE_DONNEE[]),"Assigné","Non assigné")</f>
        <v>Non assigné</v>
      </c>
      <c r="D34" s="1" t="s">
        <v>19</v>
      </c>
    </row>
    <row r="35" spans="1:4" x14ac:dyDescent="0.25">
      <c r="A35" s="2" t="s">
        <v>140</v>
      </c>
      <c r="B35" s="19" t="str">
        <f>IF(LISTE[[#This Row],[Description]]=LOOKUP(LISTE[[#This Row],[Description]],BASE_DONNEE[]),"Assigné","Non assigné")</f>
        <v>Non assigné</v>
      </c>
      <c r="D35" s="1" t="s">
        <v>6</v>
      </c>
    </row>
    <row r="36" spans="1:4" x14ac:dyDescent="0.25">
      <c r="A36" s="20" t="s">
        <v>50</v>
      </c>
      <c r="B36" s="19" t="str">
        <f>IF(LISTE[[#This Row],[Description]]=LOOKUP(LISTE[[#This Row],[Description]],BASE_DONNEE[]),"Assigné","Non assigné")</f>
        <v>Non assigné</v>
      </c>
      <c r="D36" s="1" t="s">
        <v>20</v>
      </c>
    </row>
    <row r="37" spans="1:4" x14ac:dyDescent="0.25">
      <c r="A37" s="5" t="s">
        <v>139</v>
      </c>
      <c r="B37" s="19" t="str">
        <f>IF(LISTE[[#This Row],[Description]]=LOOKUP(LISTE[[#This Row],[Description]],BASE_DONNEE[]),"Assigné","Non assigné")</f>
        <v>Non assigné</v>
      </c>
      <c r="D37" s="1" t="s">
        <v>4</v>
      </c>
    </row>
    <row r="38" spans="1:4" x14ac:dyDescent="0.25">
      <c r="A38" s="5" t="s">
        <v>75</v>
      </c>
      <c r="B38" s="19" t="str">
        <f>IF(LISTE[[#This Row],[Description]]=LOOKUP(LISTE[[#This Row],[Description]],BASE_DONNEE[]),"Assigné","Non assigné")</f>
        <v>Non assigné</v>
      </c>
      <c r="D38" s="1" t="s">
        <v>3</v>
      </c>
    </row>
    <row r="39" spans="1:4" x14ac:dyDescent="0.25">
      <c r="A39" s="2" t="s">
        <v>121</v>
      </c>
      <c r="B39" s="19" t="str">
        <f>IF(LISTE[[#This Row],[Description]]=LOOKUP(LISTE[[#This Row],[Description]],BASE_DONNEE[]),"Assigné","Non assigné")</f>
        <v>Non assigné</v>
      </c>
      <c r="D39" s="1" t="s">
        <v>5</v>
      </c>
    </row>
    <row r="40" spans="1:4" x14ac:dyDescent="0.25">
      <c r="A40" s="2" t="s">
        <v>88</v>
      </c>
      <c r="B40" s="19" t="str">
        <f>IF(LISTE[[#This Row],[Description]]=LOOKUP(LISTE[[#This Row],[Description]],BASE_DONNEE[]),"Assigné","Non assigné")</f>
        <v>Non assigné</v>
      </c>
      <c r="D40" s="1" t="s">
        <v>2</v>
      </c>
    </row>
    <row r="41" spans="1:4" x14ac:dyDescent="0.25">
      <c r="A41" s="7" t="s">
        <v>89</v>
      </c>
      <c r="B41" s="19" t="str">
        <f>IF(LISTE[[#This Row],[Description]]=LOOKUP(LISTE[[#This Row],[Description]],BASE_DONNEE[]),"Assigné","Non assigné")</f>
        <v>Non assigné</v>
      </c>
      <c r="D41" s="1" t="s">
        <v>21</v>
      </c>
    </row>
    <row r="42" spans="1:4" x14ac:dyDescent="0.25">
      <c r="A42" s="6" t="s">
        <v>76</v>
      </c>
      <c r="B42" s="19" t="str">
        <f>IF(LISTE[[#This Row],[Description]]=LOOKUP(LISTE[[#This Row],[Description]],BASE_DONNEE[]),"Assigné","Non assigné")</f>
        <v>Non assigné</v>
      </c>
      <c r="D42" s="1" t="s">
        <v>10</v>
      </c>
    </row>
    <row r="43" spans="1:4" x14ac:dyDescent="0.25">
      <c r="A43" s="6" t="s">
        <v>90</v>
      </c>
      <c r="B43" s="19" t="str">
        <f>IF(LISTE[[#This Row],[Description]]=LOOKUP(LISTE[[#This Row],[Description]],BASE_DONNEE[]),"Assigné","Non assigné")</f>
        <v>Non assigné</v>
      </c>
      <c r="D43" s="1" t="s">
        <v>1</v>
      </c>
    </row>
    <row r="44" spans="1:4" x14ac:dyDescent="0.25">
      <c r="A44" s="2" t="s">
        <v>91</v>
      </c>
      <c r="B44" s="19" t="str">
        <f>IF(LISTE[[#This Row],[Description]]=LOOKUP(LISTE[[#This Row],[Description]],BASE_DONNEE[]),"Assigné","Non assigné")</f>
        <v>Non assigné</v>
      </c>
      <c r="D44" s="1" t="s">
        <v>0</v>
      </c>
    </row>
    <row r="45" spans="1:4" x14ac:dyDescent="0.25">
      <c r="A45" s="20" t="s">
        <v>92</v>
      </c>
      <c r="B45" s="19" t="str">
        <f>IF(LISTE[[#This Row],[Description]]=LOOKUP(LISTE[[#This Row],[Description]],BASE_DONNEE[]),"Assigné","Non assigné")</f>
        <v>Non assigné</v>
      </c>
    </row>
    <row r="46" spans="1:4" x14ac:dyDescent="0.25">
      <c r="A46" s="2" t="s">
        <v>43</v>
      </c>
      <c r="B46" s="19" t="str">
        <f>IF(LISTE[[#This Row],[Description]]=LOOKUP(LISTE[[#This Row],[Description]],BASE_DONNEE[]),"Assigné","Non assigné")</f>
        <v>Non assigné</v>
      </c>
    </row>
    <row r="47" spans="1:4" x14ac:dyDescent="0.25">
      <c r="A47" s="2" t="s">
        <v>51</v>
      </c>
      <c r="B47" s="19" t="str">
        <f>IF(LISTE[[#This Row],[Description]]=LOOKUP(LISTE[[#This Row],[Description]],BASE_DONNEE[]),"Assigné","Non assigné")</f>
        <v>Non assigné</v>
      </c>
    </row>
    <row r="48" spans="1:4" x14ac:dyDescent="0.25">
      <c r="A48" s="2" t="s">
        <v>130</v>
      </c>
      <c r="B48" s="19" t="str">
        <f>IF(LISTE[[#This Row],[Description]]=LOOKUP(LISTE[[#This Row],[Description]],BASE_DONNEE[]),"Assigné","Non assigné")</f>
        <v>Non assigné</v>
      </c>
    </row>
    <row r="49" spans="1:2" x14ac:dyDescent="0.25">
      <c r="A49" s="2" t="s">
        <v>77</v>
      </c>
      <c r="B49" s="19" t="str">
        <f>IF(LISTE[[#This Row],[Description]]=LOOKUP(LISTE[[#This Row],[Description]],BASE_DONNEE[]),"Assigné","Non assigné")</f>
        <v>Non assigné</v>
      </c>
    </row>
    <row r="50" spans="1:2" x14ac:dyDescent="0.25">
      <c r="A50" s="2" t="s">
        <v>131</v>
      </c>
      <c r="B50" s="19" t="str">
        <f>IF(LISTE[[#This Row],[Description]]=LOOKUP(LISTE[[#This Row],[Description]],BASE_DONNEE[]),"Assigné","Non assigné")</f>
        <v>Non assigné</v>
      </c>
    </row>
    <row r="51" spans="1:2" x14ac:dyDescent="0.25">
      <c r="A51" s="2" t="s">
        <v>93</v>
      </c>
      <c r="B51" s="19" t="str">
        <f>IF(LISTE[[#This Row],[Description]]=LOOKUP(LISTE[[#This Row],[Description]],BASE_DONNEE[]),"Assigné","Non assigné")</f>
        <v>Non assigné</v>
      </c>
    </row>
    <row r="52" spans="1:2" x14ac:dyDescent="0.25">
      <c r="A52" s="2" t="s">
        <v>138</v>
      </c>
      <c r="B52" s="19" t="str">
        <f>IF(LISTE[[#This Row],[Description]]=LOOKUP(LISTE[[#This Row],[Description]],BASE_DONNEE[]),"Assigné","Non assigné")</f>
        <v>Non assigné</v>
      </c>
    </row>
    <row r="53" spans="1:2" x14ac:dyDescent="0.25">
      <c r="A53" s="2" t="s">
        <v>62</v>
      </c>
      <c r="B53" s="19" t="str">
        <f>IF(LISTE[[#This Row],[Description]]=LOOKUP(LISTE[[#This Row],[Description]],BASE_DONNEE[]),"Assigné","Non assigné")</f>
        <v>Non assigné</v>
      </c>
    </row>
    <row r="54" spans="1:2" x14ac:dyDescent="0.25">
      <c r="A54" s="2" t="s">
        <v>52</v>
      </c>
      <c r="B54" s="19" t="str">
        <f>IF(LISTE[[#This Row],[Description]]=LOOKUP(LISTE[[#This Row],[Description]],BASE_DONNEE[]),"Assigné","Non assigné")</f>
        <v>Non assigné</v>
      </c>
    </row>
    <row r="55" spans="1:2" x14ac:dyDescent="0.25">
      <c r="A55" s="5" t="s">
        <v>122</v>
      </c>
      <c r="B55" s="19" t="str">
        <f>IF(LISTE[[#This Row],[Description]]=LOOKUP(LISTE[[#This Row],[Description]],BASE_DONNEE[]),"Assigné","Non assigné")</f>
        <v>Non assigné</v>
      </c>
    </row>
    <row r="56" spans="1:2" x14ac:dyDescent="0.25">
      <c r="A56" s="2" t="s">
        <v>78</v>
      </c>
      <c r="B56" s="19" t="str">
        <f>IF(LISTE[[#This Row],[Description]]=LOOKUP(LISTE[[#This Row],[Description]],BASE_DONNEE[]),"Assigné","Non assigné")</f>
        <v>Non assigné</v>
      </c>
    </row>
    <row r="57" spans="1:2" x14ac:dyDescent="0.25">
      <c r="A57" s="2" t="s">
        <v>44</v>
      </c>
      <c r="B57" s="19" t="str">
        <f>IF(LISTE[[#This Row],[Description]]=LOOKUP(LISTE[[#This Row],[Description]],BASE_DONNEE[]),"Assigné","Non assigné")</f>
        <v>Non assigné</v>
      </c>
    </row>
    <row r="58" spans="1:2" x14ac:dyDescent="0.25">
      <c r="A58" s="2" t="s">
        <v>132</v>
      </c>
      <c r="B58" s="19" t="str">
        <f>IF(LISTE[[#This Row],[Description]]=LOOKUP(LISTE[[#This Row],[Description]],BASE_DONNEE[]),"Assigné","Non assigné")</f>
        <v>Non assigné</v>
      </c>
    </row>
    <row r="59" spans="1:2" x14ac:dyDescent="0.25">
      <c r="A59" s="2" t="s">
        <v>79</v>
      </c>
      <c r="B59" s="19" t="str">
        <f>IF(LISTE[[#This Row],[Description]]=LOOKUP(LISTE[[#This Row],[Description]],BASE_DONNEE[]),"Assigné","Non assigné")</f>
        <v>Non assigné</v>
      </c>
    </row>
    <row r="60" spans="1:2" x14ac:dyDescent="0.25">
      <c r="A60" s="2" t="s">
        <v>94</v>
      </c>
      <c r="B60" s="19" t="str">
        <f>IF(LISTE[[#This Row],[Description]]=LOOKUP(LISTE[[#This Row],[Description]],BASE_DONNEE[]),"Assigné","Non assigné")</f>
        <v>Non assigné</v>
      </c>
    </row>
    <row r="61" spans="1:2" x14ac:dyDescent="0.25">
      <c r="A61" s="2" t="s">
        <v>95</v>
      </c>
      <c r="B61" s="19" t="str">
        <f>IF(LISTE[[#This Row],[Description]]=LOOKUP(LISTE[[#This Row],[Description]],BASE_DONNEE[]),"Assigné","Non assigné")</f>
        <v>Non assigné</v>
      </c>
    </row>
    <row r="62" spans="1:2" x14ac:dyDescent="0.25">
      <c r="A62" s="2" t="s">
        <v>96</v>
      </c>
      <c r="B62" s="19" t="str">
        <f>IF(LISTE[[#This Row],[Description]]=LOOKUP(LISTE[[#This Row],[Description]],BASE_DONNEE[]),"Assigné","Non assigné")</f>
        <v>Non assigné</v>
      </c>
    </row>
    <row r="63" spans="1:2" x14ac:dyDescent="0.25">
      <c r="A63" s="2" t="s">
        <v>97</v>
      </c>
      <c r="B63" s="19" t="str">
        <f>IF(LISTE[[#This Row],[Description]]=LOOKUP(LISTE[[#This Row],[Description]],BASE_DONNEE[]),"Assigné","Non assigné")</f>
        <v>Non assigné</v>
      </c>
    </row>
    <row r="64" spans="1:2" x14ac:dyDescent="0.25">
      <c r="A64" s="5" t="s">
        <v>53</v>
      </c>
      <c r="B64" s="19" t="str">
        <f>IF(LISTE[[#This Row],[Description]]=LOOKUP(LISTE[[#This Row],[Description]],BASE_DONNEE[]),"Assigné","Non assigné")</f>
        <v>Non assigné</v>
      </c>
    </row>
    <row r="65" spans="1:2" x14ac:dyDescent="0.25">
      <c r="A65" s="2" t="s">
        <v>45</v>
      </c>
      <c r="B65" s="19" t="str">
        <f>IF(LISTE[[#This Row],[Description]]=LOOKUP(LISTE[[#This Row],[Description]],BASE_DONNEE[]),"Assigné","Non assigné")</f>
        <v>Non assigné</v>
      </c>
    </row>
    <row r="66" spans="1:2" x14ac:dyDescent="0.25">
      <c r="A66" s="2" t="s">
        <v>46</v>
      </c>
      <c r="B66" s="19" t="str">
        <f>IF(LISTE[[#This Row],[Description]]=LOOKUP(LISTE[[#This Row],[Description]],BASE_DONNEE[]),"Assigné","Non assigné")</f>
        <v>Non assigné</v>
      </c>
    </row>
    <row r="67" spans="1:2" x14ac:dyDescent="0.25">
      <c r="A67" s="2" t="s">
        <v>80</v>
      </c>
      <c r="B67" s="19" t="str">
        <f>IF(LISTE[[#This Row],[Description]]=LOOKUP(LISTE[[#This Row],[Description]],BASE_DONNEE[]),"Assigné","Non assigné")</f>
        <v>Non assigné</v>
      </c>
    </row>
    <row r="68" spans="1:2" x14ac:dyDescent="0.25">
      <c r="A68" s="2" t="s">
        <v>63</v>
      </c>
      <c r="B68" s="19" t="str">
        <f>IF(LISTE[[#This Row],[Description]]=LOOKUP(LISTE[[#This Row],[Description]],BASE_DONNEE[]),"Assigné","Non assigné")</f>
        <v>Non assigné</v>
      </c>
    </row>
    <row r="69" spans="1:2" x14ac:dyDescent="0.25">
      <c r="A69" s="5" t="s">
        <v>98</v>
      </c>
      <c r="B69" s="19" t="str">
        <f>IF(LISTE[[#This Row],[Description]]=LOOKUP(LISTE[[#This Row],[Description]],BASE_DONNEE[]),"Assigné","Non assigné")</f>
        <v>Non assigné</v>
      </c>
    </row>
    <row r="70" spans="1:2" x14ac:dyDescent="0.25">
      <c r="A70" s="2" t="s">
        <v>64</v>
      </c>
      <c r="B70" s="19" t="str">
        <f>IF(LISTE[[#This Row],[Description]]=LOOKUP(LISTE[[#This Row],[Description]],BASE_DONNEE[]),"Assigné","Non assigné")</f>
        <v>Non assigné</v>
      </c>
    </row>
    <row r="71" spans="1:2" x14ac:dyDescent="0.25">
      <c r="A71" s="2" t="s">
        <v>142</v>
      </c>
      <c r="B71" s="19" t="str">
        <f>IF(LISTE[[#This Row],[Description]]=LOOKUP(LISTE[[#This Row],[Description]],BASE_DONNEE[]),"Assigné","Non assigné")</f>
        <v>Non assigné</v>
      </c>
    </row>
    <row r="72" spans="1:2" x14ac:dyDescent="0.25">
      <c r="A72" s="2" t="s">
        <v>65</v>
      </c>
      <c r="B72" s="19" t="str">
        <f>IF(LISTE[[#This Row],[Description]]=LOOKUP(LISTE[[#This Row],[Description]],BASE_DONNEE[]),"Assigné","Non assigné")</f>
        <v>Non assigné</v>
      </c>
    </row>
    <row r="73" spans="1:2" x14ac:dyDescent="0.25">
      <c r="A73" s="2" t="s">
        <v>118</v>
      </c>
      <c r="B73" s="19" t="str">
        <f>IF(LISTE[[#This Row],[Description]]=LOOKUP(LISTE[[#This Row],[Description]],BASE_DONNEE[]),"Assigné","Non assigné")</f>
        <v>Non assigné</v>
      </c>
    </row>
    <row r="74" spans="1:2" x14ac:dyDescent="0.25">
      <c r="A74" s="2" t="s">
        <v>119</v>
      </c>
      <c r="B74" s="19" t="str">
        <f>IF(LISTE[[#This Row],[Description]]=LOOKUP(LISTE[[#This Row],[Description]],BASE_DONNEE[]),"Assigné","Non assigné")</f>
        <v>Non assigné</v>
      </c>
    </row>
    <row r="75" spans="1:2" x14ac:dyDescent="0.25">
      <c r="A75" s="2" t="s">
        <v>66</v>
      </c>
      <c r="B75" s="19" t="str">
        <f>IF(LISTE[[#This Row],[Description]]=LOOKUP(LISTE[[#This Row],[Description]],BASE_DONNEE[]),"Assigné","Non assigné")</f>
        <v>Non assigné</v>
      </c>
    </row>
    <row r="76" spans="1:2" x14ac:dyDescent="0.25">
      <c r="A76" s="2" t="s">
        <v>99</v>
      </c>
      <c r="B76" s="19" t="str">
        <f>IF(LISTE[[#This Row],[Description]]=LOOKUP(LISTE[[#This Row],[Description]],BASE_DONNEE[]),"Assigné","Non assigné")</f>
        <v>Non assigné</v>
      </c>
    </row>
    <row r="77" spans="1:2" x14ac:dyDescent="0.25">
      <c r="A77" s="2" t="s">
        <v>123</v>
      </c>
      <c r="B77" s="19" t="str">
        <f>IF(LISTE[[#This Row],[Description]]=LOOKUP(LISTE[[#This Row],[Description]],BASE_DONNEE[]),"Assigné","Non assigné")</f>
        <v>Non assigné</v>
      </c>
    </row>
    <row r="78" spans="1:2" x14ac:dyDescent="0.25">
      <c r="A78" s="2" t="s">
        <v>137</v>
      </c>
      <c r="B78" s="19" t="str">
        <f>IF(LISTE[[#This Row],[Description]]=LOOKUP(LISTE[[#This Row],[Description]],BASE_DONNEE[]),"Assigné","Non assigné")</f>
        <v>Non assigné</v>
      </c>
    </row>
    <row r="79" spans="1:2" x14ac:dyDescent="0.25">
      <c r="A79" s="2" t="s">
        <v>117</v>
      </c>
      <c r="B79" s="19" t="str">
        <f>IF(LISTE[[#This Row],[Description]]=LOOKUP(LISTE[[#This Row],[Description]],BASE_DONNEE[]),"Assigné","Non assigné")</f>
        <v>Non assigné</v>
      </c>
    </row>
    <row r="80" spans="1:2" x14ac:dyDescent="0.25">
      <c r="A80" s="2" t="s">
        <v>54</v>
      </c>
      <c r="B80" s="19" t="str">
        <f>IF(LISTE[[#This Row],[Description]]=LOOKUP(LISTE[[#This Row],[Description]],BASE_DONNEE[]),"Assigné","Non assigné")</f>
        <v>Non assigné</v>
      </c>
    </row>
    <row r="81" spans="1:2" x14ac:dyDescent="0.25">
      <c r="A81" s="2" t="s">
        <v>145</v>
      </c>
      <c r="B81" s="19" t="str">
        <f>IF(LISTE[[#This Row],[Description]]=LOOKUP(LISTE[[#This Row],[Description]],BASE_DONNEE[]),"Assigné","Non assigné")</f>
        <v>Non assigné</v>
      </c>
    </row>
    <row r="82" spans="1:2" x14ac:dyDescent="0.25">
      <c r="A82" s="2" t="s">
        <v>55</v>
      </c>
      <c r="B82" s="19" t="str">
        <f>IF(LISTE[[#This Row],[Description]]=LOOKUP(LISTE[[#This Row],[Description]],BASE_DONNEE[]),"Assigné","Non assigné")</f>
        <v>Non assigné</v>
      </c>
    </row>
    <row r="83" spans="1:2" x14ac:dyDescent="0.25">
      <c r="A83" s="2" t="s">
        <v>134</v>
      </c>
      <c r="B83" s="19" t="str">
        <f>IF(LISTE[[#This Row],[Description]]=LOOKUP(LISTE[[#This Row],[Description]],BASE_DONNEE[]),"Assigné","Non assigné")</f>
        <v>Non assigné</v>
      </c>
    </row>
    <row r="84" spans="1:2" x14ac:dyDescent="0.25">
      <c r="A84" s="2" t="s">
        <v>102</v>
      </c>
      <c r="B84" s="19" t="str">
        <f>IF(LISTE[[#This Row],[Description]]=LOOKUP(LISTE[[#This Row],[Description]],BASE_DONNEE[]),"Assigné","Non assigné")</f>
        <v>Non assigné</v>
      </c>
    </row>
    <row r="85" spans="1:2" x14ac:dyDescent="0.25">
      <c r="A85" s="2" t="s">
        <v>56</v>
      </c>
      <c r="B85" s="19" t="str">
        <f>IF(LISTE[[#This Row],[Description]]=LOOKUP(LISTE[[#This Row],[Description]],BASE_DONNEE[]),"Assigné","Non assigné")</f>
        <v>Non assigné</v>
      </c>
    </row>
    <row r="86" spans="1:2" x14ac:dyDescent="0.25">
      <c r="A86" s="2" t="s">
        <v>143</v>
      </c>
      <c r="B86" s="19" t="str">
        <f>IF(LISTE[[#This Row],[Description]]=LOOKUP(LISTE[[#This Row],[Description]],BASE_DONNEE[]),"Assigné","Non assigné")</f>
        <v>Non assigné</v>
      </c>
    </row>
    <row r="87" spans="1:2" x14ac:dyDescent="0.25">
      <c r="A87" s="20" t="s">
        <v>103</v>
      </c>
      <c r="B87" s="19" t="str">
        <f>IF(LISTE[[#This Row],[Description]]=LOOKUP(LISTE[[#This Row],[Description]],BASE_DONNEE[]),"Assigné","Non assigné")</f>
        <v>Non assigné</v>
      </c>
    </row>
    <row r="88" spans="1:2" x14ac:dyDescent="0.25">
      <c r="A88" s="5" t="s">
        <v>110</v>
      </c>
      <c r="B88" s="19" t="str">
        <f>IF(LISTE[[#This Row],[Description]]=LOOKUP(LISTE[[#This Row],[Description]],BASE_DONNEE[]),"Assigné","Non assigné")</f>
        <v>Non assigné</v>
      </c>
    </row>
    <row r="89" spans="1:2" x14ac:dyDescent="0.25">
      <c r="A89" s="2" t="s">
        <v>111</v>
      </c>
      <c r="B89" s="19" t="str">
        <f>IF(LISTE[[#This Row],[Description]]=LOOKUP(LISTE[[#This Row],[Description]],BASE_DONNEE[]),"Assigné","Non assigné")</f>
        <v>Non assigné</v>
      </c>
    </row>
    <row r="90" spans="1:2" x14ac:dyDescent="0.25">
      <c r="A90" s="2" t="s">
        <v>112</v>
      </c>
      <c r="B90" s="19" t="str">
        <f>IF(LISTE[[#This Row],[Description]]=LOOKUP(LISTE[[#This Row],[Description]],BASE_DONNEE[]),"Assigné","Non assigné")</f>
        <v>Non assigné</v>
      </c>
    </row>
    <row r="91" spans="1:2" x14ac:dyDescent="0.25">
      <c r="A91" s="2" t="s">
        <v>113</v>
      </c>
      <c r="B91" s="19" t="str">
        <f>IF(LISTE[[#This Row],[Description]]=LOOKUP(LISTE[[#This Row],[Description]],BASE_DONNEE[]),"Assigné","Non assigné")</f>
        <v>Non assigné</v>
      </c>
    </row>
    <row r="92" spans="1:2" x14ac:dyDescent="0.25">
      <c r="A92" s="2" t="s">
        <v>114</v>
      </c>
      <c r="B92" s="19" t="str">
        <f>IF(LISTE[[#This Row],[Description]]=LOOKUP(LISTE[[#This Row],[Description]],BASE_DONNEE[]),"Assigné","Non assigné")</f>
        <v>Non assigné</v>
      </c>
    </row>
    <row r="93" spans="1:2" x14ac:dyDescent="0.25">
      <c r="A93" s="5" t="s">
        <v>104</v>
      </c>
      <c r="B93" s="19" t="str">
        <f>IF(LISTE[[#This Row],[Description]]=LOOKUP(LISTE[[#This Row],[Description]],BASE_DONNEE[]),"Assigné","Non assigné")</f>
        <v>Non assigné</v>
      </c>
    </row>
    <row r="94" spans="1:2" x14ac:dyDescent="0.25">
      <c r="A94" s="2" t="s">
        <v>67</v>
      </c>
      <c r="B94" s="19" t="str">
        <f>IF(LISTE[[#This Row],[Description]]=LOOKUP(LISTE[[#This Row],[Description]],BASE_DONNEE[]),"Assigné","Non assigné")</f>
        <v>Non assigné</v>
      </c>
    </row>
    <row r="95" spans="1:2" x14ac:dyDescent="0.25">
      <c r="A95" s="2" t="s">
        <v>81</v>
      </c>
      <c r="B95" s="19" t="str">
        <f>IF(LISTE[[#This Row],[Description]]=LOOKUP(LISTE[[#This Row],[Description]],BASE_DONNEE[]),"Assigné","Non assigné")</f>
        <v>Non assigné</v>
      </c>
    </row>
    <row r="96" spans="1:2" x14ac:dyDescent="0.25">
      <c r="A96" s="2" t="s">
        <v>47</v>
      </c>
      <c r="B96" s="19" t="str">
        <f>IF(LISTE[[#This Row],[Description]]=LOOKUP(LISTE[[#This Row],[Description]],BASE_DONNEE[]),"Assigné","Non assigné")</f>
        <v>Non assigné</v>
      </c>
    </row>
    <row r="97" spans="1:2" x14ac:dyDescent="0.25">
      <c r="A97" s="2" t="s">
        <v>68</v>
      </c>
      <c r="B97" s="19" t="str">
        <f>IF(LISTE[[#This Row],[Description]]=LOOKUP(LISTE[[#This Row],[Description]],BASE_DONNEE[]),"Assigné","Non assigné")</f>
        <v>Non assigné</v>
      </c>
    </row>
    <row r="98" spans="1:2" x14ac:dyDescent="0.25">
      <c r="A98" s="2" t="s">
        <v>124</v>
      </c>
      <c r="B98" s="19" t="str">
        <f>IF(LISTE[[#This Row],[Description]]=LOOKUP(LISTE[[#This Row],[Description]],BASE_DONNEE[]),"Assigné","Non assigné")</f>
        <v>Non assigné</v>
      </c>
    </row>
    <row r="99" spans="1:2" x14ac:dyDescent="0.25">
      <c r="A99" s="5" t="s">
        <v>125</v>
      </c>
      <c r="B99" s="19" t="str">
        <f>IF(LISTE[[#This Row],[Description]]=LOOKUP(LISTE[[#This Row],[Description]],BASE_DONNEE[]),"Assigné","Non assigné")</f>
        <v>Non assigné</v>
      </c>
    </row>
    <row r="100" spans="1:2" x14ac:dyDescent="0.25">
      <c r="A100" s="2" t="s">
        <v>100</v>
      </c>
      <c r="B100" s="19" t="str">
        <f>IF(LISTE[[#This Row],[Description]]=LOOKUP(LISTE[[#This Row],[Description]],BASE_DONNEE[]),"Assigné","Non assigné")</f>
        <v>Non assigné</v>
      </c>
    </row>
    <row r="101" spans="1:2" x14ac:dyDescent="0.25">
      <c r="A101" s="2" t="s">
        <v>135</v>
      </c>
      <c r="B101" s="19" t="str">
        <f>IF(LISTE[[#This Row],[Description]]=LOOKUP(LISTE[[#This Row],[Description]],BASE_DONNEE[]),"Assigné","Non assigné")</f>
        <v>Non assigné</v>
      </c>
    </row>
    <row r="102" spans="1:2" x14ac:dyDescent="0.25">
      <c r="A102" s="2" t="s">
        <v>105</v>
      </c>
      <c r="B102" s="19" t="str">
        <f>IF(LISTE[[#This Row],[Description]]=LOOKUP(LISTE[[#This Row],[Description]],BASE_DONNEE[]),"Assigné","Non assigné")</f>
        <v>Non assigné</v>
      </c>
    </row>
    <row r="103" spans="1:2" x14ac:dyDescent="0.25">
      <c r="A103" s="2" t="s">
        <v>106</v>
      </c>
      <c r="B103" s="19" t="str">
        <f>IF(LISTE[[#This Row],[Description]]=LOOKUP(LISTE[[#This Row],[Description]],BASE_DONNEE[]),"Assigné","Non assigné")</f>
        <v>Non assigné</v>
      </c>
    </row>
    <row r="104" spans="1:2" x14ac:dyDescent="0.25">
      <c r="A104" s="2" t="s">
        <v>107</v>
      </c>
      <c r="B104" s="19" t="str">
        <f>IF(LISTE[[#This Row],[Description]]=LOOKUP(LISTE[[#This Row],[Description]],BASE_DONNEE[]),"Assigné","Non assigné")</f>
        <v>Non assigné</v>
      </c>
    </row>
    <row r="105" spans="1:2" x14ac:dyDescent="0.25">
      <c r="A105" s="2" t="s">
        <v>136</v>
      </c>
      <c r="B105" s="19" t="str">
        <f>IF(LISTE[[#This Row],[Description]]=LOOKUP(LISTE[[#This Row],[Description]],BASE_DONNEE[]),"Assigné","Non assigné")</f>
        <v>Assigné</v>
      </c>
    </row>
    <row r="106" spans="1:2" x14ac:dyDescent="0.25">
      <c r="A106" s="2" t="s">
        <v>108</v>
      </c>
      <c r="B106" s="19" t="str">
        <f>IF(LISTE[[#This Row],[Description]]=LOOKUP(LISTE[[#This Row],[Description]],BASE_DONNEE[]),"Assigné","Non assigné")</f>
        <v>Non assigné</v>
      </c>
    </row>
    <row r="107" spans="1:2" x14ac:dyDescent="0.25">
      <c r="A107" s="2" t="s">
        <v>69</v>
      </c>
      <c r="B107" s="19" t="str">
        <f>IF(LISTE[[#This Row],[Description]]=LOOKUP(LISTE[[#This Row],[Description]],BASE_DONNEE[]),"Assigné","Non assigné")</f>
        <v>Non assigné</v>
      </c>
    </row>
    <row r="108" spans="1:2" x14ac:dyDescent="0.25">
      <c r="A108" s="2" t="s">
        <v>57</v>
      </c>
      <c r="B108" s="19" t="str">
        <f>IF(LISTE[[#This Row],[Description]]=LOOKUP(LISTE[[#This Row],[Description]],BASE_DONNEE[]),"Assigné","Non assigné")</f>
        <v>Non assigné</v>
      </c>
    </row>
    <row r="109" spans="1:2" x14ac:dyDescent="0.25">
      <c r="A109" s="2" t="s">
        <v>109</v>
      </c>
      <c r="B109" s="19" t="str">
        <f>IF(LISTE[[#This Row],[Description]]=LOOKUP(LISTE[[#This Row],[Description]],BASE_DONNEE[]),"Assigné","Non assigné")</f>
        <v>Non assigné</v>
      </c>
    </row>
    <row r="110" spans="1:2" x14ac:dyDescent="0.25">
      <c r="A110" s="5" t="s">
        <v>133</v>
      </c>
      <c r="B110" s="19" t="str">
        <f>IF(LISTE[[#This Row],[Description]]=LOOKUP(LISTE[[#This Row],[Description]],BASE_DONNEE[]),"Assigné","Non assigné")</f>
        <v>Non assigné</v>
      </c>
    </row>
  </sheetData>
  <sortState xmlns:xlrd2="http://schemas.microsoft.com/office/spreadsheetml/2017/richdata2" ref="D3:U21">
    <sortCondition ref="D3"/>
  </sortState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363B0-0E44-4D1F-A1AC-565318F60C6B}">
  <sheetPr codeName="Feuil2"/>
  <dimension ref="A1:I38"/>
  <sheetViews>
    <sheetView workbookViewId="0">
      <selection activeCell="G30" sqref="G30"/>
    </sheetView>
  </sheetViews>
  <sheetFormatPr baseColWidth="10" defaultRowHeight="15" x14ac:dyDescent="0.25"/>
  <cols>
    <col min="1" max="2" width="15" style="9" bestFit="1" customWidth="1"/>
    <col min="3" max="4" width="16.7109375" style="9" bestFit="1" customWidth="1"/>
    <col min="5" max="5" width="15" style="9" bestFit="1" customWidth="1"/>
    <col min="6" max="6" width="10.7109375" style="9" bestFit="1" customWidth="1"/>
    <col min="7" max="7" width="16" style="9" bestFit="1" customWidth="1"/>
    <col min="8" max="8" width="10.5703125" style="9" bestFit="1" customWidth="1"/>
    <col min="9" max="9" width="16.140625" style="9" bestFit="1" customWidth="1"/>
    <col min="10" max="10" width="10.140625" style="9" bestFit="1" customWidth="1"/>
    <col min="11" max="11" width="16" style="9" bestFit="1" customWidth="1"/>
    <col min="12" max="12" width="10.5703125" style="9" bestFit="1" customWidth="1"/>
    <col min="13" max="13" width="10.28515625" style="9" bestFit="1" customWidth="1"/>
    <col min="14" max="14" width="12" style="9" customWidth="1"/>
    <col min="15" max="15" width="16" style="9" bestFit="1" customWidth="1"/>
    <col min="16" max="16" width="15" style="9" bestFit="1" customWidth="1"/>
    <col min="17" max="16384" width="11.42578125" style="9"/>
  </cols>
  <sheetData>
    <row r="1" spans="1:9" ht="15" customHeight="1" x14ac:dyDescent="0.25">
      <c r="C1" s="22"/>
      <c r="D1" s="22"/>
      <c r="E1" s="18"/>
      <c r="F1" s="18"/>
      <c r="G1" s="18"/>
    </row>
    <row r="2" spans="1:9" x14ac:dyDescent="0.25">
      <c r="C2" s="8" t="s">
        <v>23</v>
      </c>
      <c r="D2" s="13"/>
      <c r="E2" s="18"/>
      <c r="F2" s="18"/>
      <c r="G2" s="18"/>
    </row>
    <row r="3" spans="1:9" ht="15" customHeight="1" x14ac:dyDescent="0.25">
      <c r="C3" s="8" t="s">
        <v>4</v>
      </c>
      <c r="D3" s="13" t="e">
        <f ca="1">B21+B11+B28</f>
        <v>#REF!</v>
      </c>
      <c r="E3" s="18"/>
      <c r="F3" s="18"/>
      <c r="G3" s="18"/>
    </row>
    <row r="4" spans="1:9" x14ac:dyDescent="0.25">
      <c r="C4" s="8" t="s">
        <v>25</v>
      </c>
      <c r="D4" s="13" t="e">
        <f ca="1">D2+D3-B29</f>
        <v>#REF!</v>
      </c>
      <c r="E4" s="18"/>
      <c r="F4" s="18"/>
      <c r="G4" s="18"/>
    </row>
    <row r="5" spans="1:9" ht="15" customHeight="1" x14ac:dyDescent="0.25">
      <c r="C5" s="23"/>
      <c r="D5" s="23"/>
    </row>
    <row r="10" spans="1:9" x14ac:dyDescent="0.25">
      <c r="A10" s="8" t="s">
        <v>17</v>
      </c>
      <c r="B10" s="8" t="s">
        <v>15</v>
      </c>
      <c r="C10" s="8" t="s">
        <v>22</v>
      </c>
      <c r="D10" s="8" t="s">
        <v>24</v>
      </c>
      <c r="F10" s="10" t="s">
        <v>13</v>
      </c>
      <c r="G10" s="11" t="s">
        <v>14</v>
      </c>
      <c r="H10" s="11" t="s">
        <v>16</v>
      </c>
      <c r="I10" s="12" t="s">
        <v>149</v>
      </c>
    </row>
    <row r="11" spans="1:9" x14ac:dyDescent="0.25">
      <c r="A11" s="1" t="s">
        <v>11</v>
      </c>
      <c r="B11" s="13" t="e">
        <f ca="1">SUMPRODUCT(VERSEMENT*(COUNTIF(INDIRECT(A11),OPERATION)&gt;0))</f>
        <v>#REF!</v>
      </c>
      <c r="C11" s="13"/>
      <c r="D11" s="13"/>
      <c r="F11" s="14"/>
      <c r="G11" s="15"/>
      <c r="H11" s="16"/>
      <c r="I11" s="17"/>
    </row>
    <row r="12" spans="1:9" ht="15" customHeight="1" x14ac:dyDescent="0.25">
      <c r="A12" s="1" t="s">
        <v>41</v>
      </c>
      <c r="B12" s="13" t="e">
        <f ca="1">SUMPRODUCT(DEBIT*(COUNTIF(INDIRECT(A12),OPERATION)&gt;0))</f>
        <v>#REF!</v>
      </c>
      <c r="C12" s="13"/>
      <c r="D12" s="13"/>
      <c r="F12" s="21"/>
      <c r="G12" s="15"/>
      <c r="H12" s="16"/>
      <c r="I12" s="17"/>
    </row>
    <row r="13" spans="1:9" ht="15" customHeight="1" x14ac:dyDescent="0.25">
      <c r="A13" s="1" t="s">
        <v>18</v>
      </c>
      <c r="B13" s="13" t="e">
        <f ca="1">SUMPRODUCT(DEBIT*(COUNTIF(INDIRECT(A13),OPERATION)&gt;0))</f>
        <v>#REF!</v>
      </c>
      <c r="C13" s="13"/>
      <c r="D13" s="13"/>
    </row>
    <row r="14" spans="1:9" ht="15" customHeight="1" x14ac:dyDescent="0.25">
      <c r="A14" s="1" t="s">
        <v>8</v>
      </c>
      <c r="B14" s="13" t="e">
        <f t="shared" ref="B14:B20" ca="1" si="0">SUMPRODUCT(DEBIT*(COUNTIF(INDIRECT(A14),OPERATION)&gt;0))</f>
        <v>#REF!</v>
      </c>
      <c r="C14" s="13"/>
      <c r="D14" s="13"/>
    </row>
    <row r="15" spans="1:9" ht="15" customHeight="1" x14ac:dyDescent="0.25">
      <c r="A15" s="1" t="s">
        <v>32</v>
      </c>
      <c r="B15" s="13" t="e">
        <f ca="1">SUMPRODUCT(DEBIT*(COUNTIF(INDIRECT(A15),OPERATION)&gt;0))</f>
        <v>#REF!</v>
      </c>
      <c r="C15" s="13"/>
      <c r="D15" s="13"/>
    </row>
    <row r="16" spans="1:9" ht="15" customHeight="1" x14ac:dyDescent="0.25">
      <c r="A16" s="1" t="s">
        <v>7</v>
      </c>
      <c r="B16" s="13" t="e">
        <f t="shared" ca="1" si="0"/>
        <v>#REF!</v>
      </c>
      <c r="C16" s="13"/>
      <c r="D16" s="13"/>
    </row>
    <row r="17" spans="1:4" ht="15" customHeight="1" x14ac:dyDescent="0.25">
      <c r="A17" s="1" t="s">
        <v>148</v>
      </c>
      <c r="B17" s="13" t="e">
        <f t="shared" ca="1" si="0"/>
        <v>#REF!</v>
      </c>
      <c r="C17" s="13"/>
      <c r="D17" s="13"/>
    </row>
    <row r="18" spans="1:4" ht="15" customHeight="1" x14ac:dyDescent="0.25">
      <c r="A18" s="1" t="s">
        <v>19</v>
      </c>
      <c r="B18" s="13" t="e">
        <f t="shared" ca="1" si="0"/>
        <v>#REF!</v>
      </c>
      <c r="C18" s="13"/>
      <c r="D18" s="13"/>
    </row>
    <row r="19" spans="1:4" ht="15" customHeight="1" x14ac:dyDescent="0.25">
      <c r="A19" s="1" t="s">
        <v>6</v>
      </c>
      <c r="B19" s="13" t="e">
        <f t="shared" ca="1" si="0"/>
        <v>#REF!</v>
      </c>
      <c r="C19" s="13"/>
      <c r="D19" s="13"/>
    </row>
    <row r="20" spans="1:4" ht="15" customHeight="1" x14ac:dyDescent="0.25">
      <c r="A20" s="1" t="s">
        <v>20</v>
      </c>
      <c r="B20" s="13" t="e">
        <f t="shared" ca="1" si="0"/>
        <v>#REF!</v>
      </c>
      <c r="C20" s="13"/>
      <c r="D20" s="13"/>
    </row>
    <row r="21" spans="1:4" ht="15" customHeight="1" x14ac:dyDescent="0.25">
      <c r="A21" s="1" t="s">
        <v>4</v>
      </c>
      <c r="B21" s="13" t="e">
        <f ca="1">SUMPRODUCT(VERSEMENT*(COUNTIF(INDIRECT(A21),OPERATION)&gt;0))</f>
        <v>#REF!</v>
      </c>
      <c r="C21" s="13"/>
      <c r="D21" s="13"/>
    </row>
    <row r="22" spans="1:4" ht="15" customHeight="1" x14ac:dyDescent="0.25">
      <c r="A22" s="1" t="s">
        <v>3</v>
      </c>
      <c r="B22" s="13" t="e">
        <f t="shared" ref="B22:B28" ca="1" si="1">SUMPRODUCT(DEBIT*(COUNTIF(INDIRECT(A22),OPERATION)&gt;0))</f>
        <v>#REF!</v>
      </c>
      <c r="C22" s="13"/>
      <c r="D22" s="13"/>
    </row>
    <row r="23" spans="1:4" ht="15" customHeight="1" x14ac:dyDescent="0.25">
      <c r="A23" s="1" t="s">
        <v>5</v>
      </c>
      <c r="B23" s="13" t="e">
        <f t="shared" ca="1" si="1"/>
        <v>#REF!</v>
      </c>
      <c r="C23" s="13"/>
      <c r="D23" s="13"/>
    </row>
    <row r="24" spans="1:4" x14ac:dyDescent="0.25">
      <c r="A24" s="1" t="s">
        <v>2</v>
      </c>
      <c r="B24" s="13" t="e">
        <f t="shared" ca="1" si="1"/>
        <v>#REF!</v>
      </c>
      <c r="C24" s="13"/>
      <c r="D24" s="13"/>
    </row>
    <row r="25" spans="1:4" x14ac:dyDescent="0.25">
      <c r="A25" s="1" t="s">
        <v>21</v>
      </c>
      <c r="B25" s="13" t="e">
        <f t="shared" ca="1" si="1"/>
        <v>#REF!</v>
      </c>
      <c r="C25" s="13"/>
      <c r="D25" s="13"/>
    </row>
    <row r="26" spans="1:4" x14ac:dyDescent="0.25">
      <c r="A26" s="1" t="s">
        <v>10</v>
      </c>
      <c r="B26" s="13" t="e">
        <f t="shared" ca="1" si="1"/>
        <v>#REF!</v>
      </c>
      <c r="C26" s="13"/>
      <c r="D26" s="13"/>
    </row>
    <row r="27" spans="1:4" x14ac:dyDescent="0.25">
      <c r="A27" s="1" t="s">
        <v>1</v>
      </c>
      <c r="B27" s="13" t="e">
        <f ca="1">SUMPRODUCT(DEBIT*(COUNTIF(INDIRECT(A27),OPERATION)&gt;0))</f>
        <v>#REF!</v>
      </c>
      <c r="C27" s="13"/>
      <c r="D27" s="13"/>
    </row>
    <row r="28" spans="1:4" x14ac:dyDescent="0.25">
      <c r="A28" s="1" t="s">
        <v>0</v>
      </c>
      <c r="B28" s="13" t="e">
        <f t="shared" ca="1" si="1"/>
        <v>#REF!</v>
      </c>
      <c r="C28" s="13"/>
      <c r="D28" s="13"/>
    </row>
    <row r="29" spans="1:4" x14ac:dyDescent="0.25">
      <c r="A29" s="8" t="s">
        <v>12</v>
      </c>
      <c r="B29" s="13" t="e">
        <f ca="1">SUM(B12:B20,B22:B27)</f>
        <v>#REF!</v>
      </c>
      <c r="C29" s="13">
        <f>SUM(C11:C27)</f>
        <v>0</v>
      </c>
      <c r="D29" s="13">
        <f>SUM(D11:D27)</f>
        <v>0</v>
      </c>
    </row>
    <row r="32" spans="1:4" x14ac:dyDescent="0.25">
      <c r="A32" s="8" t="s">
        <v>33</v>
      </c>
      <c r="B32" s="8" t="s">
        <v>36</v>
      </c>
      <c r="C32" s="8" t="s">
        <v>35</v>
      </c>
      <c r="D32" s="8" t="s">
        <v>37</v>
      </c>
    </row>
    <row r="33" spans="1:4" x14ac:dyDescent="0.25">
      <c r="A33" s="8" t="s">
        <v>34</v>
      </c>
      <c r="B33" s="8"/>
      <c r="C33" s="8"/>
      <c r="D33" s="8"/>
    </row>
    <row r="36" spans="1:4" x14ac:dyDescent="0.25">
      <c r="A36" s="8" t="s">
        <v>30</v>
      </c>
      <c r="B36" s="8" t="s">
        <v>28</v>
      </c>
      <c r="C36" s="8" t="s">
        <v>29</v>
      </c>
      <c r="D36" s="8" t="s">
        <v>31</v>
      </c>
    </row>
    <row r="37" spans="1:4" x14ac:dyDescent="0.25">
      <c r="A37" s="8" t="s">
        <v>26</v>
      </c>
      <c r="B37" s="13"/>
      <c r="C37" s="13"/>
      <c r="D37" s="8"/>
    </row>
    <row r="38" spans="1:4" x14ac:dyDescent="0.25">
      <c r="A38" s="8" t="s">
        <v>27</v>
      </c>
      <c r="B38" s="13"/>
      <c r="C38" s="13"/>
      <c r="D38" s="8"/>
    </row>
  </sheetData>
  <sortState xmlns:xlrd2="http://schemas.microsoft.com/office/spreadsheetml/2017/richdata2" ref="A11:A27">
    <sortCondition ref="A11"/>
  </sortState>
  <mergeCells count="2">
    <mergeCell ref="C1:D1"/>
    <mergeCell ref="C5:D5"/>
  </mergeCells>
  <dataValidations count="1">
    <dataValidation type="list" allowBlank="1" showInputMessage="1" showErrorMessage="1" sqref="C1:D1" xr:uid="{0D528E61-06D1-4D24-B610-EE6A97B767FE}">
      <formula1>#REF!</formula1>
    </dataValidation>
  </dataValidations>
  <pageMargins left="0.7" right="0.7" top="0.75" bottom="0.75" header="0.3" footer="0.3"/>
  <ignoredErrors>
    <ignoredError sqref="B21" formula="1"/>
  </ignoredErrors>
  <drawing r:id="rId1"/>
  <tableParts count="1">
    <tablePart r:id="rId2"/>
  </tableParts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xr2:uid="{10A54B08-84DA-4E83-9C0C-3349295F4F9E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TEST!B11:B28</xm:f>
              <xm:sqref>L11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BASE TEST</vt:lpstr>
      <vt:lpstr>TEST</vt:lpstr>
      <vt:lpstr>Assignation</vt:lpstr>
      <vt:lpstr>DATE</vt:lpstr>
      <vt:lpstr>DEBIT</vt:lpstr>
      <vt:lpstr>DESCRIPTION</vt:lpstr>
      <vt:lpstr>OPERATION</vt:lpstr>
      <vt:lpstr>VERSEMENT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dcterms:created xsi:type="dcterms:W3CDTF">2018-07-28T12:39:13Z</dcterms:created>
  <dcterms:modified xsi:type="dcterms:W3CDTF">2018-12-14T17:25:34Z</dcterms:modified>
</cp:coreProperties>
</file>