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TLEBEN\Desktop\"/>
    </mc:Choice>
  </mc:AlternateContent>
  <xr:revisionPtr revIDLastSave="0" documentId="13_ncr:1_{8CFDD997-6DA5-4B28-9B87-4E6A14810694}" xr6:coauthVersionLast="43" xr6:coauthVersionMax="43" xr10:uidLastSave="{00000000-0000-0000-0000-000000000000}"/>
  <bookViews>
    <workbookView xWindow="-18732" yWindow="2748" windowWidth="23256" windowHeight="12480" activeTab="1" xr2:uid="{43BB565F-DE32-4BC4-9559-1C5E3F397698}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66" i="1" l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C16" i="1"/>
  <c r="R15" i="1"/>
  <c r="R14" i="1"/>
  <c r="R13" i="1"/>
  <c r="R12" i="1"/>
  <c r="R11" i="1"/>
  <c r="R10" i="1"/>
  <c r="R9" i="1"/>
  <c r="R8" i="1"/>
  <c r="R7" i="1"/>
  <c r="R6" i="1"/>
  <c r="R5" i="1"/>
  <c r="C5" i="1"/>
  <c r="R4" i="1"/>
  <c r="C4" i="1"/>
  <c r="R3" i="1"/>
  <c r="E15" i="1"/>
  <c r="H4" i="1"/>
  <c r="H3" i="1"/>
  <c r="F15" i="1"/>
  <c r="F4" i="1"/>
  <c r="E3" i="1"/>
  <c r="E4" i="1"/>
  <c r="H16" i="1"/>
  <c r="F16" i="1"/>
  <c r="H15" i="1"/>
  <c r="E16" i="1"/>
  <c r="F3" i="1"/>
  <c r="J3" i="1" l="1"/>
  <c r="N3" i="1" s="1"/>
  <c r="Q3" i="1" s="1"/>
  <c r="I16" i="1"/>
  <c r="L15" i="1"/>
  <c r="J16" i="1"/>
  <c r="L16" i="1"/>
  <c r="I4" i="1"/>
  <c r="M4" i="1" s="1"/>
  <c r="P4" i="1" s="1"/>
  <c r="I3" i="1"/>
  <c r="M3" i="1" s="1"/>
  <c r="P3" i="1" s="1"/>
  <c r="J4" i="1"/>
  <c r="N4" i="1" s="1"/>
  <c r="Q4" i="1" s="1"/>
  <c r="J15" i="1"/>
  <c r="N15" i="1" s="1"/>
  <c r="Q15" i="1" s="1"/>
  <c r="L3" i="1"/>
  <c r="L4" i="1" s="1"/>
  <c r="I15" i="1"/>
  <c r="M15" i="1" s="1"/>
  <c r="P15" i="1" s="1"/>
  <c r="C6" i="1"/>
  <c r="C17" i="1"/>
  <c r="H5" i="1"/>
  <c r="F5" i="1"/>
  <c r="E5" i="1"/>
  <c r="I5" i="1" l="1"/>
  <c r="M5" i="1" s="1"/>
  <c r="P5" i="1" s="1"/>
  <c r="J5" i="1"/>
  <c r="N5" i="1" s="1"/>
  <c r="Q5" i="1" s="1"/>
  <c r="L5" i="1"/>
  <c r="C7" i="1"/>
  <c r="N16" i="1"/>
  <c r="Q16" i="1" s="1"/>
  <c r="C18" i="1"/>
  <c r="M16" i="1"/>
  <c r="P16" i="1" s="1"/>
  <c r="H6" i="1"/>
  <c r="F17" i="1"/>
  <c r="E6" i="1"/>
  <c r="F6" i="1"/>
  <c r="H17" i="1"/>
  <c r="E17" i="1"/>
  <c r="I17" i="1" l="1"/>
  <c r="M17" i="1" s="1"/>
  <c r="L17" i="1"/>
  <c r="J6" i="1"/>
  <c r="N6" i="1" s="1"/>
  <c r="Q6" i="1" s="1"/>
  <c r="I6" i="1"/>
  <c r="M6" i="1" s="1"/>
  <c r="P6" i="1" s="1"/>
  <c r="J17" i="1"/>
  <c r="N17" i="1" s="1"/>
  <c r="L6" i="1"/>
  <c r="C8" i="1"/>
  <c r="C19" i="1"/>
  <c r="H18" i="1"/>
  <c r="E7" i="1"/>
  <c r="F18" i="1"/>
  <c r="F7" i="1"/>
  <c r="H7" i="1"/>
  <c r="E18" i="1"/>
  <c r="I18" i="1" l="1"/>
  <c r="M18" i="1" s="1"/>
  <c r="L7" i="1"/>
  <c r="J7" i="1"/>
  <c r="N7" i="1" s="1"/>
  <c r="Q7" i="1" s="1"/>
  <c r="J18" i="1"/>
  <c r="N18" i="1" s="1"/>
  <c r="Q18" i="1" s="1"/>
  <c r="I7" i="1"/>
  <c r="M7" i="1" s="1"/>
  <c r="P7" i="1" s="1"/>
  <c r="L18" i="1"/>
  <c r="P17" i="1"/>
  <c r="C9" i="1"/>
  <c r="Q17" i="1"/>
  <c r="C20" i="1"/>
  <c r="E8" i="1"/>
  <c r="F8" i="1"/>
  <c r="H8" i="1"/>
  <c r="E19" i="1"/>
  <c r="F19" i="1"/>
  <c r="H19" i="1"/>
  <c r="L19" i="1" l="1"/>
  <c r="J19" i="1"/>
  <c r="N19" i="1" s="1"/>
  <c r="Q19" i="1" s="1"/>
  <c r="I19" i="1"/>
  <c r="M19" i="1" s="1"/>
  <c r="P19" i="1" s="1"/>
  <c r="L8" i="1"/>
  <c r="J8" i="1"/>
  <c r="N8" i="1" s="1"/>
  <c r="Q8" i="1" s="1"/>
  <c r="I8" i="1"/>
  <c r="M8" i="1" s="1"/>
  <c r="P8" i="1" s="1"/>
  <c r="C21" i="1"/>
  <c r="C10" i="1"/>
  <c r="P18" i="1"/>
  <c r="F20" i="1"/>
  <c r="H9" i="1"/>
  <c r="E9" i="1"/>
  <c r="H20" i="1"/>
  <c r="F9" i="1"/>
  <c r="E20" i="1"/>
  <c r="I20" i="1" l="1"/>
  <c r="M20" i="1" s="1"/>
  <c r="J9" i="1"/>
  <c r="N9" i="1" s="1"/>
  <c r="Q9" i="1" s="1"/>
  <c r="L20" i="1"/>
  <c r="I9" i="1"/>
  <c r="M9" i="1" s="1"/>
  <c r="P9" i="1" s="1"/>
  <c r="L9" i="1"/>
  <c r="J20" i="1"/>
  <c r="N20" i="1" s="1"/>
  <c r="Q20" i="1" s="1"/>
  <c r="C11" i="1"/>
  <c r="C22" i="1"/>
  <c r="F10" i="1"/>
  <c r="E21" i="1"/>
  <c r="H21" i="1"/>
  <c r="F21" i="1"/>
  <c r="E10" i="1"/>
  <c r="H10" i="1"/>
  <c r="L10" i="1" l="1"/>
  <c r="I10" i="1"/>
  <c r="M10" i="1" s="1"/>
  <c r="P10" i="1" s="1"/>
  <c r="J21" i="1"/>
  <c r="N21" i="1" s="1"/>
  <c r="L21" i="1"/>
  <c r="I21" i="1"/>
  <c r="M21" i="1" s="1"/>
  <c r="P21" i="1" s="1"/>
  <c r="J10" i="1"/>
  <c r="N10" i="1" s="1"/>
  <c r="Q10" i="1" s="1"/>
  <c r="C12" i="1"/>
  <c r="C23" i="1"/>
  <c r="P20" i="1"/>
  <c r="E11" i="1"/>
  <c r="F11" i="1"/>
  <c r="E22" i="1"/>
  <c r="F22" i="1"/>
  <c r="H11" i="1"/>
  <c r="H22" i="1"/>
  <c r="L22" i="1" l="1"/>
  <c r="L11" i="1"/>
  <c r="J22" i="1"/>
  <c r="N22" i="1" s="1"/>
  <c r="Q22" i="1" s="1"/>
  <c r="I22" i="1"/>
  <c r="M22" i="1" s="1"/>
  <c r="P22" i="1" s="1"/>
  <c r="J11" i="1"/>
  <c r="N11" i="1" s="1"/>
  <c r="Q11" i="1" s="1"/>
  <c r="I11" i="1"/>
  <c r="M11" i="1" s="1"/>
  <c r="P11" i="1" s="1"/>
  <c r="C13" i="1"/>
  <c r="Q21" i="1"/>
  <c r="C24" i="1"/>
  <c r="F12" i="1"/>
  <c r="E12" i="1"/>
  <c r="E23" i="1"/>
  <c r="H23" i="1"/>
  <c r="H12" i="1"/>
  <c r="F23" i="1"/>
  <c r="J23" i="1" l="1"/>
  <c r="N23" i="1" s="1"/>
  <c r="L12" i="1"/>
  <c r="L23" i="1"/>
  <c r="I23" i="1"/>
  <c r="M23" i="1" s="1"/>
  <c r="P23" i="1" s="1"/>
  <c r="I12" i="1"/>
  <c r="M12" i="1" s="1"/>
  <c r="P12" i="1" s="1"/>
  <c r="J12" i="1"/>
  <c r="N12" i="1" s="1"/>
  <c r="Q12" i="1" s="1"/>
  <c r="C14" i="1"/>
  <c r="C25" i="1"/>
  <c r="F13" i="1"/>
  <c r="E24" i="1"/>
  <c r="E13" i="1"/>
  <c r="H24" i="1"/>
  <c r="F24" i="1"/>
  <c r="H13" i="1"/>
  <c r="L13" i="1" l="1"/>
  <c r="J24" i="1"/>
  <c r="N24" i="1" s="1"/>
  <c r="Q24" i="1" s="1"/>
  <c r="L24" i="1"/>
  <c r="I13" i="1"/>
  <c r="M13" i="1" s="1"/>
  <c r="P13" i="1" s="1"/>
  <c r="I24" i="1"/>
  <c r="M24" i="1" s="1"/>
  <c r="P24" i="1" s="1"/>
  <c r="J13" i="1"/>
  <c r="N13" i="1" s="1"/>
  <c r="Q13" i="1" s="1"/>
  <c r="C26" i="1"/>
  <c r="Q23" i="1"/>
  <c r="F14" i="1"/>
  <c r="E25" i="1"/>
  <c r="H25" i="1"/>
  <c r="H14" i="1"/>
  <c r="F25" i="1"/>
  <c r="E14" i="1"/>
  <c r="I14" i="1" l="1"/>
  <c r="M14" i="1" s="1"/>
  <c r="J25" i="1"/>
  <c r="N25" i="1" s="1"/>
  <c r="Q25" i="1" s="1"/>
  <c r="L14" i="1"/>
  <c r="L25" i="1"/>
  <c r="I25" i="1"/>
  <c r="M25" i="1" s="1"/>
  <c r="P25" i="1" s="1"/>
  <c r="J14" i="1"/>
  <c r="N14" i="1" s="1"/>
  <c r="Q14" i="1" s="1"/>
  <c r="C27" i="1"/>
  <c r="F26" i="1"/>
  <c r="H26" i="1"/>
  <c r="E26" i="1"/>
  <c r="I26" i="1" l="1"/>
  <c r="M26" i="1" s="1"/>
  <c r="L26" i="1"/>
  <c r="J26" i="1"/>
  <c r="N26" i="1" s="1"/>
  <c r="Q26" i="1" s="1"/>
  <c r="C28" i="1"/>
  <c r="P14" i="1"/>
  <c r="F27" i="1"/>
  <c r="E27" i="1"/>
  <c r="H27" i="1"/>
  <c r="L27" i="1" l="1"/>
  <c r="I27" i="1"/>
  <c r="M27" i="1" s="1"/>
  <c r="J27" i="1"/>
  <c r="N27" i="1" s="1"/>
  <c r="Q27" i="1" s="1"/>
  <c r="C29" i="1"/>
  <c r="P26" i="1"/>
  <c r="E28" i="1"/>
  <c r="H28" i="1"/>
  <c r="F28" i="1"/>
  <c r="J28" i="1" l="1"/>
  <c r="N28" i="1" s="1"/>
  <c r="Q28" i="1" s="1"/>
  <c r="L28" i="1"/>
  <c r="I28" i="1"/>
  <c r="M28" i="1" s="1"/>
  <c r="P28" i="1" s="1"/>
  <c r="C30" i="1"/>
  <c r="P27" i="1"/>
  <c r="H29" i="1"/>
  <c r="E29" i="1"/>
  <c r="F29" i="1"/>
  <c r="J29" i="1" l="1"/>
  <c r="N29" i="1" s="1"/>
  <c r="Q29" i="1" s="1"/>
  <c r="I29" i="1"/>
  <c r="M29" i="1" s="1"/>
  <c r="P29" i="1" s="1"/>
  <c r="L29" i="1"/>
  <c r="C31" i="1"/>
  <c r="H30" i="1"/>
  <c r="E30" i="1"/>
  <c r="F30" i="1"/>
  <c r="J30" i="1" l="1"/>
  <c r="N30" i="1" s="1"/>
  <c r="Q30" i="1" s="1"/>
  <c r="I30" i="1"/>
  <c r="M30" i="1" s="1"/>
  <c r="P30" i="1" s="1"/>
  <c r="L30" i="1"/>
  <c r="C32" i="1"/>
  <c r="E31" i="1"/>
  <c r="F31" i="1"/>
  <c r="H31" i="1"/>
  <c r="L31" i="1" l="1"/>
  <c r="J31" i="1"/>
  <c r="N31" i="1" s="1"/>
  <c r="Q31" i="1" s="1"/>
  <c r="I31" i="1"/>
  <c r="M31" i="1" s="1"/>
  <c r="P31" i="1" s="1"/>
  <c r="C33" i="1"/>
  <c r="E32" i="1"/>
  <c r="H32" i="1"/>
  <c r="F32" i="1"/>
  <c r="J32" i="1" l="1"/>
  <c r="N32" i="1" s="1"/>
  <c r="Q32" i="1" s="1"/>
  <c r="L32" i="1"/>
  <c r="I32" i="1"/>
  <c r="M32" i="1" s="1"/>
  <c r="P32" i="1" s="1"/>
  <c r="C34" i="1"/>
  <c r="H33" i="1"/>
  <c r="F33" i="1"/>
  <c r="E33" i="1"/>
  <c r="I33" i="1" l="1"/>
  <c r="M33" i="1" s="1"/>
  <c r="P33" i="1" s="1"/>
  <c r="J33" i="1"/>
  <c r="N33" i="1" s="1"/>
  <c r="Q33" i="1" s="1"/>
  <c r="L33" i="1"/>
  <c r="C35" i="1"/>
  <c r="F34" i="1"/>
  <c r="E34" i="1"/>
  <c r="H34" i="1"/>
  <c r="L34" i="1" l="1"/>
  <c r="I34" i="1"/>
  <c r="M34" i="1" s="1"/>
  <c r="P34" i="1" s="1"/>
  <c r="J34" i="1"/>
  <c r="N34" i="1" s="1"/>
  <c r="Q34" i="1" s="1"/>
  <c r="C36" i="1"/>
  <c r="E35" i="1"/>
  <c r="F35" i="1"/>
  <c r="H35" i="1"/>
  <c r="L35" i="1" l="1"/>
  <c r="J35" i="1"/>
  <c r="N35" i="1" s="1"/>
  <c r="Q35" i="1" s="1"/>
  <c r="I35" i="1"/>
  <c r="M35" i="1" s="1"/>
  <c r="P35" i="1" s="1"/>
  <c r="C37" i="1"/>
  <c r="H36" i="1"/>
  <c r="F36" i="1"/>
  <c r="E36" i="1"/>
  <c r="I36" i="1" l="1"/>
  <c r="M36" i="1" s="1"/>
  <c r="P36" i="1" s="1"/>
  <c r="J36" i="1"/>
  <c r="N36" i="1" s="1"/>
  <c r="Q36" i="1" s="1"/>
  <c r="L36" i="1"/>
  <c r="C38" i="1"/>
  <c r="H37" i="1"/>
  <c r="F37" i="1"/>
  <c r="E37" i="1"/>
  <c r="I37" i="1" l="1"/>
  <c r="M37" i="1" s="1"/>
  <c r="P37" i="1" s="1"/>
  <c r="J37" i="1"/>
  <c r="N37" i="1" s="1"/>
  <c r="Q37" i="1" s="1"/>
  <c r="L37" i="1"/>
  <c r="C39" i="1"/>
  <c r="H38" i="1"/>
  <c r="F38" i="1"/>
  <c r="E38" i="1"/>
  <c r="I38" i="1" l="1"/>
  <c r="M38" i="1" s="1"/>
  <c r="P38" i="1" s="1"/>
  <c r="J38" i="1"/>
  <c r="N38" i="1" s="1"/>
  <c r="Q38" i="1" s="1"/>
  <c r="L38" i="1"/>
  <c r="C40" i="1"/>
  <c r="H39" i="1"/>
  <c r="E39" i="1"/>
  <c r="F39" i="1"/>
  <c r="J39" i="1" l="1"/>
  <c r="N39" i="1" s="1"/>
  <c r="Q39" i="1" s="1"/>
  <c r="I39" i="1"/>
  <c r="M39" i="1" s="1"/>
  <c r="P39" i="1" s="1"/>
  <c r="L39" i="1"/>
  <c r="C41" i="1"/>
  <c r="F40" i="1"/>
  <c r="H40" i="1"/>
  <c r="E40" i="1"/>
  <c r="I40" i="1" l="1"/>
  <c r="M40" i="1" s="1"/>
  <c r="P40" i="1" s="1"/>
  <c r="L40" i="1"/>
  <c r="J40" i="1"/>
  <c r="N40" i="1" s="1"/>
  <c r="Q40" i="1" s="1"/>
  <c r="C42" i="1"/>
  <c r="E41" i="1"/>
  <c r="H41" i="1"/>
  <c r="F41" i="1"/>
  <c r="J41" i="1" l="1"/>
  <c r="N41" i="1" s="1"/>
  <c r="Q41" i="1" s="1"/>
  <c r="L41" i="1"/>
  <c r="I41" i="1"/>
  <c r="M41" i="1" s="1"/>
  <c r="P41" i="1" s="1"/>
  <c r="C43" i="1"/>
  <c r="E42" i="1"/>
  <c r="H42" i="1"/>
  <c r="F42" i="1"/>
  <c r="J42" i="1" l="1"/>
  <c r="N42" i="1" s="1"/>
  <c r="Q42" i="1" s="1"/>
  <c r="L42" i="1"/>
  <c r="I42" i="1"/>
  <c r="M42" i="1" s="1"/>
  <c r="P42" i="1" s="1"/>
  <c r="C44" i="1"/>
  <c r="H43" i="1"/>
  <c r="E43" i="1"/>
  <c r="F43" i="1"/>
  <c r="J43" i="1" l="1"/>
  <c r="N43" i="1" s="1"/>
  <c r="Q43" i="1" s="1"/>
  <c r="I43" i="1"/>
  <c r="M43" i="1" s="1"/>
  <c r="P43" i="1" s="1"/>
  <c r="L43" i="1"/>
  <c r="C45" i="1"/>
  <c r="F44" i="1"/>
  <c r="E44" i="1"/>
  <c r="H44" i="1"/>
  <c r="L44" i="1" l="1"/>
  <c r="I44" i="1"/>
  <c r="M44" i="1" s="1"/>
  <c r="P44" i="1" s="1"/>
  <c r="J44" i="1"/>
  <c r="N44" i="1" s="1"/>
  <c r="Q44" i="1" s="1"/>
  <c r="C46" i="1"/>
  <c r="E45" i="1"/>
  <c r="F45" i="1"/>
  <c r="H45" i="1"/>
  <c r="L45" i="1" l="1"/>
  <c r="J45" i="1"/>
  <c r="N45" i="1" s="1"/>
  <c r="Q45" i="1" s="1"/>
  <c r="I45" i="1"/>
  <c r="M45" i="1" s="1"/>
  <c r="P45" i="1" s="1"/>
  <c r="C47" i="1"/>
  <c r="H46" i="1"/>
  <c r="F46" i="1"/>
  <c r="E46" i="1"/>
  <c r="I46" i="1" l="1"/>
  <c r="M46" i="1" s="1"/>
  <c r="P46" i="1" s="1"/>
  <c r="J46" i="1"/>
  <c r="N46" i="1" s="1"/>
  <c r="Q46" i="1" s="1"/>
  <c r="L46" i="1"/>
  <c r="C48" i="1"/>
  <c r="H47" i="1"/>
  <c r="E47" i="1"/>
  <c r="F47" i="1"/>
  <c r="J47" i="1" l="1"/>
  <c r="N47" i="1" s="1"/>
  <c r="Q47" i="1" s="1"/>
  <c r="I47" i="1"/>
  <c r="M47" i="1" s="1"/>
  <c r="P47" i="1" s="1"/>
  <c r="L47" i="1"/>
  <c r="C49" i="1"/>
  <c r="E48" i="1"/>
  <c r="H48" i="1"/>
  <c r="F48" i="1"/>
  <c r="J48" i="1" l="1"/>
  <c r="N48" i="1" s="1"/>
  <c r="Q48" i="1" s="1"/>
  <c r="L48" i="1"/>
  <c r="I48" i="1"/>
  <c r="M48" i="1" s="1"/>
  <c r="P48" i="1" s="1"/>
  <c r="C50" i="1"/>
  <c r="E49" i="1"/>
  <c r="H49" i="1"/>
  <c r="F49" i="1"/>
  <c r="J49" i="1" l="1"/>
  <c r="N49" i="1" s="1"/>
  <c r="Q49" i="1" s="1"/>
  <c r="L49" i="1"/>
  <c r="I49" i="1"/>
  <c r="M49" i="1" s="1"/>
  <c r="P49" i="1" s="1"/>
  <c r="C51" i="1"/>
  <c r="H50" i="1"/>
  <c r="F50" i="1"/>
  <c r="E50" i="1"/>
  <c r="I50" i="1" l="1"/>
  <c r="M50" i="1" s="1"/>
  <c r="P50" i="1" s="1"/>
  <c r="J50" i="1"/>
  <c r="N50" i="1" s="1"/>
  <c r="Q50" i="1" s="1"/>
  <c r="L50" i="1"/>
  <c r="C52" i="1"/>
  <c r="F51" i="1"/>
  <c r="E51" i="1"/>
  <c r="H51" i="1"/>
  <c r="L51" i="1" l="1"/>
  <c r="I51" i="1"/>
  <c r="M51" i="1" s="1"/>
  <c r="P51" i="1" s="1"/>
  <c r="J51" i="1"/>
  <c r="N51" i="1" s="1"/>
  <c r="Q51" i="1" s="1"/>
  <c r="C53" i="1"/>
  <c r="H52" i="1"/>
  <c r="E52" i="1"/>
  <c r="F52" i="1"/>
  <c r="J52" i="1" l="1"/>
  <c r="N52" i="1" s="1"/>
  <c r="Q52" i="1" s="1"/>
  <c r="I52" i="1"/>
  <c r="M52" i="1" s="1"/>
  <c r="P52" i="1" s="1"/>
  <c r="L52" i="1"/>
  <c r="C54" i="1"/>
  <c r="E53" i="1"/>
  <c r="F53" i="1"/>
  <c r="H53" i="1"/>
  <c r="L53" i="1" l="1"/>
  <c r="J53" i="1"/>
  <c r="N53" i="1" s="1"/>
  <c r="Q53" i="1" s="1"/>
  <c r="I53" i="1"/>
  <c r="M53" i="1" s="1"/>
  <c r="P53" i="1" s="1"/>
  <c r="C55" i="1"/>
  <c r="F54" i="1"/>
  <c r="E54" i="1"/>
  <c r="H54" i="1"/>
  <c r="L54" i="1" l="1"/>
  <c r="I54" i="1"/>
  <c r="M54" i="1" s="1"/>
  <c r="P54" i="1" s="1"/>
  <c r="J54" i="1"/>
  <c r="N54" i="1" s="1"/>
  <c r="Q54" i="1" s="1"/>
  <c r="C56" i="1"/>
  <c r="H55" i="1"/>
  <c r="F55" i="1"/>
  <c r="E55" i="1"/>
  <c r="I55" i="1" l="1"/>
  <c r="M55" i="1" s="1"/>
  <c r="P55" i="1" s="1"/>
  <c r="J55" i="1"/>
  <c r="N55" i="1" s="1"/>
  <c r="Q55" i="1" s="1"/>
  <c r="L55" i="1"/>
  <c r="C57" i="1"/>
  <c r="E56" i="1"/>
  <c r="F56" i="1"/>
  <c r="H56" i="1"/>
  <c r="L56" i="1" l="1"/>
  <c r="J56" i="1"/>
  <c r="N56" i="1" s="1"/>
  <c r="Q56" i="1" s="1"/>
  <c r="I56" i="1"/>
  <c r="M56" i="1" s="1"/>
  <c r="P56" i="1" s="1"/>
  <c r="C58" i="1"/>
  <c r="H57" i="1"/>
  <c r="F57" i="1"/>
  <c r="E57" i="1"/>
  <c r="I57" i="1" l="1"/>
  <c r="M57" i="1" s="1"/>
  <c r="P57" i="1" s="1"/>
  <c r="J57" i="1"/>
  <c r="N57" i="1" s="1"/>
  <c r="Q57" i="1" s="1"/>
  <c r="L57" i="1"/>
  <c r="C59" i="1"/>
  <c r="H58" i="1"/>
  <c r="E58" i="1"/>
  <c r="F58" i="1"/>
  <c r="J58" i="1" l="1"/>
  <c r="N58" i="1" s="1"/>
  <c r="Q58" i="1" s="1"/>
  <c r="I58" i="1"/>
  <c r="M58" i="1" s="1"/>
  <c r="P58" i="1" s="1"/>
  <c r="L58" i="1"/>
  <c r="C60" i="1"/>
  <c r="H59" i="1"/>
  <c r="F59" i="1"/>
  <c r="E59" i="1"/>
  <c r="I59" i="1" l="1"/>
  <c r="M59" i="1" s="1"/>
  <c r="P59" i="1" s="1"/>
  <c r="J59" i="1"/>
  <c r="N59" i="1" s="1"/>
  <c r="Q59" i="1" s="1"/>
  <c r="L59" i="1"/>
  <c r="C61" i="1"/>
  <c r="H60" i="1"/>
  <c r="F60" i="1"/>
  <c r="E60" i="1"/>
  <c r="I60" i="1" l="1"/>
  <c r="M60" i="1" s="1"/>
  <c r="P60" i="1" s="1"/>
  <c r="J60" i="1"/>
  <c r="N60" i="1" s="1"/>
  <c r="Q60" i="1" s="1"/>
  <c r="L60" i="1"/>
  <c r="C62" i="1"/>
  <c r="F61" i="1"/>
  <c r="H61" i="1"/>
  <c r="E61" i="1"/>
  <c r="I61" i="1" l="1"/>
  <c r="M61" i="1" s="1"/>
  <c r="P61" i="1" s="1"/>
  <c r="L61" i="1"/>
  <c r="J61" i="1"/>
  <c r="N61" i="1" s="1"/>
  <c r="Q61" i="1" s="1"/>
  <c r="C63" i="1"/>
  <c r="F62" i="1"/>
  <c r="H62" i="1"/>
  <c r="E62" i="1"/>
  <c r="I62" i="1" l="1"/>
  <c r="M62" i="1" s="1"/>
  <c r="P62" i="1" s="1"/>
  <c r="L62" i="1"/>
  <c r="J62" i="1"/>
  <c r="N62" i="1" s="1"/>
  <c r="Q62" i="1" s="1"/>
  <c r="C64" i="1"/>
  <c r="H63" i="1"/>
  <c r="F63" i="1"/>
  <c r="E63" i="1"/>
  <c r="I63" i="1" l="1"/>
  <c r="M63" i="1" s="1"/>
  <c r="P63" i="1" s="1"/>
  <c r="J63" i="1"/>
  <c r="N63" i="1" s="1"/>
  <c r="Q63" i="1" s="1"/>
  <c r="L63" i="1"/>
  <c r="C65" i="1"/>
  <c r="H64" i="1"/>
  <c r="E64" i="1"/>
  <c r="F64" i="1"/>
  <c r="J64" i="1" l="1"/>
  <c r="N64" i="1" s="1"/>
  <c r="Q64" i="1" s="1"/>
  <c r="I64" i="1"/>
  <c r="M64" i="1" s="1"/>
  <c r="P64" i="1" s="1"/>
  <c r="L64" i="1"/>
  <c r="C66" i="1"/>
  <c r="E65" i="1"/>
  <c r="F65" i="1"/>
  <c r="H65" i="1"/>
  <c r="L65" i="1" l="1"/>
  <c r="J65" i="1"/>
  <c r="N65" i="1" s="1"/>
  <c r="Q65" i="1" s="1"/>
  <c r="I65" i="1"/>
  <c r="M65" i="1" s="1"/>
  <c r="P65" i="1" s="1"/>
  <c r="F66" i="1"/>
  <c r="H66" i="1"/>
  <c r="E66" i="1"/>
  <c r="I66" i="1" l="1"/>
  <c r="M66" i="1" s="1"/>
  <c r="P66" i="1" s="1"/>
  <c r="L66" i="1"/>
  <c r="J66" i="1"/>
  <c r="N66" i="1" s="1"/>
  <c r="Q66" i="1" s="1"/>
</calcChain>
</file>

<file path=xl/sharedStrings.xml><?xml version="1.0" encoding="utf-8"?>
<sst xmlns="http://schemas.openxmlformats.org/spreadsheetml/2006/main" count="79" uniqueCount="27">
  <si>
    <t>Année</t>
  </si>
  <si>
    <t>Mois</t>
  </si>
  <si>
    <t>Semaine</t>
  </si>
  <si>
    <t>Heures production réelles
h</t>
  </si>
  <si>
    <t>Heures Théoriques
h</t>
  </si>
  <si>
    <t xml:space="preserve">Cube journaux journalier
m3
</t>
  </si>
  <si>
    <t>Rendement réel hebdo
m3/h</t>
  </si>
  <si>
    <t>Rendement théorique hebdo
m3/h</t>
  </si>
  <si>
    <t xml:space="preserve">Cube réel cumulé du mois
m3
</t>
  </si>
  <si>
    <t>Heures réelles cumulées du mois
h</t>
  </si>
  <si>
    <t>Heures théorique cumulées du mois
h</t>
  </si>
  <si>
    <t>Rendement réel moyen
m3/h</t>
  </si>
  <si>
    <t>Rendement théorique moyen
m3/h</t>
  </si>
  <si>
    <t>Rendement objectif
m3/h</t>
  </si>
  <si>
    <t>Commentaires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</si>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</sst>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[$-40C]mmmm\-yy;@"/>
    <numFmt numFmtId="166" formatCode="_-* #,##0\ _€_-;\-* #,##0\ _€_-;_-* &quot;-&quot;??\ _€_-;_-@_-"/>
    <numFmt numFmtId="167" formatCode="mm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 textRotation="90"/>
    </xf>
    <xf numFmtId="164" fontId="2" fillId="0" borderId="2" xfId="0" applyNumberFormat="1" applyFont="1" applyBorder="1" applyAlignment="1">
      <alignment horizontal="center" vertical="center" textRotation="90"/>
    </xf>
    <xf numFmtId="0" fontId="2" fillId="0" borderId="2" xfId="0" applyFont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textRotation="90" wrapText="1"/>
    </xf>
    <xf numFmtId="0" fontId="2" fillId="0" borderId="2" xfId="0" applyFont="1" applyBorder="1" applyAlignment="1">
      <alignment horizontal="center" vertical="center" textRotation="90" wrapText="1"/>
    </xf>
    <xf numFmtId="0" fontId="2" fillId="0" borderId="3" xfId="0" applyFont="1" applyBorder="1" applyAlignment="1">
      <alignment horizontal="center" vertical="center" textRotation="90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2" fillId="3" borderId="4" xfId="0" applyFont="1" applyFill="1" applyBorder="1" applyAlignment="1">
      <alignment horizontal="center" vertical="center" textRotation="90"/>
    </xf>
    <xf numFmtId="164" fontId="2" fillId="3" borderId="5" xfId="0" applyNumberFormat="1" applyFont="1" applyFill="1" applyBorder="1" applyAlignment="1">
      <alignment horizontal="center" vertical="center" textRotation="90"/>
    </xf>
    <xf numFmtId="0" fontId="2" fillId="3" borderId="5" xfId="0" applyFont="1" applyFill="1" applyBorder="1" applyAlignment="1">
      <alignment horizontal="center" vertical="center" textRotation="90"/>
    </xf>
    <xf numFmtId="0" fontId="2" fillId="2" borderId="4" xfId="0" applyFont="1" applyFill="1" applyBorder="1" applyAlignment="1">
      <alignment horizontal="center" vertical="center" textRotation="90"/>
    </xf>
    <xf numFmtId="166" fontId="2" fillId="3" borderId="5" xfId="1" applyNumberFormat="1" applyFont="1" applyFill="1" applyBorder="1" applyAlignment="1">
      <alignment horizontal="center" vertical="center" textRotation="90"/>
    </xf>
    <xf numFmtId="0" fontId="0" fillId="3" borderId="0" xfId="0" applyFill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167" fontId="2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4" fontId="2" fillId="2" borderId="7" xfId="0" applyNumberFormat="1" applyFont="1" applyFill="1" applyBorder="1" applyAlignment="1">
      <alignment horizontal="center" vertical="center"/>
    </xf>
    <xf numFmtId="166" fontId="2" fillId="0" borderId="8" xfId="1" applyNumberFormat="1" applyFont="1" applyBorder="1" applyAlignment="1">
      <alignment horizontal="center" vertical="center"/>
    </xf>
    <xf numFmtId="166" fontId="2" fillId="0" borderId="9" xfId="1" applyNumberFormat="1" applyFont="1" applyBorder="1" applyAlignment="1">
      <alignment horizontal="center" vertical="center"/>
    </xf>
    <xf numFmtId="166" fontId="2" fillId="0" borderId="9" xfId="1" applyNumberFormat="1" applyFont="1" applyBorder="1" applyAlignment="1">
      <alignment horizontal="center"/>
    </xf>
    <xf numFmtId="167" fontId="2" fillId="0" borderId="8" xfId="0" applyNumberFormat="1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[1]Données!$E$2</c:f>
              <c:strCache>
                <c:ptCount val="1"/>
                <c:pt idx="0">
                  <c:v>Heures production réelles
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[1]Données!$A$4:$C$67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</c:v>
                  </c:pt>
                  <c:pt idx="1">
                    <c:v>octobre</c:v>
                  </c:pt>
                  <c:pt idx="2">
                    <c:v>octobre</c:v>
                  </c:pt>
                  <c:pt idx="3">
                    <c:v>novembre</c:v>
                  </c:pt>
                  <c:pt idx="4">
                    <c:v>novembre</c:v>
                  </c:pt>
                  <c:pt idx="5">
                    <c:v>novembre</c:v>
                  </c:pt>
                  <c:pt idx="6">
                    <c:v>novembre</c:v>
                  </c:pt>
                  <c:pt idx="7">
                    <c:v>novembre</c:v>
                  </c:pt>
                  <c:pt idx="8">
                    <c:v>décembre</c:v>
                  </c:pt>
                  <c:pt idx="9">
                    <c:v>décembre</c:v>
                  </c:pt>
                  <c:pt idx="10">
                    <c:v>décembre</c:v>
                  </c:pt>
                  <c:pt idx="11">
                    <c:v>décembre</c:v>
                  </c:pt>
                  <c:pt idx="12">
                    <c:v>janvier</c:v>
                  </c:pt>
                  <c:pt idx="13">
                    <c:v>janvier</c:v>
                  </c:pt>
                  <c:pt idx="14">
                    <c:v>janvier</c:v>
                  </c:pt>
                  <c:pt idx="15">
                    <c:v>janvier</c:v>
                  </c:pt>
                  <c:pt idx="16">
                    <c:v>janvier</c:v>
                  </c:pt>
                  <c:pt idx="17">
                    <c:v>février</c:v>
                  </c:pt>
                  <c:pt idx="18">
                    <c:v>février</c:v>
                  </c:pt>
                  <c:pt idx="19">
                    <c:v>février</c:v>
                  </c:pt>
                  <c:pt idx="20">
                    <c:v>février</c:v>
                  </c:pt>
                  <c:pt idx="21">
                    <c:v>mars</c:v>
                  </c:pt>
                  <c:pt idx="22">
                    <c:v>mars</c:v>
                  </c:pt>
                  <c:pt idx="23">
                    <c:v>mars</c:v>
                  </c:pt>
                  <c:pt idx="24">
                    <c:v>mars</c:v>
                  </c:pt>
                  <c:pt idx="25">
                    <c:v>avril</c:v>
                  </c:pt>
                  <c:pt idx="26">
                    <c:v>avril</c:v>
                  </c:pt>
                  <c:pt idx="27">
                    <c:v>avril</c:v>
                  </c:pt>
                  <c:pt idx="28">
                    <c:v>avril</c:v>
                  </c:pt>
                  <c:pt idx="29">
                    <c:v>avril</c:v>
                  </c:pt>
                  <c:pt idx="30">
                    <c:v>mai</c:v>
                  </c:pt>
                  <c:pt idx="31">
                    <c:v>mai</c:v>
                  </c:pt>
                  <c:pt idx="32">
                    <c:v>mai</c:v>
                  </c:pt>
                  <c:pt idx="33">
                    <c:v>mai</c:v>
                  </c:pt>
                  <c:pt idx="34">
                    <c:v>juin</c:v>
                  </c:pt>
                  <c:pt idx="35">
                    <c:v>juin</c:v>
                  </c:pt>
                  <c:pt idx="36">
                    <c:v>juin</c:v>
                  </c:pt>
                  <c:pt idx="37">
                    <c:v>juin</c:v>
                  </c:pt>
                  <c:pt idx="38">
                    <c:v>juillet</c:v>
                  </c:pt>
                  <c:pt idx="39">
                    <c:v>juillet</c:v>
                  </c:pt>
                  <c:pt idx="40">
                    <c:v>juillet</c:v>
                  </c:pt>
                  <c:pt idx="41">
                    <c:v>juillet</c:v>
                  </c:pt>
                  <c:pt idx="42">
                    <c:v>juillet</c:v>
                  </c:pt>
                  <c:pt idx="43">
                    <c:v>août</c:v>
                  </c:pt>
                  <c:pt idx="44">
                    <c:v>août</c:v>
                  </c:pt>
                  <c:pt idx="45">
                    <c:v>août</c:v>
                  </c:pt>
                  <c:pt idx="46">
                    <c:v>août</c:v>
                  </c:pt>
                  <c:pt idx="47">
                    <c:v>septembre</c:v>
                  </c:pt>
                  <c:pt idx="48">
                    <c:v>septembre</c:v>
                  </c:pt>
                  <c:pt idx="49">
                    <c:v>septembre</c:v>
                  </c:pt>
                  <c:pt idx="50">
                    <c:v>septembre</c:v>
                  </c:pt>
                  <c:pt idx="51">
                    <c:v>octobre</c:v>
                  </c:pt>
                  <c:pt idx="52">
                    <c:v>octobre</c:v>
                  </c:pt>
                  <c:pt idx="53">
                    <c:v>octobre</c:v>
                  </c:pt>
                  <c:pt idx="54">
                    <c:v>octobre</c:v>
                  </c:pt>
                  <c:pt idx="55">
                    <c:v>octobre</c:v>
                  </c:pt>
                  <c:pt idx="56">
                    <c:v>novembre</c:v>
                  </c:pt>
                  <c:pt idx="57">
                    <c:v>novembre</c:v>
                  </c:pt>
                  <c:pt idx="58">
                    <c:v>novembre</c:v>
                  </c:pt>
                  <c:pt idx="59">
                    <c:v>novembre</c:v>
                  </c:pt>
                  <c:pt idx="60">
                    <c:v>décembre</c:v>
                  </c:pt>
                  <c:pt idx="61">
                    <c:v>décembre</c:v>
                  </c:pt>
                  <c:pt idx="62">
                    <c:v>décembre</c:v>
                  </c:pt>
                  <c:pt idx="63">
                    <c:v>décembre</c:v>
                  </c:pt>
                </c:lvl>
                <c:lvl>
                  <c:pt idx="0">
                    <c:v>2018</c:v>
                  </c:pt>
                  <c:pt idx="1">
                    <c:v>2018</c:v>
                  </c:pt>
                  <c:pt idx="2">
                    <c:v>2018</c:v>
                  </c:pt>
                  <c:pt idx="3">
                    <c:v>2018</c:v>
                  </c:pt>
                  <c:pt idx="4">
                    <c:v>2018</c:v>
                  </c:pt>
                  <c:pt idx="5">
                    <c:v>2018</c:v>
                  </c:pt>
                  <c:pt idx="6">
                    <c:v>2018</c:v>
                  </c:pt>
                  <c:pt idx="7">
                    <c:v>2018</c:v>
                  </c:pt>
                  <c:pt idx="8">
                    <c:v>2018</c:v>
                  </c:pt>
                  <c:pt idx="9">
                    <c:v>2018</c:v>
                  </c:pt>
                  <c:pt idx="10">
                    <c:v>2018</c:v>
                  </c:pt>
                  <c:pt idx="11">
                    <c:v>2018</c:v>
                  </c:pt>
                  <c:pt idx="12">
                    <c:v>2019</c:v>
                  </c:pt>
                  <c:pt idx="13">
                    <c:v>2019</c:v>
                  </c:pt>
                  <c:pt idx="14">
                    <c:v>2019</c:v>
                  </c:pt>
                  <c:pt idx="15">
                    <c:v>2019</c:v>
                  </c:pt>
                  <c:pt idx="16">
                    <c:v>2019</c:v>
                  </c:pt>
                  <c:pt idx="17">
                    <c:v>2019</c:v>
                  </c:pt>
                  <c:pt idx="18">
                    <c:v>2019</c:v>
                  </c:pt>
                  <c:pt idx="19">
                    <c:v>2019</c:v>
                  </c:pt>
                  <c:pt idx="20">
                    <c:v>2019</c:v>
                  </c:pt>
                  <c:pt idx="21">
                    <c:v>2019</c:v>
                  </c:pt>
                  <c:pt idx="22">
                    <c:v>2019</c:v>
                  </c:pt>
                  <c:pt idx="23">
                    <c:v>2019</c:v>
                  </c:pt>
                  <c:pt idx="24">
                    <c:v>2019</c:v>
                  </c:pt>
                  <c:pt idx="25">
                    <c:v>2019</c:v>
                  </c:pt>
                  <c:pt idx="26">
                    <c:v>2019</c:v>
                  </c:pt>
                  <c:pt idx="27">
                    <c:v>2019</c:v>
                  </c:pt>
                  <c:pt idx="28">
                    <c:v>2019</c:v>
                  </c:pt>
                  <c:pt idx="29">
                    <c:v>2019</c:v>
                  </c:pt>
                  <c:pt idx="30">
                    <c:v>2019</c:v>
                  </c:pt>
                  <c:pt idx="31">
                    <c:v>2019</c:v>
                  </c:pt>
                  <c:pt idx="32">
                    <c:v>2019</c:v>
                  </c:pt>
                  <c:pt idx="33">
                    <c:v>2019</c:v>
                  </c:pt>
                  <c:pt idx="34">
                    <c:v>2019</c:v>
                  </c:pt>
                  <c:pt idx="35">
                    <c:v>2019</c:v>
                  </c:pt>
                  <c:pt idx="36">
                    <c:v>2019</c:v>
                  </c:pt>
                  <c:pt idx="37">
                    <c:v>2019</c:v>
                  </c:pt>
                  <c:pt idx="38">
                    <c:v>2019</c:v>
                  </c:pt>
                  <c:pt idx="39">
                    <c:v>2019</c:v>
                  </c:pt>
                  <c:pt idx="40">
                    <c:v>2019</c:v>
                  </c:pt>
                  <c:pt idx="41">
                    <c:v>2019</c:v>
                  </c:pt>
                  <c:pt idx="42">
                    <c:v>2019</c:v>
                  </c:pt>
                  <c:pt idx="43">
                    <c:v>2019</c:v>
                  </c:pt>
                  <c:pt idx="44">
                    <c:v>2019</c:v>
                  </c:pt>
                  <c:pt idx="45">
                    <c:v>2019</c:v>
                  </c:pt>
                  <c:pt idx="46">
                    <c:v>2019</c:v>
                  </c:pt>
                  <c:pt idx="47">
                    <c:v>2019</c:v>
                  </c:pt>
                  <c:pt idx="48">
                    <c:v>2019</c:v>
                  </c:pt>
                  <c:pt idx="49">
                    <c:v>2019</c:v>
                  </c:pt>
                  <c:pt idx="50">
                    <c:v>2019</c:v>
                  </c:pt>
                  <c:pt idx="51">
                    <c:v>2019</c:v>
                  </c:pt>
                  <c:pt idx="52">
                    <c:v>2019</c:v>
                  </c:pt>
                  <c:pt idx="53">
                    <c:v>2019</c:v>
                  </c:pt>
                  <c:pt idx="54">
                    <c:v>2019</c:v>
                  </c:pt>
                  <c:pt idx="55">
                    <c:v>2019</c:v>
                  </c:pt>
                  <c:pt idx="56">
                    <c:v>2019</c:v>
                  </c:pt>
                  <c:pt idx="57">
                    <c:v>2019</c:v>
                  </c:pt>
                  <c:pt idx="58">
                    <c:v>2019</c:v>
                  </c:pt>
                  <c:pt idx="59">
                    <c:v>2019</c:v>
                  </c:pt>
                  <c:pt idx="60">
                    <c:v>2019</c:v>
                  </c:pt>
                  <c:pt idx="61">
                    <c:v>2019</c:v>
                  </c:pt>
                  <c:pt idx="62">
                    <c:v>2019</c:v>
                  </c:pt>
                  <c:pt idx="63">
                    <c:v>2019</c:v>
                  </c:pt>
                </c:lvl>
              </c:multiLvlStrCache>
            </c:multiLvlStrRef>
          </c:cat>
          <c:val>
            <c:numRef>
              <c:f>[1]Données!$E$4:$E$67</c:f>
              <c:numCache>
                <c:formatCode>_-* #\ ##0\ _€_-;\-* #\ ##0\ _€_-;_-* "-"??\ _€_-;_-@_-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13</c:v>
                </c:pt>
                <c:pt idx="9">
                  <c:v>36</c:v>
                </c:pt>
                <c:pt idx="10">
                  <c:v>31</c:v>
                </c:pt>
                <c:pt idx="11">
                  <c:v>0</c:v>
                </c:pt>
                <c:pt idx="12">
                  <c:v>0</c:v>
                </c:pt>
                <c:pt idx="13">
                  <c:v>67</c:v>
                </c:pt>
                <c:pt idx="14">
                  <c:v>67</c:v>
                </c:pt>
                <c:pt idx="15">
                  <c:v>23</c:v>
                </c:pt>
                <c:pt idx="16">
                  <c:v>0</c:v>
                </c:pt>
                <c:pt idx="17">
                  <c:v>63</c:v>
                </c:pt>
                <c:pt idx="18">
                  <c:v>68</c:v>
                </c:pt>
                <c:pt idx="19">
                  <c:v>64</c:v>
                </c:pt>
                <c:pt idx="20">
                  <c:v>0</c:v>
                </c:pt>
                <c:pt idx="21">
                  <c:v>60</c:v>
                </c:pt>
                <c:pt idx="22">
                  <c:v>38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B8-4809-A056-929CF0480233}"/>
            </c:ext>
          </c:extLst>
        </c:ser>
        <c:ser>
          <c:idx val="1"/>
          <c:order val="1"/>
          <c:tx>
            <c:strRef>
              <c:f>[1]Données!$F$2</c:f>
              <c:strCache>
                <c:ptCount val="1"/>
                <c:pt idx="0">
                  <c:v>Heures Théoriques
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[1]Données!$A$4:$C$67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</c:v>
                  </c:pt>
                  <c:pt idx="1">
                    <c:v>octobre</c:v>
                  </c:pt>
                  <c:pt idx="2">
                    <c:v>octobre</c:v>
                  </c:pt>
                  <c:pt idx="3">
                    <c:v>novembre</c:v>
                  </c:pt>
                  <c:pt idx="4">
                    <c:v>novembre</c:v>
                  </c:pt>
                  <c:pt idx="5">
                    <c:v>novembre</c:v>
                  </c:pt>
                  <c:pt idx="6">
                    <c:v>novembre</c:v>
                  </c:pt>
                  <c:pt idx="7">
                    <c:v>novembre</c:v>
                  </c:pt>
                  <c:pt idx="8">
                    <c:v>décembre</c:v>
                  </c:pt>
                  <c:pt idx="9">
                    <c:v>décembre</c:v>
                  </c:pt>
                  <c:pt idx="10">
                    <c:v>décembre</c:v>
                  </c:pt>
                  <c:pt idx="11">
                    <c:v>décembre</c:v>
                  </c:pt>
                  <c:pt idx="12">
                    <c:v>janvier</c:v>
                  </c:pt>
                  <c:pt idx="13">
                    <c:v>janvier</c:v>
                  </c:pt>
                  <c:pt idx="14">
                    <c:v>janvier</c:v>
                  </c:pt>
                  <c:pt idx="15">
                    <c:v>janvier</c:v>
                  </c:pt>
                  <c:pt idx="16">
                    <c:v>janvier</c:v>
                  </c:pt>
                  <c:pt idx="17">
                    <c:v>février</c:v>
                  </c:pt>
                  <c:pt idx="18">
                    <c:v>février</c:v>
                  </c:pt>
                  <c:pt idx="19">
                    <c:v>février</c:v>
                  </c:pt>
                  <c:pt idx="20">
                    <c:v>février</c:v>
                  </c:pt>
                  <c:pt idx="21">
                    <c:v>mars</c:v>
                  </c:pt>
                  <c:pt idx="22">
                    <c:v>mars</c:v>
                  </c:pt>
                  <c:pt idx="23">
                    <c:v>mars</c:v>
                  </c:pt>
                  <c:pt idx="24">
                    <c:v>mars</c:v>
                  </c:pt>
                  <c:pt idx="25">
                    <c:v>avril</c:v>
                  </c:pt>
                  <c:pt idx="26">
                    <c:v>avril</c:v>
                  </c:pt>
                  <c:pt idx="27">
                    <c:v>avril</c:v>
                  </c:pt>
                  <c:pt idx="28">
                    <c:v>avril</c:v>
                  </c:pt>
                  <c:pt idx="29">
                    <c:v>avril</c:v>
                  </c:pt>
                  <c:pt idx="30">
                    <c:v>mai</c:v>
                  </c:pt>
                  <c:pt idx="31">
                    <c:v>mai</c:v>
                  </c:pt>
                  <c:pt idx="32">
                    <c:v>mai</c:v>
                  </c:pt>
                  <c:pt idx="33">
                    <c:v>mai</c:v>
                  </c:pt>
                  <c:pt idx="34">
                    <c:v>juin</c:v>
                  </c:pt>
                  <c:pt idx="35">
                    <c:v>juin</c:v>
                  </c:pt>
                  <c:pt idx="36">
                    <c:v>juin</c:v>
                  </c:pt>
                  <c:pt idx="37">
                    <c:v>juin</c:v>
                  </c:pt>
                  <c:pt idx="38">
                    <c:v>juillet</c:v>
                  </c:pt>
                  <c:pt idx="39">
                    <c:v>juillet</c:v>
                  </c:pt>
                  <c:pt idx="40">
                    <c:v>juillet</c:v>
                  </c:pt>
                  <c:pt idx="41">
                    <c:v>juillet</c:v>
                  </c:pt>
                  <c:pt idx="42">
                    <c:v>juillet</c:v>
                  </c:pt>
                  <c:pt idx="43">
                    <c:v>août</c:v>
                  </c:pt>
                  <c:pt idx="44">
                    <c:v>août</c:v>
                  </c:pt>
                  <c:pt idx="45">
                    <c:v>août</c:v>
                  </c:pt>
                  <c:pt idx="46">
                    <c:v>août</c:v>
                  </c:pt>
                  <c:pt idx="47">
                    <c:v>septembre</c:v>
                  </c:pt>
                  <c:pt idx="48">
                    <c:v>septembre</c:v>
                  </c:pt>
                  <c:pt idx="49">
                    <c:v>septembre</c:v>
                  </c:pt>
                  <c:pt idx="50">
                    <c:v>septembre</c:v>
                  </c:pt>
                  <c:pt idx="51">
                    <c:v>octobre</c:v>
                  </c:pt>
                  <c:pt idx="52">
                    <c:v>octobre</c:v>
                  </c:pt>
                  <c:pt idx="53">
                    <c:v>octobre</c:v>
                  </c:pt>
                  <c:pt idx="54">
                    <c:v>octobre</c:v>
                  </c:pt>
                  <c:pt idx="55">
                    <c:v>octobre</c:v>
                  </c:pt>
                  <c:pt idx="56">
                    <c:v>novembre</c:v>
                  </c:pt>
                  <c:pt idx="57">
                    <c:v>novembre</c:v>
                  </c:pt>
                  <c:pt idx="58">
                    <c:v>novembre</c:v>
                  </c:pt>
                  <c:pt idx="59">
                    <c:v>novembre</c:v>
                  </c:pt>
                  <c:pt idx="60">
                    <c:v>décembre</c:v>
                  </c:pt>
                  <c:pt idx="61">
                    <c:v>décembre</c:v>
                  </c:pt>
                  <c:pt idx="62">
                    <c:v>décembre</c:v>
                  </c:pt>
                  <c:pt idx="63">
                    <c:v>décembre</c:v>
                  </c:pt>
                </c:lvl>
                <c:lvl>
                  <c:pt idx="0">
                    <c:v>2018</c:v>
                  </c:pt>
                  <c:pt idx="1">
                    <c:v>2018</c:v>
                  </c:pt>
                  <c:pt idx="2">
                    <c:v>2018</c:v>
                  </c:pt>
                  <c:pt idx="3">
                    <c:v>2018</c:v>
                  </c:pt>
                  <c:pt idx="4">
                    <c:v>2018</c:v>
                  </c:pt>
                  <c:pt idx="5">
                    <c:v>2018</c:v>
                  </c:pt>
                  <c:pt idx="6">
                    <c:v>2018</c:v>
                  </c:pt>
                  <c:pt idx="7">
                    <c:v>2018</c:v>
                  </c:pt>
                  <c:pt idx="8">
                    <c:v>2018</c:v>
                  </c:pt>
                  <c:pt idx="9">
                    <c:v>2018</c:v>
                  </c:pt>
                  <c:pt idx="10">
                    <c:v>2018</c:v>
                  </c:pt>
                  <c:pt idx="11">
                    <c:v>2018</c:v>
                  </c:pt>
                  <c:pt idx="12">
                    <c:v>2019</c:v>
                  </c:pt>
                  <c:pt idx="13">
                    <c:v>2019</c:v>
                  </c:pt>
                  <c:pt idx="14">
                    <c:v>2019</c:v>
                  </c:pt>
                  <c:pt idx="15">
                    <c:v>2019</c:v>
                  </c:pt>
                  <c:pt idx="16">
                    <c:v>2019</c:v>
                  </c:pt>
                  <c:pt idx="17">
                    <c:v>2019</c:v>
                  </c:pt>
                  <c:pt idx="18">
                    <c:v>2019</c:v>
                  </c:pt>
                  <c:pt idx="19">
                    <c:v>2019</c:v>
                  </c:pt>
                  <c:pt idx="20">
                    <c:v>2019</c:v>
                  </c:pt>
                  <c:pt idx="21">
                    <c:v>2019</c:v>
                  </c:pt>
                  <c:pt idx="22">
                    <c:v>2019</c:v>
                  </c:pt>
                  <c:pt idx="23">
                    <c:v>2019</c:v>
                  </c:pt>
                  <c:pt idx="24">
                    <c:v>2019</c:v>
                  </c:pt>
                  <c:pt idx="25">
                    <c:v>2019</c:v>
                  </c:pt>
                  <c:pt idx="26">
                    <c:v>2019</c:v>
                  </c:pt>
                  <c:pt idx="27">
                    <c:v>2019</c:v>
                  </c:pt>
                  <c:pt idx="28">
                    <c:v>2019</c:v>
                  </c:pt>
                  <c:pt idx="29">
                    <c:v>2019</c:v>
                  </c:pt>
                  <c:pt idx="30">
                    <c:v>2019</c:v>
                  </c:pt>
                  <c:pt idx="31">
                    <c:v>2019</c:v>
                  </c:pt>
                  <c:pt idx="32">
                    <c:v>2019</c:v>
                  </c:pt>
                  <c:pt idx="33">
                    <c:v>2019</c:v>
                  </c:pt>
                  <c:pt idx="34">
                    <c:v>2019</c:v>
                  </c:pt>
                  <c:pt idx="35">
                    <c:v>2019</c:v>
                  </c:pt>
                  <c:pt idx="36">
                    <c:v>2019</c:v>
                  </c:pt>
                  <c:pt idx="37">
                    <c:v>2019</c:v>
                  </c:pt>
                  <c:pt idx="38">
                    <c:v>2019</c:v>
                  </c:pt>
                  <c:pt idx="39">
                    <c:v>2019</c:v>
                  </c:pt>
                  <c:pt idx="40">
                    <c:v>2019</c:v>
                  </c:pt>
                  <c:pt idx="41">
                    <c:v>2019</c:v>
                  </c:pt>
                  <c:pt idx="42">
                    <c:v>2019</c:v>
                  </c:pt>
                  <c:pt idx="43">
                    <c:v>2019</c:v>
                  </c:pt>
                  <c:pt idx="44">
                    <c:v>2019</c:v>
                  </c:pt>
                  <c:pt idx="45">
                    <c:v>2019</c:v>
                  </c:pt>
                  <c:pt idx="46">
                    <c:v>2019</c:v>
                  </c:pt>
                  <c:pt idx="47">
                    <c:v>2019</c:v>
                  </c:pt>
                  <c:pt idx="48">
                    <c:v>2019</c:v>
                  </c:pt>
                  <c:pt idx="49">
                    <c:v>2019</c:v>
                  </c:pt>
                  <c:pt idx="50">
                    <c:v>2019</c:v>
                  </c:pt>
                  <c:pt idx="51">
                    <c:v>2019</c:v>
                  </c:pt>
                  <c:pt idx="52">
                    <c:v>2019</c:v>
                  </c:pt>
                  <c:pt idx="53">
                    <c:v>2019</c:v>
                  </c:pt>
                  <c:pt idx="54">
                    <c:v>2019</c:v>
                  </c:pt>
                  <c:pt idx="55">
                    <c:v>2019</c:v>
                  </c:pt>
                  <c:pt idx="56">
                    <c:v>2019</c:v>
                  </c:pt>
                  <c:pt idx="57">
                    <c:v>2019</c:v>
                  </c:pt>
                  <c:pt idx="58">
                    <c:v>2019</c:v>
                  </c:pt>
                  <c:pt idx="59">
                    <c:v>2019</c:v>
                  </c:pt>
                  <c:pt idx="60">
                    <c:v>2019</c:v>
                  </c:pt>
                  <c:pt idx="61">
                    <c:v>2019</c:v>
                  </c:pt>
                  <c:pt idx="62">
                    <c:v>2019</c:v>
                  </c:pt>
                  <c:pt idx="63">
                    <c:v>2019</c:v>
                  </c:pt>
                </c:lvl>
              </c:multiLvlStrCache>
            </c:multiLvlStrRef>
          </c:cat>
          <c:val>
            <c:numRef>
              <c:f>[1]Données!$F$4:$F$67</c:f>
              <c:numCache>
                <c:formatCode>_-* #\ ##0\ _€_-;\-* #\ ##0\ _€_-;_-* "-"??\ _€_-;_-@_-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38</c:v>
                </c:pt>
                <c:pt idx="8">
                  <c:v>38</c:v>
                </c:pt>
                <c:pt idx="9">
                  <c:v>36</c:v>
                </c:pt>
                <c:pt idx="10">
                  <c:v>32</c:v>
                </c:pt>
                <c:pt idx="11">
                  <c:v>0</c:v>
                </c:pt>
                <c:pt idx="12">
                  <c:v>0</c:v>
                </c:pt>
                <c:pt idx="13">
                  <c:v>68</c:v>
                </c:pt>
                <c:pt idx="14">
                  <c:v>68</c:v>
                </c:pt>
                <c:pt idx="15">
                  <c:v>44</c:v>
                </c:pt>
                <c:pt idx="16">
                  <c:v>0</c:v>
                </c:pt>
                <c:pt idx="17">
                  <c:v>73</c:v>
                </c:pt>
                <c:pt idx="18">
                  <c:v>76</c:v>
                </c:pt>
                <c:pt idx="19">
                  <c:v>73</c:v>
                </c:pt>
                <c:pt idx="20">
                  <c:v>0</c:v>
                </c:pt>
                <c:pt idx="21">
                  <c:v>69</c:v>
                </c:pt>
                <c:pt idx="22">
                  <c:v>45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B8-4809-A056-929CF04802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310512"/>
        <c:axId val="503312152"/>
      </c:lineChart>
      <c:catAx>
        <c:axId val="503310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2152"/>
        <c:crosses val="autoZero"/>
        <c:auto val="1"/>
        <c:lblAlgn val="ctr"/>
        <c:lblOffset val="100"/>
        <c:tickLblSkip val="6"/>
        <c:noMultiLvlLbl val="0"/>
      </c:catAx>
      <c:valAx>
        <c:axId val="503312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0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4749674364024336"/>
          <c:y val="0.96770593130808658"/>
          <c:w val="0.20314428039140667"/>
          <c:h val="3.22941508593791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[2]Feuil4!$N$1</c:f>
              <c:strCache>
                <c:ptCount val="1"/>
                <c:pt idx="0">
                  <c:v>Heures production réelles
h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[2]Feuil4!$J$3:$L$66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</c:v>
                  </c:pt>
                  <c:pt idx="3">
                    <c:v>novembre</c:v>
                  </c:pt>
                  <c:pt idx="8">
                    <c:v>décembre</c:v>
                  </c:pt>
                  <c:pt idx="12">
                    <c:v>janvier</c:v>
                  </c:pt>
                  <c:pt idx="17">
                    <c:v>février</c:v>
                  </c:pt>
                  <c:pt idx="21">
                    <c:v>mars</c:v>
                  </c:pt>
                  <c:pt idx="25">
                    <c:v>avril</c:v>
                  </c:pt>
                  <c:pt idx="30">
                    <c:v>mai</c:v>
                  </c:pt>
                  <c:pt idx="34">
                    <c:v>juin</c:v>
                  </c:pt>
                  <c:pt idx="38">
                    <c:v>juillet</c:v>
                  </c:pt>
                  <c:pt idx="43">
                    <c:v>août</c:v>
                  </c:pt>
                  <c:pt idx="47">
                    <c:v>septembre</c:v>
                  </c:pt>
                  <c:pt idx="51">
                    <c:v>octobre</c:v>
                  </c:pt>
                  <c:pt idx="56">
                    <c:v>novembre</c:v>
                  </c:pt>
                  <c:pt idx="60">
                    <c:v>décembre</c:v>
                  </c:pt>
                </c:lvl>
                <c:lvl>
                  <c:pt idx="0">
                    <c:v>2018</c:v>
                  </c:pt>
                  <c:pt idx="12">
                    <c:v>2019</c:v>
                  </c:pt>
                </c:lvl>
              </c:multiLvlStrCache>
            </c:multiLvlStrRef>
          </c:cat>
          <c:val>
            <c:numRef>
              <c:f>[2]Feuil4!$N$3:$N$66</c:f>
              <c:numCache>
                <c:formatCode>_-* #\ ##0\ _€_-;\-* #\ ##0\ _€_-;_-* "-"??\ _€_-;_-@_-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</c:v>
                </c:pt>
                <c:pt idx="8">
                  <c:v>13</c:v>
                </c:pt>
                <c:pt idx="9">
                  <c:v>36</c:v>
                </c:pt>
                <c:pt idx="10">
                  <c:v>31</c:v>
                </c:pt>
                <c:pt idx="11">
                  <c:v>0</c:v>
                </c:pt>
                <c:pt idx="12">
                  <c:v>0</c:v>
                </c:pt>
                <c:pt idx="13">
                  <c:v>67</c:v>
                </c:pt>
                <c:pt idx="14">
                  <c:v>67</c:v>
                </c:pt>
                <c:pt idx="15">
                  <c:v>23</c:v>
                </c:pt>
                <c:pt idx="16">
                  <c:v>0</c:v>
                </c:pt>
                <c:pt idx="17">
                  <c:v>63</c:v>
                </c:pt>
                <c:pt idx="18">
                  <c:v>68</c:v>
                </c:pt>
                <c:pt idx="19">
                  <c:v>64</c:v>
                </c:pt>
                <c:pt idx="20">
                  <c:v>0</c:v>
                </c:pt>
                <c:pt idx="21">
                  <c:v>60</c:v>
                </c:pt>
                <c:pt idx="22">
                  <c:v>38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31C-4C25-AAD8-7FB5FEFBEDCF}"/>
            </c:ext>
          </c:extLst>
        </c:ser>
        <c:ser>
          <c:idx val="1"/>
          <c:order val="1"/>
          <c:tx>
            <c:strRef>
              <c:f>[2]Feuil4!$O$1</c:f>
              <c:strCache>
                <c:ptCount val="1"/>
                <c:pt idx="0">
                  <c:v>Heures Théoriques
h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[2]Feuil4!$J$3:$L$66</c:f>
              <c:multiLvlStrCache>
                <c:ptCount val="64"/>
                <c:lvl>
                  <c:pt idx="0">
                    <c:v>41</c:v>
                  </c:pt>
                  <c:pt idx="1">
                    <c:v>42</c:v>
                  </c:pt>
                  <c:pt idx="2">
                    <c:v>43</c:v>
                  </c:pt>
                  <c:pt idx="3">
                    <c:v>44</c:v>
                  </c:pt>
                  <c:pt idx="4">
                    <c:v>45</c:v>
                  </c:pt>
                  <c:pt idx="5">
                    <c:v>46</c:v>
                  </c:pt>
                  <c:pt idx="6">
                    <c:v>47</c:v>
                  </c:pt>
                  <c:pt idx="7">
                    <c:v>48</c:v>
                  </c:pt>
                  <c:pt idx="8">
                    <c:v>49</c:v>
                  </c:pt>
                  <c:pt idx="9">
                    <c:v>50</c:v>
                  </c:pt>
                  <c:pt idx="10">
                    <c:v>51</c:v>
                  </c:pt>
                  <c:pt idx="11">
                    <c:v>52</c:v>
                  </c:pt>
                  <c:pt idx="12">
                    <c:v>1</c:v>
                  </c:pt>
                  <c:pt idx="13">
                    <c:v>2</c:v>
                  </c:pt>
                  <c:pt idx="14">
                    <c:v>3</c:v>
                  </c:pt>
                  <c:pt idx="15">
                    <c:v>4</c:v>
                  </c:pt>
                  <c:pt idx="16">
                    <c:v>5</c:v>
                  </c:pt>
                  <c:pt idx="17">
                    <c:v>6</c:v>
                  </c:pt>
                  <c:pt idx="18">
                    <c:v>7</c:v>
                  </c:pt>
                  <c:pt idx="19">
                    <c:v>8</c:v>
                  </c:pt>
                  <c:pt idx="20">
                    <c:v>9</c:v>
                  </c:pt>
                  <c:pt idx="21">
                    <c:v>10</c:v>
                  </c:pt>
                  <c:pt idx="22">
                    <c:v>11</c:v>
                  </c:pt>
                  <c:pt idx="23">
                    <c:v>12</c:v>
                  </c:pt>
                  <c:pt idx="24">
                    <c:v>13</c:v>
                  </c:pt>
                  <c:pt idx="25">
                    <c:v>14</c:v>
                  </c:pt>
                  <c:pt idx="26">
                    <c:v>15</c:v>
                  </c:pt>
                  <c:pt idx="27">
                    <c:v>16</c:v>
                  </c:pt>
                  <c:pt idx="28">
                    <c:v>17</c:v>
                  </c:pt>
                  <c:pt idx="29">
                    <c:v>18</c:v>
                  </c:pt>
                  <c:pt idx="30">
                    <c:v>19</c:v>
                  </c:pt>
                  <c:pt idx="31">
                    <c:v>20</c:v>
                  </c:pt>
                  <c:pt idx="32">
                    <c:v>21</c:v>
                  </c:pt>
                  <c:pt idx="33">
                    <c:v>22</c:v>
                  </c:pt>
                  <c:pt idx="34">
                    <c:v>23</c:v>
                  </c:pt>
                  <c:pt idx="35">
                    <c:v>24</c:v>
                  </c:pt>
                  <c:pt idx="36">
                    <c:v>25</c:v>
                  </c:pt>
                  <c:pt idx="37">
                    <c:v>26</c:v>
                  </c:pt>
                  <c:pt idx="38">
                    <c:v>27</c:v>
                  </c:pt>
                  <c:pt idx="39">
                    <c:v>28</c:v>
                  </c:pt>
                  <c:pt idx="40">
                    <c:v>29</c:v>
                  </c:pt>
                  <c:pt idx="41">
                    <c:v>30</c:v>
                  </c:pt>
                  <c:pt idx="42">
                    <c:v>31</c:v>
                  </c:pt>
                  <c:pt idx="43">
                    <c:v>32</c:v>
                  </c:pt>
                  <c:pt idx="44">
                    <c:v>33</c:v>
                  </c:pt>
                  <c:pt idx="45">
                    <c:v>34</c:v>
                  </c:pt>
                  <c:pt idx="46">
                    <c:v>35</c:v>
                  </c:pt>
                  <c:pt idx="47">
                    <c:v>36</c:v>
                  </c:pt>
                  <c:pt idx="48">
                    <c:v>37</c:v>
                  </c:pt>
                  <c:pt idx="49">
                    <c:v>38</c:v>
                  </c:pt>
                  <c:pt idx="50">
                    <c:v>39</c:v>
                  </c:pt>
                  <c:pt idx="51">
                    <c:v>40</c:v>
                  </c:pt>
                  <c:pt idx="52">
                    <c:v>41</c:v>
                  </c:pt>
                  <c:pt idx="53">
                    <c:v>42</c:v>
                  </c:pt>
                  <c:pt idx="54">
                    <c:v>43</c:v>
                  </c:pt>
                  <c:pt idx="55">
                    <c:v>44</c:v>
                  </c:pt>
                  <c:pt idx="56">
                    <c:v>45</c:v>
                  </c:pt>
                  <c:pt idx="57">
                    <c:v>46</c:v>
                  </c:pt>
                  <c:pt idx="58">
                    <c:v>47</c:v>
                  </c:pt>
                  <c:pt idx="59">
                    <c:v>48</c:v>
                  </c:pt>
                  <c:pt idx="60">
                    <c:v>49</c:v>
                  </c:pt>
                  <c:pt idx="61">
                    <c:v>50</c:v>
                  </c:pt>
                  <c:pt idx="62">
                    <c:v>51</c:v>
                  </c:pt>
                  <c:pt idx="63">
                    <c:v>52</c:v>
                  </c:pt>
                </c:lvl>
                <c:lvl>
                  <c:pt idx="0">
                    <c:v>octobre</c:v>
                  </c:pt>
                  <c:pt idx="3">
                    <c:v>novembre</c:v>
                  </c:pt>
                  <c:pt idx="8">
                    <c:v>décembre</c:v>
                  </c:pt>
                  <c:pt idx="12">
                    <c:v>janvier</c:v>
                  </c:pt>
                  <c:pt idx="17">
                    <c:v>février</c:v>
                  </c:pt>
                  <c:pt idx="21">
                    <c:v>mars</c:v>
                  </c:pt>
                  <c:pt idx="25">
                    <c:v>avril</c:v>
                  </c:pt>
                  <c:pt idx="30">
                    <c:v>mai</c:v>
                  </c:pt>
                  <c:pt idx="34">
                    <c:v>juin</c:v>
                  </c:pt>
                  <c:pt idx="38">
                    <c:v>juillet</c:v>
                  </c:pt>
                  <c:pt idx="43">
                    <c:v>août</c:v>
                  </c:pt>
                  <c:pt idx="47">
                    <c:v>septembre</c:v>
                  </c:pt>
                  <c:pt idx="51">
                    <c:v>octobre</c:v>
                  </c:pt>
                  <c:pt idx="56">
                    <c:v>novembre</c:v>
                  </c:pt>
                  <c:pt idx="60">
                    <c:v>décembre</c:v>
                  </c:pt>
                </c:lvl>
                <c:lvl>
                  <c:pt idx="0">
                    <c:v>2018</c:v>
                  </c:pt>
                  <c:pt idx="12">
                    <c:v>2019</c:v>
                  </c:pt>
                </c:lvl>
              </c:multiLvlStrCache>
            </c:multiLvlStrRef>
          </c:cat>
          <c:val>
            <c:numRef>
              <c:f>[2]Feuil4!$O$3:$O$66</c:f>
              <c:numCache>
                <c:formatCode>_-* #\ ##0\ _€_-;\-* #\ ##0\ _€_-;_-* "-"??\ _€_-;_-@_-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38</c:v>
                </c:pt>
                <c:pt idx="8">
                  <c:v>38</c:v>
                </c:pt>
                <c:pt idx="9">
                  <c:v>36</c:v>
                </c:pt>
                <c:pt idx="10">
                  <c:v>32</c:v>
                </c:pt>
                <c:pt idx="11">
                  <c:v>0</c:v>
                </c:pt>
                <c:pt idx="12">
                  <c:v>0</c:v>
                </c:pt>
                <c:pt idx="13">
                  <c:v>68</c:v>
                </c:pt>
                <c:pt idx="14">
                  <c:v>68</c:v>
                </c:pt>
                <c:pt idx="15">
                  <c:v>44</c:v>
                </c:pt>
                <c:pt idx="16">
                  <c:v>0</c:v>
                </c:pt>
                <c:pt idx="17">
                  <c:v>73</c:v>
                </c:pt>
                <c:pt idx="18">
                  <c:v>76</c:v>
                </c:pt>
                <c:pt idx="19">
                  <c:v>73</c:v>
                </c:pt>
                <c:pt idx="20">
                  <c:v>0</c:v>
                </c:pt>
                <c:pt idx="21">
                  <c:v>69</c:v>
                </c:pt>
                <c:pt idx="22">
                  <c:v>45</c:v>
                </c:pt>
                <c:pt idx="23">
                  <c:v>24</c:v>
                </c:pt>
                <c:pt idx="24">
                  <c:v>34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31C-4C25-AAD8-7FB5FEFBED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03310512"/>
        <c:axId val="503312152"/>
      </c:lineChart>
      <c:catAx>
        <c:axId val="503310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2152"/>
        <c:crosses val="autoZero"/>
        <c:auto val="1"/>
        <c:lblAlgn val="ctr"/>
        <c:lblOffset val="100"/>
        <c:tickLblSkip val="6"/>
        <c:noMultiLvlLbl val="0"/>
      </c:catAx>
      <c:valAx>
        <c:axId val="503312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_€_-;\-* #\ ##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10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4749674364024336"/>
          <c:y val="0.96770593130808658"/>
          <c:w val="0.20314428039140667"/>
          <c:h val="3.229415085937918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35</xdr:col>
      <xdr:colOff>536864</xdr:colOff>
      <xdr:row>57</xdr:row>
      <xdr:rowOff>121226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14DD59D-AD32-4ED1-ACD4-1458C0DAE5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443345</xdr:colOff>
      <xdr:row>44</xdr:row>
      <xdr:rowOff>115858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9029751-5553-4E05-B5D8-2D3EC9E962A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ux%20de%20chantier/4CEA%20L16&amp;L17%20-%20Journaux%20de%20chantier%20-%20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ux%20de%20chantier/5CEA%20L16&amp;L17%20-%20Journaux%20de%20chantier%20-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vierge"/>
      <sheetName val="JOUR Y - SEMAINE X"/>
      <sheetName val="export"/>
      <sheetName val="OE"/>
      <sheetName val="Codification"/>
      <sheetName val="Journaux"/>
      <sheetName val="Analyse"/>
      <sheetName val="Données"/>
      <sheetName val="Graphe prod"/>
      <sheetName val="Graph rdt hebdo"/>
      <sheetName val="Graph rdt moy hebdo"/>
      <sheetName val="Feuil7"/>
      <sheetName val="Analyse H"/>
      <sheetName val="Feuil2"/>
      <sheetName val="Analyse Q"/>
      <sheetName val="Sécurité-Enviro"/>
      <sheetName val="Analyse qté"/>
      <sheetName val="Matériel"/>
      <sheetName val="Analyse matériel"/>
      <sheetName val="Janvier 2015"/>
      <sheetName val="Graph hebdo"/>
      <sheetName val="Données PM"/>
      <sheetName val="Données PM hebdo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L1" t="str">
            <v>G03</v>
          </cell>
        </row>
        <row r="4">
          <cell r="K4" t="str">
            <v>Étiquettes de lignes</v>
          </cell>
        </row>
      </sheetData>
      <sheetData sheetId="7">
        <row r="2">
          <cell r="E2" t="str">
            <v>Heures production réelles
h</v>
          </cell>
          <cell r="F2" t="str">
            <v>Heures Théoriques
h</v>
          </cell>
        </row>
        <row r="4">
          <cell r="A4">
            <v>2018</v>
          </cell>
          <cell r="B4" t="str">
            <v>octobre</v>
          </cell>
          <cell r="C4">
            <v>41</v>
          </cell>
          <cell r="E4">
            <v>0</v>
          </cell>
          <cell r="F4">
            <v>0</v>
          </cell>
        </row>
        <row r="5">
          <cell r="A5">
            <v>2018</v>
          </cell>
          <cell r="B5" t="str">
            <v>octobre</v>
          </cell>
          <cell r="C5">
            <v>42</v>
          </cell>
          <cell r="E5">
            <v>0</v>
          </cell>
          <cell r="F5">
            <v>0</v>
          </cell>
        </row>
        <row r="6">
          <cell r="A6">
            <v>2018</v>
          </cell>
          <cell r="B6" t="str">
            <v>octobre</v>
          </cell>
          <cell r="C6">
            <v>43</v>
          </cell>
          <cell r="E6">
            <v>0</v>
          </cell>
          <cell r="F6">
            <v>0</v>
          </cell>
        </row>
        <row r="7">
          <cell r="A7">
            <v>2018</v>
          </cell>
          <cell r="B7" t="str">
            <v>novembre</v>
          </cell>
          <cell r="C7">
            <v>44</v>
          </cell>
          <cell r="E7">
            <v>0</v>
          </cell>
          <cell r="F7">
            <v>0</v>
          </cell>
        </row>
        <row r="8">
          <cell r="A8">
            <v>2018</v>
          </cell>
          <cell r="B8" t="str">
            <v>novembre</v>
          </cell>
          <cell r="C8">
            <v>45</v>
          </cell>
          <cell r="E8">
            <v>0</v>
          </cell>
          <cell r="F8">
            <v>0</v>
          </cell>
        </row>
        <row r="9">
          <cell r="A9">
            <v>2018</v>
          </cell>
          <cell r="B9" t="str">
            <v>novembre</v>
          </cell>
          <cell r="C9">
            <v>46</v>
          </cell>
          <cell r="E9">
            <v>0</v>
          </cell>
          <cell r="F9">
            <v>0</v>
          </cell>
        </row>
        <row r="10">
          <cell r="A10">
            <v>2018</v>
          </cell>
          <cell r="B10" t="str">
            <v>novembre</v>
          </cell>
          <cell r="C10">
            <v>47</v>
          </cell>
          <cell r="E10">
            <v>0</v>
          </cell>
          <cell r="F10">
            <v>0</v>
          </cell>
        </row>
        <row r="11">
          <cell r="A11">
            <v>2018</v>
          </cell>
          <cell r="B11" t="str">
            <v>novembre</v>
          </cell>
          <cell r="C11">
            <v>48</v>
          </cell>
          <cell r="E11">
            <v>4</v>
          </cell>
          <cell r="F11">
            <v>38</v>
          </cell>
        </row>
        <row r="12">
          <cell r="A12">
            <v>2018</v>
          </cell>
          <cell r="B12" t="str">
            <v>décembre</v>
          </cell>
          <cell r="C12">
            <v>49</v>
          </cell>
          <cell r="E12">
            <v>13</v>
          </cell>
          <cell r="F12">
            <v>38</v>
          </cell>
        </row>
        <row r="13">
          <cell r="A13">
            <v>2018</v>
          </cell>
          <cell r="B13" t="str">
            <v>décembre</v>
          </cell>
          <cell r="C13">
            <v>50</v>
          </cell>
          <cell r="E13">
            <v>36</v>
          </cell>
          <cell r="F13">
            <v>36</v>
          </cell>
        </row>
        <row r="14">
          <cell r="A14">
            <v>2018</v>
          </cell>
          <cell r="B14" t="str">
            <v>décembre</v>
          </cell>
          <cell r="C14">
            <v>51</v>
          </cell>
          <cell r="E14">
            <v>31</v>
          </cell>
          <cell r="F14">
            <v>32</v>
          </cell>
        </row>
        <row r="15">
          <cell r="A15">
            <v>2018</v>
          </cell>
          <cell r="B15" t="str">
            <v>décembre</v>
          </cell>
          <cell r="C15">
            <v>52</v>
          </cell>
          <cell r="E15">
            <v>0</v>
          </cell>
          <cell r="F15">
            <v>0</v>
          </cell>
        </row>
        <row r="16">
          <cell r="A16">
            <v>2019</v>
          </cell>
          <cell r="B16" t="str">
            <v>janvier</v>
          </cell>
          <cell r="C16">
            <v>1</v>
          </cell>
          <cell r="E16">
            <v>0</v>
          </cell>
          <cell r="F16">
            <v>0</v>
          </cell>
        </row>
        <row r="17">
          <cell r="A17">
            <v>2019</v>
          </cell>
          <cell r="B17" t="str">
            <v>janvier</v>
          </cell>
          <cell r="C17">
            <v>2</v>
          </cell>
          <cell r="E17">
            <v>67</v>
          </cell>
          <cell r="F17">
            <v>68</v>
          </cell>
        </row>
        <row r="18">
          <cell r="A18">
            <v>2019</v>
          </cell>
          <cell r="B18" t="str">
            <v>janvier</v>
          </cell>
          <cell r="C18">
            <v>3</v>
          </cell>
          <cell r="E18">
            <v>67</v>
          </cell>
          <cell r="F18">
            <v>68</v>
          </cell>
        </row>
        <row r="19">
          <cell r="A19">
            <v>2019</v>
          </cell>
          <cell r="B19" t="str">
            <v>janvier</v>
          </cell>
          <cell r="C19">
            <v>4</v>
          </cell>
          <cell r="E19">
            <v>23</v>
          </cell>
          <cell r="F19">
            <v>44</v>
          </cell>
        </row>
        <row r="20">
          <cell r="A20">
            <v>2019</v>
          </cell>
          <cell r="B20" t="str">
            <v>janvier</v>
          </cell>
          <cell r="C20">
            <v>5</v>
          </cell>
          <cell r="E20">
            <v>0</v>
          </cell>
          <cell r="F20">
            <v>0</v>
          </cell>
        </row>
        <row r="21">
          <cell r="A21">
            <v>2019</v>
          </cell>
          <cell r="B21" t="str">
            <v>février</v>
          </cell>
          <cell r="C21">
            <v>6</v>
          </cell>
          <cell r="E21">
            <v>63</v>
          </cell>
          <cell r="F21">
            <v>73</v>
          </cell>
        </row>
        <row r="22">
          <cell r="A22">
            <v>2019</v>
          </cell>
          <cell r="B22" t="str">
            <v>février</v>
          </cell>
          <cell r="C22">
            <v>7</v>
          </cell>
          <cell r="E22">
            <v>68</v>
          </cell>
          <cell r="F22">
            <v>76</v>
          </cell>
        </row>
        <row r="23">
          <cell r="A23">
            <v>2019</v>
          </cell>
          <cell r="B23" t="str">
            <v>février</v>
          </cell>
          <cell r="C23">
            <v>8</v>
          </cell>
          <cell r="E23">
            <v>64</v>
          </cell>
          <cell r="F23">
            <v>73</v>
          </cell>
        </row>
        <row r="24">
          <cell r="A24">
            <v>2019</v>
          </cell>
          <cell r="B24" t="str">
            <v>février</v>
          </cell>
          <cell r="C24">
            <v>9</v>
          </cell>
          <cell r="E24">
            <v>0</v>
          </cell>
          <cell r="F24">
            <v>0</v>
          </cell>
        </row>
        <row r="25">
          <cell r="A25">
            <v>2019</v>
          </cell>
          <cell r="B25" t="str">
            <v>mars</v>
          </cell>
          <cell r="C25">
            <v>10</v>
          </cell>
          <cell r="E25">
            <v>60</v>
          </cell>
          <cell r="F25">
            <v>69</v>
          </cell>
        </row>
        <row r="26">
          <cell r="A26">
            <v>2019</v>
          </cell>
          <cell r="B26" t="str">
            <v>mars</v>
          </cell>
          <cell r="C26">
            <v>11</v>
          </cell>
          <cell r="E26">
            <v>38</v>
          </cell>
          <cell r="F26">
            <v>45</v>
          </cell>
        </row>
        <row r="27">
          <cell r="A27">
            <v>2019</v>
          </cell>
          <cell r="B27" t="str">
            <v>mars</v>
          </cell>
          <cell r="C27">
            <v>12</v>
          </cell>
          <cell r="E27">
            <v>24</v>
          </cell>
          <cell r="F27">
            <v>24</v>
          </cell>
        </row>
        <row r="28">
          <cell r="A28">
            <v>2019</v>
          </cell>
          <cell r="B28" t="str">
            <v>mars</v>
          </cell>
          <cell r="C28">
            <v>13</v>
          </cell>
          <cell r="E28">
            <v>34</v>
          </cell>
          <cell r="F28">
            <v>34</v>
          </cell>
        </row>
        <row r="29">
          <cell r="A29">
            <v>2019</v>
          </cell>
          <cell r="B29" t="str">
            <v>avril</v>
          </cell>
          <cell r="C29">
            <v>14</v>
          </cell>
          <cell r="E29">
            <v>0</v>
          </cell>
          <cell r="F29">
            <v>0</v>
          </cell>
        </row>
        <row r="30">
          <cell r="A30">
            <v>2019</v>
          </cell>
          <cell r="B30" t="str">
            <v>avril</v>
          </cell>
          <cell r="C30">
            <v>15</v>
          </cell>
          <cell r="E30">
            <v>0</v>
          </cell>
          <cell r="F30">
            <v>0</v>
          </cell>
        </row>
        <row r="31">
          <cell r="A31">
            <v>2019</v>
          </cell>
          <cell r="B31" t="str">
            <v>avril</v>
          </cell>
          <cell r="C31">
            <v>16</v>
          </cell>
          <cell r="E31">
            <v>8</v>
          </cell>
          <cell r="F31">
            <v>8</v>
          </cell>
        </row>
        <row r="32">
          <cell r="A32">
            <v>2019</v>
          </cell>
          <cell r="B32" t="str">
            <v>avril</v>
          </cell>
          <cell r="C32">
            <v>17</v>
          </cell>
          <cell r="E32">
            <v>0</v>
          </cell>
          <cell r="F32">
            <v>0</v>
          </cell>
        </row>
        <row r="33">
          <cell r="A33">
            <v>2019</v>
          </cell>
          <cell r="B33" t="str">
            <v>avril</v>
          </cell>
          <cell r="C33">
            <v>18</v>
          </cell>
          <cell r="E33">
            <v>0</v>
          </cell>
          <cell r="F33">
            <v>0</v>
          </cell>
        </row>
        <row r="34">
          <cell r="A34">
            <v>2019</v>
          </cell>
          <cell r="B34" t="str">
            <v>mai</v>
          </cell>
          <cell r="C34">
            <v>19</v>
          </cell>
          <cell r="E34">
            <v>0</v>
          </cell>
          <cell r="F34">
            <v>0</v>
          </cell>
        </row>
        <row r="35">
          <cell r="A35">
            <v>2019</v>
          </cell>
          <cell r="B35" t="str">
            <v>mai</v>
          </cell>
          <cell r="C35">
            <v>20</v>
          </cell>
          <cell r="E35">
            <v>0</v>
          </cell>
          <cell r="F35">
            <v>0</v>
          </cell>
        </row>
        <row r="36">
          <cell r="A36">
            <v>2019</v>
          </cell>
          <cell r="B36" t="str">
            <v>mai</v>
          </cell>
          <cell r="C36">
            <v>21</v>
          </cell>
          <cell r="E36">
            <v>0</v>
          </cell>
          <cell r="F36">
            <v>0</v>
          </cell>
        </row>
        <row r="37">
          <cell r="A37">
            <v>2019</v>
          </cell>
          <cell r="B37" t="str">
            <v>mai</v>
          </cell>
          <cell r="C37">
            <v>22</v>
          </cell>
          <cell r="E37">
            <v>0</v>
          </cell>
          <cell r="F37">
            <v>0</v>
          </cell>
        </row>
        <row r="38">
          <cell r="A38">
            <v>2019</v>
          </cell>
          <cell r="B38" t="str">
            <v>juin</v>
          </cell>
          <cell r="C38">
            <v>23</v>
          </cell>
          <cell r="E38">
            <v>0</v>
          </cell>
          <cell r="F38">
            <v>0</v>
          </cell>
        </row>
        <row r="39">
          <cell r="A39">
            <v>2019</v>
          </cell>
          <cell r="B39" t="str">
            <v>juin</v>
          </cell>
          <cell r="C39">
            <v>24</v>
          </cell>
          <cell r="E39">
            <v>0</v>
          </cell>
          <cell r="F39">
            <v>0</v>
          </cell>
        </row>
        <row r="40">
          <cell r="A40">
            <v>2019</v>
          </cell>
          <cell r="B40" t="str">
            <v>juin</v>
          </cell>
          <cell r="C40">
            <v>25</v>
          </cell>
          <cell r="E40">
            <v>0</v>
          </cell>
          <cell r="F40">
            <v>0</v>
          </cell>
        </row>
        <row r="41">
          <cell r="A41">
            <v>2019</v>
          </cell>
          <cell r="B41" t="str">
            <v>juin</v>
          </cell>
          <cell r="C41">
            <v>26</v>
          </cell>
          <cell r="E41">
            <v>0</v>
          </cell>
          <cell r="F41">
            <v>0</v>
          </cell>
        </row>
        <row r="42">
          <cell r="A42">
            <v>2019</v>
          </cell>
          <cell r="B42" t="str">
            <v>juillet</v>
          </cell>
          <cell r="C42">
            <v>27</v>
          </cell>
          <cell r="E42">
            <v>0</v>
          </cell>
          <cell r="F42">
            <v>0</v>
          </cell>
        </row>
        <row r="43">
          <cell r="A43">
            <v>2019</v>
          </cell>
          <cell r="B43" t="str">
            <v>juillet</v>
          </cell>
          <cell r="C43">
            <v>28</v>
          </cell>
          <cell r="E43">
            <v>0</v>
          </cell>
          <cell r="F43">
            <v>0</v>
          </cell>
        </row>
        <row r="44">
          <cell r="A44">
            <v>2019</v>
          </cell>
          <cell r="B44" t="str">
            <v>juillet</v>
          </cell>
          <cell r="C44">
            <v>29</v>
          </cell>
          <cell r="E44">
            <v>0</v>
          </cell>
          <cell r="F44">
            <v>0</v>
          </cell>
        </row>
        <row r="45">
          <cell r="A45">
            <v>2019</v>
          </cell>
          <cell r="B45" t="str">
            <v>juillet</v>
          </cell>
          <cell r="C45">
            <v>30</v>
          </cell>
          <cell r="E45">
            <v>0</v>
          </cell>
          <cell r="F45">
            <v>0</v>
          </cell>
        </row>
        <row r="46">
          <cell r="A46">
            <v>2019</v>
          </cell>
          <cell r="B46" t="str">
            <v>juillet</v>
          </cell>
          <cell r="C46">
            <v>31</v>
          </cell>
          <cell r="E46">
            <v>0</v>
          </cell>
          <cell r="F46">
            <v>0</v>
          </cell>
        </row>
        <row r="47">
          <cell r="A47">
            <v>2019</v>
          </cell>
          <cell r="B47" t="str">
            <v>août</v>
          </cell>
          <cell r="C47">
            <v>32</v>
          </cell>
          <cell r="E47">
            <v>0</v>
          </cell>
          <cell r="F47">
            <v>0</v>
          </cell>
        </row>
        <row r="48">
          <cell r="A48">
            <v>2019</v>
          </cell>
          <cell r="B48" t="str">
            <v>août</v>
          </cell>
          <cell r="C48">
            <v>33</v>
          </cell>
          <cell r="E48">
            <v>0</v>
          </cell>
          <cell r="F48">
            <v>0</v>
          </cell>
        </row>
        <row r="49">
          <cell r="A49">
            <v>2019</v>
          </cell>
          <cell r="B49" t="str">
            <v>août</v>
          </cell>
          <cell r="C49">
            <v>34</v>
          </cell>
          <cell r="E49">
            <v>0</v>
          </cell>
          <cell r="F49">
            <v>0</v>
          </cell>
        </row>
        <row r="50">
          <cell r="A50">
            <v>2019</v>
          </cell>
          <cell r="B50" t="str">
            <v>août</v>
          </cell>
          <cell r="C50">
            <v>35</v>
          </cell>
          <cell r="E50">
            <v>0</v>
          </cell>
          <cell r="F50">
            <v>0</v>
          </cell>
        </row>
        <row r="51">
          <cell r="A51">
            <v>2019</v>
          </cell>
          <cell r="B51" t="str">
            <v>septembre</v>
          </cell>
          <cell r="C51">
            <v>36</v>
          </cell>
          <cell r="E51">
            <v>0</v>
          </cell>
          <cell r="F51">
            <v>0</v>
          </cell>
        </row>
        <row r="52">
          <cell r="A52">
            <v>2019</v>
          </cell>
          <cell r="B52" t="str">
            <v>septembre</v>
          </cell>
          <cell r="C52">
            <v>37</v>
          </cell>
          <cell r="E52">
            <v>0</v>
          </cell>
          <cell r="F52">
            <v>0</v>
          </cell>
        </row>
        <row r="53">
          <cell r="A53">
            <v>2019</v>
          </cell>
          <cell r="B53" t="str">
            <v>septembre</v>
          </cell>
          <cell r="C53">
            <v>38</v>
          </cell>
          <cell r="E53">
            <v>0</v>
          </cell>
          <cell r="F53">
            <v>0</v>
          </cell>
        </row>
        <row r="54">
          <cell r="A54">
            <v>2019</v>
          </cell>
          <cell r="B54" t="str">
            <v>septembre</v>
          </cell>
          <cell r="C54">
            <v>39</v>
          </cell>
          <cell r="E54">
            <v>0</v>
          </cell>
          <cell r="F54">
            <v>0</v>
          </cell>
        </row>
        <row r="55">
          <cell r="A55">
            <v>2019</v>
          </cell>
          <cell r="B55" t="str">
            <v>octobre</v>
          </cell>
          <cell r="C55">
            <v>40</v>
          </cell>
          <cell r="E55">
            <v>0</v>
          </cell>
          <cell r="F55">
            <v>0</v>
          </cell>
        </row>
        <row r="56">
          <cell r="A56">
            <v>2019</v>
          </cell>
          <cell r="B56" t="str">
            <v>octobre</v>
          </cell>
          <cell r="C56">
            <v>41</v>
          </cell>
          <cell r="E56">
            <v>0</v>
          </cell>
          <cell r="F56">
            <v>0</v>
          </cell>
        </row>
        <row r="57">
          <cell r="A57">
            <v>2019</v>
          </cell>
          <cell r="B57" t="str">
            <v>octobre</v>
          </cell>
          <cell r="C57">
            <v>42</v>
          </cell>
          <cell r="E57">
            <v>0</v>
          </cell>
          <cell r="F57">
            <v>0</v>
          </cell>
        </row>
        <row r="58">
          <cell r="A58">
            <v>2019</v>
          </cell>
          <cell r="B58" t="str">
            <v>octobre</v>
          </cell>
          <cell r="C58">
            <v>43</v>
          </cell>
          <cell r="E58">
            <v>0</v>
          </cell>
          <cell r="F58">
            <v>0</v>
          </cell>
        </row>
        <row r="59">
          <cell r="A59">
            <v>2019</v>
          </cell>
          <cell r="B59" t="str">
            <v>octobre</v>
          </cell>
          <cell r="C59">
            <v>44</v>
          </cell>
          <cell r="E59">
            <v>0</v>
          </cell>
          <cell r="F59">
            <v>0</v>
          </cell>
        </row>
        <row r="60">
          <cell r="A60">
            <v>2019</v>
          </cell>
          <cell r="B60" t="str">
            <v>novembre</v>
          </cell>
          <cell r="C60">
            <v>45</v>
          </cell>
          <cell r="E60">
            <v>0</v>
          </cell>
          <cell r="F60">
            <v>0</v>
          </cell>
        </row>
        <row r="61">
          <cell r="A61">
            <v>2019</v>
          </cell>
          <cell r="B61" t="str">
            <v>novembre</v>
          </cell>
          <cell r="C61">
            <v>46</v>
          </cell>
          <cell r="E61">
            <v>0</v>
          </cell>
          <cell r="F61">
            <v>0</v>
          </cell>
        </row>
        <row r="62">
          <cell r="A62">
            <v>2019</v>
          </cell>
          <cell r="B62" t="str">
            <v>novembre</v>
          </cell>
          <cell r="C62">
            <v>47</v>
          </cell>
          <cell r="E62">
            <v>0</v>
          </cell>
          <cell r="F62">
            <v>0</v>
          </cell>
        </row>
        <row r="63">
          <cell r="A63">
            <v>2019</v>
          </cell>
          <cell r="B63" t="str">
            <v>novembre</v>
          </cell>
          <cell r="C63">
            <v>48</v>
          </cell>
          <cell r="E63">
            <v>0</v>
          </cell>
          <cell r="F63">
            <v>0</v>
          </cell>
        </row>
        <row r="64">
          <cell r="A64">
            <v>2019</v>
          </cell>
          <cell r="B64" t="str">
            <v>décembre</v>
          </cell>
          <cell r="C64">
            <v>49</v>
          </cell>
          <cell r="E64">
            <v>0</v>
          </cell>
          <cell r="F64">
            <v>0</v>
          </cell>
        </row>
        <row r="65">
          <cell r="A65">
            <v>2019</v>
          </cell>
          <cell r="B65" t="str">
            <v>décembre</v>
          </cell>
          <cell r="C65">
            <v>50</v>
          </cell>
          <cell r="E65">
            <v>0</v>
          </cell>
          <cell r="F65">
            <v>0</v>
          </cell>
        </row>
        <row r="66">
          <cell r="A66">
            <v>2019</v>
          </cell>
          <cell r="B66" t="str">
            <v>décembre</v>
          </cell>
          <cell r="C66">
            <v>51</v>
          </cell>
          <cell r="E66">
            <v>0</v>
          </cell>
          <cell r="F66">
            <v>0</v>
          </cell>
        </row>
        <row r="67">
          <cell r="A67">
            <v>2019</v>
          </cell>
          <cell r="B67" t="str">
            <v>décembre</v>
          </cell>
          <cell r="C67">
            <v>52</v>
          </cell>
          <cell r="E67">
            <v>0</v>
          </cell>
          <cell r="F67">
            <v>0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vierge"/>
      <sheetName val="JOUR Y - SEMAINE X"/>
      <sheetName val="export"/>
      <sheetName val="OE"/>
      <sheetName val="Codification"/>
      <sheetName val="Feuil4"/>
      <sheetName val="Données PM"/>
      <sheetName val="Journaux"/>
      <sheetName val="Analyse H"/>
      <sheetName val="Feuil2"/>
      <sheetName val="Analyse Q"/>
      <sheetName val="Sécurité-Enviro"/>
      <sheetName val="Analyse qté"/>
      <sheetName val="Matériel"/>
      <sheetName val="Analyse matériel"/>
      <sheetName val="Janvier 2015"/>
      <sheetName val="Graph hebdo"/>
      <sheetName val="Données PM hebdo"/>
    </sheetNames>
    <sheetDataSet>
      <sheetData sheetId="0"/>
      <sheetData sheetId="1"/>
      <sheetData sheetId="2"/>
      <sheetData sheetId="3"/>
      <sheetData sheetId="4"/>
      <sheetData sheetId="5">
        <row r="1">
          <cell r="N1" t="str">
            <v>Heures production réelles
h</v>
          </cell>
          <cell r="O1" t="str">
            <v>Heures Théoriques
h</v>
          </cell>
        </row>
        <row r="3">
          <cell r="J3">
            <v>2018</v>
          </cell>
          <cell r="K3" t="str">
            <v>octobre</v>
          </cell>
          <cell r="L3">
            <v>41</v>
          </cell>
          <cell r="N3">
            <v>0</v>
          </cell>
          <cell r="O3">
            <v>0</v>
          </cell>
        </row>
        <row r="4">
          <cell r="L4">
            <v>42</v>
          </cell>
          <cell r="N4">
            <v>0</v>
          </cell>
          <cell r="O4">
            <v>0</v>
          </cell>
        </row>
        <row r="5">
          <cell r="L5">
            <v>43</v>
          </cell>
          <cell r="N5">
            <v>0</v>
          </cell>
          <cell r="O5">
            <v>0</v>
          </cell>
        </row>
        <row r="6">
          <cell r="K6" t="str">
            <v>novembre</v>
          </cell>
          <cell r="L6">
            <v>44</v>
          </cell>
          <cell r="N6">
            <v>0</v>
          </cell>
          <cell r="O6">
            <v>0</v>
          </cell>
        </row>
        <row r="7">
          <cell r="L7">
            <v>45</v>
          </cell>
          <cell r="N7">
            <v>0</v>
          </cell>
          <cell r="O7">
            <v>0</v>
          </cell>
        </row>
        <row r="8">
          <cell r="L8">
            <v>46</v>
          </cell>
          <cell r="N8">
            <v>0</v>
          </cell>
          <cell r="O8">
            <v>0</v>
          </cell>
        </row>
        <row r="9">
          <cell r="L9">
            <v>47</v>
          </cell>
          <cell r="N9">
            <v>0</v>
          </cell>
          <cell r="O9">
            <v>0</v>
          </cell>
        </row>
        <row r="10">
          <cell r="L10">
            <v>48</v>
          </cell>
          <cell r="N10">
            <v>4</v>
          </cell>
          <cell r="O10">
            <v>38</v>
          </cell>
        </row>
        <row r="11">
          <cell r="K11" t="str">
            <v>décembre</v>
          </cell>
          <cell r="L11">
            <v>49</v>
          </cell>
          <cell r="N11">
            <v>13</v>
          </cell>
          <cell r="O11">
            <v>38</v>
          </cell>
        </row>
        <row r="12">
          <cell r="L12">
            <v>50</v>
          </cell>
          <cell r="N12">
            <v>36</v>
          </cell>
          <cell r="O12">
            <v>36</v>
          </cell>
        </row>
        <row r="13">
          <cell r="L13">
            <v>51</v>
          </cell>
          <cell r="N13">
            <v>31</v>
          </cell>
          <cell r="O13">
            <v>32</v>
          </cell>
        </row>
        <row r="14">
          <cell r="L14">
            <v>52</v>
          </cell>
          <cell r="N14">
            <v>0</v>
          </cell>
          <cell r="O14">
            <v>0</v>
          </cell>
        </row>
        <row r="15">
          <cell r="J15">
            <v>2019</v>
          </cell>
          <cell r="K15" t="str">
            <v>janvier</v>
          </cell>
          <cell r="L15">
            <v>1</v>
          </cell>
          <cell r="N15">
            <v>0</v>
          </cell>
          <cell r="O15">
            <v>0</v>
          </cell>
        </row>
        <row r="16">
          <cell r="L16">
            <v>2</v>
          </cell>
          <cell r="N16">
            <v>67</v>
          </cell>
          <cell r="O16">
            <v>68</v>
          </cell>
        </row>
        <row r="17">
          <cell r="L17">
            <v>3</v>
          </cell>
          <cell r="N17">
            <v>67</v>
          </cell>
          <cell r="O17">
            <v>68</v>
          </cell>
        </row>
        <row r="18">
          <cell r="L18">
            <v>4</v>
          </cell>
          <cell r="N18">
            <v>23</v>
          </cell>
          <cell r="O18">
            <v>44</v>
          </cell>
        </row>
        <row r="19">
          <cell r="L19">
            <v>5</v>
          </cell>
          <cell r="N19">
            <v>0</v>
          </cell>
          <cell r="O19">
            <v>0</v>
          </cell>
        </row>
        <row r="20">
          <cell r="K20" t="str">
            <v>février</v>
          </cell>
          <cell r="L20">
            <v>6</v>
          </cell>
          <cell r="N20">
            <v>63</v>
          </cell>
          <cell r="O20">
            <v>73</v>
          </cell>
        </row>
        <row r="21">
          <cell r="L21">
            <v>7</v>
          </cell>
          <cell r="N21">
            <v>68</v>
          </cell>
          <cell r="O21">
            <v>76</v>
          </cell>
        </row>
        <row r="22">
          <cell r="L22">
            <v>8</v>
          </cell>
          <cell r="N22">
            <v>64</v>
          </cell>
          <cell r="O22">
            <v>73</v>
          </cell>
        </row>
        <row r="23">
          <cell r="L23">
            <v>9</v>
          </cell>
          <cell r="N23">
            <v>0</v>
          </cell>
          <cell r="O23">
            <v>0</v>
          </cell>
        </row>
        <row r="24">
          <cell r="K24" t="str">
            <v>mars</v>
          </cell>
          <cell r="L24">
            <v>10</v>
          </cell>
          <cell r="N24">
            <v>60</v>
          </cell>
          <cell r="O24">
            <v>69</v>
          </cell>
        </row>
        <row r="25">
          <cell r="L25">
            <v>11</v>
          </cell>
          <cell r="N25">
            <v>38</v>
          </cell>
          <cell r="O25">
            <v>45</v>
          </cell>
        </row>
        <row r="26">
          <cell r="L26">
            <v>12</v>
          </cell>
          <cell r="N26">
            <v>24</v>
          </cell>
          <cell r="O26">
            <v>24</v>
          </cell>
        </row>
        <row r="27">
          <cell r="L27">
            <v>13</v>
          </cell>
          <cell r="N27">
            <v>34</v>
          </cell>
          <cell r="O27">
            <v>34</v>
          </cell>
        </row>
        <row r="28">
          <cell r="K28" t="str">
            <v>avril</v>
          </cell>
          <cell r="L28">
            <v>14</v>
          </cell>
          <cell r="N28">
            <v>0</v>
          </cell>
          <cell r="O28">
            <v>0</v>
          </cell>
        </row>
        <row r="29">
          <cell r="L29">
            <v>15</v>
          </cell>
          <cell r="N29">
            <v>0</v>
          </cell>
          <cell r="O29">
            <v>0</v>
          </cell>
        </row>
        <row r="30">
          <cell r="L30">
            <v>16</v>
          </cell>
          <cell r="N30">
            <v>8</v>
          </cell>
          <cell r="O30">
            <v>8</v>
          </cell>
        </row>
        <row r="31">
          <cell r="L31">
            <v>17</v>
          </cell>
          <cell r="N31">
            <v>0</v>
          </cell>
          <cell r="O31">
            <v>0</v>
          </cell>
        </row>
        <row r="32">
          <cell r="L32">
            <v>18</v>
          </cell>
          <cell r="N32">
            <v>0</v>
          </cell>
          <cell r="O32">
            <v>0</v>
          </cell>
        </row>
        <row r="33">
          <cell r="K33" t="str">
            <v>mai</v>
          </cell>
          <cell r="L33">
            <v>19</v>
          </cell>
          <cell r="N33">
            <v>0</v>
          </cell>
          <cell r="O33">
            <v>0</v>
          </cell>
        </row>
        <row r="34">
          <cell r="L34">
            <v>20</v>
          </cell>
          <cell r="N34">
            <v>0</v>
          </cell>
          <cell r="O34">
            <v>0</v>
          </cell>
        </row>
        <row r="35">
          <cell r="L35">
            <v>21</v>
          </cell>
          <cell r="N35">
            <v>0</v>
          </cell>
          <cell r="O35">
            <v>0</v>
          </cell>
        </row>
        <row r="36">
          <cell r="L36">
            <v>22</v>
          </cell>
          <cell r="N36">
            <v>0</v>
          </cell>
          <cell r="O36">
            <v>0</v>
          </cell>
        </row>
        <row r="37">
          <cell r="K37" t="str">
            <v>juin</v>
          </cell>
          <cell r="L37">
            <v>23</v>
          </cell>
          <cell r="N37">
            <v>0</v>
          </cell>
          <cell r="O37">
            <v>0</v>
          </cell>
        </row>
        <row r="38">
          <cell r="L38">
            <v>24</v>
          </cell>
          <cell r="N38">
            <v>0</v>
          </cell>
          <cell r="O38">
            <v>0</v>
          </cell>
        </row>
        <row r="39">
          <cell r="L39">
            <v>25</v>
          </cell>
          <cell r="N39">
            <v>0</v>
          </cell>
          <cell r="O39">
            <v>0</v>
          </cell>
        </row>
        <row r="40">
          <cell r="L40">
            <v>26</v>
          </cell>
          <cell r="N40">
            <v>0</v>
          </cell>
          <cell r="O40">
            <v>0</v>
          </cell>
        </row>
        <row r="41">
          <cell r="K41" t="str">
            <v>juillet</v>
          </cell>
          <cell r="L41">
            <v>27</v>
          </cell>
          <cell r="N41">
            <v>0</v>
          </cell>
          <cell r="O41">
            <v>0</v>
          </cell>
        </row>
        <row r="42">
          <cell r="L42">
            <v>28</v>
          </cell>
          <cell r="N42">
            <v>0</v>
          </cell>
          <cell r="O42">
            <v>0</v>
          </cell>
        </row>
        <row r="43">
          <cell r="L43">
            <v>29</v>
          </cell>
          <cell r="N43">
            <v>0</v>
          </cell>
          <cell r="O43">
            <v>0</v>
          </cell>
        </row>
        <row r="44">
          <cell r="L44">
            <v>30</v>
          </cell>
          <cell r="N44">
            <v>0</v>
          </cell>
          <cell r="O44">
            <v>0</v>
          </cell>
        </row>
        <row r="45">
          <cell r="L45">
            <v>31</v>
          </cell>
          <cell r="N45">
            <v>0</v>
          </cell>
          <cell r="O45">
            <v>0</v>
          </cell>
        </row>
        <row r="46">
          <cell r="K46" t="str">
            <v>août</v>
          </cell>
          <cell r="L46">
            <v>32</v>
          </cell>
          <cell r="N46">
            <v>0</v>
          </cell>
          <cell r="O46">
            <v>0</v>
          </cell>
        </row>
        <row r="47">
          <cell r="L47">
            <v>33</v>
          </cell>
          <cell r="N47">
            <v>0</v>
          </cell>
          <cell r="O47">
            <v>0</v>
          </cell>
        </row>
        <row r="48">
          <cell r="L48">
            <v>34</v>
          </cell>
          <cell r="N48">
            <v>0</v>
          </cell>
          <cell r="O48">
            <v>0</v>
          </cell>
        </row>
        <row r="49">
          <cell r="L49">
            <v>35</v>
          </cell>
          <cell r="N49">
            <v>0</v>
          </cell>
          <cell r="O49">
            <v>0</v>
          </cell>
        </row>
        <row r="50">
          <cell r="K50" t="str">
            <v>septembre</v>
          </cell>
          <cell r="L50">
            <v>36</v>
          </cell>
          <cell r="N50">
            <v>0</v>
          </cell>
          <cell r="O50">
            <v>0</v>
          </cell>
        </row>
        <row r="51">
          <cell r="L51">
            <v>37</v>
          </cell>
          <cell r="N51">
            <v>0</v>
          </cell>
          <cell r="O51">
            <v>0</v>
          </cell>
        </row>
        <row r="52">
          <cell r="L52">
            <v>38</v>
          </cell>
          <cell r="N52">
            <v>0</v>
          </cell>
          <cell r="O52">
            <v>0</v>
          </cell>
        </row>
        <row r="53">
          <cell r="L53">
            <v>39</v>
          </cell>
          <cell r="N53">
            <v>0</v>
          </cell>
          <cell r="O53">
            <v>0</v>
          </cell>
        </row>
        <row r="54">
          <cell r="K54" t="str">
            <v>octobre</v>
          </cell>
          <cell r="L54">
            <v>40</v>
          </cell>
          <cell r="N54">
            <v>0</v>
          </cell>
          <cell r="O54">
            <v>0</v>
          </cell>
        </row>
        <row r="55">
          <cell r="L55">
            <v>41</v>
          </cell>
          <cell r="N55">
            <v>0</v>
          </cell>
          <cell r="O55">
            <v>0</v>
          </cell>
        </row>
        <row r="56">
          <cell r="L56">
            <v>42</v>
          </cell>
          <cell r="N56">
            <v>0</v>
          </cell>
          <cell r="O56">
            <v>0</v>
          </cell>
        </row>
        <row r="57">
          <cell r="L57">
            <v>43</v>
          </cell>
          <cell r="N57">
            <v>0</v>
          </cell>
          <cell r="O57">
            <v>0</v>
          </cell>
        </row>
        <row r="58">
          <cell r="L58">
            <v>44</v>
          </cell>
          <cell r="N58">
            <v>0</v>
          </cell>
          <cell r="O58">
            <v>0</v>
          </cell>
        </row>
        <row r="59">
          <cell r="K59" t="str">
            <v>novembre</v>
          </cell>
          <cell r="L59">
            <v>45</v>
          </cell>
          <cell r="N59">
            <v>0</v>
          </cell>
          <cell r="O59">
            <v>0</v>
          </cell>
        </row>
        <row r="60">
          <cell r="L60">
            <v>46</v>
          </cell>
          <cell r="N60">
            <v>0</v>
          </cell>
          <cell r="O60">
            <v>0</v>
          </cell>
        </row>
        <row r="61">
          <cell r="L61">
            <v>47</v>
          </cell>
          <cell r="N61">
            <v>0</v>
          </cell>
          <cell r="O61">
            <v>0</v>
          </cell>
        </row>
        <row r="62">
          <cell r="L62">
            <v>48</v>
          </cell>
          <cell r="N62">
            <v>0</v>
          </cell>
          <cell r="O62">
            <v>0</v>
          </cell>
        </row>
        <row r="63">
          <cell r="K63" t="str">
            <v>décembre</v>
          </cell>
          <cell r="L63">
            <v>49</v>
          </cell>
          <cell r="N63">
            <v>0</v>
          </cell>
          <cell r="O63">
            <v>0</v>
          </cell>
        </row>
        <row r="64">
          <cell r="L64">
            <v>50</v>
          </cell>
          <cell r="N64">
            <v>0</v>
          </cell>
          <cell r="O64">
            <v>0</v>
          </cell>
        </row>
        <row r="65">
          <cell r="L65">
            <v>51</v>
          </cell>
          <cell r="N65">
            <v>0</v>
          </cell>
          <cell r="O65">
            <v>0</v>
          </cell>
        </row>
        <row r="66">
          <cell r="L66">
            <v>52</v>
          </cell>
          <cell r="N66">
            <v>0</v>
          </cell>
          <cell r="O66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4F89F-E7EE-4F87-9F38-14602FDD2179}">
  <dimension ref="A1:S66"/>
  <sheetViews>
    <sheetView zoomScale="55" zoomScaleNormal="55" workbookViewId="0">
      <selection activeCell="Y11" sqref="Y11"/>
    </sheetView>
  </sheetViews>
  <sheetFormatPr baseColWidth="10" defaultRowHeight="15" x14ac:dyDescent="0.25"/>
  <sheetData>
    <row r="1" spans="1:19" ht="135.75" thickBot="1" x14ac:dyDescent="0.3">
      <c r="A1" s="1" t="s">
        <v>0</v>
      </c>
      <c r="B1" s="2" t="s">
        <v>1</v>
      </c>
      <c r="C1" s="3" t="s">
        <v>2</v>
      </c>
      <c r="D1" s="4"/>
      <c r="E1" s="5" t="s">
        <v>3</v>
      </c>
      <c r="F1" s="5" t="s">
        <v>4</v>
      </c>
      <c r="G1" s="4"/>
      <c r="H1" s="6" t="s">
        <v>5</v>
      </c>
      <c r="I1" s="6" t="s">
        <v>6</v>
      </c>
      <c r="J1" s="7" t="s">
        <v>7</v>
      </c>
      <c r="K1" s="8"/>
      <c r="L1" s="6" t="s">
        <v>8</v>
      </c>
      <c r="M1" s="6" t="s">
        <v>9</v>
      </c>
      <c r="N1" s="6" t="s">
        <v>10</v>
      </c>
      <c r="O1" s="8"/>
      <c r="P1" s="6" t="s">
        <v>11</v>
      </c>
      <c r="Q1" s="6" t="s">
        <v>12</v>
      </c>
      <c r="R1" s="7" t="s">
        <v>13</v>
      </c>
      <c r="S1" s="7" t="s">
        <v>14</v>
      </c>
    </row>
    <row r="2" spans="1:19" x14ac:dyDescent="0.25">
      <c r="A2" s="9"/>
      <c r="B2" s="10"/>
      <c r="C2" s="11"/>
      <c r="D2" s="12"/>
      <c r="E2" s="13"/>
      <c r="F2" s="13"/>
      <c r="G2" s="12"/>
      <c r="H2" s="13"/>
      <c r="I2" s="13"/>
      <c r="J2" s="14"/>
      <c r="K2" s="12"/>
      <c r="L2" s="13"/>
      <c r="M2" s="13"/>
      <c r="N2" s="14"/>
      <c r="O2" s="12"/>
      <c r="P2" s="13"/>
      <c r="Q2" s="13"/>
      <c r="R2" s="15"/>
      <c r="S2" s="16"/>
    </row>
    <row r="3" spans="1:19" x14ac:dyDescent="0.25">
      <c r="A3" s="17">
        <v>2018</v>
      </c>
      <c r="B3" s="18" t="s">
        <v>15</v>
      </c>
      <c r="C3" s="19">
        <v>41</v>
      </c>
      <c r="D3" s="20"/>
      <c r="E3" s="21">
        <f>IFERROR((GETPIVOTDATA("Somme de H Réel",[1]Analyse!$K$4,"Année",A3,"Semaine",C3,"Nature",[1]Analyse!$L$1)),0)</f>
        <v>0</v>
      </c>
      <c r="F3" s="21">
        <f>IFERROR((GETPIVOTDATA("Somme de H Théo",[1]Analyse!$K$4,"Année",A3,"Semaine",C3,"Nature",[1]Analyse!$L$1)),0)</f>
        <v>0</v>
      </c>
      <c r="G3" s="20"/>
      <c r="H3" s="21">
        <f>IFERROR(GETPIVOTDATA("Somme de Journal",[1]Analyse!$K$4,"Année",A3,"Semaine",C3,"Nature",[1]Analyse!$L$1),0)</f>
        <v>0</v>
      </c>
      <c r="I3" s="21">
        <f>IF(E3=0,0,H3/E3)</f>
        <v>0</v>
      </c>
      <c r="J3" s="22">
        <f>IF(F3=0,0,H3/F3)</f>
        <v>0</v>
      </c>
      <c r="K3" s="20"/>
      <c r="L3" s="21">
        <f>IF(B2&lt;&gt;B3,H3,H3+L2)</f>
        <v>0</v>
      </c>
      <c r="M3" s="21">
        <f>IF(B2&lt;&gt;B3,I3,I3+M2)</f>
        <v>0</v>
      </c>
      <c r="N3" s="21">
        <f>IF(B2&lt;&gt;B3,J3,J3+N2)</f>
        <v>0</v>
      </c>
      <c r="O3" s="20"/>
      <c r="P3" s="21">
        <f>IF(M3=0,0,L3/M3)</f>
        <v>0</v>
      </c>
      <c r="Q3" s="21">
        <f>IF(N3=0,0,L3/N3)</f>
        <v>0</v>
      </c>
      <c r="R3" s="22">
        <f>[1]Analyse!$E$19</f>
        <v>0</v>
      </c>
      <c r="S3" s="23"/>
    </row>
    <row r="4" spans="1:19" x14ac:dyDescent="0.25">
      <c r="A4" s="17">
        <v>2018</v>
      </c>
      <c r="B4" s="18" t="s">
        <v>15</v>
      </c>
      <c r="C4" s="19">
        <f>C3+1</f>
        <v>42</v>
      </c>
      <c r="D4" s="20"/>
      <c r="E4" s="21">
        <f>IFERROR((GETPIVOTDATA("Somme de H Réel",[1]Analyse!$K$4,"Année",A4,"Semaine",C4,"Nature",[1]Analyse!$L$1)),0)</f>
        <v>0</v>
      </c>
      <c r="F4" s="21">
        <f>IFERROR((GETPIVOTDATA("Somme de H Théo",[1]Analyse!$K$4,"Année",A4,"Semaine",C4,"Nature",[1]Analyse!$L$1)),0)</f>
        <v>0</v>
      </c>
      <c r="G4" s="20"/>
      <c r="H4" s="21">
        <f>IFERROR(GETPIVOTDATA("Somme de Journal",[1]Analyse!$K$4,"Année",A4,"Semaine",C4,"Nature",[1]Analyse!$L$1),0)</f>
        <v>0</v>
      </c>
      <c r="I4" s="21">
        <f>IF(E4=0,0,H4/E4)</f>
        <v>0</v>
      </c>
      <c r="J4" s="22">
        <f>IF(F4=0,0,H4/F4)</f>
        <v>0</v>
      </c>
      <c r="K4" s="20"/>
      <c r="L4" s="21">
        <f>IF(B3&lt;&gt;B4,H4,H4+L3)</f>
        <v>0</v>
      </c>
      <c r="M4" s="21">
        <f>IF(B3&lt;&gt;B4,I4,I4+M3)</f>
        <v>0</v>
      </c>
      <c r="N4" s="21">
        <f>IF(B3&lt;&gt;B4,J4,J4+N3)</f>
        <v>0</v>
      </c>
      <c r="O4" s="20"/>
      <c r="P4" s="21">
        <f>IF(M4=0,0,L4/M4)</f>
        <v>0</v>
      </c>
      <c r="Q4" s="21">
        <f>IF(N4=0,0,L4/N4)</f>
        <v>0</v>
      </c>
      <c r="R4" s="22">
        <f>[1]Analyse!$E$19</f>
        <v>0</v>
      </c>
      <c r="S4" s="23"/>
    </row>
    <row r="5" spans="1:19" x14ac:dyDescent="0.25">
      <c r="A5" s="17">
        <v>2018</v>
      </c>
      <c r="B5" s="18" t="s">
        <v>15</v>
      </c>
      <c r="C5" s="19">
        <f>C4+1</f>
        <v>43</v>
      </c>
      <c r="D5" s="20"/>
      <c r="E5" s="21">
        <f>IFERROR((GETPIVOTDATA("Somme de H Réel",[1]Analyse!$K$4,"Année",A5,"Semaine",C5,"Nature",[1]Analyse!$L$1)),0)</f>
        <v>0</v>
      </c>
      <c r="F5" s="21">
        <f>IFERROR((GETPIVOTDATA("Somme de H Théo",[1]Analyse!$K$4,"Année",A5,"Semaine",C5,"Nature",[1]Analyse!$L$1)),0)</f>
        <v>0</v>
      </c>
      <c r="G5" s="20"/>
      <c r="H5" s="21">
        <f>IFERROR(GETPIVOTDATA("Somme de Journal",[1]Analyse!$K$4,"Année",A5,"Semaine",C5,"Nature",[1]Analyse!$L$1),0)</f>
        <v>0</v>
      </c>
      <c r="I5" s="21">
        <f>IF(E5=0,0,H5/E5)</f>
        <v>0</v>
      </c>
      <c r="J5" s="22">
        <f>IF(F5=0,0,H5/F5)</f>
        <v>0</v>
      </c>
      <c r="K5" s="20"/>
      <c r="L5" s="21">
        <f>IF(B4&lt;&gt;B5,H5,H5+L4)</f>
        <v>0</v>
      </c>
      <c r="M5" s="21">
        <f>IF(B4&lt;&gt;B5,I5,I5+M4)</f>
        <v>0</v>
      </c>
      <c r="N5" s="21">
        <f>IF(B4&lt;&gt;B5,J5,J5+N4)</f>
        <v>0</v>
      </c>
      <c r="O5" s="20"/>
      <c r="P5" s="21">
        <f>IF(M5=0,0,L5/M5)</f>
        <v>0</v>
      </c>
      <c r="Q5" s="21">
        <f>IF(N5=0,0,L5/N5)</f>
        <v>0</v>
      </c>
      <c r="R5" s="22">
        <f>[1]Analyse!$E$19</f>
        <v>0</v>
      </c>
      <c r="S5" s="23"/>
    </row>
    <row r="6" spans="1:19" x14ac:dyDescent="0.25">
      <c r="A6" s="17">
        <v>2018</v>
      </c>
      <c r="B6" s="18" t="s">
        <v>16</v>
      </c>
      <c r="C6" s="19">
        <f>C5+1</f>
        <v>44</v>
      </c>
      <c r="D6" s="20"/>
      <c r="E6" s="21">
        <f>IFERROR((GETPIVOTDATA("Somme de H Réel",[1]Analyse!$K$4,"Année",A6,"Semaine",C6,"Nature",[1]Analyse!$L$1)),0)</f>
        <v>0</v>
      </c>
      <c r="F6" s="21">
        <f>IFERROR((GETPIVOTDATA("Somme de H Théo",[1]Analyse!$K$4,"Année",A6,"Semaine",C6,"Nature",[1]Analyse!$L$1)),0)</f>
        <v>0</v>
      </c>
      <c r="G6" s="20"/>
      <c r="H6" s="21">
        <f>IFERROR(GETPIVOTDATA("Somme de Journal",[1]Analyse!$K$4,"Année",A6,"Semaine",C6,"Nature",[1]Analyse!$L$1),0)</f>
        <v>0</v>
      </c>
      <c r="I6" s="21">
        <f>IF(E6=0,0,H6/E6)</f>
        <v>0</v>
      </c>
      <c r="J6" s="22">
        <f>IF(F6=0,0,H6/F6)</f>
        <v>0</v>
      </c>
      <c r="K6" s="20"/>
      <c r="L6" s="21">
        <f>IF(B5&lt;&gt;B6,H6,H6+L5)</f>
        <v>0</v>
      </c>
      <c r="M6" s="21">
        <f>IF(B5&lt;&gt;B6,I6,I6+M5)</f>
        <v>0</v>
      </c>
      <c r="N6" s="21">
        <f>IF(B5&lt;&gt;B6,J6,J6+N5)</f>
        <v>0</v>
      </c>
      <c r="O6" s="20"/>
      <c r="P6" s="21">
        <f>IF(M6=0,0,L6/M6)</f>
        <v>0</v>
      </c>
      <c r="Q6" s="21">
        <f>IF(N6=0,0,L6/N6)</f>
        <v>0</v>
      </c>
      <c r="R6" s="22">
        <f>[1]Analyse!$E$19</f>
        <v>0</v>
      </c>
      <c r="S6" s="23"/>
    </row>
    <row r="7" spans="1:19" x14ac:dyDescent="0.25">
      <c r="A7" s="17">
        <v>2018</v>
      </c>
      <c r="B7" s="18" t="s">
        <v>16</v>
      </c>
      <c r="C7" s="19">
        <f>C6+1</f>
        <v>45</v>
      </c>
      <c r="D7" s="20"/>
      <c r="E7" s="21">
        <f>IFERROR((GETPIVOTDATA("Somme de H Réel",[1]Analyse!$K$4,"Année",A7,"Semaine",C7,"Nature",[1]Analyse!$L$1)),0)</f>
        <v>0</v>
      </c>
      <c r="F7" s="21">
        <f>IFERROR((GETPIVOTDATA("Somme de H Théo",[1]Analyse!$K$4,"Année",A7,"Semaine",C7,"Nature",[1]Analyse!$L$1)),0)</f>
        <v>0</v>
      </c>
      <c r="G7" s="20"/>
      <c r="H7" s="21">
        <f>IFERROR(GETPIVOTDATA("Somme de Journal",[1]Analyse!$K$4,"Année",A7,"Semaine",C7,"Nature",[1]Analyse!$L$1),0)</f>
        <v>0</v>
      </c>
      <c r="I7" s="21">
        <f>IF(E7=0,0,H7/E7)</f>
        <v>0</v>
      </c>
      <c r="J7" s="22">
        <f>IF(F7=0,0,H7/F7)</f>
        <v>0</v>
      </c>
      <c r="K7" s="20"/>
      <c r="L7" s="21">
        <f>IF(B6&lt;&gt;B7,H7,H7+L6)</f>
        <v>0</v>
      </c>
      <c r="M7" s="21">
        <f>IF(B6&lt;&gt;B7,I7,I7+M6)</f>
        <v>0</v>
      </c>
      <c r="N7" s="21">
        <f>IF(B6&lt;&gt;B7,J7,J7+N6)</f>
        <v>0</v>
      </c>
      <c r="O7" s="20"/>
      <c r="P7" s="21">
        <f>IF(M7=0,0,L7/M7)</f>
        <v>0</v>
      </c>
      <c r="Q7" s="21">
        <f>IF(N7=0,0,L7/N7)</f>
        <v>0</v>
      </c>
      <c r="R7" s="22">
        <f>[1]Analyse!$E$19</f>
        <v>0</v>
      </c>
      <c r="S7" s="23"/>
    </row>
    <row r="8" spans="1:19" x14ac:dyDescent="0.25">
      <c r="A8" s="17">
        <v>2018</v>
      </c>
      <c r="B8" s="18" t="s">
        <v>16</v>
      </c>
      <c r="C8" s="19">
        <f>C7+1</f>
        <v>46</v>
      </c>
      <c r="D8" s="20"/>
      <c r="E8" s="21">
        <f>IFERROR((GETPIVOTDATA("Somme de H Réel",[1]Analyse!$K$4,"Année",A8,"Semaine",C8,"Nature",[1]Analyse!$L$1)),0)</f>
        <v>0</v>
      </c>
      <c r="F8" s="21">
        <f>IFERROR((GETPIVOTDATA("Somme de H Théo",[1]Analyse!$K$4,"Année",A8,"Semaine",C8,"Nature",[1]Analyse!$L$1)),0)</f>
        <v>0</v>
      </c>
      <c r="G8" s="20"/>
      <c r="H8" s="21">
        <f>IFERROR(GETPIVOTDATA("Somme de Journal",[1]Analyse!$K$4,"Année",A8,"Semaine",C8,"Nature",[1]Analyse!$L$1),0)</f>
        <v>0</v>
      </c>
      <c r="I8" s="21">
        <f>IF(E8=0,0,H8/E8)</f>
        <v>0</v>
      </c>
      <c r="J8" s="22">
        <f>IF(F8=0,0,H8/F8)</f>
        <v>0</v>
      </c>
      <c r="K8" s="20"/>
      <c r="L8" s="21">
        <f>IF(B7&lt;&gt;B8,H8,H8+L7)</f>
        <v>0</v>
      </c>
      <c r="M8" s="21">
        <f>IF(B7&lt;&gt;B8,I8,I8+M7)</f>
        <v>0</v>
      </c>
      <c r="N8" s="21">
        <f>IF(B7&lt;&gt;B8,J8,J8+N7)</f>
        <v>0</v>
      </c>
      <c r="O8" s="20"/>
      <c r="P8" s="21">
        <f>IF(M8=0,0,L8/M8)</f>
        <v>0</v>
      </c>
      <c r="Q8" s="21">
        <f>IF(N8=0,0,L8/N8)</f>
        <v>0</v>
      </c>
      <c r="R8" s="22">
        <f>[1]Analyse!$E$19</f>
        <v>0</v>
      </c>
      <c r="S8" s="23"/>
    </row>
    <row r="9" spans="1:19" x14ac:dyDescent="0.25">
      <c r="A9" s="17">
        <v>2018</v>
      </c>
      <c r="B9" s="18" t="s">
        <v>16</v>
      </c>
      <c r="C9" s="19">
        <f>C8+1</f>
        <v>47</v>
      </c>
      <c r="D9" s="20"/>
      <c r="E9" s="21">
        <f>IFERROR((GETPIVOTDATA("Somme de H Réel",[1]Analyse!$K$4,"Année",A9,"Semaine",C9,"Nature",[1]Analyse!$L$1)),0)</f>
        <v>0</v>
      </c>
      <c r="F9" s="21">
        <f>IFERROR((GETPIVOTDATA("Somme de H Théo",[1]Analyse!$K$4,"Année",A9,"Semaine",C9,"Nature",[1]Analyse!$L$1)),0)</f>
        <v>0</v>
      </c>
      <c r="G9" s="20"/>
      <c r="H9" s="21">
        <f>IFERROR(GETPIVOTDATA("Somme de Journal",[1]Analyse!$K$4,"Année",A9,"Semaine",C9,"Nature",[1]Analyse!$L$1),0)</f>
        <v>0</v>
      </c>
      <c r="I9" s="21">
        <f>IF(E9=0,0,H9/E9)</f>
        <v>0</v>
      </c>
      <c r="J9" s="22">
        <f>IF(F9=0,0,H9/F9)</f>
        <v>0</v>
      </c>
      <c r="K9" s="20"/>
      <c r="L9" s="21">
        <f>IF(B8&lt;&gt;B9,H9,H9+L8)</f>
        <v>0</v>
      </c>
      <c r="M9" s="21">
        <f>IF(B8&lt;&gt;B9,I9,I9+M8)</f>
        <v>0</v>
      </c>
      <c r="N9" s="21">
        <f>IF(B8&lt;&gt;B9,J9,J9+N8)</f>
        <v>0</v>
      </c>
      <c r="O9" s="20"/>
      <c r="P9" s="21">
        <f>IF(M9=0,0,L9/M9)</f>
        <v>0</v>
      </c>
      <c r="Q9" s="21">
        <f>IF(N9=0,0,L9/N9)</f>
        <v>0</v>
      </c>
      <c r="R9" s="22">
        <f>[1]Analyse!$E$19</f>
        <v>0</v>
      </c>
      <c r="S9" s="23"/>
    </row>
    <row r="10" spans="1:19" x14ac:dyDescent="0.25">
      <c r="A10" s="17">
        <v>2018</v>
      </c>
      <c r="B10" s="18" t="s">
        <v>16</v>
      </c>
      <c r="C10" s="19">
        <f>C9+1</f>
        <v>48</v>
      </c>
      <c r="D10" s="20"/>
      <c r="E10" s="21">
        <f>IFERROR((GETPIVOTDATA("Somme de H Réel",[1]Analyse!$K$4,"Année",A10,"Semaine",C10,"Nature",[1]Analyse!$L$1)),0)</f>
        <v>4</v>
      </c>
      <c r="F10" s="21">
        <f>IFERROR((GETPIVOTDATA("Somme de H Théo",[1]Analyse!$K$4,"Année",A10,"Semaine",C10,"Nature",[1]Analyse!$L$1)),0)</f>
        <v>38</v>
      </c>
      <c r="G10" s="20"/>
      <c r="H10" s="21">
        <f>IFERROR(GETPIVOTDATA("Somme de Journal",[1]Analyse!$K$4,"Année",A10,"Semaine",C10,"Nature",[1]Analyse!$L$1),0)</f>
        <v>0</v>
      </c>
      <c r="I10" s="21">
        <f>IF(E10=0,0,H10/E10)</f>
        <v>0</v>
      </c>
      <c r="J10" s="22">
        <f>IF(F10=0,0,H10/F10)</f>
        <v>0</v>
      </c>
      <c r="K10" s="20"/>
      <c r="L10" s="21">
        <f>IF(B9&lt;&gt;B10,H10,H10+L9)</f>
        <v>0</v>
      </c>
      <c r="M10" s="21">
        <f>IF(B9&lt;&gt;B10,I10,I10+M9)</f>
        <v>0</v>
      </c>
      <c r="N10" s="21">
        <f>IF(B9&lt;&gt;B10,J10,J10+N9)</f>
        <v>0</v>
      </c>
      <c r="O10" s="20"/>
      <c r="P10" s="21">
        <f>IF(M10=0,0,L10/M10)</f>
        <v>0</v>
      </c>
      <c r="Q10" s="21">
        <f>IF(N10=0,0,L10/N10)</f>
        <v>0</v>
      </c>
      <c r="R10" s="22">
        <f>[1]Analyse!$E$19</f>
        <v>0</v>
      </c>
      <c r="S10" s="23"/>
    </row>
    <row r="11" spans="1:19" x14ac:dyDescent="0.25">
      <c r="A11" s="17">
        <v>2018</v>
      </c>
      <c r="B11" s="18" t="s">
        <v>17</v>
      </c>
      <c r="C11" s="19">
        <f>C10+1</f>
        <v>49</v>
      </c>
      <c r="D11" s="20"/>
      <c r="E11" s="21">
        <f>IFERROR((GETPIVOTDATA("Somme de H Réel",[1]Analyse!$K$4,"Année",A11,"Semaine",C11,"Nature",[1]Analyse!$L$1)),0)</f>
        <v>13</v>
      </c>
      <c r="F11" s="21">
        <f>IFERROR((GETPIVOTDATA("Somme de H Théo",[1]Analyse!$K$4,"Année",A11,"Semaine",C11,"Nature",[1]Analyse!$L$1)),0)</f>
        <v>38</v>
      </c>
      <c r="G11" s="20"/>
      <c r="H11" s="21">
        <f>IFERROR(GETPIVOTDATA("Somme de Journal",[1]Analyse!$K$4,"Année",A11,"Semaine",C11,"Nature",[1]Analyse!$L$1),0)</f>
        <v>0</v>
      </c>
      <c r="I11" s="21">
        <f>IF(E11=0,0,H11/E11)</f>
        <v>0</v>
      </c>
      <c r="J11" s="22">
        <f>IF(F11=0,0,H11/F11)</f>
        <v>0</v>
      </c>
      <c r="K11" s="20"/>
      <c r="L11" s="21">
        <f>IF(B10&lt;&gt;B11,H11,H11+L10)</f>
        <v>0</v>
      </c>
      <c r="M11" s="21">
        <f>IF(B10&lt;&gt;B11,I11,I11+M10)</f>
        <v>0</v>
      </c>
      <c r="N11" s="21">
        <f>IF(B10&lt;&gt;B11,J11,J11+N10)</f>
        <v>0</v>
      </c>
      <c r="O11" s="20"/>
      <c r="P11" s="21">
        <f>IF(M11=0,0,L11/M11)</f>
        <v>0</v>
      </c>
      <c r="Q11" s="21">
        <f>IF(N11=0,0,L11/N11)</f>
        <v>0</v>
      </c>
      <c r="R11" s="22">
        <f>[1]Analyse!$E$19</f>
        <v>0</v>
      </c>
      <c r="S11" s="23"/>
    </row>
    <row r="12" spans="1:19" x14ac:dyDescent="0.25">
      <c r="A12" s="17">
        <v>2018</v>
      </c>
      <c r="B12" s="18" t="s">
        <v>17</v>
      </c>
      <c r="C12" s="19">
        <f>C11+1</f>
        <v>50</v>
      </c>
      <c r="D12" s="20"/>
      <c r="E12" s="21">
        <f>IFERROR((GETPIVOTDATA("Somme de H Réel",[1]Analyse!$K$4,"Année",A12,"Semaine",C12,"Nature",[1]Analyse!$L$1)),0)</f>
        <v>36</v>
      </c>
      <c r="F12" s="21">
        <f>IFERROR((GETPIVOTDATA("Somme de H Théo",[1]Analyse!$K$4,"Année",A12,"Semaine",C12,"Nature",[1]Analyse!$L$1)),0)</f>
        <v>36</v>
      </c>
      <c r="G12" s="20"/>
      <c r="H12" s="21">
        <f>IFERROR(GETPIVOTDATA("Somme de Journal",[1]Analyse!$K$4,"Année",A12,"Semaine",C12,"Nature",[1]Analyse!$L$1),0)</f>
        <v>1348</v>
      </c>
      <c r="I12" s="21">
        <f>IF(E12=0,0,H12/E12)</f>
        <v>37.444444444444443</v>
      </c>
      <c r="J12" s="22">
        <f>IF(F12=0,0,H12/F12)</f>
        <v>37.444444444444443</v>
      </c>
      <c r="K12" s="20"/>
      <c r="L12" s="21">
        <f>IF(B11&lt;&gt;B12,H12,H12+L11)</f>
        <v>1348</v>
      </c>
      <c r="M12" s="21">
        <f>IF(B11&lt;&gt;B12,I12,I12+M11)</f>
        <v>37.444444444444443</v>
      </c>
      <c r="N12" s="21">
        <f>IF(B11&lt;&gt;B12,J12,J12+N11)</f>
        <v>37.444444444444443</v>
      </c>
      <c r="O12" s="20"/>
      <c r="P12" s="21">
        <f>IF(M12=0,0,L12/M12)</f>
        <v>36</v>
      </c>
      <c r="Q12" s="21">
        <f>IF(N12=0,0,L12/N12)</f>
        <v>36</v>
      </c>
      <c r="R12" s="22">
        <f>[1]Analyse!$E$19</f>
        <v>0</v>
      </c>
      <c r="S12" s="23"/>
    </row>
    <row r="13" spans="1:19" x14ac:dyDescent="0.25">
      <c r="A13" s="17">
        <v>2018</v>
      </c>
      <c r="B13" s="18" t="s">
        <v>17</v>
      </c>
      <c r="C13" s="19">
        <f>C12+1</f>
        <v>51</v>
      </c>
      <c r="D13" s="20"/>
      <c r="E13" s="21">
        <f>IFERROR((GETPIVOTDATA("Somme de H Réel",[1]Analyse!$K$4,"Année",A13,"Semaine",C13,"Nature",[1]Analyse!$L$1)),0)</f>
        <v>31</v>
      </c>
      <c r="F13" s="21">
        <f>IFERROR((GETPIVOTDATA("Somme de H Théo",[1]Analyse!$K$4,"Année",A13,"Semaine",C13,"Nature",[1]Analyse!$L$1)),0)</f>
        <v>32</v>
      </c>
      <c r="G13" s="20"/>
      <c r="H13" s="21">
        <f>IFERROR(GETPIVOTDATA("Somme de Journal",[1]Analyse!$K$4,"Année",A13,"Semaine",C13,"Nature",[1]Analyse!$L$1),0)</f>
        <v>1522</v>
      </c>
      <c r="I13" s="21">
        <f>IF(E13=0,0,H13/E13)</f>
        <v>49.096774193548384</v>
      </c>
      <c r="J13" s="22">
        <f>IF(F13=0,0,H13/F13)</f>
        <v>47.5625</v>
      </c>
      <c r="K13" s="20"/>
      <c r="L13" s="21">
        <f>IF(B12&lt;&gt;B13,H13,H13+L12)</f>
        <v>2870</v>
      </c>
      <c r="M13" s="21">
        <f>IF(B12&lt;&gt;B13,I13,I13+M12)</f>
        <v>86.541218637992827</v>
      </c>
      <c r="N13" s="21">
        <f>IF(B12&lt;&gt;B13,J13,J13+N12)</f>
        <v>85.006944444444443</v>
      </c>
      <c r="O13" s="20"/>
      <c r="P13" s="21">
        <f>IF(M13=0,0,L13/M13)</f>
        <v>33.163387864982397</v>
      </c>
      <c r="Q13" s="21">
        <f>IF(N13=0,0,L13/N13)</f>
        <v>33.761947553304466</v>
      </c>
      <c r="R13" s="22">
        <f>[1]Analyse!$E$19</f>
        <v>0</v>
      </c>
      <c r="S13" s="23"/>
    </row>
    <row r="14" spans="1:19" x14ac:dyDescent="0.25">
      <c r="A14" s="17">
        <v>2018</v>
      </c>
      <c r="B14" s="18" t="s">
        <v>17</v>
      </c>
      <c r="C14" s="19">
        <f>C13+1</f>
        <v>52</v>
      </c>
      <c r="D14" s="20"/>
      <c r="E14" s="21">
        <f>IFERROR((GETPIVOTDATA("Somme de H Réel",[1]Analyse!$K$4,"Année",A14,"Semaine",C14,"Nature",[1]Analyse!$L$1)),0)</f>
        <v>0</v>
      </c>
      <c r="F14" s="21">
        <f>IFERROR((GETPIVOTDATA("Somme de H Théo",[1]Analyse!$K$4,"Année",A14,"Semaine",C14,"Nature",[1]Analyse!$L$1)),0)</f>
        <v>0</v>
      </c>
      <c r="G14" s="20"/>
      <c r="H14" s="21">
        <f>IFERROR(GETPIVOTDATA("Somme de Journal",[1]Analyse!$K$4,"Année",A14,"Semaine",C14,"Nature",[1]Analyse!$L$1),0)</f>
        <v>0</v>
      </c>
      <c r="I14" s="21">
        <f>IF(E14=0,0,H14/E14)</f>
        <v>0</v>
      </c>
      <c r="J14" s="22">
        <f>IF(F14=0,0,H14/F14)</f>
        <v>0</v>
      </c>
      <c r="K14" s="20"/>
      <c r="L14" s="21">
        <f>IF(B13&lt;&gt;B14,H14,H14+L13)</f>
        <v>2870</v>
      </c>
      <c r="M14" s="21">
        <f>IF(B13&lt;&gt;B14,I14,I14+M13)</f>
        <v>86.541218637992827</v>
      </c>
      <c r="N14" s="21">
        <f>IF(B13&lt;&gt;B14,J14,J14+N13)</f>
        <v>85.006944444444443</v>
      </c>
      <c r="O14" s="20"/>
      <c r="P14" s="21">
        <f>IF(M14=0,0,L14/M14)</f>
        <v>33.163387864982397</v>
      </c>
      <c r="Q14" s="21">
        <f>IF(N14=0,0,L14/N14)</f>
        <v>33.761947553304466</v>
      </c>
      <c r="R14" s="22">
        <f>[1]Analyse!$E$19</f>
        <v>0</v>
      </c>
      <c r="S14" s="23"/>
    </row>
    <row r="15" spans="1:19" x14ac:dyDescent="0.25">
      <c r="A15" s="17">
        <v>2019</v>
      </c>
      <c r="B15" s="24" t="s">
        <v>18</v>
      </c>
      <c r="C15" s="19">
        <v>1</v>
      </c>
      <c r="D15" s="20"/>
      <c r="E15" s="21">
        <f>IFERROR((GETPIVOTDATA("Somme de H Réel",[1]Analyse!$K$4,"Année",A15,"Semaine",C15,"Nature",[1]Analyse!$L$1)),0)</f>
        <v>0</v>
      </c>
      <c r="F15" s="21">
        <f>IFERROR((GETPIVOTDATA("Somme de H Théo",[1]Analyse!$K$4,"Année",A15,"Semaine",C15,"Nature",[1]Analyse!$L$1)),0)</f>
        <v>0</v>
      </c>
      <c r="G15" s="20"/>
      <c r="H15" s="21">
        <f>IFERROR(GETPIVOTDATA("Somme de Journal",[1]Analyse!$K$4,"Année",A15,"Semaine",C15,"Nature",[1]Analyse!$L$1),0)</f>
        <v>0</v>
      </c>
      <c r="I15" s="21">
        <f>IF(E15=0,0,H15/E15)</f>
        <v>0</v>
      </c>
      <c r="J15" s="22">
        <f>IF(F15=0,0,H15/F15)</f>
        <v>0</v>
      </c>
      <c r="K15" s="20"/>
      <c r="L15" s="21">
        <f>IF(B14&lt;&gt;B15,H15,H15+L14)</f>
        <v>0</v>
      </c>
      <c r="M15" s="21">
        <f>IF(B14&lt;&gt;B15,I15,I15+M14)</f>
        <v>0</v>
      </c>
      <c r="N15" s="21">
        <f>IF(B14&lt;&gt;B15,J15,J15+N14)</f>
        <v>0</v>
      </c>
      <c r="O15" s="20"/>
      <c r="P15" s="21">
        <f>IF(M15=0,0,L15/M15)</f>
        <v>0</v>
      </c>
      <c r="Q15" s="21">
        <f>IF(N15=0,0,L15/N15)</f>
        <v>0</v>
      </c>
      <c r="R15" s="22">
        <f>[1]Analyse!$E$19</f>
        <v>0</v>
      </c>
      <c r="S15" s="23"/>
    </row>
    <row r="16" spans="1:19" x14ac:dyDescent="0.25">
      <c r="A16" s="17">
        <v>2019</v>
      </c>
      <c r="B16" s="24" t="s">
        <v>18</v>
      </c>
      <c r="C16" s="19">
        <f>C15+1</f>
        <v>2</v>
      </c>
      <c r="D16" s="20"/>
      <c r="E16" s="21">
        <f>IFERROR((GETPIVOTDATA("Somme de H Réel",[1]Analyse!$K$4,"Année",A16,"Semaine",C16,"Nature",[1]Analyse!$L$1)),0)</f>
        <v>67</v>
      </c>
      <c r="F16" s="21">
        <f>IFERROR((GETPIVOTDATA("Somme de H Théo",[1]Analyse!$K$4,"Année",A16,"Semaine",C16,"Nature",[1]Analyse!$L$1)),0)</f>
        <v>68</v>
      </c>
      <c r="G16" s="20"/>
      <c r="H16" s="21">
        <f>IFERROR(GETPIVOTDATA("Somme de Journal",[1]Analyse!$K$4,"Année",A16,"Semaine",C16,"Nature",[1]Analyse!$L$1),0)</f>
        <v>1560</v>
      </c>
      <c r="I16" s="21">
        <f>IF(E16=0,0,H16/E16)</f>
        <v>23.28358208955224</v>
      </c>
      <c r="J16" s="22">
        <f>IF(F16=0,0,H16/F16)</f>
        <v>22.941176470588236</v>
      </c>
      <c r="K16" s="20"/>
      <c r="L16" s="21">
        <f>IF(B15&lt;&gt;B16,H16,H16+L15)</f>
        <v>1560</v>
      </c>
      <c r="M16" s="21">
        <f>IF(B15&lt;&gt;B16,I16,I16+M15)</f>
        <v>23.28358208955224</v>
      </c>
      <c r="N16" s="21">
        <f>IF(B15&lt;&gt;B16,J16,J16+N15)</f>
        <v>22.941176470588236</v>
      </c>
      <c r="O16" s="20"/>
      <c r="P16" s="21">
        <f>IF(M16=0,0,L16/M16)</f>
        <v>67</v>
      </c>
      <c r="Q16" s="21">
        <f>IF(N16=0,0,L16/N16)</f>
        <v>68</v>
      </c>
      <c r="R16" s="22">
        <f>[1]Analyse!$E$19</f>
        <v>0</v>
      </c>
      <c r="S16" s="23"/>
    </row>
    <row r="17" spans="1:19" x14ac:dyDescent="0.25">
      <c r="A17" s="17">
        <v>2019</v>
      </c>
      <c r="B17" s="24" t="s">
        <v>18</v>
      </c>
      <c r="C17" s="19">
        <f>C16+1</f>
        <v>3</v>
      </c>
      <c r="D17" s="20"/>
      <c r="E17" s="21">
        <f>IFERROR((GETPIVOTDATA("Somme de H Réel",[1]Analyse!$K$4,"Année",A17,"Semaine",C17,"Nature",[1]Analyse!$L$1)),0)</f>
        <v>67</v>
      </c>
      <c r="F17" s="21">
        <f>IFERROR((GETPIVOTDATA("Somme de H Théo",[1]Analyse!$K$4,"Année",A17,"Semaine",C17,"Nature",[1]Analyse!$L$1)),0)</f>
        <v>68</v>
      </c>
      <c r="G17" s="20"/>
      <c r="H17" s="21">
        <f>IFERROR(GETPIVOTDATA("Somme de Journal",[1]Analyse!$K$4,"Année",A17,"Semaine",C17,"Nature",[1]Analyse!$L$1),0)</f>
        <v>1456</v>
      </c>
      <c r="I17" s="21">
        <f>IF(E17=0,0,H17/E17)</f>
        <v>21.731343283582088</v>
      </c>
      <c r="J17" s="22">
        <f>IF(F17=0,0,H17/F17)</f>
        <v>21.411764705882351</v>
      </c>
      <c r="K17" s="20"/>
      <c r="L17" s="21">
        <f>IF(B16&lt;&gt;B17,H17,H17+L16)</f>
        <v>3016</v>
      </c>
      <c r="M17" s="21">
        <f>IF(B16&lt;&gt;B17,I17,I17+M16)</f>
        <v>45.014925373134332</v>
      </c>
      <c r="N17" s="21">
        <f>IF(B16&lt;&gt;B17,J17,J17+N16)</f>
        <v>44.352941176470587</v>
      </c>
      <c r="O17" s="20"/>
      <c r="P17" s="21">
        <f>IF(M17=0,0,L17/M17)</f>
        <v>67</v>
      </c>
      <c r="Q17" s="21">
        <f>IF(N17=0,0,L17/N17)</f>
        <v>68</v>
      </c>
      <c r="R17" s="22">
        <f>[1]Analyse!$E$19</f>
        <v>0</v>
      </c>
      <c r="S17" s="23"/>
    </row>
    <row r="18" spans="1:19" x14ac:dyDescent="0.25">
      <c r="A18" s="17">
        <v>2019</v>
      </c>
      <c r="B18" s="24" t="s">
        <v>18</v>
      </c>
      <c r="C18" s="19">
        <f>C17+1</f>
        <v>4</v>
      </c>
      <c r="D18" s="20"/>
      <c r="E18" s="21">
        <f>IFERROR((GETPIVOTDATA("Somme de H Réel",[1]Analyse!$K$4,"Année",A18,"Semaine",C18,"Nature",[1]Analyse!$L$1)),0)</f>
        <v>23</v>
      </c>
      <c r="F18" s="21">
        <f>IFERROR((GETPIVOTDATA("Somme de H Théo",[1]Analyse!$K$4,"Année",A18,"Semaine",C18,"Nature",[1]Analyse!$L$1)),0)</f>
        <v>44</v>
      </c>
      <c r="G18" s="20"/>
      <c r="H18" s="21">
        <f>IFERROR(GETPIVOTDATA("Somme de Journal",[1]Analyse!$K$4,"Année",A18,"Semaine",C18,"Nature",[1]Analyse!$L$1),0)</f>
        <v>72</v>
      </c>
      <c r="I18" s="21">
        <f>IF(E18=0,0,H18/E18)</f>
        <v>3.1304347826086958</v>
      </c>
      <c r="J18" s="22">
        <f>IF(F18=0,0,H18/F18)</f>
        <v>1.6363636363636365</v>
      </c>
      <c r="K18" s="20"/>
      <c r="L18" s="21">
        <f>IF(B17&lt;&gt;B18,H18,H18+L17)</f>
        <v>3088</v>
      </c>
      <c r="M18" s="21">
        <f>IF(B17&lt;&gt;B18,I18,I18+M17)</f>
        <v>48.145360155743028</v>
      </c>
      <c r="N18" s="21">
        <f>IF(B17&lt;&gt;B18,J18,J18+N17)</f>
        <v>45.98930481283422</v>
      </c>
      <c r="O18" s="20"/>
      <c r="P18" s="21">
        <f>IF(M18=0,0,L18/M18)</f>
        <v>64.139098555100276</v>
      </c>
      <c r="Q18" s="21">
        <f>IF(N18=0,0,L18/N18)</f>
        <v>67.146046511627915</v>
      </c>
      <c r="R18" s="22">
        <f>[1]Analyse!$E$19</f>
        <v>0</v>
      </c>
      <c r="S18" s="23"/>
    </row>
    <row r="19" spans="1:19" x14ac:dyDescent="0.25">
      <c r="A19" s="17">
        <v>2019</v>
      </c>
      <c r="B19" s="24" t="s">
        <v>18</v>
      </c>
      <c r="C19" s="19">
        <f>C18+1</f>
        <v>5</v>
      </c>
      <c r="D19" s="20"/>
      <c r="E19" s="21">
        <f>IFERROR((GETPIVOTDATA("Somme de H Réel",[1]Analyse!$K$4,"Année",A19,"Semaine",C19,"Nature",[1]Analyse!$L$1)),0)</f>
        <v>0</v>
      </c>
      <c r="F19" s="21">
        <f>IFERROR((GETPIVOTDATA("Somme de H Théo",[1]Analyse!$K$4,"Année",A19,"Semaine",C19,"Nature",[1]Analyse!$L$1)),0)</f>
        <v>0</v>
      </c>
      <c r="G19" s="20"/>
      <c r="H19" s="21">
        <f>IFERROR(GETPIVOTDATA("Somme de Journal",[1]Analyse!$K$4,"Année",A19,"Semaine",C19,"Nature",[1]Analyse!$L$1),0)</f>
        <v>0</v>
      </c>
      <c r="I19" s="21">
        <f>IF(E19=0,0,H19/E19)</f>
        <v>0</v>
      </c>
      <c r="J19" s="22">
        <f>IF(F19=0,0,H19/F19)</f>
        <v>0</v>
      </c>
      <c r="K19" s="20"/>
      <c r="L19" s="21">
        <f>IF(B18&lt;&gt;B19,H19,H19+L18)</f>
        <v>3088</v>
      </c>
      <c r="M19" s="21">
        <f>IF(B18&lt;&gt;B19,I19,I19+M18)</f>
        <v>48.145360155743028</v>
      </c>
      <c r="N19" s="21">
        <f>IF(B18&lt;&gt;B19,J19,J19+N18)</f>
        <v>45.98930481283422</v>
      </c>
      <c r="O19" s="20"/>
      <c r="P19" s="21">
        <f>IF(M19=0,0,L19/M19)</f>
        <v>64.139098555100276</v>
      </c>
      <c r="Q19" s="21">
        <f>IF(N19=0,0,L19/N19)</f>
        <v>67.146046511627915</v>
      </c>
      <c r="R19" s="22">
        <f>[1]Analyse!$E$19</f>
        <v>0</v>
      </c>
      <c r="S19" s="23"/>
    </row>
    <row r="20" spans="1:19" x14ac:dyDescent="0.25">
      <c r="A20" s="17">
        <v>2019</v>
      </c>
      <c r="B20" s="24" t="s">
        <v>19</v>
      </c>
      <c r="C20" s="19">
        <f>C19+1</f>
        <v>6</v>
      </c>
      <c r="D20" s="20"/>
      <c r="E20" s="21">
        <f>IFERROR((GETPIVOTDATA("Somme de H Réel",[1]Analyse!$K$4,"Année",A20,"Semaine",C20,"Nature",[1]Analyse!$L$1)),0)</f>
        <v>63</v>
      </c>
      <c r="F20" s="21">
        <f>IFERROR((GETPIVOTDATA("Somme de H Théo",[1]Analyse!$K$4,"Année",A20,"Semaine",C20,"Nature",[1]Analyse!$L$1)),0)</f>
        <v>73</v>
      </c>
      <c r="G20" s="20"/>
      <c r="H20" s="21">
        <f>IFERROR(GETPIVOTDATA("Somme de Journal",[1]Analyse!$K$4,"Année",A20,"Semaine",C20,"Nature",[1]Analyse!$L$1),0)</f>
        <v>584</v>
      </c>
      <c r="I20" s="21">
        <f>IF(E20=0,0,H20/E20)</f>
        <v>9.2698412698412707</v>
      </c>
      <c r="J20" s="22">
        <f>IF(F20=0,0,H20/F20)</f>
        <v>8</v>
      </c>
      <c r="K20" s="20"/>
      <c r="L20" s="21">
        <f>IF(B19&lt;&gt;B20,H20,H20+L19)</f>
        <v>584</v>
      </c>
      <c r="M20" s="21">
        <f>IF(B19&lt;&gt;B20,I20,I20+M19)</f>
        <v>9.2698412698412707</v>
      </c>
      <c r="N20" s="21">
        <f>IF(B19&lt;&gt;B20,J20,J20+N19)</f>
        <v>8</v>
      </c>
      <c r="O20" s="20"/>
      <c r="P20" s="21">
        <f>IF(M20=0,0,L20/M20)</f>
        <v>62.999999999999993</v>
      </c>
      <c r="Q20" s="21">
        <f>IF(N20=0,0,L20/N20)</f>
        <v>73</v>
      </c>
      <c r="R20" s="22">
        <f>[1]Analyse!$E$19</f>
        <v>0</v>
      </c>
      <c r="S20" s="23"/>
    </row>
    <row r="21" spans="1:19" x14ac:dyDescent="0.25">
      <c r="A21" s="17">
        <v>2019</v>
      </c>
      <c r="B21" s="24" t="s">
        <v>19</v>
      </c>
      <c r="C21" s="19">
        <f>C20+1</f>
        <v>7</v>
      </c>
      <c r="D21" s="20"/>
      <c r="E21" s="21">
        <f>IFERROR((GETPIVOTDATA("Somme de H Réel",[1]Analyse!$K$4,"Année",A21,"Semaine",C21,"Nature",[1]Analyse!$L$1)),0)</f>
        <v>68</v>
      </c>
      <c r="F21" s="21">
        <f>IFERROR((GETPIVOTDATA("Somme de H Théo",[1]Analyse!$K$4,"Année",A21,"Semaine",C21,"Nature",[1]Analyse!$L$1)),0)</f>
        <v>76</v>
      </c>
      <c r="G21" s="20"/>
      <c r="H21" s="21">
        <f>IFERROR(GETPIVOTDATA("Somme de Journal",[1]Analyse!$K$4,"Année",A21,"Semaine",C21,"Nature",[1]Analyse!$L$1),0)</f>
        <v>784</v>
      </c>
      <c r="I21" s="21">
        <f>IF(E21=0,0,H21/E21)</f>
        <v>11.529411764705882</v>
      </c>
      <c r="J21" s="22">
        <f>IF(F21=0,0,H21/F21)</f>
        <v>10.315789473684211</v>
      </c>
      <c r="K21" s="20"/>
      <c r="L21" s="21">
        <f>IF(B20&lt;&gt;B21,H21,H21+L20)</f>
        <v>1368</v>
      </c>
      <c r="M21" s="21">
        <f>IF(B20&lt;&gt;B21,I21,I21+M20)</f>
        <v>20.799253034547153</v>
      </c>
      <c r="N21" s="21">
        <f>IF(B20&lt;&gt;B21,J21,J21+N20)</f>
        <v>18.315789473684212</v>
      </c>
      <c r="O21" s="20"/>
      <c r="P21" s="21">
        <f>IF(M21=0,0,L21/M21)</f>
        <v>65.771592745555751</v>
      </c>
      <c r="Q21" s="21">
        <f>IF(N21=0,0,L21/N21)</f>
        <v>74.689655172413779</v>
      </c>
      <c r="R21" s="22">
        <f>[1]Analyse!$E$19</f>
        <v>0</v>
      </c>
      <c r="S21" s="23"/>
    </row>
    <row r="22" spans="1:19" x14ac:dyDescent="0.25">
      <c r="A22" s="17">
        <v>2019</v>
      </c>
      <c r="B22" s="24" t="s">
        <v>19</v>
      </c>
      <c r="C22" s="19">
        <f>C21+1</f>
        <v>8</v>
      </c>
      <c r="D22" s="20"/>
      <c r="E22" s="21">
        <f>IFERROR((GETPIVOTDATA("Somme de H Réel",[1]Analyse!$K$4,"Année",A22,"Semaine",C22,"Nature",[1]Analyse!$L$1)),0)</f>
        <v>64</v>
      </c>
      <c r="F22" s="21">
        <f>IFERROR((GETPIVOTDATA("Somme de H Théo",[1]Analyse!$K$4,"Année",A22,"Semaine",C22,"Nature",[1]Analyse!$L$1)),0)</f>
        <v>73</v>
      </c>
      <c r="G22" s="20"/>
      <c r="H22" s="21">
        <f>IFERROR(GETPIVOTDATA("Somme de Journal",[1]Analyse!$K$4,"Année",A22,"Semaine",C22,"Nature",[1]Analyse!$L$1),0)</f>
        <v>176</v>
      </c>
      <c r="I22" s="21">
        <f>IF(E22=0,0,H22/E22)</f>
        <v>2.75</v>
      </c>
      <c r="J22" s="22">
        <f>IF(F22=0,0,H22/F22)</f>
        <v>2.4109589041095889</v>
      </c>
      <c r="K22" s="20"/>
      <c r="L22" s="21">
        <f>IF(B21&lt;&gt;B22,H22,H22+L21)</f>
        <v>1544</v>
      </c>
      <c r="M22" s="21">
        <f>IF(B21&lt;&gt;B22,I22,I22+M21)</f>
        <v>23.549253034547153</v>
      </c>
      <c r="N22" s="21">
        <f>IF(B21&lt;&gt;B22,J22,J22+N21)</f>
        <v>20.7267483777938</v>
      </c>
      <c r="O22" s="20"/>
      <c r="P22" s="21">
        <f>IF(M22=0,0,L22/M22)</f>
        <v>65.564712296178811</v>
      </c>
      <c r="Q22" s="21">
        <f>IF(N22=0,0,L22/N22)</f>
        <v>74.493112564352302</v>
      </c>
      <c r="R22" s="22">
        <f>[1]Analyse!$E$19</f>
        <v>0</v>
      </c>
      <c r="S22" s="23"/>
    </row>
    <row r="23" spans="1:19" x14ac:dyDescent="0.25">
      <c r="A23" s="17">
        <v>2019</v>
      </c>
      <c r="B23" s="24" t="s">
        <v>19</v>
      </c>
      <c r="C23" s="19">
        <f>C22+1</f>
        <v>9</v>
      </c>
      <c r="D23" s="20"/>
      <c r="E23" s="21">
        <f>IFERROR((GETPIVOTDATA("Somme de H Réel",[1]Analyse!$K$4,"Année",A23,"Semaine",C23,"Nature",[1]Analyse!$L$1)),0)</f>
        <v>0</v>
      </c>
      <c r="F23" s="21">
        <f>IFERROR((GETPIVOTDATA("Somme de H Théo",[1]Analyse!$K$4,"Année",A23,"Semaine",C23,"Nature",[1]Analyse!$L$1)),0)</f>
        <v>0</v>
      </c>
      <c r="G23" s="20"/>
      <c r="H23" s="21">
        <f>IFERROR(GETPIVOTDATA("Somme de Journal",[1]Analyse!$K$4,"Année",A23,"Semaine",C23,"Nature",[1]Analyse!$L$1),0)</f>
        <v>0</v>
      </c>
      <c r="I23" s="21">
        <f>IF(E23=0,0,H23/E23)</f>
        <v>0</v>
      </c>
      <c r="J23" s="22">
        <f>IF(F23=0,0,H23/F23)</f>
        <v>0</v>
      </c>
      <c r="K23" s="20"/>
      <c r="L23" s="21">
        <f>IF(B22&lt;&gt;B23,H23,H23+L22)</f>
        <v>1544</v>
      </c>
      <c r="M23" s="21">
        <f>IF(B22&lt;&gt;B23,I23,I23+M22)</f>
        <v>23.549253034547153</v>
      </c>
      <c r="N23" s="21">
        <f>IF(B22&lt;&gt;B23,J23,J23+N22)</f>
        <v>20.7267483777938</v>
      </c>
      <c r="O23" s="20"/>
      <c r="P23" s="21">
        <f>IF(M23=0,0,L23/M23)</f>
        <v>65.564712296178811</v>
      </c>
      <c r="Q23" s="21">
        <f>IF(N23=0,0,L23/N23)</f>
        <v>74.493112564352302</v>
      </c>
      <c r="R23" s="22">
        <f>[1]Analyse!$E$19</f>
        <v>0</v>
      </c>
      <c r="S23" s="23"/>
    </row>
    <row r="24" spans="1:19" x14ac:dyDescent="0.25">
      <c r="A24" s="17">
        <v>2019</v>
      </c>
      <c r="B24" s="24" t="s">
        <v>20</v>
      </c>
      <c r="C24" s="19">
        <f>C23+1</f>
        <v>10</v>
      </c>
      <c r="D24" s="20"/>
      <c r="E24" s="21">
        <f>IFERROR((GETPIVOTDATA("Somme de H Réel",[1]Analyse!$K$4,"Année",A24,"Semaine",C24,"Nature",[1]Analyse!$L$1)),0)</f>
        <v>60</v>
      </c>
      <c r="F24" s="21">
        <f>IFERROR((GETPIVOTDATA("Somme de H Théo",[1]Analyse!$K$4,"Année",A24,"Semaine",C24,"Nature",[1]Analyse!$L$1)),0)</f>
        <v>69</v>
      </c>
      <c r="G24" s="20"/>
      <c r="H24" s="21">
        <f>IFERROR(GETPIVOTDATA("Somme de Journal",[1]Analyse!$K$4,"Année",A24,"Semaine",C24,"Nature",[1]Analyse!$L$1),0)</f>
        <v>3035.5299999999997</v>
      </c>
      <c r="I24" s="21">
        <f>IF(E24=0,0,H24/E24)</f>
        <v>50.592166666666664</v>
      </c>
      <c r="J24" s="22">
        <f>IF(F24=0,0,H24/F24)</f>
        <v>43.993188405797099</v>
      </c>
      <c r="K24" s="20"/>
      <c r="L24" s="21">
        <f>IF(B23&lt;&gt;B24,H24,H24+L23)</f>
        <v>3035.5299999999997</v>
      </c>
      <c r="M24" s="21">
        <f>IF(B23&lt;&gt;B24,I24,I24+M23)</f>
        <v>50.592166666666664</v>
      </c>
      <c r="N24" s="21">
        <f>IF(B23&lt;&gt;B24,J24,J24+N23)</f>
        <v>43.993188405797099</v>
      </c>
      <c r="O24" s="20"/>
      <c r="P24" s="21">
        <f>IF(M24=0,0,L24/M24)</f>
        <v>60</v>
      </c>
      <c r="Q24" s="21">
        <f>IF(N24=0,0,L24/N24)</f>
        <v>69</v>
      </c>
      <c r="R24" s="22">
        <f>[1]Analyse!$E$19</f>
        <v>0</v>
      </c>
      <c r="S24" s="23"/>
    </row>
    <row r="25" spans="1:19" x14ac:dyDescent="0.25">
      <c r="A25" s="17">
        <v>2019</v>
      </c>
      <c r="B25" s="24" t="s">
        <v>20</v>
      </c>
      <c r="C25" s="19">
        <f>C24+1</f>
        <v>11</v>
      </c>
      <c r="D25" s="20"/>
      <c r="E25" s="21">
        <f>IFERROR((GETPIVOTDATA("Somme de H Réel",[1]Analyse!$K$4,"Année",A25,"Semaine",C25,"Nature",[1]Analyse!$L$1)),0)</f>
        <v>38</v>
      </c>
      <c r="F25" s="21">
        <f>IFERROR((GETPIVOTDATA("Somme de H Théo",[1]Analyse!$K$4,"Année",A25,"Semaine",C25,"Nature",[1]Analyse!$L$1)),0)</f>
        <v>45</v>
      </c>
      <c r="G25" s="20"/>
      <c r="H25" s="21">
        <f>IFERROR(GETPIVOTDATA("Somme de Journal",[1]Analyse!$K$4,"Année",A25,"Semaine",C25,"Nature",[1]Analyse!$L$1),0)</f>
        <v>0</v>
      </c>
      <c r="I25" s="21">
        <f>IF(E25=0,0,H25/E25)</f>
        <v>0</v>
      </c>
      <c r="J25" s="22">
        <f>IF(F25=0,0,H25/F25)</f>
        <v>0</v>
      </c>
      <c r="K25" s="20"/>
      <c r="L25" s="21">
        <f>IF(B24&lt;&gt;B25,H25,H25+L24)</f>
        <v>3035.5299999999997</v>
      </c>
      <c r="M25" s="21">
        <f>IF(B24&lt;&gt;B25,I25,I25+M24)</f>
        <v>50.592166666666664</v>
      </c>
      <c r="N25" s="21">
        <f>IF(B24&lt;&gt;B25,J25,J25+N24)</f>
        <v>43.993188405797099</v>
      </c>
      <c r="O25" s="20"/>
      <c r="P25" s="21">
        <f>IF(M25=0,0,L25/M25)</f>
        <v>60</v>
      </c>
      <c r="Q25" s="21">
        <f>IF(N25=0,0,L25/N25)</f>
        <v>69</v>
      </c>
      <c r="R25" s="22">
        <f>[1]Analyse!$E$19</f>
        <v>0</v>
      </c>
      <c r="S25" s="23"/>
    </row>
    <row r="26" spans="1:19" x14ac:dyDescent="0.25">
      <c r="A26" s="17">
        <v>2019</v>
      </c>
      <c r="B26" s="24" t="s">
        <v>20</v>
      </c>
      <c r="C26" s="19">
        <f>C25+1</f>
        <v>12</v>
      </c>
      <c r="D26" s="20"/>
      <c r="E26" s="21">
        <f>IFERROR((GETPIVOTDATA("Somme de H Réel",[1]Analyse!$K$4,"Année",A26,"Semaine",C26,"Nature",[1]Analyse!$L$1)),0)</f>
        <v>24</v>
      </c>
      <c r="F26" s="21">
        <f>IFERROR((GETPIVOTDATA("Somme de H Théo",[1]Analyse!$K$4,"Année",A26,"Semaine",C26,"Nature",[1]Analyse!$L$1)),0)</f>
        <v>24</v>
      </c>
      <c r="G26" s="20"/>
      <c r="H26" s="21">
        <f>IFERROR(GETPIVOTDATA("Somme de Journal",[1]Analyse!$K$4,"Année",A26,"Semaine",C26,"Nature",[1]Analyse!$L$1),0)</f>
        <v>1052.55</v>
      </c>
      <c r="I26" s="21">
        <f>IF(E26=0,0,H26/E26)</f>
        <v>43.856249999999996</v>
      </c>
      <c r="J26" s="22">
        <f>IF(F26=0,0,H26/F26)</f>
        <v>43.856249999999996</v>
      </c>
      <c r="K26" s="20"/>
      <c r="L26" s="21">
        <f>IF(B25&lt;&gt;B26,H26,H26+L25)</f>
        <v>4088.08</v>
      </c>
      <c r="M26" s="21">
        <f>IF(B25&lt;&gt;B26,I26,I26+M25)</f>
        <v>94.44841666666666</v>
      </c>
      <c r="N26" s="21">
        <f>IF(B25&lt;&gt;B26,J26,J26+N25)</f>
        <v>87.849438405797088</v>
      </c>
      <c r="O26" s="20"/>
      <c r="P26" s="21">
        <f>IF(M26=0,0,L26/M26)</f>
        <v>43.283732478310476</v>
      </c>
      <c r="Q26" s="21">
        <f>IF(N26=0,0,L26/N26)</f>
        <v>46.535072667353923</v>
      </c>
      <c r="R26" s="22">
        <f>[1]Analyse!$E$19</f>
        <v>0</v>
      </c>
      <c r="S26" s="23"/>
    </row>
    <row r="27" spans="1:19" x14ac:dyDescent="0.25">
      <c r="A27" s="17">
        <v>2019</v>
      </c>
      <c r="B27" s="24" t="s">
        <v>20</v>
      </c>
      <c r="C27" s="19">
        <f>C26+1</f>
        <v>13</v>
      </c>
      <c r="D27" s="20"/>
      <c r="E27" s="21">
        <f>IFERROR((GETPIVOTDATA("Somme de H Réel",[1]Analyse!$K$4,"Année",A27,"Semaine",C27,"Nature",[1]Analyse!$L$1)),0)</f>
        <v>34</v>
      </c>
      <c r="F27" s="21">
        <f>IFERROR((GETPIVOTDATA("Somme de H Théo",[1]Analyse!$K$4,"Année",A27,"Semaine",C27,"Nature",[1]Analyse!$L$1)),0)</f>
        <v>34</v>
      </c>
      <c r="G27" s="20"/>
      <c r="H27" s="21">
        <f>IFERROR(GETPIVOTDATA("Somme de Journal",[1]Analyse!$K$4,"Année",A27,"Semaine",C27,"Nature",[1]Analyse!$L$1),0)</f>
        <v>0</v>
      </c>
      <c r="I27" s="21">
        <f>IF(E27=0,0,H27/E27)</f>
        <v>0</v>
      </c>
      <c r="J27" s="22">
        <f>IF(F27=0,0,H27/F27)</f>
        <v>0</v>
      </c>
      <c r="K27" s="20"/>
      <c r="L27" s="21">
        <f>IF(B26&lt;&gt;B27,H27,H27+L26)</f>
        <v>4088.08</v>
      </c>
      <c r="M27" s="21">
        <f>IF(B26&lt;&gt;B27,I27,I27+M26)</f>
        <v>94.44841666666666</v>
      </c>
      <c r="N27" s="21">
        <f>IF(B26&lt;&gt;B27,J27,J27+N26)</f>
        <v>87.849438405797088</v>
      </c>
      <c r="O27" s="20"/>
      <c r="P27" s="21">
        <f>IF(M27=0,0,L27/M27)</f>
        <v>43.283732478310476</v>
      </c>
      <c r="Q27" s="21">
        <f>IF(N27=0,0,L27/N27)</f>
        <v>46.535072667353923</v>
      </c>
      <c r="R27" s="22">
        <f>[1]Analyse!$E$19</f>
        <v>0</v>
      </c>
      <c r="S27" s="23"/>
    </row>
    <row r="28" spans="1:19" x14ac:dyDescent="0.25">
      <c r="A28" s="17">
        <v>2019</v>
      </c>
      <c r="B28" s="24" t="s">
        <v>21</v>
      </c>
      <c r="C28" s="19">
        <f>C27+1</f>
        <v>14</v>
      </c>
      <c r="D28" s="20"/>
      <c r="E28" s="21">
        <f>IFERROR((GETPIVOTDATA("Somme de H Réel",[1]Analyse!$K$4,"Année",A28,"Semaine",C28,"Nature",[1]Analyse!$L$1)),0)</f>
        <v>0</v>
      </c>
      <c r="F28" s="21">
        <f>IFERROR((GETPIVOTDATA("Somme de H Théo",[1]Analyse!$K$4,"Année",A28,"Semaine",C28,"Nature",[1]Analyse!$L$1)),0)</f>
        <v>0</v>
      </c>
      <c r="G28" s="20"/>
      <c r="H28" s="21">
        <f>IFERROR(GETPIVOTDATA("Somme de Journal",[1]Analyse!$K$4,"Année",A28,"Semaine",C28,"Nature",[1]Analyse!$L$1),0)</f>
        <v>0</v>
      </c>
      <c r="I28" s="21">
        <f>IF(E28=0,0,H28/E28)</f>
        <v>0</v>
      </c>
      <c r="J28" s="22">
        <f>IF(F28=0,0,H28/F28)</f>
        <v>0</v>
      </c>
      <c r="K28" s="20"/>
      <c r="L28" s="21">
        <f>IF(B27&lt;&gt;B28,H28,H28+L27)</f>
        <v>0</v>
      </c>
      <c r="M28" s="21">
        <f>IF(B27&lt;&gt;B28,I28,I28+M27)</f>
        <v>0</v>
      </c>
      <c r="N28" s="21">
        <f>IF(B27&lt;&gt;B28,J28,J28+N27)</f>
        <v>0</v>
      </c>
      <c r="O28" s="20"/>
      <c r="P28" s="21">
        <f>IF(M28=0,0,L28/M28)</f>
        <v>0</v>
      </c>
      <c r="Q28" s="21">
        <f>IF(N28=0,0,L28/N28)</f>
        <v>0</v>
      </c>
      <c r="R28" s="22">
        <f>[1]Analyse!$E$19</f>
        <v>0</v>
      </c>
      <c r="S28" s="23"/>
    </row>
    <row r="29" spans="1:19" x14ac:dyDescent="0.25">
      <c r="A29" s="17">
        <v>2019</v>
      </c>
      <c r="B29" s="24" t="s">
        <v>21</v>
      </c>
      <c r="C29" s="19">
        <f>C28+1</f>
        <v>15</v>
      </c>
      <c r="D29" s="20"/>
      <c r="E29" s="21">
        <f>IFERROR((GETPIVOTDATA("Somme de H Réel",[1]Analyse!$K$4,"Année",A29,"Semaine",C29,"Nature",[1]Analyse!$L$1)),0)</f>
        <v>0</v>
      </c>
      <c r="F29" s="21">
        <f>IFERROR((GETPIVOTDATA("Somme de H Théo",[1]Analyse!$K$4,"Année",A29,"Semaine",C29,"Nature",[1]Analyse!$L$1)),0)</f>
        <v>0</v>
      </c>
      <c r="G29" s="20"/>
      <c r="H29" s="21">
        <f>IFERROR(GETPIVOTDATA("Somme de Journal",[1]Analyse!$K$4,"Année",A29,"Semaine",C29,"Nature",[1]Analyse!$L$1),0)</f>
        <v>0</v>
      </c>
      <c r="I29" s="21">
        <f>IF(E29=0,0,H29/E29)</f>
        <v>0</v>
      </c>
      <c r="J29" s="22">
        <f>IF(F29=0,0,H29/F29)</f>
        <v>0</v>
      </c>
      <c r="K29" s="20"/>
      <c r="L29" s="21">
        <f>IF(B28&lt;&gt;B29,H29,H29+L28)</f>
        <v>0</v>
      </c>
      <c r="M29" s="21">
        <f>IF(B28&lt;&gt;B29,I29,I29+M28)</f>
        <v>0</v>
      </c>
      <c r="N29" s="21">
        <f>IF(B28&lt;&gt;B29,J29,J29+N28)</f>
        <v>0</v>
      </c>
      <c r="O29" s="20"/>
      <c r="P29" s="21">
        <f>IF(M29=0,0,L29/M29)</f>
        <v>0</v>
      </c>
      <c r="Q29" s="21">
        <f>IF(N29=0,0,L29/N29)</f>
        <v>0</v>
      </c>
      <c r="R29" s="22">
        <f>[1]Analyse!$E$19</f>
        <v>0</v>
      </c>
      <c r="S29" s="23"/>
    </row>
    <row r="30" spans="1:19" x14ac:dyDescent="0.25">
      <c r="A30" s="17">
        <v>2019</v>
      </c>
      <c r="B30" s="24" t="s">
        <v>21</v>
      </c>
      <c r="C30" s="19">
        <f>C29+1</f>
        <v>16</v>
      </c>
      <c r="D30" s="20"/>
      <c r="E30" s="21">
        <f>IFERROR((GETPIVOTDATA("Somme de H Réel",[1]Analyse!$K$4,"Année",A30,"Semaine",C30,"Nature",[1]Analyse!$L$1)),0)</f>
        <v>8</v>
      </c>
      <c r="F30" s="21">
        <f>IFERROR((GETPIVOTDATA("Somme de H Théo",[1]Analyse!$K$4,"Année",A30,"Semaine",C30,"Nature",[1]Analyse!$L$1)),0)</f>
        <v>8</v>
      </c>
      <c r="G30" s="20"/>
      <c r="H30" s="21">
        <f>IFERROR(GETPIVOTDATA("Somme de Journal",[1]Analyse!$K$4,"Année",A30,"Semaine",C30,"Nature",[1]Analyse!$L$1),0)</f>
        <v>0</v>
      </c>
      <c r="I30" s="21">
        <f>IF(E30=0,0,H30/E30)</f>
        <v>0</v>
      </c>
      <c r="J30" s="22">
        <f>IF(F30=0,0,H30/F30)</f>
        <v>0</v>
      </c>
      <c r="K30" s="20"/>
      <c r="L30" s="21">
        <f>IF(B29&lt;&gt;B30,H30,H30+L29)</f>
        <v>0</v>
      </c>
      <c r="M30" s="21">
        <f>IF(B29&lt;&gt;B30,I30,I30+M29)</f>
        <v>0</v>
      </c>
      <c r="N30" s="21">
        <f>IF(B29&lt;&gt;B30,J30,J30+N29)</f>
        <v>0</v>
      </c>
      <c r="O30" s="20"/>
      <c r="P30" s="21">
        <f>IF(M30=0,0,L30/M30)</f>
        <v>0</v>
      </c>
      <c r="Q30" s="21">
        <f>IF(N30=0,0,L30/N30)</f>
        <v>0</v>
      </c>
      <c r="R30" s="22">
        <f>[1]Analyse!$E$19</f>
        <v>0</v>
      </c>
      <c r="S30" s="23"/>
    </row>
    <row r="31" spans="1:19" x14ac:dyDescent="0.25">
      <c r="A31" s="17">
        <v>2019</v>
      </c>
      <c r="B31" s="24" t="s">
        <v>21</v>
      </c>
      <c r="C31" s="19">
        <f>C30+1</f>
        <v>17</v>
      </c>
      <c r="D31" s="20"/>
      <c r="E31" s="21">
        <f>IFERROR((GETPIVOTDATA("Somme de H Réel",[1]Analyse!$K$4,"Année",A31,"Semaine",C31,"Nature",[1]Analyse!$L$1)),0)</f>
        <v>0</v>
      </c>
      <c r="F31" s="21">
        <f>IFERROR((GETPIVOTDATA("Somme de H Théo",[1]Analyse!$K$4,"Année",A31,"Semaine",C31,"Nature",[1]Analyse!$L$1)),0)</f>
        <v>0</v>
      </c>
      <c r="G31" s="20"/>
      <c r="H31" s="21">
        <f>IFERROR(GETPIVOTDATA("Somme de Journal",[1]Analyse!$K$4,"Année",A31,"Semaine",C31,"Nature",[1]Analyse!$L$1),0)</f>
        <v>0</v>
      </c>
      <c r="I31" s="21">
        <f>IF(E31=0,0,H31/E31)</f>
        <v>0</v>
      </c>
      <c r="J31" s="22">
        <f>IF(F31=0,0,H31/F31)</f>
        <v>0</v>
      </c>
      <c r="K31" s="20"/>
      <c r="L31" s="21">
        <f>IF(B30&lt;&gt;B31,H31,H31+L30)</f>
        <v>0</v>
      </c>
      <c r="M31" s="21">
        <f>IF(B30&lt;&gt;B31,I31,I31+M30)</f>
        <v>0</v>
      </c>
      <c r="N31" s="21">
        <f>IF(B30&lt;&gt;B31,J31,J31+N30)</f>
        <v>0</v>
      </c>
      <c r="O31" s="20"/>
      <c r="P31" s="21">
        <f>IF(M31=0,0,L31/M31)</f>
        <v>0</v>
      </c>
      <c r="Q31" s="21">
        <f>IF(N31=0,0,L31/N31)</f>
        <v>0</v>
      </c>
      <c r="R31" s="22">
        <f>[1]Analyse!$E$19</f>
        <v>0</v>
      </c>
      <c r="S31" s="23"/>
    </row>
    <row r="32" spans="1:19" x14ac:dyDescent="0.25">
      <c r="A32" s="17">
        <v>2019</v>
      </c>
      <c r="B32" s="24" t="s">
        <v>21</v>
      </c>
      <c r="C32" s="19">
        <f>C31+1</f>
        <v>18</v>
      </c>
      <c r="D32" s="20"/>
      <c r="E32" s="21">
        <f>IFERROR((GETPIVOTDATA("Somme de H Réel",[1]Analyse!$K$4,"Année",A32,"Semaine",C32,"Nature",[1]Analyse!$L$1)),0)</f>
        <v>0</v>
      </c>
      <c r="F32" s="21">
        <f>IFERROR((GETPIVOTDATA("Somme de H Théo",[1]Analyse!$K$4,"Année",A32,"Semaine",C32,"Nature",[1]Analyse!$L$1)),0)</f>
        <v>0</v>
      </c>
      <c r="G32" s="20"/>
      <c r="H32" s="21">
        <f>IFERROR(GETPIVOTDATA("Somme de Journal",[1]Analyse!$K$4,"Année",A32,"Semaine",C32,"Nature",[1]Analyse!$L$1),0)</f>
        <v>0</v>
      </c>
      <c r="I32" s="21">
        <f>IF(E32=0,0,H32/E32)</f>
        <v>0</v>
      </c>
      <c r="J32" s="22">
        <f>IF(F32=0,0,H32/F32)</f>
        <v>0</v>
      </c>
      <c r="K32" s="20"/>
      <c r="L32" s="21">
        <f>IF(B31&lt;&gt;B32,H32,H32+L31)</f>
        <v>0</v>
      </c>
      <c r="M32" s="21">
        <f>IF(B31&lt;&gt;B32,I32,I32+M31)</f>
        <v>0</v>
      </c>
      <c r="N32" s="21">
        <f>IF(B31&lt;&gt;B32,J32,J32+N31)</f>
        <v>0</v>
      </c>
      <c r="O32" s="20"/>
      <c r="P32" s="21">
        <f>IF(M32=0,0,L32/M32)</f>
        <v>0</v>
      </c>
      <c r="Q32" s="21">
        <f>IF(N32=0,0,L32/N32)</f>
        <v>0</v>
      </c>
      <c r="R32" s="22">
        <f>[1]Analyse!$E$19</f>
        <v>0</v>
      </c>
      <c r="S32" s="23"/>
    </row>
    <row r="33" spans="1:19" x14ac:dyDescent="0.25">
      <c r="A33" s="17">
        <v>2019</v>
      </c>
      <c r="B33" s="24" t="s">
        <v>22</v>
      </c>
      <c r="C33" s="19">
        <f>C32+1</f>
        <v>19</v>
      </c>
      <c r="D33" s="20"/>
      <c r="E33" s="21">
        <f>IFERROR((GETPIVOTDATA("Somme de H Réel",[1]Analyse!$K$4,"Année",A33,"Semaine",C33,"Nature",[1]Analyse!$L$1)),0)</f>
        <v>0</v>
      </c>
      <c r="F33" s="21">
        <f>IFERROR((GETPIVOTDATA("Somme de H Théo",[1]Analyse!$K$4,"Année",A33,"Semaine",C33,"Nature",[1]Analyse!$L$1)),0)</f>
        <v>0</v>
      </c>
      <c r="G33" s="20"/>
      <c r="H33" s="21">
        <f>IFERROR(GETPIVOTDATA("Somme de Journal",[1]Analyse!$K$4,"Année",A33,"Semaine",C33,"Nature",[1]Analyse!$L$1),0)</f>
        <v>0</v>
      </c>
      <c r="I33" s="21">
        <f>IF(E33=0,0,H33/E33)</f>
        <v>0</v>
      </c>
      <c r="J33" s="22">
        <f>IF(F33=0,0,H33/F33)</f>
        <v>0</v>
      </c>
      <c r="K33" s="20"/>
      <c r="L33" s="21">
        <f>IF(B32&lt;&gt;B33,H33,H33+L32)</f>
        <v>0</v>
      </c>
      <c r="M33" s="21">
        <f>IF(B32&lt;&gt;B33,I33,I33+M32)</f>
        <v>0</v>
      </c>
      <c r="N33" s="21">
        <f>IF(B32&lt;&gt;B33,J33,J33+N32)</f>
        <v>0</v>
      </c>
      <c r="O33" s="20"/>
      <c r="P33" s="21">
        <f>IF(M33=0,0,L33/M33)</f>
        <v>0</v>
      </c>
      <c r="Q33" s="21">
        <f>IF(N33=0,0,L33/N33)</f>
        <v>0</v>
      </c>
      <c r="R33" s="22">
        <f>[1]Analyse!$E$19</f>
        <v>0</v>
      </c>
      <c r="S33" s="23"/>
    </row>
    <row r="34" spans="1:19" x14ac:dyDescent="0.25">
      <c r="A34" s="17">
        <v>2019</v>
      </c>
      <c r="B34" s="24" t="s">
        <v>22</v>
      </c>
      <c r="C34" s="19">
        <f>C33+1</f>
        <v>20</v>
      </c>
      <c r="D34" s="20"/>
      <c r="E34" s="21">
        <f>IFERROR((GETPIVOTDATA("Somme de H Réel",[1]Analyse!$K$4,"Année",A34,"Semaine",C34,"Nature",[1]Analyse!$L$1)),0)</f>
        <v>0</v>
      </c>
      <c r="F34" s="21">
        <f>IFERROR((GETPIVOTDATA("Somme de H Théo",[1]Analyse!$K$4,"Année",A34,"Semaine",C34,"Nature",[1]Analyse!$L$1)),0)</f>
        <v>0</v>
      </c>
      <c r="G34" s="20"/>
      <c r="H34" s="21">
        <f>IFERROR(GETPIVOTDATA("Somme de Journal",[1]Analyse!$K$4,"Année",A34,"Semaine",C34,"Nature",[1]Analyse!$L$1),0)</f>
        <v>0</v>
      </c>
      <c r="I34" s="21">
        <f>IF(E34=0,0,H34/E34)</f>
        <v>0</v>
      </c>
      <c r="J34" s="22">
        <f>IF(F34=0,0,H34/F34)</f>
        <v>0</v>
      </c>
      <c r="K34" s="20"/>
      <c r="L34" s="21">
        <f>IF(B33&lt;&gt;B34,H34,H34+L33)</f>
        <v>0</v>
      </c>
      <c r="M34" s="21">
        <f>IF(B33&lt;&gt;B34,I34,I34+M33)</f>
        <v>0</v>
      </c>
      <c r="N34" s="21">
        <f>IF(B33&lt;&gt;B34,J34,J34+N33)</f>
        <v>0</v>
      </c>
      <c r="O34" s="20"/>
      <c r="P34" s="21">
        <f>IF(M34=0,0,L34/M34)</f>
        <v>0</v>
      </c>
      <c r="Q34" s="21">
        <f>IF(N34=0,0,L34/N34)</f>
        <v>0</v>
      </c>
      <c r="R34" s="22">
        <f>[1]Analyse!$E$19</f>
        <v>0</v>
      </c>
      <c r="S34" s="23"/>
    </row>
    <row r="35" spans="1:19" x14ac:dyDescent="0.25">
      <c r="A35" s="17">
        <v>2019</v>
      </c>
      <c r="B35" s="24" t="s">
        <v>22</v>
      </c>
      <c r="C35" s="19">
        <f>C34+1</f>
        <v>21</v>
      </c>
      <c r="D35" s="20"/>
      <c r="E35" s="21">
        <f>IFERROR((GETPIVOTDATA("Somme de H Réel",[1]Analyse!$K$4,"Année",A35,"Semaine",C35,"Nature",[1]Analyse!$L$1)),0)</f>
        <v>0</v>
      </c>
      <c r="F35" s="21">
        <f>IFERROR((GETPIVOTDATA("Somme de H Théo",[1]Analyse!$K$4,"Année",A35,"Semaine",C35,"Nature",[1]Analyse!$L$1)),0)</f>
        <v>0</v>
      </c>
      <c r="G35" s="20"/>
      <c r="H35" s="21">
        <f>IFERROR(GETPIVOTDATA("Somme de Journal",[1]Analyse!$K$4,"Année",A35,"Semaine",C35,"Nature",[1]Analyse!$L$1),0)</f>
        <v>0</v>
      </c>
      <c r="I35" s="21">
        <f>IF(E35=0,0,H35/E35)</f>
        <v>0</v>
      </c>
      <c r="J35" s="22">
        <f>IF(F35=0,0,H35/F35)</f>
        <v>0</v>
      </c>
      <c r="K35" s="20"/>
      <c r="L35" s="21">
        <f>IF(B34&lt;&gt;B35,H35,H35+L34)</f>
        <v>0</v>
      </c>
      <c r="M35" s="21">
        <f>IF(B34&lt;&gt;B35,I35,I35+M34)</f>
        <v>0</v>
      </c>
      <c r="N35" s="21">
        <f>IF(B34&lt;&gt;B35,J35,J35+N34)</f>
        <v>0</v>
      </c>
      <c r="O35" s="20"/>
      <c r="P35" s="21">
        <f>IF(M35=0,0,L35/M35)</f>
        <v>0</v>
      </c>
      <c r="Q35" s="21">
        <f>IF(N35=0,0,L35/N35)</f>
        <v>0</v>
      </c>
      <c r="R35" s="22">
        <f>[1]Analyse!$E$19</f>
        <v>0</v>
      </c>
      <c r="S35" s="23"/>
    </row>
    <row r="36" spans="1:19" x14ac:dyDescent="0.25">
      <c r="A36" s="17">
        <v>2019</v>
      </c>
      <c r="B36" s="24" t="s">
        <v>22</v>
      </c>
      <c r="C36" s="19">
        <f>C35+1</f>
        <v>22</v>
      </c>
      <c r="D36" s="20"/>
      <c r="E36" s="21">
        <f>IFERROR((GETPIVOTDATA("Somme de H Réel",[1]Analyse!$K$4,"Année",A36,"Semaine",C36,"Nature",[1]Analyse!$L$1)),0)</f>
        <v>0</v>
      </c>
      <c r="F36" s="21">
        <f>IFERROR((GETPIVOTDATA("Somme de H Théo",[1]Analyse!$K$4,"Année",A36,"Semaine",C36,"Nature",[1]Analyse!$L$1)),0)</f>
        <v>0</v>
      </c>
      <c r="G36" s="20"/>
      <c r="H36" s="21">
        <f>IFERROR(GETPIVOTDATA("Somme de Journal",[1]Analyse!$K$4,"Année",A36,"Semaine",C36,"Nature",[1]Analyse!$L$1),0)</f>
        <v>0</v>
      </c>
      <c r="I36" s="21">
        <f>IF(E36=0,0,H36/E36)</f>
        <v>0</v>
      </c>
      <c r="J36" s="22">
        <f>IF(F36=0,0,H36/F36)</f>
        <v>0</v>
      </c>
      <c r="K36" s="20"/>
      <c r="L36" s="21">
        <f>IF(B35&lt;&gt;B36,H36,H36+L35)</f>
        <v>0</v>
      </c>
      <c r="M36" s="21">
        <f>IF(B35&lt;&gt;B36,I36,I36+M35)</f>
        <v>0</v>
      </c>
      <c r="N36" s="21">
        <f>IF(B35&lt;&gt;B36,J36,J36+N35)</f>
        <v>0</v>
      </c>
      <c r="O36" s="20"/>
      <c r="P36" s="21">
        <f>IF(M36=0,0,L36/M36)</f>
        <v>0</v>
      </c>
      <c r="Q36" s="21">
        <f>IF(N36=0,0,L36/N36)</f>
        <v>0</v>
      </c>
      <c r="R36" s="22">
        <f>[1]Analyse!$E$19</f>
        <v>0</v>
      </c>
      <c r="S36" s="23"/>
    </row>
    <row r="37" spans="1:19" x14ac:dyDescent="0.25">
      <c r="A37" s="17">
        <v>2019</v>
      </c>
      <c r="B37" s="24" t="s">
        <v>23</v>
      </c>
      <c r="C37" s="19">
        <f>C36+1</f>
        <v>23</v>
      </c>
      <c r="D37" s="20"/>
      <c r="E37" s="21">
        <f>IFERROR((GETPIVOTDATA("Somme de H Réel",[1]Analyse!$K$4,"Année",A37,"Semaine",C37,"Nature",[1]Analyse!$L$1)),0)</f>
        <v>0</v>
      </c>
      <c r="F37" s="21">
        <f>IFERROR((GETPIVOTDATA("Somme de H Théo",[1]Analyse!$K$4,"Année",A37,"Semaine",C37,"Nature",[1]Analyse!$L$1)),0)</f>
        <v>0</v>
      </c>
      <c r="G37" s="20"/>
      <c r="H37" s="21">
        <f>IFERROR(GETPIVOTDATA("Somme de Journal",[1]Analyse!$K$4,"Année",A37,"Semaine",C37,"Nature",[1]Analyse!$L$1),0)</f>
        <v>0</v>
      </c>
      <c r="I37" s="21">
        <f>IF(E37=0,0,H37/E37)</f>
        <v>0</v>
      </c>
      <c r="J37" s="22">
        <f>IF(F37=0,0,H37/F37)</f>
        <v>0</v>
      </c>
      <c r="K37" s="20"/>
      <c r="L37" s="21">
        <f>IF(B36&lt;&gt;B37,H37,H37+L36)</f>
        <v>0</v>
      </c>
      <c r="M37" s="21">
        <f>IF(B36&lt;&gt;B37,I37,I37+M36)</f>
        <v>0</v>
      </c>
      <c r="N37" s="21">
        <f>IF(B36&lt;&gt;B37,J37,J37+N36)</f>
        <v>0</v>
      </c>
      <c r="O37" s="20"/>
      <c r="P37" s="21">
        <f>IF(M37=0,0,L37/M37)</f>
        <v>0</v>
      </c>
      <c r="Q37" s="21">
        <f>IF(N37=0,0,L37/N37)</f>
        <v>0</v>
      </c>
      <c r="R37" s="22">
        <f>[1]Analyse!$E$19</f>
        <v>0</v>
      </c>
      <c r="S37" s="23"/>
    </row>
    <row r="38" spans="1:19" x14ac:dyDescent="0.25">
      <c r="A38" s="17">
        <v>2019</v>
      </c>
      <c r="B38" s="24" t="s">
        <v>23</v>
      </c>
      <c r="C38" s="19">
        <f>C37+1</f>
        <v>24</v>
      </c>
      <c r="D38" s="20"/>
      <c r="E38" s="21">
        <f>IFERROR((GETPIVOTDATA("Somme de H Réel",[1]Analyse!$K$4,"Année",A38,"Semaine",C38,"Nature",[1]Analyse!$L$1)),0)</f>
        <v>0</v>
      </c>
      <c r="F38" s="21">
        <f>IFERROR((GETPIVOTDATA("Somme de H Théo",[1]Analyse!$K$4,"Année",A38,"Semaine",C38,"Nature",[1]Analyse!$L$1)),0)</f>
        <v>0</v>
      </c>
      <c r="G38" s="20"/>
      <c r="H38" s="21">
        <f>IFERROR(GETPIVOTDATA("Somme de Journal",[1]Analyse!$K$4,"Année",A38,"Semaine",C38,"Nature",[1]Analyse!$L$1),0)</f>
        <v>0</v>
      </c>
      <c r="I38" s="21">
        <f>IF(E38=0,0,H38/E38)</f>
        <v>0</v>
      </c>
      <c r="J38" s="22">
        <f>IF(F38=0,0,H38/F38)</f>
        <v>0</v>
      </c>
      <c r="K38" s="20"/>
      <c r="L38" s="21">
        <f>IF(B37&lt;&gt;B38,H38,H38+L37)</f>
        <v>0</v>
      </c>
      <c r="M38" s="21">
        <f>IF(B37&lt;&gt;B38,I38,I38+M37)</f>
        <v>0</v>
      </c>
      <c r="N38" s="21">
        <f>IF(B37&lt;&gt;B38,J38,J38+N37)</f>
        <v>0</v>
      </c>
      <c r="O38" s="20"/>
      <c r="P38" s="21">
        <f>IF(M38=0,0,L38/M38)</f>
        <v>0</v>
      </c>
      <c r="Q38" s="21">
        <f>IF(N38=0,0,L38/N38)</f>
        <v>0</v>
      </c>
      <c r="R38" s="22">
        <f>[1]Analyse!$E$19</f>
        <v>0</v>
      </c>
      <c r="S38" s="23"/>
    </row>
    <row r="39" spans="1:19" x14ac:dyDescent="0.25">
      <c r="A39" s="17">
        <v>2019</v>
      </c>
      <c r="B39" s="24" t="s">
        <v>23</v>
      </c>
      <c r="C39" s="19">
        <f>C38+1</f>
        <v>25</v>
      </c>
      <c r="D39" s="20"/>
      <c r="E39" s="21">
        <f>IFERROR((GETPIVOTDATA("Somme de H Réel",[1]Analyse!$K$4,"Année",A39,"Semaine",C39,"Nature",[1]Analyse!$L$1)),0)</f>
        <v>0</v>
      </c>
      <c r="F39" s="21">
        <f>IFERROR((GETPIVOTDATA("Somme de H Théo",[1]Analyse!$K$4,"Année",A39,"Semaine",C39,"Nature",[1]Analyse!$L$1)),0)</f>
        <v>0</v>
      </c>
      <c r="G39" s="20"/>
      <c r="H39" s="21">
        <f>IFERROR(GETPIVOTDATA("Somme de Journal",[1]Analyse!$K$4,"Année",A39,"Semaine",C39,"Nature",[1]Analyse!$L$1),0)</f>
        <v>0</v>
      </c>
      <c r="I39" s="21">
        <f>IF(E39=0,0,H39/E39)</f>
        <v>0</v>
      </c>
      <c r="J39" s="22">
        <f>IF(F39=0,0,H39/F39)</f>
        <v>0</v>
      </c>
      <c r="K39" s="20"/>
      <c r="L39" s="21">
        <f>IF(B38&lt;&gt;B39,H39,H39+L38)</f>
        <v>0</v>
      </c>
      <c r="M39" s="21">
        <f>IF(B38&lt;&gt;B39,I39,I39+M38)</f>
        <v>0</v>
      </c>
      <c r="N39" s="21">
        <f>IF(B38&lt;&gt;B39,J39,J39+N38)</f>
        <v>0</v>
      </c>
      <c r="O39" s="20"/>
      <c r="P39" s="21">
        <f>IF(M39=0,0,L39/M39)</f>
        <v>0</v>
      </c>
      <c r="Q39" s="21">
        <f>IF(N39=0,0,L39/N39)</f>
        <v>0</v>
      </c>
      <c r="R39" s="22">
        <f>[1]Analyse!$E$19</f>
        <v>0</v>
      </c>
      <c r="S39" s="23"/>
    </row>
    <row r="40" spans="1:19" x14ac:dyDescent="0.25">
      <c r="A40" s="17">
        <v>2019</v>
      </c>
      <c r="B40" s="24" t="s">
        <v>23</v>
      </c>
      <c r="C40" s="19">
        <f>C39+1</f>
        <v>26</v>
      </c>
      <c r="D40" s="20"/>
      <c r="E40" s="21">
        <f>IFERROR((GETPIVOTDATA("Somme de H Réel",[1]Analyse!$K$4,"Année",A40,"Semaine",C40,"Nature",[1]Analyse!$L$1)),0)</f>
        <v>0</v>
      </c>
      <c r="F40" s="21">
        <f>IFERROR((GETPIVOTDATA("Somme de H Théo",[1]Analyse!$K$4,"Année",A40,"Semaine",C40,"Nature",[1]Analyse!$L$1)),0)</f>
        <v>0</v>
      </c>
      <c r="G40" s="20"/>
      <c r="H40" s="21">
        <f>IFERROR(GETPIVOTDATA("Somme de Journal",[1]Analyse!$K$4,"Année",A40,"Semaine",C40,"Nature",[1]Analyse!$L$1),0)</f>
        <v>0</v>
      </c>
      <c r="I40" s="21">
        <f>IF(E40=0,0,H40/E40)</f>
        <v>0</v>
      </c>
      <c r="J40" s="22">
        <f>IF(F40=0,0,H40/F40)</f>
        <v>0</v>
      </c>
      <c r="K40" s="20"/>
      <c r="L40" s="21">
        <f>IF(B39&lt;&gt;B40,H40,H40+L39)</f>
        <v>0</v>
      </c>
      <c r="M40" s="21">
        <f>IF(B39&lt;&gt;B40,I40,I40+M39)</f>
        <v>0</v>
      </c>
      <c r="N40" s="21">
        <f>IF(B39&lt;&gt;B40,J40,J40+N39)</f>
        <v>0</v>
      </c>
      <c r="O40" s="20"/>
      <c r="P40" s="21">
        <f>IF(M40=0,0,L40/M40)</f>
        <v>0</v>
      </c>
      <c r="Q40" s="21">
        <f>IF(N40=0,0,L40/N40)</f>
        <v>0</v>
      </c>
      <c r="R40" s="22">
        <f>[1]Analyse!$E$19</f>
        <v>0</v>
      </c>
      <c r="S40" s="23"/>
    </row>
    <row r="41" spans="1:19" x14ac:dyDescent="0.25">
      <c r="A41" s="17">
        <v>2019</v>
      </c>
      <c r="B41" s="25" t="s">
        <v>24</v>
      </c>
      <c r="C41" s="19">
        <f>C40+1</f>
        <v>27</v>
      </c>
      <c r="D41" s="20"/>
      <c r="E41" s="21">
        <f>IFERROR((GETPIVOTDATA("Somme de H Réel",[1]Analyse!$K$4,"Année",A41,"Semaine",C41,"Nature",[1]Analyse!$L$1)),0)</f>
        <v>0</v>
      </c>
      <c r="F41" s="21">
        <f>IFERROR((GETPIVOTDATA("Somme de H Théo",[1]Analyse!$K$4,"Année",A41,"Semaine",C41,"Nature",[1]Analyse!$L$1)),0)</f>
        <v>0</v>
      </c>
      <c r="G41" s="20"/>
      <c r="H41" s="21">
        <f>IFERROR(GETPIVOTDATA("Somme de Journal",[1]Analyse!$K$4,"Année",A41,"Semaine",C41,"Nature",[1]Analyse!$L$1),0)</f>
        <v>0</v>
      </c>
      <c r="I41" s="21">
        <f>IF(E41=0,0,H41/E41)</f>
        <v>0</v>
      </c>
      <c r="J41" s="22">
        <f>IF(F41=0,0,H41/F41)</f>
        <v>0</v>
      </c>
      <c r="K41" s="20"/>
      <c r="L41" s="21">
        <f>IF(B40&lt;&gt;B41,H41,H41+L40)</f>
        <v>0</v>
      </c>
      <c r="M41" s="21">
        <f>IF(B40&lt;&gt;B41,I41,I41+M40)</f>
        <v>0</v>
      </c>
      <c r="N41" s="21">
        <f>IF(B40&lt;&gt;B41,J41,J41+N40)</f>
        <v>0</v>
      </c>
      <c r="O41" s="20"/>
      <c r="P41" s="21">
        <f>IF(M41=0,0,L41/M41)</f>
        <v>0</v>
      </c>
      <c r="Q41" s="21">
        <f>IF(N41=0,0,L41/N41)</f>
        <v>0</v>
      </c>
      <c r="R41" s="22">
        <f>[1]Analyse!$E$19</f>
        <v>0</v>
      </c>
      <c r="S41" s="23"/>
    </row>
    <row r="42" spans="1:19" x14ac:dyDescent="0.25">
      <c r="A42" s="17">
        <v>2019</v>
      </c>
      <c r="B42" s="25" t="s">
        <v>24</v>
      </c>
      <c r="C42" s="19">
        <f>C41+1</f>
        <v>28</v>
      </c>
      <c r="D42" s="20"/>
      <c r="E42" s="21">
        <f>IFERROR((GETPIVOTDATA("Somme de H Réel",[1]Analyse!$K$4,"Année",A42,"Semaine",C42,"Nature",[1]Analyse!$L$1)),0)</f>
        <v>0</v>
      </c>
      <c r="F42" s="21">
        <f>IFERROR((GETPIVOTDATA("Somme de H Théo",[1]Analyse!$K$4,"Année",A42,"Semaine",C42,"Nature",[1]Analyse!$L$1)),0)</f>
        <v>0</v>
      </c>
      <c r="G42" s="20"/>
      <c r="H42" s="21">
        <f>IFERROR(GETPIVOTDATA("Somme de Journal",[1]Analyse!$K$4,"Année",A42,"Semaine",C42,"Nature",[1]Analyse!$L$1),0)</f>
        <v>0</v>
      </c>
      <c r="I42" s="21">
        <f>IF(E42=0,0,H42/E42)</f>
        <v>0</v>
      </c>
      <c r="J42" s="22">
        <f>IF(F42=0,0,H42/F42)</f>
        <v>0</v>
      </c>
      <c r="K42" s="20"/>
      <c r="L42" s="21">
        <f>IF(B41&lt;&gt;B42,H42,H42+L41)</f>
        <v>0</v>
      </c>
      <c r="M42" s="21">
        <f>IF(B41&lt;&gt;B42,I42,I42+M41)</f>
        <v>0</v>
      </c>
      <c r="N42" s="21">
        <f>IF(B41&lt;&gt;B42,J42,J42+N41)</f>
        <v>0</v>
      </c>
      <c r="O42" s="20"/>
      <c r="P42" s="21">
        <f>IF(M42=0,0,L42/M42)</f>
        <v>0</v>
      </c>
      <c r="Q42" s="21">
        <f>IF(N42=0,0,L42/N42)</f>
        <v>0</v>
      </c>
      <c r="R42" s="22">
        <f>[1]Analyse!$E$19</f>
        <v>0</v>
      </c>
      <c r="S42" s="23"/>
    </row>
    <row r="43" spans="1:19" x14ac:dyDescent="0.25">
      <c r="A43" s="17">
        <v>2019</v>
      </c>
      <c r="B43" s="25" t="s">
        <v>24</v>
      </c>
      <c r="C43" s="19">
        <f>C42+1</f>
        <v>29</v>
      </c>
      <c r="D43" s="20"/>
      <c r="E43" s="21">
        <f>IFERROR((GETPIVOTDATA("Somme de H Réel",[1]Analyse!$K$4,"Année",A43,"Semaine",C43,"Nature",[1]Analyse!$L$1)),0)</f>
        <v>0</v>
      </c>
      <c r="F43" s="21">
        <f>IFERROR((GETPIVOTDATA("Somme de H Théo",[1]Analyse!$K$4,"Année",A43,"Semaine",C43,"Nature",[1]Analyse!$L$1)),0)</f>
        <v>0</v>
      </c>
      <c r="G43" s="20"/>
      <c r="H43" s="21">
        <f>IFERROR(GETPIVOTDATA("Somme de Journal",[1]Analyse!$K$4,"Année",A43,"Semaine",C43,"Nature",[1]Analyse!$L$1),0)</f>
        <v>0</v>
      </c>
      <c r="I43" s="21">
        <f>IF(E43=0,0,H43/E43)</f>
        <v>0</v>
      </c>
      <c r="J43" s="22">
        <f>IF(F43=0,0,H43/F43)</f>
        <v>0</v>
      </c>
      <c r="K43" s="20"/>
      <c r="L43" s="21">
        <f>IF(B42&lt;&gt;B43,H43,H43+L42)</f>
        <v>0</v>
      </c>
      <c r="M43" s="21">
        <f>IF(B42&lt;&gt;B43,I43,I43+M42)</f>
        <v>0</v>
      </c>
      <c r="N43" s="21">
        <f>IF(B42&lt;&gt;B43,J43,J43+N42)</f>
        <v>0</v>
      </c>
      <c r="O43" s="20"/>
      <c r="P43" s="21">
        <f>IF(M43=0,0,L43/M43)</f>
        <v>0</v>
      </c>
      <c r="Q43" s="21">
        <f>IF(N43=0,0,L43/N43)</f>
        <v>0</v>
      </c>
      <c r="R43" s="22">
        <f>[1]Analyse!$E$19</f>
        <v>0</v>
      </c>
      <c r="S43" s="23"/>
    </row>
    <row r="44" spans="1:19" x14ac:dyDescent="0.25">
      <c r="A44" s="17">
        <v>2019</v>
      </c>
      <c r="B44" s="25" t="s">
        <v>24</v>
      </c>
      <c r="C44" s="19">
        <f>C43+1</f>
        <v>30</v>
      </c>
      <c r="D44" s="20"/>
      <c r="E44" s="21">
        <f>IFERROR((GETPIVOTDATA("Somme de H Réel",[1]Analyse!$K$4,"Année",A44,"Semaine",C44,"Nature",[1]Analyse!$L$1)),0)</f>
        <v>0</v>
      </c>
      <c r="F44" s="21">
        <f>IFERROR((GETPIVOTDATA("Somme de H Théo",[1]Analyse!$K$4,"Année",A44,"Semaine",C44,"Nature",[1]Analyse!$L$1)),0)</f>
        <v>0</v>
      </c>
      <c r="G44" s="20"/>
      <c r="H44" s="21">
        <f>IFERROR(GETPIVOTDATA("Somme de Journal",[1]Analyse!$K$4,"Année",A44,"Semaine",C44,"Nature",[1]Analyse!$L$1),0)</f>
        <v>0</v>
      </c>
      <c r="I44" s="21">
        <f>IF(E44=0,0,H44/E44)</f>
        <v>0</v>
      </c>
      <c r="J44" s="22">
        <f>IF(F44=0,0,H44/F44)</f>
        <v>0</v>
      </c>
      <c r="K44" s="20"/>
      <c r="L44" s="21">
        <f>IF(B43&lt;&gt;B44,H44,H44+L43)</f>
        <v>0</v>
      </c>
      <c r="M44" s="21">
        <f>IF(B43&lt;&gt;B44,I44,I44+M43)</f>
        <v>0</v>
      </c>
      <c r="N44" s="21">
        <f>IF(B43&lt;&gt;B44,J44,J44+N43)</f>
        <v>0</v>
      </c>
      <c r="O44" s="20"/>
      <c r="P44" s="21">
        <f>IF(M44=0,0,L44/M44)</f>
        <v>0</v>
      </c>
      <c r="Q44" s="21">
        <f>IF(N44=0,0,L44/N44)</f>
        <v>0</v>
      </c>
      <c r="R44" s="22">
        <f>[1]Analyse!$E$19</f>
        <v>0</v>
      </c>
      <c r="S44" s="23"/>
    </row>
    <row r="45" spans="1:19" x14ac:dyDescent="0.25">
      <c r="A45" s="17">
        <v>2019</v>
      </c>
      <c r="B45" s="25" t="s">
        <v>24</v>
      </c>
      <c r="C45" s="19">
        <f>C44+1</f>
        <v>31</v>
      </c>
      <c r="D45" s="20"/>
      <c r="E45" s="21">
        <f>IFERROR((GETPIVOTDATA("Somme de H Réel",[1]Analyse!$K$4,"Année",A45,"Semaine",C45,"Nature",[1]Analyse!$L$1)),0)</f>
        <v>0</v>
      </c>
      <c r="F45" s="21">
        <f>IFERROR((GETPIVOTDATA("Somme de H Théo",[1]Analyse!$K$4,"Année",A45,"Semaine",C45,"Nature",[1]Analyse!$L$1)),0)</f>
        <v>0</v>
      </c>
      <c r="G45" s="20"/>
      <c r="H45" s="21">
        <f>IFERROR(GETPIVOTDATA("Somme de Journal",[1]Analyse!$K$4,"Année",A45,"Semaine",C45,"Nature",[1]Analyse!$L$1),0)</f>
        <v>0</v>
      </c>
      <c r="I45" s="21">
        <f>IF(E45=0,0,H45/E45)</f>
        <v>0</v>
      </c>
      <c r="J45" s="22">
        <f>IF(F45=0,0,H45/F45)</f>
        <v>0</v>
      </c>
      <c r="K45" s="20"/>
      <c r="L45" s="21">
        <f>IF(B44&lt;&gt;B45,H45,H45+L44)</f>
        <v>0</v>
      </c>
      <c r="M45" s="21">
        <f>IF(B44&lt;&gt;B45,I45,I45+M44)</f>
        <v>0</v>
      </c>
      <c r="N45" s="21">
        <f>IF(B44&lt;&gt;B45,J45,J45+N44)</f>
        <v>0</v>
      </c>
      <c r="O45" s="20"/>
      <c r="P45" s="21">
        <f>IF(M45=0,0,L45/M45)</f>
        <v>0</v>
      </c>
      <c r="Q45" s="21">
        <f>IF(N45=0,0,L45/N45)</f>
        <v>0</v>
      </c>
      <c r="R45" s="22">
        <f>[1]Analyse!$E$19</f>
        <v>0</v>
      </c>
      <c r="S45" s="23"/>
    </row>
    <row r="46" spans="1:19" x14ac:dyDescent="0.25">
      <c r="A46" s="17">
        <v>2019</v>
      </c>
      <c r="B46" s="25" t="s">
        <v>25</v>
      </c>
      <c r="C46" s="19">
        <f>C45+1</f>
        <v>32</v>
      </c>
      <c r="D46" s="20"/>
      <c r="E46" s="21">
        <f>IFERROR((GETPIVOTDATA("Somme de H Réel",[1]Analyse!$K$4,"Année",A46,"Semaine",C46,"Nature",[1]Analyse!$L$1)),0)</f>
        <v>0</v>
      </c>
      <c r="F46" s="21">
        <f>IFERROR((GETPIVOTDATA("Somme de H Théo",[1]Analyse!$K$4,"Année",A46,"Semaine",C46,"Nature",[1]Analyse!$L$1)),0)</f>
        <v>0</v>
      </c>
      <c r="G46" s="20"/>
      <c r="H46" s="21">
        <f>IFERROR(GETPIVOTDATA("Somme de Journal",[1]Analyse!$K$4,"Année",A46,"Semaine",C46,"Nature",[1]Analyse!$L$1),0)</f>
        <v>0</v>
      </c>
      <c r="I46" s="21">
        <f>IF(E46=0,0,H46/E46)</f>
        <v>0</v>
      </c>
      <c r="J46" s="22">
        <f>IF(F46=0,0,H46/F46)</f>
        <v>0</v>
      </c>
      <c r="K46" s="20"/>
      <c r="L46" s="21">
        <f>IF(B45&lt;&gt;B46,H46,H46+L45)</f>
        <v>0</v>
      </c>
      <c r="M46" s="21">
        <f>IF(B45&lt;&gt;B46,I46,I46+M45)</f>
        <v>0</v>
      </c>
      <c r="N46" s="21">
        <f>IF(B45&lt;&gt;B46,J46,J46+N45)</f>
        <v>0</v>
      </c>
      <c r="O46" s="20"/>
      <c r="P46" s="21">
        <f>IF(M46=0,0,L46/M46)</f>
        <v>0</v>
      </c>
      <c r="Q46" s="21">
        <f>IF(N46=0,0,L46/N46)</f>
        <v>0</v>
      </c>
      <c r="R46" s="22">
        <f>[1]Analyse!$E$19</f>
        <v>0</v>
      </c>
      <c r="S46" s="23"/>
    </row>
    <row r="47" spans="1:19" x14ac:dyDescent="0.25">
      <c r="A47" s="17">
        <v>2019</v>
      </c>
      <c r="B47" s="25" t="s">
        <v>25</v>
      </c>
      <c r="C47" s="19">
        <f>C46+1</f>
        <v>33</v>
      </c>
      <c r="D47" s="20"/>
      <c r="E47" s="21">
        <f>IFERROR((GETPIVOTDATA("Somme de H Réel",[1]Analyse!$K$4,"Année",A47,"Semaine",C47,"Nature",[1]Analyse!$L$1)),0)</f>
        <v>0</v>
      </c>
      <c r="F47" s="21">
        <f>IFERROR((GETPIVOTDATA("Somme de H Théo",[1]Analyse!$K$4,"Année",A47,"Semaine",C47,"Nature",[1]Analyse!$L$1)),0)</f>
        <v>0</v>
      </c>
      <c r="G47" s="20"/>
      <c r="H47" s="21">
        <f>IFERROR(GETPIVOTDATA("Somme de Journal",[1]Analyse!$K$4,"Année",A47,"Semaine",C47,"Nature",[1]Analyse!$L$1),0)</f>
        <v>0</v>
      </c>
      <c r="I47" s="21">
        <f>IF(E47=0,0,H47/E47)</f>
        <v>0</v>
      </c>
      <c r="J47" s="22">
        <f>IF(F47=0,0,H47/F47)</f>
        <v>0</v>
      </c>
      <c r="K47" s="20"/>
      <c r="L47" s="21">
        <f>IF(B46&lt;&gt;B47,H47,H47+L46)</f>
        <v>0</v>
      </c>
      <c r="M47" s="21">
        <f>IF(B46&lt;&gt;B47,I47,I47+M46)</f>
        <v>0</v>
      </c>
      <c r="N47" s="21">
        <f>IF(B46&lt;&gt;B47,J47,J47+N46)</f>
        <v>0</v>
      </c>
      <c r="O47" s="20"/>
      <c r="P47" s="21">
        <f>IF(M47=0,0,L47/M47)</f>
        <v>0</v>
      </c>
      <c r="Q47" s="21">
        <f>IF(N47=0,0,L47/N47)</f>
        <v>0</v>
      </c>
      <c r="R47" s="22">
        <f>[1]Analyse!$E$19</f>
        <v>0</v>
      </c>
      <c r="S47" s="23"/>
    </row>
    <row r="48" spans="1:19" x14ac:dyDescent="0.25">
      <c r="A48" s="17">
        <v>2019</v>
      </c>
      <c r="B48" s="25" t="s">
        <v>25</v>
      </c>
      <c r="C48" s="19">
        <f>C47+1</f>
        <v>34</v>
      </c>
      <c r="D48" s="20"/>
      <c r="E48" s="21">
        <f>IFERROR((GETPIVOTDATA("Somme de H Réel",[1]Analyse!$K$4,"Année",A48,"Semaine",C48,"Nature",[1]Analyse!$L$1)),0)</f>
        <v>0</v>
      </c>
      <c r="F48" s="21">
        <f>IFERROR((GETPIVOTDATA("Somme de H Théo",[1]Analyse!$K$4,"Année",A48,"Semaine",C48,"Nature",[1]Analyse!$L$1)),0)</f>
        <v>0</v>
      </c>
      <c r="G48" s="20"/>
      <c r="H48" s="21">
        <f>IFERROR(GETPIVOTDATA("Somme de Journal",[1]Analyse!$K$4,"Année",A48,"Semaine",C48,"Nature",[1]Analyse!$L$1),0)</f>
        <v>0</v>
      </c>
      <c r="I48" s="21">
        <f>IF(E48=0,0,H48/E48)</f>
        <v>0</v>
      </c>
      <c r="J48" s="22">
        <f>IF(F48=0,0,H48/F48)</f>
        <v>0</v>
      </c>
      <c r="K48" s="20"/>
      <c r="L48" s="21">
        <f>IF(B47&lt;&gt;B48,H48,H48+L47)</f>
        <v>0</v>
      </c>
      <c r="M48" s="21">
        <f>IF(B47&lt;&gt;B48,I48,I48+M47)</f>
        <v>0</v>
      </c>
      <c r="N48" s="21">
        <f>IF(B47&lt;&gt;B48,J48,J48+N47)</f>
        <v>0</v>
      </c>
      <c r="O48" s="20"/>
      <c r="P48" s="21">
        <f>IF(M48=0,0,L48/M48)</f>
        <v>0</v>
      </c>
      <c r="Q48" s="21">
        <f>IF(N48=0,0,L48/N48)</f>
        <v>0</v>
      </c>
      <c r="R48" s="22">
        <f>[1]Analyse!$E$19</f>
        <v>0</v>
      </c>
      <c r="S48" s="23"/>
    </row>
    <row r="49" spans="1:19" x14ac:dyDescent="0.25">
      <c r="A49" s="17">
        <v>2019</v>
      </c>
      <c r="B49" s="25" t="s">
        <v>25</v>
      </c>
      <c r="C49" s="19">
        <f>C48+1</f>
        <v>35</v>
      </c>
      <c r="D49" s="20"/>
      <c r="E49" s="21">
        <f>IFERROR((GETPIVOTDATA("Somme de H Réel",[1]Analyse!$K$4,"Année",A49,"Semaine",C49,"Nature",[1]Analyse!$L$1)),0)</f>
        <v>0</v>
      </c>
      <c r="F49" s="21">
        <f>IFERROR((GETPIVOTDATA("Somme de H Théo",[1]Analyse!$K$4,"Année",A49,"Semaine",C49,"Nature",[1]Analyse!$L$1)),0)</f>
        <v>0</v>
      </c>
      <c r="G49" s="20"/>
      <c r="H49" s="21">
        <f>IFERROR(GETPIVOTDATA("Somme de Journal",[1]Analyse!$K$4,"Année",A49,"Semaine",C49,"Nature",[1]Analyse!$L$1),0)</f>
        <v>0</v>
      </c>
      <c r="I49" s="21">
        <f>IF(E49=0,0,H49/E49)</f>
        <v>0</v>
      </c>
      <c r="J49" s="22">
        <f>IF(F49=0,0,H49/F49)</f>
        <v>0</v>
      </c>
      <c r="K49" s="20"/>
      <c r="L49" s="21">
        <f>IF(B48&lt;&gt;B49,H49,H49+L48)</f>
        <v>0</v>
      </c>
      <c r="M49" s="21">
        <f>IF(B48&lt;&gt;B49,I49,I49+M48)</f>
        <v>0</v>
      </c>
      <c r="N49" s="21">
        <f>IF(B48&lt;&gt;B49,J49,J49+N48)</f>
        <v>0</v>
      </c>
      <c r="O49" s="20"/>
      <c r="P49" s="21">
        <f>IF(M49=0,0,L49/M49)</f>
        <v>0</v>
      </c>
      <c r="Q49" s="21">
        <f>IF(N49=0,0,L49/N49)</f>
        <v>0</v>
      </c>
      <c r="R49" s="22">
        <f>[1]Analyse!$E$19</f>
        <v>0</v>
      </c>
      <c r="S49" s="23"/>
    </row>
    <row r="50" spans="1:19" x14ac:dyDescent="0.25">
      <c r="A50" s="17">
        <v>2019</v>
      </c>
      <c r="B50" s="25" t="s">
        <v>26</v>
      </c>
      <c r="C50" s="19">
        <f>C49+1</f>
        <v>36</v>
      </c>
      <c r="D50" s="20"/>
      <c r="E50" s="21">
        <f>IFERROR((GETPIVOTDATA("Somme de H Réel",[1]Analyse!$K$4,"Année",A50,"Semaine",C50,"Nature",[1]Analyse!$L$1)),0)</f>
        <v>0</v>
      </c>
      <c r="F50" s="21">
        <f>IFERROR((GETPIVOTDATA("Somme de H Théo",[1]Analyse!$K$4,"Année",A50,"Semaine",C50,"Nature",[1]Analyse!$L$1)),0)</f>
        <v>0</v>
      </c>
      <c r="G50" s="20"/>
      <c r="H50" s="21">
        <f>IFERROR(GETPIVOTDATA("Somme de Journal",[1]Analyse!$K$4,"Année",A50,"Semaine",C50,"Nature",[1]Analyse!$L$1),0)</f>
        <v>0</v>
      </c>
      <c r="I50" s="21">
        <f>IF(E50=0,0,H50/E50)</f>
        <v>0</v>
      </c>
      <c r="J50" s="22">
        <f>IF(F50=0,0,H50/F50)</f>
        <v>0</v>
      </c>
      <c r="K50" s="20"/>
      <c r="L50" s="21">
        <f>IF(B49&lt;&gt;B50,H50,H50+L49)</f>
        <v>0</v>
      </c>
      <c r="M50" s="21">
        <f>IF(B49&lt;&gt;B50,I50,I50+M49)</f>
        <v>0</v>
      </c>
      <c r="N50" s="21">
        <f>IF(B49&lt;&gt;B50,J50,J50+N49)</f>
        <v>0</v>
      </c>
      <c r="O50" s="20"/>
      <c r="P50" s="21">
        <f>IF(M50=0,0,L50/M50)</f>
        <v>0</v>
      </c>
      <c r="Q50" s="21">
        <f>IF(N50=0,0,L50/N50)</f>
        <v>0</v>
      </c>
      <c r="R50" s="22">
        <f>[1]Analyse!$E$19</f>
        <v>0</v>
      </c>
      <c r="S50" s="23"/>
    </row>
    <row r="51" spans="1:19" x14ac:dyDescent="0.25">
      <c r="A51" s="17">
        <v>2019</v>
      </c>
      <c r="B51" s="25" t="s">
        <v>26</v>
      </c>
      <c r="C51" s="19">
        <f>C50+1</f>
        <v>37</v>
      </c>
      <c r="D51" s="20"/>
      <c r="E51" s="21">
        <f>IFERROR((GETPIVOTDATA("Somme de H Réel",[1]Analyse!$K$4,"Année",A51,"Semaine",C51,"Nature",[1]Analyse!$L$1)),0)</f>
        <v>0</v>
      </c>
      <c r="F51" s="21">
        <f>IFERROR((GETPIVOTDATA("Somme de H Théo",[1]Analyse!$K$4,"Année",A51,"Semaine",C51,"Nature",[1]Analyse!$L$1)),0)</f>
        <v>0</v>
      </c>
      <c r="G51" s="20"/>
      <c r="H51" s="21">
        <f>IFERROR(GETPIVOTDATA("Somme de Journal",[1]Analyse!$K$4,"Année",A51,"Semaine",C51,"Nature",[1]Analyse!$L$1),0)</f>
        <v>0</v>
      </c>
      <c r="I51" s="21">
        <f>IF(E51=0,0,H51/E51)</f>
        <v>0</v>
      </c>
      <c r="J51" s="22">
        <f>IF(F51=0,0,H51/F51)</f>
        <v>0</v>
      </c>
      <c r="K51" s="20"/>
      <c r="L51" s="21">
        <f>IF(B50&lt;&gt;B51,H51,H51+L50)</f>
        <v>0</v>
      </c>
      <c r="M51" s="21">
        <f>IF(B50&lt;&gt;B51,I51,I51+M50)</f>
        <v>0</v>
      </c>
      <c r="N51" s="21">
        <f>IF(B50&lt;&gt;B51,J51,J51+N50)</f>
        <v>0</v>
      </c>
      <c r="O51" s="20"/>
      <c r="P51" s="21">
        <f>IF(M51=0,0,L51/M51)</f>
        <v>0</v>
      </c>
      <c r="Q51" s="21">
        <f>IF(N51=0,0,L51/N51)</f>
        <v>0</v>
      </c>
      <c r="R51" s="22">
        <f>[1]Analyse!$E$19</f>
        <v>0</v>
      </c>
      <c r="S51" s="23"/>
    </row>
    <row r="52" spans="1:19" x14ac:dyDescent="0.25">
      <c r="A52" s="17">
        <v>2019</v>
      </c>
      <c r="B52" s="25" t="s">
        <v>26</v>
      </c>
      <c r="C52" s="19">
        <f>C51+1</f>
        <v>38</v>
      </c>
      <c r="D52" s="20"/>
      <c r="E52" s="21">
        <f>IFERROR((GETPIVOTDATA("Somme de H Réel",[1]Analyse!$K$4,"Année",A52,"Semaine",C52,"Nature",[1]Analyse!$L$1)),0)</f>
        <v>0</v>
      </c>
      <c r="F52" s="21">
        <f>IFERROR((GETPIVOTDATA("Somme de H Théo",[1]Analyse!$K$4,"Année",A52,"Semaine",C52,"Nature",[1]Analyse!$L$1)),0)</f>
        <v>0</v>
      </c>
      <c r="G52" s="20"/>
      <c r="H52" s="21">
        <f>IFERROR(GETPIVOTDATA("Somme de Journal",[1]Analyse!$K$4,"Année",A52,"Semaine",C52,"Nature",[1]Analyse!$L$1),0)</f>
        <v>0</v>
      </c>
      <c r="I52" s="21">
        <f>IF(E52=0,0,H52/E52)</f>
        <v>0</v>
      </c>
      <c r="J52" s="22">
        <f>IF(F52=0,0,H52/F52)</f>
        <v>0</v>
      </c>
      <c r="K52" s="20"/>
      <c r="L52" s="21">
        <f>IF(B51&lt;&gt;B52,H52,H52+L51)</f>
        <v>0</v>
      </c>
      <c r="M52" s="21">
        <f>IF(B51&lt;&gt;B52,I52,I52+M51)</f>
        <v>0</v>
      </c>
      <c r="N52" s="21">
        <f>IF(B51&lt;&gt;B52,J52,J52+N51)</f>
        <v>0</v>
      </c>
      <c r="O52" s="20"/>
      <c r="P52" s="21">
        <f>IF(M52=0,0,L52/M52)</f>
        <v>0</v>
      </c>
      <c r="Q52" s="21">
        <f>IF(N52=0,0,L52/N52)</f>
        <v>0</v>
      </c>
      <c r="R52" s="22">
        <f>[1]Analyse!$E$19</f>
        <v>0</v>
      </c>
      <c r="S52" s="23"/>
    </row>
    <row r="53" spans="1:19" x14ac:dyDescent="0.25">
      <c r="A53" s="17">
        <v>2019</v>
      </c>
      <c r="B53" s="25" t="s">
        <v>26</v>
      </c>
      <c r="C53" s="19">
        <f>C52+1</f>
        <v>39</v>
      </c>
      <c r="D53" s="20"/>
      <c r="E53" s="21">
        <f>IFERROR((GETPIVOTDATA("Somme de H Réel",[1]Analyse!$K$4,"Année",A53,"Semaine",C53,"Nature",[1]Analyse!$L$1)),0)</f>
        <v>0</v>
      </c>
      <c r="F53" s="21">
        <f>IFERROR((GETPIVOTDATA("Somme de H Théo",[1]Analyse!$K$4,"Année",A53,"Semaine",C53,"Nature",[1]Analyse!$L$1)),0)</f>
        <v>0</v>
      </c>
      <c r="G53" s="20"/>
      <c r="H53" s="21">
        <f>IFERROR(GETPIVOTDATA("Somme de Journal",[1]Analyse!$K$4,"Année",A53,"Semaine",C53,"Nature",[1]Analyse!$L$1),0)</f>
        <v>0</v>
      </c>
      <c r="I53" s="21">
        <f>IF(E53=0,0,H53/E53)</f>
        <v>0</v>
      </c>
      <c r="J53" s="22">
        <f>IF(F53=0,0,H53/F53)</f>
        <v>0</v>
      </c>
      <c r="K53" s="20"/>
      <c r="L53" s="21">
        <f>IF(B52&lt;&gt;B53,H53,H53+L52)</f>
        <v>0</v>
      </c>
      <c r="M53" s="21">
        <f>IF(B52&lt;&gt;B53,I53,I53+M52)</f>
        <v>0</v>
      </c>
      <c r="N53" s="21">
        <f>IF(B52&lt;&gt;B53,J53,J53+N52)</f>
        <v>0</v>
      </c>
      <c r="O53" s="20"/>
      <c r="P53" s="21">
        <f>IF(M53=0,0,L53/M53)</f>
        <v>0</v>
      </c>
      <c r="Q53" s="21">
        <f>IF(N53=0,0,L53/N53)</f>
        <v>0</v>
      </c>
      <c r="R53" s="22">
        <f>[1]Analyse!$E$19</f>
        <v>0</v>
      </c>
      <c r="S53" s="23"/>
    </row>
    <row r="54" spans="1:19" x14ac:dyDescent="0.25">
      <c r="A54" s="17">
        <v>2019</v>
      </c>
      <c r="B54" s="25" t="s">
        <v>15</v>
      </c>
      <c r="C54" s="19">
        <f>C53+1</f>
        <v>40</v>
      </c>
      <c r="D54" s="20"/>
      <c r="E54" s="21">
        <f>IFERROR((GETPIVOTDATA("Somme de H Réel",[1]Analyse!$K$4,"Année",A54,"Semaine",C54,"Nature",[1]Analyse!$L$1)),0)</f>
        <v>0</v>
      </c>
      <c r="F54" s="21">
        <f>IFERROR((GETPIVOTDATA("Somme de H Théo",[1]Analyse!$K$4,"Année",A54,"Semaine",C54,"Nature",[1]Analyse!$L$1)),0)</f>
        <v>0</v>
      </c>
      <c r="G54" s="20"/>
      <c r="H54" s="21">
        <f>IFERROR(GETPIVOTDATA("Somme de Journal",[1]Analyse!$K$4,"Année",A54,"Semaine",C54,"Nature",[1]Analyse!$L$1),0)</f>
        <v>0</v>
      </c>
      <c r="I54" s="21">
        <f>IF(E54=0,0,H54/E54)</f>
        <v>0</v>
      </c>
      <c r="J54" s="22">
        <f>IF(F54=0,0,H54/F54)</f>
        <v>0</v>
      </c>
      <c r="K54" s="20"/>
      <c r="L54" s="21">
        <f>IF(B53&lt;&gt;B54,H54,H54+L53)</f>
        <v>0</v>
      </c>
      <c r="M54" s="21">
        <f>IF(B53&lt;&gt;B54,I54,I54+M53)</f>
        <v>0</v>
      </c>
      <c r="N54" s="21">
        <f>IF(B53&lt;&gt;B54,J54,J54+N53)</f>
        <v>0</v>
      </c>
      <c r="O54" s="20"/>
      <c r="P54" s="21">
        <f>IF(M54=0,0,L54/M54)</f>
        <v>0</v>
      </c>
      <c r="Q54" s="21">
        <f>IF(N54=0,0,L54/N54)</f>
        <v>0</v>
      </c>
      <c r="R54" s="22">
        <f>[1]Analyse!$E$19</f>
        <v>0</v>
      </c>
      <c r="S54" s="23"/>
    </row>
    <row r="55" spans="1:19" x14ac:dyDescent="0.25">
      <c r="A55" s="17">
        <v>2019</v>
      </c>
      <c r="B55" s="25" t="s">
        <v>15</v>
      </c>
      <c r="C55" s="19">
        <f>C54+1</f>
        <v>41</v>
      </c>
      <c r="D55" s="20"/>
      <c r="E55" s="21">
        <f>IFERROR((GETPIVOTDATA("Somme de H Réel",[1]Analyse!$K$4,"Année",A55,"Semaine",C55,"Nature",[1]Analyse!$L$1)),0)</f>
        <v>0</v>
      </c>
      <c r="F55" s="21">
        <f>IFERROR((GETPIVOTDATA("Somme de H Théo",[1]Analyse!$K$4,"Année",A55,"Semaine",C55,"Nature",[1]Analyse!$L$1)),0)</f>
        <v>0</v>
      </c>
      <c r="G55" s="20"/>
      <c r="H55" s="21">
        <f>IFERROR(GETPIVOTDATA("Somme de Journal",[1]Analyse!$K$4,"Année",A55,"Semaine",C55,"Nature",[1]Analyse!$L$1),0)</f>
        <v>0</v>
      </c>
      <c r="I55" s="21">
        <f>IF(E55=0,0,H55/E55)</f>
        <v>0</v>
      </c>
      <c r="J55" s="22">
        <f>IF(F55=0,0,H55/F55)</f>
        <v>0</v>
      </c>
      <c r="K55" s="20"/>
      <c r="L55" s="21">
        <f>IF(B54&lt;&gt;B55,H55,H55+L54)</f>
        <v>0</v>
      </c>
      <c r="M55" s="21">
        <f>IF(B54&lt;&gt;B55,I55,I55+M54)</f>
        <v>0</v>
      </c>
      <c r="N55" s="21">
        <f>IF(B54&lt;&gt;B55,J55,J55+N54)</f>
        <v>0</v>
      </c>
      <c r="O55" s="20"/>
      <c r="P55" s="21">
        <f>IF(M55=0,0,L55/M55)</f>
        <v>0</v>
      </c>
      <c r="Q55" s="21">
        <f>IF(N55=0,0,L55/N55)</f>
        <v>0</v>
      </c>
      <c r="R55" s="22">
        <f>[1]Analyse!$E$19</f>
        <v>0</v>
      </c>
      <c r="S55" s="23"/>
    </row>
    <row r="56" spans="1:19" x14ac:dyDescent="0.25">
      <c r="A56" s="17">
        <v>2019</v>
      </c>
      <c r="B56" s="25" t="s">
        <v>15</v>
      </c>
      <c r="C56" s="19">
        <f>C55+1</f>
        <v>42</v>
      </c>
      <c r="D56" s="20"/>
      <c r="E56" s="21">
        <f>IFERROR((GETPIVOTDATA("Somme de H Réel",[1]Analyse!$K$4,"Année",A56,"Semaine",C56,"Nature",[1]Analyse!$L$1)),0)</f>
        <v>0</v>
      </c>
      <c r="F56" s="21">
        <f>IFERROR((GETPIVOTDATA("Somme de H Théo",[1]Analyse!$K$4,"Année",A56,"Semaine",C56,"Nature",[1]Analyse!$L$1)),0)</f>
        <v>0</v>
      </c>
      <c r="G56" s="20"/>
      <c r="H56" s="21">
        <f>IFERROR(GETPIVOTDATA("Somme de Journal",[1]Analyse!$K$4,"Année",A56,"Semaine",C56,"Nature",[1]Analyse!$L$1),0)</f>
        <v>0</v>
      </c>
      <c r="I56" s="21">
        <f>IF(E56=0,0,H56/E56)</f>
        <v>0</v>
      </c>
      <c r="J56" s="22">
        <f>IF(F56=0,0,H56/F56)</f>
        <v>0</v>
      </c>
      <c r="K56" s="20"/>
      <c r="L56" s="21">
        <f>IF(B55&lt;&gt;B56,H56,H56+L55)</f>
        <v>0</v>
      </c>
      <c r="M56" s="21">
        <f>IF(B55&lt;&gt;B56,I56,I56+M55)</f>
        <v>0</v>
      </c>
      <c r="N56" s="21">
        <f>IF(B55&lt;&gt;B56,J56,J56+N55)</f>
        <v>0</v>
      </c>
      <c r="O56" s="20"/>
      <c r="P56" s="21">
        <f>IF(M56=0,0,L56/M56)</f>
        <v>0</v>
      </c>
      <c r="Q56" s="21">
        <f>IF(N56=0,0,L56/N56)</f>
        <v>0</v>
      </c>
      <c r="R56" s="22">
        <f>[1]Analyse!$E$19</f>
        <v>0</v>
      </c>
      <c r="S56" s="23"/>
    </row>
    <row r="57" spans="1:19" x14ac:dyDescent="0.25">
      <c r="A57" s="17">
        <v>2019</v>
      </c>
      <c r="B57" s="25" t="s">
        <v>15</v>
      </c>
      <c r="C57" s="19">
        <f>C56+1</f>
        <v>43</v>
      </c>
      <c r="D57" s="20"/>
      <c r="E57" s="21">
        <f>IFERROR((GETPIVOTDATA("Somme de H Réel",[1]Analyse!$K$4,"Année",A57,"Semaine",C57,"Nature",[1]Analyse!$L$1)),0)</f>
        <v>0</v>
      </c>
      <c r="F57" s="21">
        <f>IFERROR((GETPIVOTDATA("Somme de H Théo",[1]Analyse!$K$4,"Année",A57,"Semaine",C57,"Nature",[1]Analyse!$L$1)),0)</f>
        <v>0</v>
      </c>
      <c r="G57" s="20"/>
      <c r="H57" s="21">
        <f>IFERROR(GETPIVOTDATA("Somme de Journal",[1]Analyse!$K$4,"Année",A57,"Semaine",C57,"Nature",[1]Analyse!$L$1),0)</f>
        <v>0</v>
      </c>
      <c r="I57" s="21">
        <f>IF(E57=0,0,H57/E57)</f>
        <v>0</v>
      </c>
      <c r="J57" s="22">
        <f>IF(F57=0,0,H57/F57)</f>
        <v>0</v>
      </c>
      <c r="K57" s="20"/>
      <c r="L57" s="21">
        <f>IF(B56&lt;&gt;B57,H57,H57+L56)</f>
        <v>0</v>
      </c>
      <c r="M57" s="21">
        <f>IF(B56&lt;&gt;B57,I57,I57+M56)</f>
        <v>0</v>
      </c>
      <c r="N57" s="21">
        <f>IF(B56&lt;&gt;B57,J57,J57+N56)</f>
        <v>0</v>
      </c>
      <c r="O57" s="20"/>
      <c r="P57" s="21">
        <f>IF(M57=0,0,L57/M57)</f>
        <v>0</v>
      </c>
      <c r="Q57" s="21">
        <f>IF(N57=0,0,L57/N57)</f>
        <v>0</v>
      </c>
      <c r="R57" s="22">
        <f>[1]Analyse!$E$19</f>
        <v>0</v>
      </c>
      <c r="S57" s="23"/>
    </row>
    <row r="58" spans="1:19" x14ac:dyDescent="0.25">
      <c r="A58" s="17">
        <v>2019</v>
      </c>
      <c r="B58" s="25" t="s">
        <v>15</v>
      </c>
      <c r="C58" s="19">
        <f>C57+1</f>
        <v>44</v>
      </c>
      <c r="D58" s="20"/>
      <c r="E58" s="21">
        <f>IFERROR((GETPIVOTDATA("Somme de H Réel",[1]Analyse!$K$4,"Année",A58,"Semaine",C58,"Nature",[1]Analyse!$L$1)),0)</f>
        <v>0</v>
      </c>
      <c r="F58" s="21">
        <f>IFERROR((GETPIVOTDATA("Somme de H Théo",[1]Analyse!$K$4,"Année",A58,"Semaine",C58,"Nature",[1]Analyse!$L$1)),0)</f>
        <v>0</v>
      </c>
      <c r="G58" s="20"/>
      <c r="H58" s="21">
        <f>IFERROR(GETPIVOTDATA("Somme de Journal",[1]Analyse!$K$4,"Année",A58,"Semaine",C58,"Nature",[1]Analyse!$L$1),0)</f>
        <v>0</v>
      </c>
      <c r="I58" s="21">
        <f>IF(E58=0,0,H58/E58)</f>
        <v>0</v>
      </c>
      <c r="J58" s="22">
        <f>IF(F58=0,0,H58/F58)</f>
        <v>0</v>
      </c>
      <c r="K58" s="20"/>
      <c r="L58" s="21">
        <f>IF(B57&lt;&gt;B58,H58,H58+L57)</f>
        <v>0</v>
      </c>
      <c r="M58" s="21">
        <f>IF(B57&lt;&gt;B58,I58,I58+M57)</f>
        <v>0</v>
      </c>
      <c r="N58" s="21">
        <f>IF(B57&lt;&gt;B58,J58,J58+N57)</f>
        <v>0</v>
      </c>
      <c r="O58" s="20"/>
      <c r="P58" s="21">
        <f>IF(M58=0,0,L58/M58)</f>
        <v>0</v>
      </c>
      <c r="Q58" s="21">
        <f>IF(N58=0,0,L58/N58)</f>
        <v>0</v>
      </c>
      <c r="R58" s="22">
        <f>[1]Analyse!$E$19</f>
        <v>0</v>
      </c>
      <c r="S58" s="23"/>
    </row>
    <row r="59" spans="1:19" x14ac:dyDescent="0.25">
      <c r="A59" s="17">
        <v>2019</v>
      </c>
      <c r="B59" s="25" t="s">
        <v>16</v>
      </c>
      <c r="C59" s="19">
        <f>C58+1</f>
        <v>45</v>
      </c>
      <c r="D59" s="20"/>
      <c r="E59" s="21">
        <f>IFERROR((GETPIVOTDATA("Somme de H Réel",[1]Analyse!$K$4,"Année",A59,"Semaine",C59,"Nature",[1]Analyse!$L$1)),0)</f>
        <v>0</v>
      </c>
      <c r="F59" s="21">
        <f>IFERROR((GETPIVOTDATA("Somme de H Théo",[1]Analyse!$K$4,"Année",A59,"Semaine",C59,"Nature",[1]Analyse!$L$1)),0)</f>
        <v>0</v>
      </c>
      <c r="G59" s="20"/>
      <c r="H59" s="21">
        <f>IFERROR(GETPIVOTDATA("Somme de Journal",[1]Analyse!$K$4,"Année",A59,"Semaine",C59,"Nature",[1]Analyse!$L$1),0)</f>
        <v>0</v>
      </c>
      <c r="I59" s="21">
        <f>IF(E59=0,0,H59/E59)</f>
        <v>0</v>
      </c>
      <c r="J59" s="22">
        <f>IF(F59=0,0,H59/F59)</f>
        <v>0</v>
      </c>
      <c r="K59" s="20"/>
      <c r="L59" s="21">
        <f>IF(B58&lt;&gt;B59,H59,H59+L58)</f>
        <v>0</v>
      </c>
      <c r="M59" s="21">
        <f>IF(B58&lt;&gt;B59,I59,I59+M58)</f>
        <v>0</v>
      </c>
      <c r="N59" s="21">
        <f>IF(B58&lt;&gt;B59,J59,J59+N58)</f>
        <v>0</v>
      </c>
      <c r="O59" s="20"/>
      <c r="P59" s="21">
        <f>IF(M59=0,0,L59/M59)</f>
        <v>0</v>
      </c>
      <c r="Q59" s="21">
        <f>IF(N59=0,0,L59/N59)</f>
        <v>0</v>
      </c>
      <c r="R59" s="22">
        <f>[1]Analyse!$E$19</f>
        <v>0</v>
      </c>
      <c r="S59" s="23"/>
    </row>
    <row r="60" spans="1:19" x14ac:dyDescent="0.25">
      <c r="A60" s="17">
        <v>2019</v>
      </c>
      <c r="B60" s="25" t="s">
        <v>16</v>
      </c>
      <c r="C60" s="19">
        <f>C59+1</f>
        <v>46</v>
      </c>
      <c r="D60" s="20"/>
      <c r="E60" s="21">
        <f>IFERROR((GETPIVOTDATA("Somme de H Réel",[1]Analyse!$K$4,"Année",A60,"Semaine",C60,"Nature",[1]Analyse!$L$1)),0)</f>
        <v>0</v>
      </c>
      <c r="F60" s="21">
        <f>IFERROR((GETPIVOTDATA("Somme de H Théo",[1]Analyse!$K$4,"Année",A60,"Semaine",C60,"Nature",[1]Analyse!$L$1)),0)</f>
        <v>0</v>
      </c>
      <c r="G60" s="20"/>
      <c r="H60" s="21">
        <f>IFERROR(GETPIVOTDATA("Somme de Journal",[1]Analyse!$K$4,"Année",A60,"Semaine",C60,"Nature",[1]Analyse!$L$1),0)</f>
        <v>0</v>
      </c>
      <c r="I60" s="21">
        <f>IF(E60=0,0,H60/E60)</f>
        <v>0</v>
      </c>
      <c r="J60" s="22">
        <f>IF(F60=0,0,H60/F60)</f>
        <v>0</v>
      </c>
      <c r="K60" s="20"/>
      <c r="L60" s="21">
        <f>IF(B59&lt;&gt;B60,H60,H60+L59)</f>
        <v>0</v>
      </c>
      <c r="M60" s="21">
        <f>IF(B59&lt;&gt;B60,I60,I60+M59)</f>
        <v>0</v>
      </c>
      <c r="N60" s="21">
        <f>IF(B59&lt;&gt;B60,J60,J60+N59)</f>
        <v>0</v>
      </c>
      <c r="O60" s="20"/>
      <c r="P60" s="21">
        <f>IF(M60=0,0,L60/M60)</f>
        <v>0</v>
      </c>
      <c r="Q60" s="21">
        <f>IF(N60=0,0,L60/N60)</f>
        <v>0</v>
      </c>
      <c r="R60" s="22">
        <f>[1]Analyse!$E$19</f>
        <v>0</v>
      </c>
      <c r="S60" s="23"/>
    </row>
    <row r="61" spans="1:19" x14ac:dyDescent="0.25">
      <c r="A61" s="17">
        <v>2019</v>
      </c>
      <c r="B61" s="25" t="s">
        <v>16</v>
      </c>
      <c r="C61" s="19">
        <f>C60+1</f>
        <v>47</v>
      </c>
      <c r="D61" s="20"/>
      <c r="E61" s="21">
        <f>IFERROR((GETPIVOTDATA("Somme de H Réel",[1]Analyse!$K$4,"Année",A61,"Semaine",C61,"Nature",[1]Analyse!$L$1)),0)</f>
        <v>0</v>
      </c>
      <c r="F61" s="21">
        <f>IFERROR((GETPIVOTDATA("Somme de H Théo",[1]Analyse!$K$4,"Année",A61,"Semaine",C61,"Nature",[1]Analyse!$L$1)),0)</f>
        <v>0</v>
      </c>
      <c r="G61" s="20"/>
      <c r="H61" s="21">
        <f>IFERROR(GETPIVOTDATA("Somme de Journal",[1]Analyse!$K$4,"Année",A61,"Semaine",C61,"Nature",[1]Analyse!$L$1),0)</f>
        <v>0</v>
      </c>
      <c r="I61" s="21">
        <f>IF(E61=0,0,H61/E61)</f>
        <v>0</v>
      </c>
      <c r="J61" s="22">
        <f>IF(F61=0,0,H61/F61)</f>
        <v>0</v>
      </c>
      <c r="K61" s="20"/>
      <c r="L61" s="21">
        <f>IF(B60&lt;&gt;B61,H61,H61+L60)</f>
        <v>0</v>
      </c>
      <c r="M61" s="21">
        <f>IF(B60&lt;&gt;B61,I61,I61+M60)</f>
        <v>0</v>
      </c>
      <c r="N61" s="21">
        <f>IF(B60&lt;&gt;B61,J61,J61+N60)</f>
        <v>0</v>
      </c>
      <c r="O61" s="20"/>
      <c r="P61" s="21">
        <f>IF(M61=0,0,L61/M61)</f>
        <v>0</v>
      </c>
      <c r="Q61" s="21">
        <f>IF(N61=0,0,L61/N61)</f>
        <v>0</v>
      </c>
      <c r="R61" s="22">
        <f>[1]Analyse!$E$19</f>
        <v>0</v>
      </c>
      <c r="S61" s="23"/>
    </row>
    <row r="62" spans="1:19" x14ac:dyDescent="0.25">
      <c r="A62" s="17">
        <v>2019</v>
      </c>
      <c r="B62" s="25" t="s">
        <v>16</v>
      </c>
      <c r="C62" s="19">
        <f>C61+1</f>
        <v>48</v>
      </c>
      <c r="D62" s="20"/>
      <c r="E62" s="21">
        <f>IFERROR((GETPIVOTDATA("Somme de H Réel",[1]Analyse!$K$4,"Année",A62,"Semaine",C62,"Nature",[1]Analyse!$L$1)),0)</f>
        <v>0</v>
      </c>
      <c r="F62" s="21">
        <f>IFERROR((GETPIVOTDATA("Somme de H Théo",[1]Analyse!$K$4,"Année",A62,"Semaine",C62,"Nature",[1]Analyse!$L$1)),0)</f>
        <v>0</v>
      </c>
      <c r="G62" s="20"/>
      <c r="H62" s="21">
        <f>IFERROR(GETPIVOTDATA("Somme de Journal",[1]Analyse!$K$4,"Année",A62,"Semaine",C62,"Nature",[1]Analyse!$L$1),0)</f>
        <v>0</v>
      </c>
      <c r="I62" s="21">
        <f>IF(E62=0,0,H62/E62)</f>
        <v>0</v>
      </c>
      <c r="J62" s="22">
        <f>IF(F62=0,0,H62/F62)</f>
        <v>0</v>
      </c>
      <c r="K62" s="20"/>
      <c r="L62" s="21">
        <f>IF(B61&lt;&gt;B62,H62,H62+L61)</f>
        <v>0</v>
      </c>
      <c r="M62" s="21">
        <f>IF(B61&lt;&gt;B62,I62,I62+M61)</f>
        <v>0</v>
      </c>
      <c r="N62" s="21">
        <f>IF(B61&lt;&gt;B62,J62,J62+N61)</f>
        <v>0</v>
      </c>
      <c r="O62" s="20"/>
      <c r="P62" s="21">
        <f>IF(M62=0,0,L62/M62)</f>
        <v>0</v>
      </c>
      <c r="Q62" s="21">
        <f>IF(N62=0,0,L62/N62)</f>
        <v>0</v>
      </c>
      <c r="R62" s="22">
        <f>[1]Analyse!$E$19</f>
        <v>0</v>
      </c>
      <c r="S62" s="23"/>
    </row>
    <row r="63" spans="1:19" x14ac:dyDescent="0.25">
      <c r="A63" s="17">
        <v>2019</v>
      </c>
      <c r="B63" s="25" t="s">
        <v>17</v>
      </c>
      <c r="C63" s="19">
        <f>C62+1</f>
        <v>49</v>
      </c>
      <c r="D63" s="20"/>
      <c r="E63" s="21">
        <f>IFERROR((GETPIVOTDATA("Somme de H Réel",[1]Analyse!$K$4,"Année",A63,"Semaine",C63,"Nature",[1]Analyse!$L$1)),0)</f>
        <v>0</v>
      </c>
      <c r="F63" s="21">
        <f>IFERROR((GETPIVOTDATA("Somme de H Théo",[1]Analyse!$K$4,"Année",A63,"Semaine",C63,"Nature",[1]Analyse!$L$1)),0)</f>
        <v>0</v>
      </c>
      <c r="G63" s="20"/>
      <c r="H63" s="21">
        <f>IFERROR(GETPIVOTDATA("Somme de Journal",[1]Analyse!$K$4,"Année",A63,"Semaine",C63,"Nature",[1]Analyse!$L$1),0)</f>
        <v>0</v>
      </c>
      <c r="I63" s="21">
        <f>IF(E63=0,0,H63/E63)</f>
        <v>0</v>
      </c>
      <c r="J63" s="22">
        <f>IF(F63=0,0,H63/F63)</f>
        <v>0</v>
      </c>
      <c r="K63" s="20"/>
      <c r="L63" s="21">
        <f>IF(B62&lt;&gt;B63,H63,H63+L62)</f>
        <v>0</v>
      </c>
      <c r="M63" s="21">
        <f>IF(B62&lt;&gt;B63,I63,I63+M62)</f>
        <v>0</v>
      </c>
      <c r="N63" s="21">
        <f>IF(B62&lt;&gt;B63,J63,J63+N62)</f>
        <v>0</v>
      </c>
      <c r="O63" s="20"/>
      <c r="P63" s="21">
        <f>IF(M63=0,0,L63/M63)</f>
        <v>0</v>
      </c>
      <c r="Q63" s="21">
        <f>IF(N63=0,0,L63/N63)</f>
        <v>0</v>
      </c>
      <c r="R63" s="22">
        <f>[1]Analyse!$E$19</f>
        <v>0</v>
      </c>
      <c r="S63" s="23"/>
    </row>
    <row r="64" spans="1:19" x14ac:dyDescent="0.25">
      <c r="A64" s="17">
        <v>2019</v>
      </c>
      <c r="B64" s="25" t="s">
        <v>17</v>
      </c>
      <c r="C64" s="19">
        <f>C63+1</f>
        <v>50</v>
      </c>
      <c r="D64" s="20"/>
      <c r="E64" s="21">
        <f>IFERROR((GETPIVOTDATA("Somme de H Réel",[1]Analyse!$K$4,"Année",A64,"Semaine",C64,"Nature",[1]Analyse!$L$1)),0)</f>
        <v>0</v>
      </c>
      <c r="F64" s="21">
        <f>IFERROR((GETPIVOTDATA("Somme de H Théo",[1]Analyse!$K$4,"Année",A64,"Semaine",C64,"Nature",[1]Analyse!$L$1)),0)</f>
        <v>0</v>
      </c>
      <c r="G64" s="20"/>
      <c r="H64" s="21">
        <f>IFERROR(GETPIVOTDATA("Somme de Journal",[1]Analyse!$K$4,"Année",A64,"Semaine",C64,"Nature",[1]Analyse!$L$1),0)</f>
        <v>0</v>
      </c>
      <c r="I64" s="21">
        <f>IF(E64=0,0,H64/E64)</f>
        <v>0</v>
      </c>
      <c r="J64" s="22">
        <f>IF(F64=0,0,H64/F64)</f>
        <v>0</v>
      </c>
      <c r="K64" s="20"/>
      <c r="L64" s="21">
        <f>IF(B63&lt;&gt;B64,H64,H64+L63)</f>
        <v>0</v>
      </c>
      <c r="M64" s="21">
        <f>IF(B63&lt;&gt;B64,I64,I64+M63)</f>
        <v>0</v>
      </c>
      <c r="N64" s="21">
        <f>IF(B63&lt;&gt;B64,J64,J64+N63)</f>
        <v>0</v>
      </c>
      <c r="O64" s="20"/>
      <c r="P64" s="21">
        <f>IF(M64=0,0,L64/M64)</f>
        <v>0</v>
      </c>
      <c r="Q64" s="21">
        <f>IF(N64=0,0,L64/N64)</f>
        <v>0</v>
      </c>
      <c r="R64" s="22">
        <f>[1]Analyse!$E$19</f>
        <v>0</v>
      </c>
      <c r="S64" s="23"/>
    </row>
    <row r="65" spans="1:19" x14ac:dyDescent="0.25">
      <c r="A65" s="17">
        <v>2019</v>
      </c>
      <c r="B65" s="25" t="s">
        <v>17</v>
      </c>
      <c r="C65" s="19">
        <f>C64+1</f>
        <v>51</v>
      </c>
      <c r="D65" s="20"/>
      <c r="E65" s="21">
        <f>IFERROR((GETPIVOTDATA("Somme de H Réel",[1]Analyse!$K$4,"Année",A65,"Semaine",C65,"Nature",[1]Analyse!$L$1)),0)</f>
        <v>0</v>
      </c>
      <c r="F65" s="21">
        <f>IFERROR((GETPIVOTDATA("Somme de H Théo",[1]Analyse!$K$4,"Année",A65,"Semaine",C65,"Nature",[1]Analyse!$L$1)),0)</f>
        <v>0</v>
      </c>
      <c r="G65" s="20"/>
      <c r="H65" s="21">
        <f>IFERROR(GETPIVOTDATA("Somme de Journal",[1]Analyse!$K$4,"Année",A65,"Semaine",C65,"Nature",[1]Analyse!$L$1),0)</f>
        <v>0</v>
      </c>
      <c r="I65" s="21">
        <f>IF(E65=0,0,H65/E65)</f>
        <v>0</v>
      </c>
      <c r="J65" s="22">
        <f>IF(F65=0,0,H65/F65)</f>
        <v>0</v>
      </c>
      <c r="K65" s="20"/>
      <c r="L65" s="21">
        <f>IF(B64&lt;&gt;B65,H65,H65+L64)</f>
        <v>0</v>
      </c>
      <c r="M65" s="21">
        <f>IF(B64&lt;&gt;B65,I65,I65+M64)</f>
        <v>0</v>
      </c>
      <c r="N65" s="21">
        <f>IF(B64&lt;&gt;B65,J65,J65+N64)</f>
        <v>0</v>
      </c>
      <c r="O65" s="20"/>
      <c r="P65" s="21">
        <f>IF(M65=0,0,L65/M65)</f>
        <v>0</v>
      </c>
      <c r="Q65" s="21">
        <f>IF(N65=0,0,L65/N65)</f>
        <v>0</v>
      </c>
      <c r="R65" s="22">
        <f>[1]Analyse!$E$19</f>
        <v>0</v>
      </c>
      <c r="S65" s="23"/>
    </row>
    <row r="66" spans="1:19" x14ac:dyDescent="0.25">
      <c r="A66" s="17">
        <v>2019</v>
      </c>
      <c r="B66" s="25" t="s">
        <v>17</v>
      </c>
      <c r="C66" s="19">
        <f>C65+1</f>
        <v>52</v>
      </c>
      <c r="D66" s="20"/>
      <c r="E66" s="21">
        <f>IFERROR((GETPIVOTDATA("Somme de H Réel",[1]Analyse!$K$4,"Année",A66,"Semaine",C66,"Nature",[1]Analyse!$L$1)),0)</f>
        <v>0</v>
      </c>
      <c r="F66" s="21">
        <f>IFERROR((GETPIVOTDATA("Somme de H Théo",[1]Analyse!$K$4,"Année",A66,"Semaine",C66,"Nature",[1]Analyse!$L$1)),0)</f>
        <v>0</v>
      </c>
      <c r="G66" s="20"/>
      <c r="H66" s="21">
        <f>IFERROR(GETPIVOTDATA("Somme de Journal",[1]Analyse!$K$4,"Année",A66,"Semaine",C66,"Nature",[1]Analyse!$L$1),0)</f>
        <v>0</v>
      </c>
      <c r="I66" s="21">
        <f>IF(E66=0,0,H66/E66)</f>
        <v>0</v>
      </c>
      <c r="J66" s="22">
        <f>IF(F66=0,0,H66/F66)</f>
        <v>0</v>
      </c>
      <c r="K66" s="20"/>
      <c r="L66" s="21">
        <f>IF(B65&lt;&gt;B66,H66,H66+L65)</f>
        <v>0</v>
      </c>
      <c r="M66" s="21">
        <f>IF(B65&lt;&gt;B66,I66,I66+M65)</f>
        <v>0</v>
      </c>
      <c r="N66" s="21">
        <f>IF(B65&lt;&gt;B66,J66,J66+N65)</f>
        <v>0</v>
      </c>
      <c r="O66" s="20"/>
      <c r="P66" s="21">
        <f>IF(M66=0,0,L66/M66)</f>
        <v>0</v>
      </c>
      <c r="Q66" s="21">
        <f>IF(N66=0,0,L66/N66)</f>
        <v>0</v>
      </c>
      <c r="R66" s="22">
        <f>[1]Analyse!$E$19</f>
        <v>0</v>
      </c>
      <c r="S66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7C58A-CFCD-42D6-96C8-90B2AD7CFB91}">
  <dimension ref="A1"/>
  <sheetViews>
    <sheetView tabSelected="1" zoomScale="40" zoomScaleNormal="4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643C3-4039-41C6-8FDB-5B33FA930B11}">
  <dimension ref="A1"/>
  <sheetViews>
    <sheetView zoomScale="55" zoomScaleNormal="55" workbookViewId="0">
      <selection activeCell="E50" sqref="E5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2019-05-06T07:46:42Z</dcterms:created>
  <dcterms:modified xsi:type="dcterms:W3CDTF">2019-05-06T07:56:45Z</dcterms:modified>
</cp:coreProperties>
</file>