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insn\Downloads\"/>
    </mc:Choice>
  </mc:AlternateContent>
  <xr:revisionPtr revIDLastSave="0" documentId="13_ncr:1_{AD2F6DBE-2455-41B5-B473-38238E8A5051}" xr6:coauthVersionLast="41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F1" sheetId="1" r:id="rId1"/>
    <sheet name="F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2" l="1"/>
  <c r="D4" i="2"/>
  <c r="C4" i="2" l="1"/>
  <c r="F4" i="2"/>
  <c r="C13" i="1"/>
  <c r="F5" i="2" l="1"/>
  <c r="C5" i="2"/>
  <c r="C6" i="2"/>
  <c r="F6" i="2" l="1"/>
</calcChain>
</file>

<file path=xl/sharedStrings.xml><?xml version="1.0" encoding="utf-8"?>
<sst xmlns="http://schemas.openxmlformats.org/spreadsheetml/2006/main" count="57" uniqueCount="38">
  <si>
    <t>Qui</t>
  </si>
  <si>
    <t>Etat</t>
  </si>
  <si>
    <t>Informations</t>
  </si>
  <si>
    <t>Coordonnées</t>
  </si>
  <si>
    <t>Type</t>
  </si>
  <si>
    <t>Budget</t>
  </si>
  <si>
    <t>Réalisé</t>
  </si>
  <si>
    <t>Objectif</t>
  </si>
  <si>
    <t>Date rappel</t>
  </si>
  <si>
    <t>Pomme</t>
  </si>
  <si>
    <t>Avancement</t>
  </si>
  <si>
    <t>Nom</t>
  </si>
  <si>
    <t>contact</t>
  </si>
  <si>
    <t>fonction</t>
  </si>
  <si>
    <t>tel</t>
  </si>
  <si>
    <t>Tel 2</t>
  </si>
  <si>
    <t>mail</t>
  </si>
  <si>
    <t>commentaire</t>
  </si>
  <si>
    <t>Projet</t>
  </si>
  <si>
    <t>AA</t>
  </si>
  <si>
    <t>Banane</t>
  </si>
  <si>
    <t>relance devis</t>
  </si>
  <si>
    <t>DUPONT</t>
  </si>
  <si>
    <t>Veronique</t>
  </si>
  <si>
    <t>Dir Marketing</t>
  </si>
  <si>
    <t>Total</t>
  </si>
  <si>
    <t>BB</t>
  </si>
  <si>
    <t>DURANT</t>
  </si>
  <si>
    <t>Etienne</t>
  </si>
  <si>
    <t>Gagné</t>
  </si>
  <si>
    <t>DUPRES</t>
  </si>
  <si>
    <t>Marcel</t>
  </si>
  <si>
    <t>PDG</t>
  </si>
  <si>
    <t>DUJARDIN</t>
  </si>
  <si>
    <t>Guillaume</t>
  </si>
  <si>
    <t>DUMACHIN</t>
  </si>
  <si>
    <t>Stephane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</si>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</sst>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"/>
    <numFmt numFmtId="165" formatCode="00\ 00\ 00\ 00\ 00"/>
  </numFmts>
  <fonts count="13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Maven Pro"/>
    </font>
    <font>
      <sz val="10"/>
      <name val="Maven Pro"/>
    </font>
    <font>
      <b/>
      <sz val="10"/>
      <color rgb="FF000000"/>
      <name val="Maven Pro"/>
    </font>
    <font>
      <sz val="8"/>
      <name val="Maven Pro"/>
    </font>
    <font>
      <sz val="10"/>
      <color rgb="FF000000"/>
      <name val="Maven Pro"/>
    </font>
    <font>
      <b/>
      <sz val="9"/>
      <color rgb="FF000000"/>
      <name val="Maven Pro"/>
    </font>
    <font>
      <sz val="10"/>
      <color rgb="FF000000"/>
      <name val="Maven Pro"/>
    </font>
    <font>
      <sz val="8"/>
      <color rgb="FF333333"/>
      <name val="Maven Pro"/>
    </font>
    <font>
      <sz val="8"/>
      <color rgb="FFFFFFFF"/>
      <name val="Maven Pro"/>
    </font>
    <font>
      <sz val="14"/>
      <color rgb="FF4A5359"/>
      <name val="Courier New"/>
      <family val="1"/>
    </font>
    <font>
      <sz val="14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366092"/>
        <bgColor rgb="FF366092"/>
      </patternFill>
    </fill>
    <fill>
      <patternFill patternType="solid">
        <fgColor rgb="FF4F81BD"/>
        <bgColor rgb="FF4F81BD"/>
      </patternFill>
    </fill>
    <fill>
      <patternFill patternType="solid">
        <fgColor rgb="FFCFE2F3"/>
        <bgColor rgb="FFCFE2F3"/>
      </patternFill>
    </fill>
    <fill>
      <patternFill patternType="solid">
        <fgColor rgb="FFD9D9D9"/>
        <bgColor rgb="FFD9D9D9"/>
      </patternFill>
    </fill>
    <fill>
      <patternFill patternType="solid">
        <fgColor rgb="FFE06666"/>
        <bgColor rgb="FFE06666"/>
      </patternFill>
    </fill>
    <fill>
      <patternFill patternType="solid">
        <fgColor rgb="FFEA9999"/>
        <bgColor rgb="FFEA9999"/>
      </patternFill>
    </fill>
    <fill>
      <patternFill patternType="solid">
        <fgColor rgb="FFB7E1CD"/>
        <bgColor rgb="FFB7E1CD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009051"/>
        <bgColor rgb="FF009051"/>
      </patternFill>
    </fill>
    <fill>
      <patternFill patternType="solid">
        <fgColor rgb="FFA4C2F4"/>
        <bgColor rgb="FFA4C2F4"/>
      </patternFill>
    </fill>
  </fills>
  <borders count="12">
    <border>
      <left/>
      <right/>
      <top/>
      <bottom/>
      <diagonal/>
    </border>
    <border>
      <left/>
      <right style="thin">
        <color rgb="FF999999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808080"/>
      </right>
      <top style="thin">
        <color rgb="FFA6A6A6"/>
      </top>
      <bottom style="thin">
        <color rgb="FFA6A6A6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808080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/>
    <xf numFmtId="0" fontId="2" fillId="2" borderId="3" xfId="0" applyFont="1" applyFill="1" applyBorder="1" applyAlignment="1">
      <alignment horizontal="center"/>
    </xf>
    <xf numFmtId="0" fontId="1" fillId="0" borderId="4" xfId="0" applyFont="1" applyBorder="1" applyAlignment="1"/>
    <xf numFmtId="0" fontId="2" fillId="3" borderId="3" xfId="0" applyFont="1" applyFill="1" applyBorder="1" applyAlignment="1"/>
    <xf numFmtId="0" fontId="3" fillId="4" borderId="5" xfId="0" applyFont="1" applyFill="1" applyBorder="1" applyAlignment="1"/>
    <xf numFmtId="0" fontId="4" fillId="5" borderId="3" xfId="0" applyFont="1" applyFill="1" applyBorder="1" applyAlignment="1"/>
    <xf numFmtId="0" fontId="3" fillId="4" borderId="5" xfId="0" applyFont="1" applyFill="1" applyBorder="1" applyAlignment="1">
      <alignment horizontal="center"/>
    </xf>
    <xf numFmtId="0" fontId="1" fillId="5" borderId="3" xfId="0" applyFont="1" applyFill="1" applyBorder="1" applyAlignment="1"/>
    <xf numFmtId="0" fontId="3" fillId="0" borderId="0" xfId="0" applyFont="1" applyAlignment="1"/>
    <xf numFmtId="0" fontId="2" fillId="6" borderId="3" xfId="0" applyFont="1" applyFill="1" applyBorder="1" applyAlignment="1"/>
    <xf numFmtId="0" fontId="3" fillId="0" borderId="5" xfId="0" applyFont="1" applyBorder="1" applyAlignment="1"/>
    <xf numFmtId="0" fontId="2" fillId="7" borderId="6" xfId="0" applyFont="1" applyFill="1" applyBorder="1" applyAlignment="1"/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2" fillId="3" borderId="8" xfId="0" applyFont="1" applyFill="1" applyBorder="1" applyAlignment="1"/>
    <xf numFmtId="164" fontId="3" fillId="0" borderId="5" xfId="0" applyNumberFormat="1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" fillId="6" borderId="8" xfId="0" applyFont="1" applyFill="1" applyBorder="1" applyAlignment="1"/>
    <xf numFmtId="0" fontId="3" fillId="0" borderId="5" xfId="0" applyFont="1" applyBorder="1" applyAlignment="1">
      <alignment horizontal="right"/>
    </xf>
    <xf numFmtId="0" fontId="1" fillId="7" borderId="9" xfId="0" applyFont="1" applyFill="1" applyBorder="1" applyAlignment="1"/>
    <xf numFmtId="0" fontId="1" fillId="0" borderId="5" xfId="0" applyFont="1" applyBorder="1" applyAlignment="1"/>
    <xf numFmtId="0" fontId="5" fillId="8" borderId="10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164" fontId="6" fillId="10" borderId="11" xfId="0" applyNumberFormat="1" applyFont="1" applyFill="1" applyBorder="1" applyAlignment="1">
      <alignment horizontal="center"/>
    </xf>
    <xf numFmtId="0" fontId="7" fillId="10" borderId="7" xfId="0" applyFont="1" applyFill="1" applyBorder="1" applyAlignment="1"/>
    <xf numFmtId="0" fontId="5" fillId="0" borderId="7" xfId="0" applyFont="1" applyBorder="1" applyAlignment="1"/>
    <xf numFmtId="0" fontId="8" fillId="10" borderId="5" xfId="0" applyFont="1" applyFill="1" applyBorder="1" applyAlignment="1">
      <alignment horizontal="right"/>
    </xf>
    <xf numFmtId="0" fontId="5" fillId="0" borderId="7" xfId="0" applyFont="1" applyBorder="1" applyAlignment="1"/>
    <xf numFmtId="0" fontId="3" fillId="11" borderId="5" xfId="0" applyFont="1" applyFill="1" applyBorder="1" applyAlignment="1"/>
    <xf numFmtId="165" fontId="5" fillId="0" borderId="7" xfId="0" applyNumberFormat="1" applyFont="1" applyBorder="1" applyAlignment="1"/>
    <xf numFmtId="164" fontId="3" fillId="11" borderId="5" xfId="0" applyNumberFormat="1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165" fontId="9" fillId="0" borderId="7" xfId="0" applyNumberFormat="1" applyFont="1" applyBorder="1" applyAlignment="1"/>
    <xf numFmtId="0" fontId="1" fillId="11" borderId="5" xfId="0" applyFont="1" applyFill="1" applyBorder="1" applyAlignment="1"/>
    <xf numFmtId="0" fontId="9" fillId="0" borderId="7" xfId="0" applyFont="1" applyBorder="1" applyAlignment="1"/>
    <xf numFmtId="0" fontId="9" fillId="10" borderId="7" xfId="0" applyFont="1" applyFill="1" applyBorder="1" applyAlignment="1"/>
    <xf numFmtId="0" fontId="9" fillId="8" borderId="7" xfId="0" applyFont="1" applyFill="1" applyBorder="1" applyAlignment="1"/>
    <xf numFmtId="0" fontId="9" fillId="10" borderId="7" xfId="0" applyFont="1" applyFill="1" applyBorder="1" applyAlignment="1">
      <alignment horizontal="right"/>
    </xf>
    <xf numFmtId="14" fontId="10" fillId="12" borderId="7" xfId="0" applyNumberFormat="1" applyFont="1" applyFill="1" applyBorder="1" applyAlignment="1">
      <alignment horizontal="right"/>
    </xf>
    <xf numFmtId="10" fontId="9" fillId="10" borderId="7" xfId="0" applyNumberFormat="1" applyFont="1" applyFill="1" applyBorder="1" applyAlignment="1">
      <alignment horizontal="right"/>
    </xf>
    <xf numFmtId="0" fontId="9" fillId="13" borderId="7" xfId="0" applyFont="1" applyFill="1" applyBorder="1" applyAlignment="1"/>
    <xf numFmtId="10" fontId="1" fillId="10" borderId="7" xfId="0" applyNumberFormat="1" applyFont="1" applyFill="1" applyBorder="1" applyAlignment="1"/>
    <xf numFmtId="0" fontId="5" fillId="9" borderId="7" xfId="0" applyFont="1" applyFill="1" applyBorder="1" applyAlignment="1">
      <alignment horizontal="center"/>
    </xf>
    <xf numFmtId="0" fontId="11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3"/>
  <sheetViews>
    <sheetView topLeftCell="B1" zoomScale="119" zoomScaleNormal="119" workbookViewId="0">
      <selection activeCell="B5" sqref="A5:XFD5"/>
    </sheetView>
  </sheetViews>
  <sheetFormatPr baseColWidth="10" defaultColWidth="14.42578125" defaultRowHeight="15.75" customHeight="1"/>
  <sheetData>
    <row r="1" spans="1:20" ht="15.75" customHeight="1">
      <c r="A1" s="2" t="s">
        <v>0</v>
      </c>
      <c r="B1" s="4" t="s">
        <v>1</v>
      </c>
      <c r="C1" s="6" t="s">
        <v>2</v>
      </c>
      <c r="D1" s="8" t="s">
        <v>3</v>
      </c>
      <c r="E1" s="10"/>
      <c r="F1" s="10"/>
      <c r="G1" s="10"/>
      <c r="H1" s="10"/>
      <c r="I1" s="10"/>
      <c r="J1" s="10"/>
      <c r="K1" s="10"/>
      <c r="L1" s="12" t="s">
        <v>8</v>
      </c>
      <c r="M1" s="14" t="s">
        <v>10</v>
      </c>
      <c r="N1" s="1"/>
      <c r="O1" s="1"/>
      <c r="P1" s="1"/>
      <c r="Q1" s="1"/>
      <c r="R1" s="1"/>
      <c r="S1" s="1"/>
      <c r="T1" s="1"/>
    </row>
    <row r="2" spans="1:20" ht="15.75" customHeight="1">
      <c r="A2" s="15"/>
      <c r="B2" s="16"/>
      <c r="C2" s="17" t="s">
        <v>11</v>
      </c>
      <c r="D2" s="19" t="s">
        <v>12</v>
      </c>
      <c r="E2" s="19" t="s">
        <v>13</v>
      </c>
      <c r="F2" s="19" t="s">
        <v>14</v>
      </c>
      <c r="G2" s="19" t="s">
        <v>15</v>
      </c>
      <c r="H2" s="19" t="s">
        <v>16</v>
      </c>
      <c r="I2" s="19" t="s">
        <v>17</v>
      </c>
      <c r="J2" s="19" t="s">
        <v>18</v>
      </c>
      <c r="K2" s="19" t="s">
        <v>5</v>
      </c>
      <c r="L2" s="20"/>
      <c r="M2" s="22"/>
      <c r="N2" s="1"/>
      <c r="O2" s="1"/>
      <c r="P2" s="1"/>
      <c r="Q2" s="1"/>
      <c r="R2" s="1"/>
      <c r="S2" s="1"/>
      <c r="T2" s="1"/>
    </row>
    <row r="3" spans="1:20" ht="15.75" customHeight="1">
      <c r="A3" s="24" t="s">
        <v>19</v>
      </c>
      <c r="B3" s="25" t="s">
        <v>21</v>
      </c>
      <c r="C3" s="27" t="s">
        <v>22</v>
      </c>
      <c r="D3" s="28" t="s">
        <v>23</v>
      </c>
      <c r="E3" s="30" t="s">
        <v>24</v>
      </c>
      <c r="F3" s="32"/>
      <c r="G3" s="35"/>
      <c r="H3" s="37"/>
      <c r="I3" s="38"/>
      <c r="J3" s="39" t="s">
        <v>20</v>
      </c>
      <c r="K3" s="40">
        <v>15000</v>
      </c>
      <c r="L3" s="41">
        <v>43697</v>
      </c>
      <c r="M3" s="42">
        <v>0.4</v>
      </c>
      <c r="N3" s="1"/>
      <c r="O3" s="1"/>
      <c r="P3" s="1"/>
      <c r="Q3" s="1"/>
      <c r="R3" s="1"/>
      <c r="S3" s="1"/>
      <c r="T3" s="1"/>
    </row>
    <row r="4" spans="1:20" ht="15.75" customHeight="1">
      <c r="A4" s="24" t="s">
        <v>26</v>
      </c>
      <c r="B4" s="25" t="s">
        <v>21</v>
      </c>
      <c r="C4" s="27" t="s">
        <v>27</v>
      </c>
      <c r="D4" s="28" t="s">
        <v>28</v>
      </c>
      <c r="E4" s="30" t="s">
        <v>24</v>
      </c>
      <c r="F4" s="32"/>
      <c r="G4" s="35"/>
      <c r="H4" s="37"/>
      <c r="I4" s="38"/>
      <c r="J4" s="43" t="s">
        <v>9</v>
      </c>
      <c r="K4" s="40">
        <v>15000</v>
      </c>
      <c r="L4" s="41">
        <v>43697</v>
      </c>
      <c r="M4" s="44"/>
      <c r="N4" s="1"/>
      <c r="O4" s="1"/>
      <c r="P4" s="1"/>
      <c r="Q4" s="1"/>
      <c r="R4" s="1"/>
      <c r="S4" s="1"/>
      <c r="T4" s="1"/>
    </row>
    <row r="5" spans="1:20" ht="15.75" customHeight="1">
      <c r="A5" s="24" t="s">
        <v>26</v>
      </c>
      <c r="B5" s="45" t="s">
        <v>29</v>
      </c>
      <c r="C5" s="27" t="s">
        <v>30</v>
      </c>
      <c r="D5" s="28" t="s">
        <v>31</v>
      </c>
      <c r="E5" s="30" t="s">
        <v>32</v>
      </c>
      <c r="F5" s="32"/>
      <c r="G5" s="35"/>
      <c r="H5" s="37"/>
      <c r="I5" s="38"/>
      <c r="J5" s="39" t="s">
        <v>20</v>
      </c>
      <c r="K5" s="40">
        <v>3450</v>
      </c>
      <c r="L5" s="41">
        <v>43711</v>
      </c>
      <c r="M5" s="42">
        <v>0.4</v>
      </c>
      <c r="N5" s="1"/>
      <c r="O5" s="1"/>
      <c r="P5" s="1"/>
      <c r="Q5" s="1"/>
      <c r="R5" s="1"/>
      <c r="S5" s="1"/>
      <c r="T5" s="1"/>
    </row>
    <row r="6" spans="1:20" ht="15.75" customHeight="1">
      <c r="A6" s="24" t="s">
        <v>26</v>
      </c>
      <c r="B6" s="25" t="s">
        <v>21</v>
      </c>
      <c r="C6" s="27" t="s">
        <v>33</v>
      </c>
      <c r="D6" s="28" t="s">
        <v>34</v>
      </c>
      <c r="E6" s="30" t="s">
        <v>32</v>
      </c>
      <c r="F6" s="32"/>
      <c r="G6" s="35"/>
      <c r="H6" s="37"/>
      <c r="I6" s="38"/>
      <c r="J6" s="43" t="s">
        <v>9</v>
      </c>
      <c r="K6" s="40">
        <v>1375</v>
      </c>
      <c r="L6" s="41">
        <v>43711</v>
      </c>
      <c r="M6" s="44"/>
      <c r="N6" s="1"/>
      <c r="O6" s="1"/>
      <c r="P6" s="1"/>
      <c r="Q6" s="1"/>
      <c r="R6" s="1"/>
      <c r="S6" s="1"/>
      <c r="T6" s="1"/>
    </row>
    <row r="7" spans="1:20" ht="15.75" customHeight="1">
      <c r="A7" s="24" t="s">
        <v>19</v>
      </c>
      <c r="B7" s="45" t="s">
        <v>29</v>
      </c>
      <c r="C7" s="27" t="s">
        <v>35</v>
      </c>
      <c r="D7" s="28" t="s">
        <v>36</v>
      </c>
      <c r="E7" s="30" t="s">
        <v>32</v>
      </c>
      <c r="F7" s="32"/>
      <c r="G7" s="35"/>
      <c r="H7" s="37"/>
      <c r="I7" s="38"/>
      <c r="J7" s="43" t="s">
        <v>9</v>
      </c>
      <c r="K7" s="40">
        <v>4500</v>
      </c>
      <c r="L7" s="41">
        <v>43711</v>
      </c>
      <c r="M7" s="42">
        <v>0.2</v>
      </c>
      <c r="N7" s="1"/>
      <c r="O7" s="1"/>
      <c r="P7" s="1"/>
      <c r="Q7" s="1"/>
      <c r="R7" s="1"/>
      <c r="S7" s="1"/>
      <c r="T7" s="1"/>
    </row>
    <row r="13" spans="1:20" ht="15.75" customHeight="1">
      <c r="C13" s="46">
        <f>SUMPRODUCT(('F1'!$J$3:$J$145=$B4)*('F1'!$K$3:$K$145))-SUMPRODUCT(('F1'!$B$3:$B$7="Gagné")*('F1'!$J$3:$J$7=$B4)*('F1'!$K$3:$K$7))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998"/>
  <sheetViews>
    <sheetView tabSelected="1" workbookViewId="0">
      <selection activeCell="B11" sqref="B11"/>
    </sheetView>
  </sheetViews>
  <sheetFormatPr baseColWidth="10" defaultColWidth="14.42578125" defaultRowHeight="15.75" customHeight="1"/>
  <sheetData>
    <row r="1" spans="1:23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customHeight="1">
      <c r="A2" s="1"/>
      <c r="B2" s="3"/>
      <c r="C2" s="3"/>
      <c r="D2" s="1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customHeight="1">
      <c r="A3" s="5"/>
      <c r="B3" s="7" t="s">
        <v>4</v>
      </c>
      <c r="C3" s="9" t="s">
        <v>5</v>
      </c>
      <c r="D3" s="5" t="s">
        <v>37</v>
      </c>
      <c r="E3" s="7" t="s">
        <v>4</v>
      </c>
      <c r="F3" s="9" t="s">
        <v>6</v>
      </c>
      <c r="G3" s="9" t="s">
        <v>7</v>
      </c>
      <c r="H3" s="1"/>
      <c r="I3" s="11"/>
      <c r="J3" s="1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customHeight="1">
      <c r="A4" s="5"/>
      <c r="B4" s="13" t="s">
        <v>9</v>
      </c>
      <c r="C4" s="18">
        <f>SUMPRODUCT(('F1'!$J$3:$J$145=$B4)*('F1'!$K$3:$K$145))-SUMPRODUCT(('F1'!$B$3:$B$7="Gagné")*('F1'!$J$3:$J$7=$B4)*('F1'!$K$3:$K$7))</f>
        <v>16375</v>
      </c>
      <c r="D4" s="47">
        <f>COUNTIFS('F1'!$J$3:$J$7,$B4,'F1'!$B$3:$B$7,"&lt;&gt;"&amp;"Gagné")</f>
        <v>2</v>
      </c>
      <c r="E4" s="13" t="s">
        <v>9</v>
      </c>
      <c r="F4" s="21">
        <f>SUMPRODUCT(('F1'!$J$3:$J$145="Pomme")*('F1'!$K$3:$K$145)*('F1'!$B$3:$B$145="gagné"))</f>
        <v>4500</v>
      </c>
      <c r="G4" s="2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customHeight="1">
      <c r="A5" s="5"/>
      <c r="B5" s="13" t="s">
        <v>20</v>
      </c>
      <c r="C5" s="26">
        <f>SUMPRODUCT(('F1'!$J$3:$J$145="Banane")*('F1'!$K$3:$K$145))</f>
        <v>18450</v>
      </c>
      <c r="D5" s="47">
        <f>COUNTIFS('F1'!$J$3:$J$7,$B5,'F1'!$B$3:$B$7,"&lt;&gt;"&amp;"Gagné")</f>
        <v>1</v>
      </c>
      <c r="E5" s="13" t="s">
        <v>20</v>
      </c>
      <c r="F5" s="29">
        <f>SUMPRODUCT(('F1'!$J$3:$J$145="Banane")*('F1'!$K$3:$K$145)*('F1'!$B$3:$B$145="gagné"))</f>
        <v>3450</v>
      </c>
      <c r="G5" s="23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customHeight="1">
      <c r="A6" s="5"/>
      <c r="B6" s="31" t="s">
        <v>25</v>
      </c>
      <c r="C6" s="33">
        <f>SUM(C4)</f>
        <v>16375</v>
      </c>
      <c r="D6" s="5"/>
      <c r="E6" s="31" t="s">
        <v>25</v>
      </c>
      <c r="F6" s="34">
        <f>SUM(F4:F5)</f>
        <v>7950</v>
      </c>
      <c r="G6" s="3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adinsn</cp:lastModifiedBy>
  <dcterms:modified xsi:type="dcterms:W3CDTF">2019-08-08T13:03:20Z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