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1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ulienmayer/Desktop/Chaussons Mouton/"/>
    </mc:Choice>
  </mc:AlternateContent>
  <xr:revisionPtr revIDLastSave="0" documentId="8_{D7950983-F620-4B48-8650-700ADF104FAA}" xr6:coauthVersionLast="46" xr6:coauthVersionMax="46" xr10:uidLastSave="{00000000-0000-0000-0000-000000000000}"/>
  <bookViews>
    <workbookView xWindow="0" yWindow="500" windowWidth="33600" windowHeight="19440" activeTab="2" xr2:uid="{B6C974B0-5A9E-3E40-B464-E78E347D58C9}"/>
  </bookViews>
  <sheets>
    <sheet name="Accueil" sheetId="1" r:id="rId1"/>
    <sheet name="Suivi_reservations" sheetId="2" r:id="rId2"/>
    <sheet name="Importation" sheetId="3" r:id="rId3"/>
  </sheets>
  <definedNames>
    <definedName name="Nouvelle_réservation" localSheetId="2">Importation!$B$4:$M$9</definedName>
    <definedName name="Nouvelle_réservation_1" localSheetId="2">Importation!#REF!</definedName>
  </definedNames>
  <calcPr calcId="191029" concurrentCalc="0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4" i="2" l="1"/>
  <c r="M85" i="2"/>
  <c r="M80" i="2"/>
  <c r="M88" i="2"/>
  <c r="F2" i="3"/>
  <c r="M83" i="2"/>
  <c r="M79" i="2"/>
  <c r="M77" i="2"/>
  <c r="M87" i="2"/>
  <c r="M86" i="2"/>
  <c r="B2" i="3"/>
  <c r="N2" i="3"/>
  <c r="M81" i="2"/>
  <c r="M17" i="2"/>
  <c r="M19" i="2"/>
  <c r="M20" i="2"/>
  <c r="M22" i="2"/>
  <c r="M25" i="2"/>
  <c r="M26" i="2"/>
  <c r="M10" i="2"/>
  <c r="M12" i="2"/>
  <c r="M14" i="2"/>
  <c r="M15" i="2"/>
  <c r="M16" i="2"/>
  <c r="M18" i="2"/>
  <c r="M21" i="2"/>
  <c r="M23" i="2"/>
  <c r="M24" i="2"/>
  <c r="M27" i="2"/>
  <c r="M28" i="2"/>
  <c r="M29" i="2"/>
  <c r="M30" i="2"/>
  <c r="M31" i="2"/>
  <c r="M32" i="2"/>
  <c r="M34" i="2"/>
  <c r="M35" i="2"/>
  <c r="M36" i="2"/>
  <c r="M37" i="2"/>
  <c r="M39" i="2"/>
  <c r="M40" i="2"/>
  <c r="M33" i="2"/>
  <c r="M38" i="2"/>
  <c r="M44" i="2"/>
  <c r="M47" i="2"/>
  <c r="M52" i="2"/>
  <c r="M55" i="2"/>
  <c r="M58" i="2"/>
  <c r="M59" i="2"/>
  <c r="M42" i="2"/>
  <c r="M43" i="2"/>
  <c r="M45" i="2"/>
  <c r="M48" i="2"/>
  <c r="M50" i="2"/>
  <c r="M51" i="2"/>
  <c r="M54" i="2"/>
  <c r="M56" i="2"/>
  <c r="M60" i="2"/>
  <c r="M61" i="2"/>
  <c r="M41" i="2"/>
  <c r="M46" i="2"/>
  <c r="M49" i="2"/>
  <c r="M53" i="2"/>
  <c r="M57" i="2"/>
  <c r="M63" i="2"/>
  <c r="M62" i="2"/>
  <c r="M64" i="2"/>
  <c r="M69" i="2"/>
  <c r="M72" i="2"/>
  <c r="M74" i="2"/>
  <c r="M75" i="2"/>
  <c r="M76" i="2"/>
  <c r="M65" i="2"/>
  <c r="M67" i="2"/>
  <c r="M68" i="2"/>
  <c r="M70" i="2"/>
  <c r="M73" i="2"/>
  <c r="M66" i="2"/>
  <c r="M71" i="2"/>
  <c r="M78" i="2"/>
  <c r="M9" i="2"/>
  <c r="M11" i="2"/>
  <c r="M13" i="2"/>
  <c r="M2" i="3"/>
  <c r="L2" i="3"/>
  <c r="K2" i="3"/>
  <c r="J2" i="3"/>
  <c r="I2" i="3"/>
  <c r="H2" i="3"/>
  <c r="G2" i="3"/>
  <c r="E2" i="3"/>
  <c r="D2" i="3"/>
  <c r="C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C0C73FD-7464-E442-87AA-A6C2632DAC01}" name="Nouvelle réservation" type="6" refreshedVersion="7" background="1" saveData="1">
    <textPr prompt="0" sourceFile="/Users/julienmayer/Desktop/Nouvelle réservation.txt" decimal="," thousands=" " tab="0" semicolon="1">
      <textFields count="12"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<sst xmlns="http://schemas.openxmlformats.org/spreadsheetml/2006/main" count="292" uniqueCount="113">
  <si>
    <t>N° Smoobu</t>
  </si>
  <si>
    <t>Appartement</t>
  </si>
  <si>
    <t>Checkin</t>
  </si>
  <si>
    <t>Checkout</t>
  </si>
  <si>
    <t>Nom</t>
  </si>
  <si>
    <t>Prenom</t>
  </si>
  <si>
    <t>Tel</t>
  </si>
  <si>
    <t>Mail</t>
  </si>
  <si>
    <t>App Smoobu client</t>
  </si>
  <si>
    <t>Nb Voyageurs</t>
  </si>
  <si>
    <t>Portail</t>
  </si>
  <si>
    <t>Prix importé</t>
  </si>
  <si>
    <t>Commission OTA</t>
  </si>
  <si>
    <t>Commission encaissement</t>
  </si>
  <si>
    <t>Prix client</t>
  </si>
  <si>
    <t>CA</t>
  </si>
  <si>
    <t>Marge Brut</t>
  </si>
  <si>
    <t>Commentaire</t>
  </si>
  <si>
    <t>Ne pas supprimer cette ligne</t>
  </si>
  <si>
    <t>Export</t>
  </si>
  <si>
    <t>Bon orthographe</t>
  </si>
  <si>
    <t>L‚ÄôEquerre</t>
  </si>
  <si>
    <t>L'Equerre</t>
  </si>
  <si>
    <t>De: chaussonsmouton@host.smoobu.com</t>
  </si>
  <si>
    <t>Matthieu</t>
  </si>
  <si>
    <t>Airbnb</t>
  </si>
  <si>
    <t>Déjà importé ?</t>
  </si>
  <si>
    <t>La Verne</t>
  </si>
  <si>
    <t>Mickael</t>
  </si>
  <si>
    <t>Booking.com</t>
  </si>
  <si>
    <t>RCT</t>
  </si>
  <si>
    <t>Objet: Nouvelle rÃ©servation</t>
  </si>
  <si>
    <t>Ã€: may.aa@icloud.com</t>
  </si>
  <si>
    <t>Patrick</t>
  </si>
  <si>
    <t>Nb nuits</t>
  </si>
  <si>
    <t>Direct booking</t>
  </si>
  <si>
    <t>&amp;nbsp;Direct booking</t>
  </si>
  <si>
    <t>L’Equerre</t>
  </si>
  <si>
    <t>Ceccaldi</t>
  </si>
  <si>
    <t>Homepage</t>
  </si>
  <si>
    <t>Ismael</t>
  </si>
  <si>
    <t>Marie</t>
  </si>
  <si>
    <t>Nassim</t>
  </si>
  <si>
    <t>Houari</t>
  </si>
  <si>
    <t>Mathieu</t>
  </si>
  <si>
    <t>Michel</t>
  </si>
  <si>
    <t>Inès</t>
  </si>
  <si>
    <t>Cheron</t>
  </si>
  <si>
    <t>Romain</t>
  </si>
  <si>
    <t>Audran</t>
  </si>
  <si>
    <t>Dorian</t>
  </si>
  <si>
    <t>Yanis</t>
  </si>
  <si>
    <t>Fallou</t>
  </si>
  <si>
    <t>Nicolas</t>
  </si>
  <si>
    <t>Imane</t>
  </si>
  <si>
    <t>jacqueline</t>
  </si>
  <si>
    <t>Ishwar</t>
  </si>
  <si>
    <t>Laure</t>
  </si>
  <si>
    <t>Lucile</t>
  </si>
  <si>
    <t>Axelle</t>
  </si>
  <si>
    <t>Alex</t>
  </si>
  <si>
    <t>William</t>
  </si>
  <si>
    <t>Seda</t>
  </si>
  <si>
    <t>Yannick</t>
  </si>
  <si>
    <t>Clara</t>
  </si>
  <si>
    <t>Elodye</t>
  </si>
  <si>
    <t>Rudy</t>
  </si>
  <si>
    <t>Julien</t>
  </si>
  <si>
    <t>Chris</t>
  </si>
  <si>
    <t>Mikaël</t>
  </si>
  <si>
    <t>Melissa</t>
  </si>
  <si>
    <t>Jonathan</t>
  </si>
  <si>
    <t>Filip</t>
  </si>
  <si>
    <t>Philippe</t>
  </si>
  <si>
    <t>Christian</t>
  </si>
  <si>
    <t>Laetitia</t>
  </si>
  <si>
    <t>Billal</t>
  </si>
  <si>
    <t>Mina</t>
  </si>
  <si>
    <t>Lucie</t>
  </si>
  <si>
    <t>Ludo</t>
  </si>
  <si>
    <t>Benjamin</t>
  </si>
  <si>
    <t>Sébastien</t>
  </si>
  <si>
    <t>Thomas</t>
  </si>
  <si>
    <t>Cyril</t>
  </si>
  <si>
    <t>Miguel</t>
  </si>
  <si>
    <t>Tiffany</t>
  </si>
  <si>
    <t>Hosanee</t>
  </si>
  <si>
    <t>Simon</t>
  </si>
  <si>
    <t>andre</t>
  </si>
  <si>
    <t>Sebastien</t>
  </si>
  <si>
    <t>amir</t>
  </si>
  <si>
    <t>caroline</t>
  </si>
  <si>
    <t>Pere</t>
  </si>
  <si>
    <t>mehdi</t>
  </si>
  <si>
    <t>Alexandre</t>
  </si>
  <si>
    <t>Emilie</t>
  </si>
  <si>
    <t>Antoine</t>
  </si>
  <si>
    <t>sefiane</t>
  </si>
  <si>
    <t>Anton</t>
  </si>
  <si>
    <t>Fabian</t>
  </si>
  <si>
    <t>Sinan</t>
  </si>
  <si>
    <t>Nicole</t>
  </si>
  <si>
    <t>Margaux</t>
  </si>
  <si>
    <t>Joseph</t>
  </si>
  <si>
    <t>Rida</t>
  </si>
  <si>
    <t>Stephane</t>
  </si>
  <si>
    <t>XAVIER</t>
  </si>
  <si>
    <t>Date: 9 mai 2021 Ã  20:16:45 UTC+2</t>
  </si>
  <si>
    <t>15.05.21</t>
  </si>
  <si>
    <t>20.05.21</t>
  </si>
  <si>
    <t>Maria</t>
  </si>
  <si>
    <t>Annulée</t>
  </si>
  <si>
    <t>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</si>
</sst>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[$-F400]h:mm:ss\ AM/PM"/>
  </numFmts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i/>
      <sz val="12"/>
      <color rgb="FFFFFF0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9">
    <xf numFmtId="0" fontId="0" fillId="0" borderId="0" xfId="0"/>
    <xf numFmtId="164" fontId="0" fillId="0" borderId="0" xfId="0" applyNumberFormat="1"/>
    <xf numFmtId="0" fontId="2" fillId="2" borderId="0" xfId="0" applyFont="1" applyFill="1" applyAlignment="1">
      <alignment horizontal="center" vertical="center"/>
    </xf>
    <xf numFmtId="0" fontId="0" fillId="0" borderId="1" xfId="0" applyBorder="1"/>
    <xf numFmtId="164" fontId="0" fillId="0" borderId="1" xfId="0" applyNumberFormat="1" applyBorder="1"/>
    <xf numFmtId="0" fontId="1" fillId="0" borderId="1" xfId="1" applyBorder="1"/>
    <xf numFmtId="14" fontId="0" fillId="0" borderId="1" xfId="0" applyNumberFormat="1" applyBorder="1"/>
    <xf numFmtId="165" fontId="0" fillId="0" borderId="1" xfId="0" applyNumberFormat="1" applyBorder="1"/>
    <xf numFmtId="0" fontId="0" fillId="0" borderId="0" xfId="0" applyAlignment="1">
      <alignment horizontal="center"/>
    </xf>
    <xf numFmtId="0" fontId="0" fillId="0" borderId="1" xfId="0" applyNumberFormat="1" applyBorder="1"/>
    <xf numFmtId="0" fontId="3" fillId="0" borderId="0" xfId="0" applyNumberFormat="1" applyFont="1"/>
    <xf numFmtId="14" fontId="3" fillId="0" borderId="0" xfId="0" applyNumberFormat="1" applyFont="1"/>
    <xf numFmtId="0" fontId="3" fillId="0" borderId="0" xfId="0" applyFont="1"/>
    <xf numFmtId="0" fontId="3" fillId="0" borderId="0" xfId="1" applyNumberFormat="1" applyFont="1"/>
    <xf numFmtId="164" fontId="3" fillId="0" borderId="0" xfId="0" applyNumberFormat="1" applyFont="1"/>
    <xf numFmtId="14" fontId="3" fillId="0" borderId="0" xfId="1" applyNumberFormat="1" applyFont="1"/>
    <xf numFmtId="0" fontId="0" fillId="0" borderId="2" xfId="0" applyNumberFormat="1" applyBorder="1"/>
    <xf numFmtId="0" fontId="0" fillId="3" borderId="1" xfId="0" applyFill="1" applyBorder="1" applyAlignment="1">
      <alignment horizontal="center" vertical="center"/>
    </xf>
    <xf numFmtId="0" fontId="3" fillId="0" borderId="1" xfId="1" quotePrefix="1" applyFont="1" applyBorder="1"/>
  </cellXfs>
  <cellStyles count="2">
    <cellStyle name="Lien hypertexte" xfId="1" builtinId="8"/>
    <cellStyle name="Normal" xfId="0" builtinId="0"/>
  </cellStyles>
  <dxfs count="20"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4" formatCode="0#&quot; &quot;##&quot; &quot;##&quot; &quot;##&quot; &quot;##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431800</xdr:colOff>
      <xdr:row>6</xdr:row>
      <xdr:rowOff>38100</xdr:rowOff>
    </xdr:from>
    <xdr:to>
      <xdr:col>5</xdr:col>
      <xdr:colOff>215900</xdr:colOff>
      <xdr:row>8</xdr:row>
      <xdr:rowOff>76200</xdr:rowOff>
    </xdr:to>
    <xdr:sp macro="[0]!Macro3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E265D8F-6F21-6E49-81A9-B8DD0BF475EE}"/>
            </a:ext>
          </a:extLst>
        </xdr:cNvPr>
        <xdr:cNvSpPr/>
      </xdr:nvSpPr>
      <xdr:spPr>
        <a:xfrm>
          <a:off x="2908300" y="1257300"/>
          <a:ext cx="1435100" cy="4445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Mise à jour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622300</xdr:colOff>
      <xdr:row>2</xdr:row>
      <xdr:rowOff>190500</xdr:rowOff>
    </xdr:to>
    <xdr:grpSp>
      <xdr:nvGrpSpPr>
        <xdr:cNvPr id="17" name="Groupe 1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FC5FB59-07D0-F345-80C2-4BADD5DEFA27}"/>
            </a:ext>
          </a:extLst>
        </xdr:cNvPr>
        <xdr:cNvGrpSpPr>
          <a:grpSpLocks noChangeAspect="1"/>
        </xdr:cNvGrpSpPr>
      </xdr:nvGrpSpPr>
      <xdr:grpSpPr>
        <a:xfrm>
          <a:off x="0" y="0"/>
          <a:ext cx="622300" cy="596900"/>
          <a:chOff x="6705600" y="3048000"/>
          <a:chExt cx="1080000" cy="1253400"/>
        </a:xfrm>
      </xdr:grpSpPr>
      <xdr:sp macro="" textlink="">
        <xdr:nvSpPr>
          <xdr:cNvPr id="18" name="Rectangle 17">
            <a:extLst>
              <a:ext uri="{FF2B5EF4-FFF2-40B4-BE49-F238E27FC236}">
                <a16:creationId xmlns:a16="http://schemas.microsoft.com/office/drawing/2014/main" id="{39ED22E3-7D38-3D4E-B4AD-6F3F47C0D7CC}"/>
              </a:ext>
            </a:extLst>
          </xdr:cNvPr>
          <xdr:cNvSpPr>
            <a:spLocks noChangeAspect="1"/>
          </xdr:cNvSpPr>
        </xdr:nvSpPr>
        <xdr:spPr>
          <a:xfrm>
            <a:off x="6885600" y="3581400"/>
            <a:ext cx="720000" cy="720000"/>
          </a:xfrm>
          <a:prstGeom prst="rect">
            <a:avLst/>
          </a:prstGeom>
          <a:solidFill>
            <a:schemeClr val="accent2"/>
          </a:solidFill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9" name="Triangle 18">
            <a:extLst>
              <a:ext uri="{FF2B5EF4-FFF2-40B4-BE49-F238E27FC236}">
                <a16:creationId xmlns:a16="http://schemas.microsoft.com/office/drawing/2014/main" id="{DD3A2AF2-0B69-6B45-8C56-3F7E977F3CCF}"/>
              </a:ext>
            </a:extLst>
          </xdr:cNvPr>
          <xdr:cNvSpPr/>
        </xdr:nvSpPr>
        <xdr:spPr>
          <a:xfrm>
            <a:off x="6705600" y="3048000"/>
            <a:ext cx="1080000" cy="720000"/>
          </a:xfrm>
          <a:prstGeom prst="triangle">
            <a:avLst/>
          </a:prstGeom>
          <a:solidFill>
            <a:schemeClr val="accent2"/>
          </a:solidFill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 fPrintsWithSheet="0"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Nouvelle réservation" connectionId="1" xr16:uid="{ABAA6E64-02DC-3D4E-8E80-F1C97CAEBF12}" autoFormatId="16" applyNumberFormats="0" applyBorderFormats="0" applyFontFormats="1" applyPatternFormats="1" applyAlignmentFormats="0" applyWidthHeightFormats="0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0FACD67-8441-354A-B737-04173A04E3C5}" name="Tab_reservations" displayName="Tab_reservations" ref="A8:S88" totalsRowShown="0" dataDxfId="19">
  <autoFilter ref="A8:S88" xr:uid="{9E427EAD-21A3-3D4A-B193-298FBB38CD54}"/>
  <sortState xmlns:xlrd2="http://schemas.microsoft.com/office/spreadsheetml/2017/richdata2" ref="A9:S88">
    <sortCondition ref="C8:C88"/>
  </sortState>
  <tableColumns count="19">
    <tableColumn id="1" xr3:uid="{9DDF88CC-5103-104B-B4F8-A4D78E37EB48}" name="N° Smoobu" dataDxfId="18"/>
    <tableColumn id="2" xr3:uid="{B5C641CB-3370-214C-B1B6-3AF833398127}" name="Appartement" dataDxfId="17"/>
    <tableColumn id="3" xr3:uid="{1782D55A-408F-D143-B190-A15BAC78CDC8}" name="Checkin" dataDxfId="16"/>
    <tableColumn id="4" xr3:uid="{40004845-6876-ED48-9549-B4C3632408C0}" name="Checkout" dataDxfId="15" dataCellStyle="Lien hypertexte"/>
    <tableColumn id="6" xr3:uid="{84ABCF7A-E212-7A4F-88BC-366E403535D3}" name="Prenom" dataDxfId="14" dataCellStyle="Lien hypertexte"/>
    <tableColumn id="5" xr3:uid="{B7A1EBF0-CBB4-8942-A40E-5F9EB40E6099}" name="Nom" dataDxfId="13" dataCellStyle="Lien hypertexte"/>
    <tableColumn id="7" xr3:uid="{4F61DB26-8955-C94D-9A77-181CB5111283}" name="Tel" dataDxfId="12"/>
    <tableColumn id="8" xr3:uid="{16D2D4E7-7849-854A-ADD2-A475E15C478B}" name="Mail" dataDxfId="11"/>
    <tableColumn id="9" xr3:uid="{C97F49AB-3EE4-6742-9E31-B87EC06FCB59}" name="App Smoobu client" dataDxfId="10"/>
    <tableColumn id="10" xr3:uid="{835097CC-EF27-E148-AC5B-F05A9B21D384}" name="Nb Voyageurs" dataDxfId="9"/>
    <tableColumn id="11" xr3:uid="{F4DEA519-91DF-694C-B2B2-62A0CB4E9AC5}" name="Portail" dataDxfId="8"/>
    <tableColumn id="12" xr3:uid="{3E15A703-AD4F-344A-AAE9-EA8827E7CC57}" name="Prix importé" dataDxfId="7"/>
    <tableColumn id="19" xr3:uid="{CFE04C98-4BD3-EB4A-98F9-9CA2D890FB2C}" name="Nb nuits" dataDxfId="6">
      <calculatedColumnFormula>Tab_reservations[[#This Row],[Checkout]]-Tab_reservations[[#This Row],[Checkin]]</calculatedColumnFormula>
    </tableColumn>
    <tableColumn id="13" xr3:uid="{BC74B36A-3D4E-DE4E-B43A-EC561C11F830}" name="Commission OTA" dataDxfId="5"/>
    <tableColumn id="14" xr3:uid="{E439C0E6-6A44-8242-95B2-969CFA04C820}" name="Commission encaissement" dataDxfId="4"/>
    <tableColumn id="15" xr3:uid="{1F55174C-F2BE-CD40-8A73-A229D95F1E22}" name="Prix client" dataDxfId="3"/>
    <tableColumn id="16" xr3:uid="{C07DA4D7-FEE3-0040-879A-E523EB569A9E}" name="CA" dataDxfId="2"/>
    <tableColumn id="17" xr3:uid="{163E4BD5-D817-CA4C-B016-B1F632D0E1D6}" name="Marge Brut" dataDxfId="1"/>
    <tableColumn id="18" xr3:uid="{15D1CA00-0B79-4742-8970-7090B851B2CD}" name="Commentair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C112A3-1DA0-BA4E-8D0F-C4B96BD9F1E9}" name="Tab_ortho" displayName="Tab_ortho" ref="B19:C22" totalsRowShown="0">
  <autoFilter ref="B19:C22" xr:uid="{77345C83-8FB6-314B-9D28-DF3D3B75252C}"/>
  <tableColumns count="2">
    <tableColumn id="1" xr3:uid="{A42BB14E-A8B8-3648-914B-C3DEB97EA3CA}" name="Export"/>
    <tableColumn id="2" xr3:uid="{BB9A5196-0451-3F43-87C3-C89656BE5209}" name="Bon orthograph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0C37AD-12F3-0C48-9CE8-9DFE03E296B7}">
  <sheetPr codeName="Feuil1"/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2154FF-0FF6-034D-BF69-055A1EFC5939}">
  <sheetPr codeName="Feuil2"/>
  <dimension ref="A8:S88"/>
  <sheetViews>
    <sheetView showGridLines="0" workbookViewId="0">
      <selection activeCell="I9" sqref="I9:I88"/>
    </sheetView>
  </sheetViews>
  <sheetFormatPr baseColWidth="10" defaultRowHeight="16" x14ac:dyDescent="0.2"/>
  <cols>
    <col min="1" max="1" width="12.6640625" customWidth="1"/>
    <col min="2" max="2" width="14.33203125" customWidth="1"/>
    <col min="7" max="7" width="13.1640625" bestFit="1" customWidth="1"/>
    <col min="9" max="9" width="18.83203125" customWidth="1"/>
    <col min="10" max="10" width="14.83203125" customWidth="1"/>
    <col min="12" max="13" width="13.5" customWidth="1"/>
    <col min="14" max="14" width="17.5" customWidth="1"/>
    <col min="15" max="15" width="25.33203125" customWidth="1"/>
    <col min="16" max="16" width="11.5" customWidth="1"/>
    <col min="18" max="18" width="12.83203125" customWidth="1"/>
    <col min="19" max="19" width="14.6640625" customWidth="1"/>
  </cols>
  <sheetData>
    <row r="8" spans="1:19" x14ac:dyDescent="0.2">
      <c r="A8" t="s">
        <v>0</v>
      </c>
      <c r="B8" t="s">
        <v>1</v>
      </c>
      <c r="C8" t="s">
        <v>2</v>
      </c>
      <c r="D8" t="s">
        <v>3</v>
      </c>
      <c r="E8" t="s">
        <v>5</v>
      </c>
      <c r="F8" t="s">
        <v>4</v>
      </c>
      <c r="G8" t="s">
        <v>6</v>
      </c>
      <c r="H8" t="s">
        <v>7</v>
      </c>
      <c r="I8" t="s">
        <v>8</v>
      </c>
      <c r="J8" t="s">
        <v>9</v>
      </c>
      <c r="K8" t="s">
        <v>10</v>
      </c>
      <c r="L8" t="s">
        <v>11</v>
      </c>
      <c r="M8" t="s">
        <v>34</v>
      </c>
      <c r="N8" t="s">
        <v>12</v>
      </c>
      <c r="O8" t="s">
        <v>13</v>
      </c>
      <c r="P8" t="s">
        <v>14</v>
      </c>
      <c r="Q8" t="s">
        <v>15</v>
      </c>
      <c r="R8" t="s">
        <v>16</v>
      </c>
      <c r="S8" t="s">
        <v>17</v>
      </c>
    </row>
    <row r="9" spans="1:19" s="12" customFormat="1" x14ac:dyDescent="0.2">
      <c r="A9" s="10">
        <v>8566964</v>
      </c>
      <c r="B9" s="10" t="s">
        <v>27</v>
      </c>
      <c r="C9" s="11">
        <v>44201</v>
      </c>
      <c r="D9" s="15">
        <v>44205</v>
      </c>
      <c r="E9" s="13" t="s">
        <v>40</v>
      </c>
      <c r="F9" s="13"/>
      <c r="G9" s="14"/>
      <c r="H9" s="10"/>
      <c r="I9" s="10"/>
      <c r="J9" s="10">
        <v>2</v>
      </c>
      <c r="K9" s="10" t="s">
        <v>25</v>
      </c>
      <c r="L9" s="10">
        <v>170.61</v>
      </c>
      <c r="M9" s="10">
        <f>Tab_reservations[[#This Row],[Checkout]]-Tab_reservations[[#This Row],[Checkin]]</f>
        <v>4</v>
      </c>
    </row>
    <row r="10" spans="1:19" x14ac:dyDescent="0.2">
      <c r="A10" s="10">
        <v>8538242</v>
      </c>
      <c r="B10" s="10" t="s">
        <v>30</v>
      </c>
      <c r="C10" s="11">
        <v>44202</v>
      </c>
      <c r="D10" s="15">
        <v>44206</v>
      </c>
      <c r="E10" s="13" t="s">
        <v>49</v>
      </c>
      <c r="F10" s="13"/>
      <c r="G10" s="14"/>
      <c r="H10" s="10"/>
      <c r="I10" s="10"/>
      <c r="J10" s="10">
        <v>2</v>
      </c>
      <c r="K10" s="10" t="s">
        <v>29</v>
      </c>
      <c r="L10" s="10">
        <v>183.3</v>
      </c>
      <c r="M10" s="10">
        <f>Tab_reservations[[#This Row],[Checkout]]-Tab_reservations[[#This Row],[Checkin]]</f>
        <v>4</v>
      </c>
      <c r="N10" s="12"/>
      <c r="O10" s="12"/>
      <c r="P10" s="12"/>
      <c r="Q10" s="12"/>
      <c r="R10" s="12"/>
      <c r="S10" s="12"/>
    </row>
    <row r="11" spans="1:19" x14ac:dyDescent="0.2">
      <c r="A11" s="10">
        <v>8532425</v>
      </c>
      <c r="B11" s="10" t="s">
        <v>27</v>
      </c>
      <c r="C11" s="11">
        <v>44205</v>
      </c>
      <c r="D11" s="15">
        <v>44206</v>
      </c>
      <c r="E11" s="13" t="s">
        <v>41</v>
      </c>
      <c r="F11" s="13"/>
      <c r="G11" s="14"/>
      <c r="H11" s="10"/>
      <c r="I11" s="10"/>
      <c r="J11" s="10">
        <v>2</v>
      </c>
      <c r="K11" s="10" t="s">
        <v>25</v>
      </c>
      <c r="L11" s="10">
        <v>53.25</v>
      </c>
      <c r="M11" s="10">
        <f>Tab_reservations[[#This Row],[Checkout]]-Tab_reservations[[#This Row],[Checkin]]</f>
        <v>1</v>
      </c>
      <c r="N11" s="12"/>
      <c r="O11" s="12"/>
      <c r="P11" s="12"/>
      <c r="Q11" s="12"/>
      <c r="R11" s="12"/>
      <c r="S11" s="12"/>
    </row>
    <row r="12" spans="1:19" x14ac:dyDescent="0.2">
      <c r="A12" s="10">
        <v>8657409</v>
      </c>
      <c r="B12" s="10" t="s">
        <v>30</v>
      </c>
      <c r="C12" s="11">
        <v>44207</v>
      </c>
      <c r="D12" s="15">
        <v>44209</v>
      </c>
      <c r="E12" s="13" t="s">
        <v>50</v>
      </c>
      <c r="F12" s="13"/>
      <c r="G12" s="14"/>
      <c r="H12" s="10"/>
      <c r="I12" s="10"/>
      <c r="J12" s="10">
        <v>2</v>
      </c>
      <c r="K12" s="10" t="s">
        <v>36</v>
      </c>
      <c r="L12" s="10">
        <v>58</v>
      </c>
      <c r="M12" s="10">
        <f>Tab_reservations[[#This Row],[Checkout]]-Tab_reservations[[#This Row],[Checkin]]</f>
        <v>2</v>
      </c>
      <c r="N12" s="12"/>
      <c r="O12" s="12"/>
      <c r="P12" s="12"/>
      <c r="Q12" s="12"/>
      <c r="R12" s="12"/>
      <c r="S12" s="12"/>
    </row>
    <row r="13" spans="1:19" x14ac:dyDescent="0.2">
      <c r="A13" s="10">
        <v>8665389</v>
      </c>
      <c r="B13" s="10" t="s">
        <v>27</v>
      </c>
      <c r="C13" s="11">
        <v>44208</v>
      </c>
      <c r="D13" s="11">
        <v>44211</v>
      </c>
      <c r="E13" s="13" t="s">
        <v>42</v>
      </c>
      <c r="F13" s="13"/>
      <c r="G13" s="14"/>
      <c r="H13" s="10"/>
      <c r="I13" s="10"/>
      <c r="J13" s="10">
        <v>2</v>
      </c>
      <c r="K13" s="10" t="s">
        <v>25</v>
      </c>
      <c r="L13" s="10">
        <v>133.24</v>
      </c>
      <c r="M13" s="10">
        <f>Tab_reservations[[#This Row],[Checkout]]-Tab_reservations[[#This Row],[Checkin]]</f>
        <v>3</v>
      </c>
      <c r="N13" s="12"/>
      <c r="O13" s="12"/>
      <c r="P13" s="12"/>
      <c r="Q13" s="12"/>
      <c r="R13" s="12"/>
      <c r="S13" s="12"/>
    </row>
    <row r="14" spans="1:19" x14ac:dyDescent="0.2">
      <c r="A14" s="10">
        <v>8698407</v>
      </c>
      <c r="B14" s="10" t="s">
        <v>30</v>
      </c>
      <c r="C14" s="11">
        <v>44209</v>
      </c>
      <c r="D14" s="15">
        <v>44210</v>
      </c>
      <c r="E14" s="13" t="s">
        <v>51</v>
      </c>
      <c r="F14" s="13"/>
      <c r="G14" s="14"/>
      <c r="H14" s="10"/>
      <c r="I14" s="10"/>
      <c r="J14" s="10">
        <v>2</v>
      </c>
      <c r="K14" s="10" t="s">
        <v>29</v>
      </c>
      <c r="L14" s="10">
        <v>48.21</v>
      </c>
      <c r="M14" s="10">
        <f>Tab_reservations[[#This Row],[Checkout]]-Tab_reservations[[#This Row],[Checkin]]</f>
        <v>1</v>
      </c>
      <c r="N14" s="12"/>
      <c r="O14" s="12"/>
      <c r="P14" s="12"/>
      <c r="Q14" s="12"/>
      <c r="R14" s="12"/>
      <c r="S14" s="12"/>
    </row>
    <row r="15" spans="1:19" x14ac:dyDescent="0.2">
      <c r="A15" s="10">
        <v>8685222</v>
      </c>
      <c r="B15" s="10" t="s">
        <v>30</v>
      </c>
      <c r="C15" s="11">
        <v>44210</v>
      </c>
      <c r="D15" s="15">
        <v>44211</v>
      </c>
      <c r="E15" s="13" t="s">
        <v>52</v>
      </c>
      <c r="F15" s="13"/>
      <c r="G15" s="14"/>
      <c r="H15" s="10"/>
      <c r="I15" s="10"/>
      <c r="J15" s="10">
        <v>2</v>
      </c>
      <c r="K15" s="10" t="s">
        <v>29</v>
      </c>
      <c r="L15" s="10">
        <v>51.9</v>
      </c>
      <c r="M15" s="10">
        <f>Tab_reservations[[#This Row],[Checkout]]-Tab_reservations[[#This Row],[Checkin]]</f>
        <v>1</v>
      </c>
      <c r="N15" s="12"/>
      <c r="O15" s="12"/>
      <c r="P15" s="12"/>
      <c r="Q15" s="12"/>
      <c r="R15" s="12"/>
      <c r="S15" s="12"/>
    </row>
    <row r="16" spans="1:19" x14ac:dyDescent="0.2">
      <c r="A16" s="10">
        <v>8685618</v>
      </c>
      <c r="B16" s="10" t="s">
        <v>30</v>
      </c>
      <c r="C16" s="11">
        <v>44211</v>
      </c>
      <c r="D16" s="15">
        <v>44212</v>
      </c>
      <c r="E16" s="13" t="s">
        <v>53</v>
      </c>
      <c r="F16" s="13"/>
      <c r="G16" s="14"/>
      <c r="H16" s="10"/>
      <c r="I16" s="10"/>
      <c r="J16" s="10">
        <v>2</v>
      </c>
      <c r="K16" s="10" t="s">
        <v>29</v>
      </c>
      <c r="L16" s="10">
        <v>57.3</v>
      </c>
      <c r="M16" s="10">
        <f>Tab_reservations[[#This Row],[Checkout]]-Tab_reservations[[#This Row],[Checkin]]</f>
        <v>1</v>
      </c>
      <c r="N16" s="12"/>
      <c r="O16" s="12"/>
      <c r="P16" s="12"/>
      <c r="Q16" s="12"/>
      <c r="R16" s="12"/>
      <c r="S16" s="12"/>
    </row>
    <row r="17" spans="1:19" x14ac:dyDescent="0.2">
      <c r="A17" s="10">
        <v>8759580</v>
      </c>
      <c r="B17" s="10" t="s">
        <v>27</v>
      </c>
      <c r="C17" s="11">
        <v>44212</v>
      </c>
      <c r="D17" s="15">
        <v>44213</v>
      </c>
      <c r="E17" s="13" t="s">
        <v>43</v>
      </c>
      <c r="F17" s="13"/>
      <c r="G17" s="14"/>
      <c r="H17" s="10"/>
      <c r="I17" s="10"/>
      <c r="J17" s="10">
        <v>4</v>
      </c>
      <c r="K17" s="10" t="s">
        <v>29</v>
      </c>
      <c r="L17" s="10">
        <v>78.900000000000006</v>
      </c>
      <c r="M17" s="10">
        <f>Tab_reservations[[#This Row],[Checkout]]-Tab_reservations[[#This Row],[Checkin]]</f>
        <v>1</v>
      </c>
      <c r="N17" s="12"/>
      <c r="O17" s="12"/>
      <c r="P17" s="12"/>
      <c r="Q17" s="12"/>
      <c r="R17" s="12"/>
      <c r="S17" s="12"/>
    </row>
    <row r="18" spans="1:19" x14ac:dyDescent="0.2">
      <c r="A18" s="10">
        <v>8758905</v>
      </c>
      <c r="B18" s="10" t="s">
        <v>30</v>
      </c>
      <c r="C18" s="11">
        <v>44212</v>
      </c>
      <c r="D18" s="15">
        <v>44213</v>
      </c>
      <c r="E18" s="13" t="s">
        <v>54</v>
      </c>
      <c r="F18" s="13"/>
      <c r="G18" s="14"/>
      <c r="H18" s="10"/>
      <c r="I18" s="10"/>
      <c r="J18" s="10">
        <v>1</v>
      </c>
      <c r="K18" s="10" t="s">
        <v>25</v>
      </c>
      <c r="L18" s="10">
        <v>42.64</v>
      </c>
      <c r="M18" s="10">
        <f>Tab_reservations[[#This Row],[Checkout]]-Tab_reservations[[#This Row],[Checkin]]</f>
        <v>1</v>
      </c>
      <c r="N18" s="12"/>
      <c r="O18" s="12"/>
      <c r="P18" s="12"/>
      <c r="Q18" s="12"/>
      <c r="R18" s="12"/>
      <c r="S18" s="12"/>
    </row>
    <row r="19" spans="1:19" x14ac:dyDescent="0.2">
      <c r="A19" s="10">
        <v>8768745</v>
      </c>
      <c r="B19" s="10" t="s">
        <v>27</v>
      </c>
      <c r="C19" s="11">
        <v>44213</v>
      </c>
      <c r="D19" s="15">
        <v>44214</v>
      </c>
      <c r="E19" s="13" t="s">
        <v>44</v>
      </c>
      <c r="F19" s="13"/>
      <c r="G19" s="14"/>
      <c r="H19" s="10"/>
      <c r="I19" s="10"/>
      <c r="J19" s="10">
        <v>2</v>
      </c>
      <c r="K19" s="10" t="s">
        <v>35</v>
      </c>
      <c r="L19" s="10">
        <v>55</v>
      </c>
      <c r="M19" s="10">
        <f>Tab_reservations[[#This Row],[Checkout]]-Tab_reservations[[#This Row],[Checkin]]</f>
        <v>1</v>
      </c>
      <c r="N19" s="12"/>
      <c r="O19" s="12"/>
      <c r="P19" s="12"/>
      <c r="Q19" s="12"/>
      <c r="R19" s="12"/>
      <c r="S19" s="12"/>
    </row>
    <row r="20" spans="1:19" x14ac:dyDescent="0.2">
      <c r="A20" s="10">
        <v>8681205</v>
      </c>
      <c r="B20" s="10" t="s">
        <v>27</v>
      </c>
      <c r="C20" s="11">
        <v>44214</v>
      </c>
      <c r="D20" s="15">
        <v>44218</v>
      </c>
      <c r="E20" s="13" t="s">
        <v>45</v>
      </c>
      <c r="F20" s="13"/>
      <c r="G20" s="14"/>
      <c r="H20" s="10"/>
      <c r="I20" s="10"/>
      <c r="J20" s="10">
        <v>2</v>
      </c>
      <c r="K20" s="10" t="s">
        <v>25</v>
      </c>
      <c r="L20" s="10">
        <v>188.6</v>
      </c>
      <c r="M20" s="10">
        <f>Tab_reservations[[#This Row],[Checkout]]-Tab_reservations[[#This Row],[Checkin]]</f>
        <v>4</v>
      </c>
      <c r="N20" s="12"/>
      <c r="O20" s="12"/>
      <c r="P20" s="12"/>
      <c r="Q20" s="12"/>
      <c r="R20" s="12"/>
      <c r="S20" s="12"/>
    </row>
    <row r="21" spans="1:19" x14ac:dyDescent="0.2">
      <c r="A21" s="10">
        <v>8639931</v>
      </c>
      <c r="B21" s="10" t="s">
        <v>30</v>
      </c>
      <c r="C21" s="11">
        <v>44214</v>
      </c>
      <c r="D21" s="15">
        <v>44218</v>
      </c>
      <c r="E21" s="13" t="s">
        <v>55</v>
      </c>
      <c r="F21" s="13"/>
      <c r="G21" s="14"/>
      <c r="H21" s="10"/>
      <c r="I21" s="10"/>
      <c r="J21" s="10">
        <v>2</v>
      </c>
      <c r="K21" s="10" t="s">
        <v>29</v>
      </c>
      <c r="L21" s="10">
        <v>217</v>
      </c>
      <c r="M21" s="10">
        <f>Tab_reservations[[#This Row],[Checkout]]-Tab_reservations[[#This Row],[Checkin]]</f>
        <v>4</v>
      </c>
      <c r="N21" s="12"/>
      <c r="O21" s="12"/>
      <c r="P21" s="12"/>
      <c r="Q21" s="12"/>
      <c r="R21" s="12"/>
      <c r="S21" s="12"/>
    </row>
    <row r="22" spans="1:19" x14ac:dyDescent="0.2">
      <c r="A22" s="10">
        <v>8820882</v>
      </c>
      <c r="B22" s="10" t="s">
        <v>27</v>
      </c>
      <c r="C22" s="11">
        <v>44218</v>
      </c>
      <c r="D22" s="15">
        <v>44220</v>
      </c>
      <c r="E22" s="13" t="s">
        <v>46</v>
      </c>
      <c r="F22" s="13"/>
      <c r="G22" s="14"/>
      <c r="H22" s="10"/>
      <c r="I22" s="10"/>
      <c r="J22" s="10">
        <v>2</v>
      </c>
      <c r="K22" s="10" t="s">
        <v>25</v>
      </c>
      <c r="L22" s="10">
        <v>101.68</v>
      </c>
      <c r="M22" s="10">
        <f>Tab_reservations[[#This Row],[Checkout]]-Tab_reservations[[#This Row],[Checkin]]</f>
        <v>2</v>
      </c>
      <c r="N22" s="12"/>
      <c r="O22" s="12"/>
      <c r="P22" s="12"/>
      <c r="Q22" s="12"/>
      <c r="R22" s="12"/>
      <c r="S22" s="12"/>
    </row>
    <row r="23" spans="1:19" x14ac:dyDescent="0.2">
      <c r="A23" s="10">
        <v>8845689</v>
      </c>
      <c r="B23" s="10" t="s">
        <v>30</v>
      </c>
      <c r="C23" s="11">
        <v>44219</v>
      </c>
      <c r="D23" s="15">
        <v>44220</v>
      </c>
      <c r="E23" s="13" t="s">
        <v>56</v>
      </c>
      <c r="F23" s="13"/>
      <c r="G23" s="14"/>
      <c r="H23" s="10"/>
      <c r="I23" s="10"/>
      <c r="J23" s="10">
        <v>2</v>
      </c>
      <c r="K23" s="10" t="s">
        <v>25</v>
      </c>
      <c r="L23" s="10">
        <v>50.02</v>
      </c>
      <c r="M23" s="10">
        <f>Tab_reservations[[#This Row],[Checkout]]-Tab_reservations[[#This Row],[Checkin]]</f>
        <v>1</v>
      </c>
      <c r="N23" s="12"/>
      <c r="O23" s="12"/>
      <c r="P23" s="12"/>
      <c r="Q23" s="12"/>
      <c r="R23" s="12"/>
      <c r="S23" s="12"/>
    </row>
    <row r="24" spans="1:19" x14ac:dyDescent="0.2">
      <c r="A24" s="10">
        <v>8868219</v>
      </c>
      <c r="B24" s="10" t="s">
        <v>30</v>
      </c>
      <c r="C24" s="11">
        <v>44220</v>
      </c>
      <c r="D24" s="15">
        <v>44225</v>
      </c>
      <c r="E24" s="13" t="s">
        <v>57</v>
      </c>
      <c r="F24" s="13"/>
      <c r="G24" s="14"/>
      <c r="H24" s="10"/>
      <c r="I24" s="10"/>
      <c r="J24" s="10">
        <v>1</v>
      </c>
      <c r="K24" s="10" t="s">
        <v>29</v>
      </c>
      <c r="L24" s="10">
        <v>201.4</v>
      </c>
      <c r="M24" s="10">
        <f>Tab_reservations[[#This Row],[Checkout]]-Tab_reservations[[#This Row],[Checkin]]</f>
        <v>5</v>
      </c>
      <c r="N24" s="12"/>
      <c r="O24" s="12"/>
      <c r="P24" s="12"/>
      <c r="Q24" s="12"/>
      <c r="R24" s="12"/>
      <c r="S24" s="12"/>
    </row>
    <row r="25" spans="1:19" x14ac:dyDescent="0.2">
      <c r="A25" s="10">
        <v>8875872</v>
      </c>
      <c r="B25" s="10" t="s">
        <v>27</v>
      </c>
      <c r="C25" s="11">
        <v>44221</v>
      </c>
      <c r="D25" s="15">
        <v>44223</v>
      </c>
      <c r="E25" s="13" t="s">
        <v>47</v>
      </c>
      <c r="F25" s="13"/>
      <c r="G25" s="14"/>
      <c r="H25" s="10"/>
      <c r="I25" s="10"/>
      <c r="J25" s="10">
        <v>2</v>
      </c>
      <c r="K25" s="10" t="s">
        <v>25</v>
      </c>
      <c r="L25" s="10">
        <v>94.72</v>
      </c>
      <c r="M25" s="10">
        <f>Tab_reservations[[#This Row],[Checkout]]-Tab_reservations[[#This Row],[Checkin]]</f>
        <v>2</v>
      </c>
      <c r="N25" s="12"/>
      <c r="O25" s="12"/>
      <c r="P25" s="12"/>
      <c r="Q25" s="12"/>
      <c r="R25" s="12"/>
      <c r="S25" s="12"/>
    </row>
    <row r="26" spans="1:19" x14ac:dyDescent="0.2">
      <c r="A26" s="10">
        <v>8929326</v>
      </c>
      <c r="B26" s="10" t="s">
        <v>27</v>
      </c>
      <c r="C26" s="11">
        <v>44223</v>
      </c>
      <c r="D26" s="15">
        <v>44225</v>
      </c>
      <c r="E26" s="13" t="s">
        <v>48</v>
      </c>
      <c r="F26" s="13"/>
      <c r="G26" s="14"/>
      <c r="H26" s="10"/>
      <c r="I26" s="10"/>
      <c r="J26" s="10">
        <v>2</v>
      </c>
      <c r="K26" s="10" t="s">
        <v>25</v>
      </c>
      <c r="L26" s="10">
        <v>89.47</v>
      </c>
      <c r="M26" s="10">
        <f>Tab_reservations[[#This Row],[Checkout]]-Tab_reservations[[#This Row],[Checkin]]</f>
        <v>2</v>
      </c>
      <c r="N26" s="12"/>
      <c r="O26" s="12"/>
      <c r="P26" s="12"/>
      <c r="Q26" s="12"/>
      <c r="R26" s="12"/>
      <c r="S26" s="12"/>
    </row>
    <row r="27" spans="1:19" x14ac:dyDescent="0.2">
      <c r="A27" s="10">
        <v>8949312</v>
      </c>
      <c r="B27" s="10" t="s">
        <v>30</v>
      </c>
      <c r="C27" s="11">
        <v>44225</v>
      </c>
      <c r="D27" s="15">
        <v>44227</v>
      </c>
      <c r="E27" s="13" t="s">
        <v>48</v>
      </c>
      <c r="F27" s="13"/>
      <c r="G27" s="14"/>
      <c r="H27" s="10"/>
      <c r="I27" s="10"/>
      <c r="J27" s="10">
        <v>1</v>
      </c>
      <c r="K27" s="10" t="s">
        <v>25</v>
      </c>
      <c r="L27" s="10">
        <v>85.28</v>
      </c>
      <c r="M27" s="10">
        <f>Tab_reservations[[#This Row],[Checkout]]-Tab_reservations[[#This Row],[Checkin]]</f>
        <v>2</v>
      </c>
      <c r="N27" s="12"/>
      <c r="O27" s="12"/>
      <c r="P27" s="12"/>
      <c r="Q27" s="12"/>
      <c r="R27" s="12"/>
      <c r="S27" s="12"/>
    </row>
    <row r="28" spans="1:19" x14ac:dyDescent="0.2">
      <c r="A28" s="10">
        <v>8793858</v>
      </c>
      <c r="B28" s="10" t="s">
        <v>27</v>
      </c>
      <c r="C28" s="11">
        <v>44225</v>
      </c>
      <c r="D28" s="15">
        <v>44227</v>
      </c>
      <c r="E28" s="13" t="s">
        <v>58</v>
      </c>
      <c r="F28" s="13"/>
      <c r="G28" s="14"/>
      <c r="H28" s="10"/>
      <c r="I28" s="10"/>
      <c r="J28" s="10">
        <v>2</v>
      </c>
      <c r="K28" s="10" t="s">
        <v>25</v>
      </c>
      <c r="L28" s="10">
        <v>104.14</v>
      </c>
      <c r="M28" s="10">
        <f>Tab_reservations[[#This Row],[Checkout]]-Tab_reservations[[#This Row],[Checkin]]</f>
        <v>2</v>
      </c>
      <c r="N28" s="12"/>
      <c r="O28" s="12"/>
      <c r="P28" s="12"/>
      <c r="Q28" s="12"/>
      <c r="R28" s="12"/>
      <c r="S28" s="12"/>
    </row>
    <row r="29" spans="1:19" x14ac:dyDescent="0.2">
      <c r="A29" s="10">
        <v>9051153</v>
      </c>
      <c r="B29" s="10" t="s">
        <v>27</v>
      </c>
      <c r="C29" s="11">
        <v>44232</v>
      </c>
      <c r="D29" s="15">
        <v>44234</v>
      </c>
      <c r="E29" s="13" t="s">
        <v>59</v>
      </c>
      <c r="F29" s="13"/>
      <c r="G29" s="14"/>
      <c r="H29" s="10"/>
      <c r="I29" s="10"/>
      <c r="J29" s="10">
        <v>2</v>
      </c>
      <c r="K29" s="10" t="s">
        <v>25</v>
      </c>
      <c r="L29" s="10">
        <v>91.3</v>
      </c>
      <c r="M29" s="10">
        <f>Tab_reservations[[#This Row],[Checkout]]-Tab_reservations[[#This Row],[Checkin]]</f>
        <v>2</v>
      </c>
      <c r="N29" s="12"/>
      <c r="O29" s="12"/>
      <c r="P29" s="12"/>
      <c r="Q29" s="12"/>
      <c r="R29" s="12"/>
      <c r="S29" s="12"/>
    </row>
    <row r="30" spans="1:19" x14ac:dyDescent="0.2">
      <c r="A30" s="10">
        <v>9101157</v>
      </c>
      <c r="B30" s="10" t="s">
        <v>27</v>
      </c>
      <c r="C30" s="11">
        <v>44234</v>
      </c>
      <c r="D30" s="15">
        <v>44236</v>
      </c>
      <c r="E30" s="13" t="s">
        <v>60</v>
      </c>
      <c r="F30" s="13"/>
      <c r="G30" s="14"/>
      <c r="H30" s="10"/>
      <c r="I30" s="10"/>
      <c r="J30" s="10">
        <v>2</v>
      </c>
      <c r="K30" s="10" t="s">
        <v>25</v>
      </c>
      <c r="L30" s="10">
        <v>102.45</v>
      </c>
      <c r="M30" s="10">
        <f>Tab_reservations[[#This Row],[Checkout]]-Tab_reservations[[#This Row],[Checkin]]</f>
        <v>2</v>
      </c>
      <c r="N30" s="12"/>
      <c r="O30" s="12"/>
      <c r="P30" s="12"/>
      <c r="Q30" s="12"/>
      <c r="R30" s="12"/>
      <c r="S30" s="12"/>
    </row>
    <row r="31" spans="1:19" x14ac:dyDescent="0.2">
      <c r="A31" s="10">
        <v>9126183</v>
      </c>
      <c r="B31" s="10" t="s">
        <v>27</v>
      </c>
      <c r="C31" s="11">
        <v>44236</v>
      </c>
      <c r="D31" s="15">
        <v>44237</v>
      </c>
      <c r="E31" s="13" t="s">
        <v>61</v>
      </c>
      <c r="F31" s="13"/>
      <c r="G31" s="14"/>
      <c r="H31" s="10"/>
      <c r="I31" s="10"/>
      <c r="J31" s="10">
        <v>2</v>
      </c>
      <c r="K31" s="10" t="s">
        <v>29</v>
      </c>
      <c r="L31" s="10">
        <v>83.5</v>
      </c>
      <c r="M31" s="10">
        <f>Tab_reservations[[#This Row],[Checkout]]-Tab_reservations[[#This Row],[Checkin]]</f>
        <v>1</v>
      </c>
      <c r="N31" s="12"/>
      <c r="O31" s="12"/>
      <c r="P31" s="12"/>
      <c r="Q31" s="12"/>
      <c r="R31" s="12"/>
      <c r="S31" s="12"/>
    </row>
    <row r="32" spans="1:19" x14ac:dyDescent="0.2">
      <c r="A32" s="10">
        <v>9098703</v>
      </c>
      <c r="B32" s="10" t="s">
        <v>27</v>
      </c>
      <c r="C32" s="11">
        <v>44239</v>
      </c>
      <c r="D32" s="15">
        <v>44241</v>
      </c>
      <c r="E32" s="13" t="s">
        <v>62</v>
      </c>
      <c r="F32" s="13"/>
      <c r="G32" s="14"/>
      <c r="H32" s="10"/>
      <c r="I32" s="10"/>
      <c r="J32" s="10">
        <v>1</v>
      </c>
      <c r="K32" s="10" t="s">
        <v>25</v>
      </c>
      <c r="L32" s="10">
        <v>109.88</v>
      </c>
      <c r="M32" s="10">
        <f>Tab_reservations[[#This Row],[Checkout]]-Tab_reservations[[#This Row],[Checkin]]</f>
        <v>2</v>
      </c>
      <c r="N32" s="12"/>
      <c r="O32" s="12"/>
      <c r="P32" s="12"/>
      <c r="Q32" s="12"/>
      <c r="R32" s="12"/>
      <c r="S32" s="12"/>
    </row>
    <row r="33" spans="1:19" x14ac:dyDescent="0.2">
      <c r="A33" s="10">
        <v>9093036</v>
      </c>
      <c r="B33" s="10" t="s">
        <v>30</v>
      </c>
      <c r="C33" s="11">
        <v>44240</v>
      </c>
      <c r="D33" s="15">
        <v>44250</v>
      </c>
      <c r="E33" s="13" t="s">
        <v>69</v>
      </c>
      <c r="F33" s="13"/>
      <c r="G33" s="14"/>
      <c r="H33" s="10"/>
      <c r="I33" s="10"/>
      <c r="J33" s="10">
        <v>1</v>
      </c>
      <c r="K33" s="10" t="s">
        <v>29</v>
      </c>
      <c r="L33" s="10">
        <v>400.7</v>
      </c>
      <c r="M33" s="10">
        <f>Tab_reservations[[#This Row],[Checkout]]-Tab_reservations[[#This Row],[Checkin]]</f>
        <v>10</v>
      </c>
      <c r="N33" s="12"/>
      <c r="O33" s="12"/>
      <c r="P33" s="12"/>
      <c r="Q33" s="12"/>
      <c r="R33" s="12"/>
      <c r="S33" s="12"/>
    </row>
    <row r="34" spans="1:19" x14ac:dyDescent="0.2">
      <c r="A34" s="10">
        <v>9061131</v>
      </c>
      <c r="B34" s="10" t="s">
        <v>27</v>
      </c>
      <c r="C34" s="11">
        <v>44241</v>
      </c>
      <c r="D34" s="15">
        <v>44243</v>
      </c>
      <c r="E34" s="13" t="s">
        <v>63</v>
      </c>
      <c r="F34" s="13"/>
      <c r="G34" s="14"/>
      <c r="H34" s="10"/>
      <c r="I34" s="10"/>
      <c r="J34" s="10">
        <v>2</v>
      </c>
      <c r="K34" s="10" t="s">
        <v>35</v>
      </c>
      <c r="L34" s="10">
        <v>150</v>
      </c>
      <c r="M34" s="10">
        <f>Tab_reservations[[#This Row],[Checkout]]-Tab_reservations[[#This Row],[Checkin]]</f>
        <v>2</v>
      </c>
      <c r="N34" s="12"/>
      <c r="O34" s="12"/>
      <c r="P34" s="12"/>
      <c r="Q34" s="12"/>
      <c r="R34" s="12"/>
      <c r="S34" s="12"/>
    </row>
    <row r="35" spans="1:19" x14ac:dyDescent="0.2">
      <c r="A35" s="10">
        <v>9249990</v>
      </c>
      <c r="B35" s="10" t="s">
        <v>27</v>
      </c>
      <c r="C35" s="11">
        <v>44245</v>
      </c>
      <c r="D35" s="15">
        <v>44248</v>
      </c>
      <c r="E35" s="13" t="s">
        <v>64</v>
      </c>
      <c r="F35" s="13"/>
      <c r="G35" s="14"/>
      <c r="H35" s="10"/>
      <c r="I35" s="10"/>
      <c r="J35" s="10">
        <v>2</v>
      </c>
      <c r="K35" s="10" t="s">
        <v>25</v>
      </c>
      <c r="L35" s="10">
        <v>139.63999999999999</v>
      </c>
      <c r="M35" s="10">
        <f>Tab_reservations[[#This Row],[Checkout]]-Tab_reservations[[#This Row],[Checkin]]</f>
        <v>3</v>
      </c>
      <c r="N35" s="12"/>
      <c r="O35" s="12"/>
      <c r="P35" s="12"/>
      <c r="Q35" s="12"/>
      <c r="R35" s="12"/>
      <c r="S35" s="12"/>
    </row>
    <row r="36" spans="1:19" x14ac:dyDescent="0.2">
      <c r="A36" s="10">
        <v>9193656</v>
      </c>
      <c r="B36" s="10" t="s">
        <v>27</v>
      </c>
      <c r="C36" s="11">
        <v>44249</v>
      </c>
      <c r="D36" s="15">
        <v>44252</v>
      </c>
      <c r="E36" s="13" t="s">
        <v>65</v>
      </c>
      <c r="F36" s="13"/>
      <c r="G36" s="14"/>
      <c r="H36" s="10"/>
      <c r="I36" s="10"/>
      <c r="J36" s="10">
        <v>2</v>
      </c>
      <c r="K36" s="10" t="s">
        <v>25</v>
      </c>
      <c r="L36" s="10">
        <v>147.02000000000001</v>
      </c>
      <c r="M36" s="10">
        <f>Tab_reservations[[#This Row],[Checkout]]-Tab_reservations[[#This Row],[Checkin]]</f>
        <v>3</v>
      </c>
      <c r="N36" s="12"/>
      <c r="O36" s="12"/>
      <c r="P36" s="12"/>
      <c r="Q36" s="12"/>
      <c r="R36" s="12"/>
      <c r="S36" s="12"/>
    </row>
    <row r="37" spans="1:19" x14ac:dyDescent="0.2">
      <c r="A37" s="10">
        <v>9321633</v>
      </c>
      <c r="B37" s="10" t="s">
        <v>27</v>
      </c>
      <c r="C37" s="11">
        <v>44252</v>
      </c>
      <c r="D37" s="15">
        <v>44253</v>
      </c>
      <c r="E37" s="13" t="s">
        <v>66</v>
      </c>
      <c r="F37" s="13"/>
      <c r="G37" s="14"/>
      <c r="H37" s="10"/>
      <c r="I37" s="10"/>
      <c r="J37" s="10">
        <v>2</v>
      </c>
      <c r="K37" s="10" t="s">
        <v>25</v>
      </c>
      <c r="L37" s="10">
        <v>57.73</v>
      </c>
      <c r="M37" s="10">
        <f>Tab_reservations[[#This Row],[Checkout]]-Tab_reservations[[#This Row],[Checkin]]</f>
        <v>1</v>
      </c>
      <c r="N37" s="12"/>
      <c r="O37" s="12"/>
      <c r="P37" s="12"/>
      <c r="Q37" s="12"/>
      <c r="R37" s="12"/>
      <c r="S37" s="12"/>
    </row>
    <row r="38" spans="1:19" x14ac:dyDescent="0.2">
      <c r="A38" s="10">
        <v>9394696</v>
      </c>
      <c r="B38" s="10" t="s">
        <v>30</v>
      </c>
      <c r="C38" s="11">
        <v>44252</v>
      </c>
      <c r="D38" s="15">
        <v>44256</v>
      </c>
      <c r="E38" s="13" t="s">
        <v>70</v>
      </c>
      <c r="F38" s="13"/>
      <c r="G38" s="14"/>
      <c r="H38" s="10"/>
      <c r="I38" s="10"/>
      <c r="J38" s="10">
        <v>1</v>
      </c>
      <c r="K38" s="10" t="s">
        <v>25</v>
      </c>
      <c r="L38" s="10">
        <v>147.76</v>
      </c>
      <c r="M38" s="10">
        <f>Tab_reservations[[#This Row],[Checkout]]-Tab_reservations[[#This Row],[Checkin]]</f>
        <v>4</v>
      </c>
      <c r="N38" s="12"/>
      <c r="O38" s="12"/>
      <c r="P38" s="12"/>
      <c r="Q38" s="12"/>
      <c r="R38" s="12"/>
      <c r="S38" s="12"/>
    </row>
    <row r="39" spans="1:19" x14ac:dyDescent="0.2">
      <c r="A39" s="10">
        <v>9441708</v>
      </c>
      <c r="B39" s="10" t="s">
        <v>27</v>
      </c>
      <c r="C39" s="11">
        <v>44253</v>
      </c>
      <c r="D39" s="15">
        <v>44254</v>
      </c>
      <c r="E39" s="13" t="s">
        <v>67</v>
      </c>
      <c r="F39" s="13"/>
      <c r="G39" s="14"/>
      <c r="H39" s="10"/>
      <c r="I39" s="10"/>
      <c r="J39" s="10">
        <v>2</v>
      </c>
      <c r="K39" s="10" t="s">
        <v>25</v>
      </c>
      <c r="L39" s="10">
        <v>64.3</v>
      </c>
      <c r="M39" s="10">
        <f>Tab_reservations[[#This Row],[Checkout]]-Tab_reservations[[#This Row],[Checkin]]</f>
        <v>1</v>
      </c>
      <c r="N39" s="12"/>
      <c r="O39" s="12"/>
      <c r="P39" s="12"/>
      <c r="Q39" s="12"/>
      <c r="R39" s="12"/>
      <c r="S39" s="12"/>
    </row>
    <row r="40" spans="1:19" x14ac:dyDescent="0.2">
      <c r="A40" s="10">
        <v>9415284</v>
      </c>
      <c r="B40" s="10" t="s">
        <v>27</v>
      </c>
      <c r="C40" s="11">
        <v>44254</v>
      </c>
      <c r="D40" s="15">
        <v>44256</v>
      </c>
      <c r="E40" s="13" t="s">
        <v>68</v>
      </c>
      <c r="F40" s="13"/>
      <c r="G40" s="14"/>
      <c r="H40" s="10"/>
      <c r="I40" s="10"/>
      <c r="J40" s="10">
        <v>2</v>
      </c>
      <c r="K40" s="10" t="s">
        <v>25</v>
      </c>
      <c r="L40" s="10">
        <v>103.48</v>
      </c>
      <c r="M40" s="10">
        <f>Tab_reservations[[#This Row],[Checkout]]-Tab_reservations[[#This Row],[Checkin]]</f>
        <v>2</v>
      </c>
      <c r="N40" s="12"/>
      <c r="O40" s="12"/>
      <c r="P40" s="12"/>
      <c r="Q40" s="12"/>
      <c r="R40" s="12"/>
      <c r="S40" s="12"/>
    </row>
    <row r="41" spans="1:19" x14ac:dyDescent="0.2">
      <c r="A41" s="10">
        <v>9506076</v>
      </c>
      <c r="B41" s="10" t="s">
        <v>30</v>
      </c>
      <c r="C41" s="11">
        <v>44256</v>
      </c>
      <c r="D41" s="15">
        <v>44260</v>
      </c>
      <c r="E41" s="13" t="s">
        <v>85</v>
      </c>
      <c r="F41" s="13"/>
      <c r="G41" s="14"/>
      <c r="H41" s="10"/>
      <c r="I41" s="10"/>
      <c r="J41" s="10">
        <v>2</v>
      </c>
      <c r="K41" s="10" t="s">
        <v>29</v>
      </c>
      <c r="L41" s="10">
        <v>204.1</v>
      </c>
      <c r="M41" s="10">
        <f>Tab_reservations[[#This Row],[Checkout]]-Tab_reservations[[#This Row],[Checkin]]</f>
        <v>4</v>
      </c>
      <c r="N41" s="12"/>
      <c r="O41" s="12"/>
      <c r="P41" s="12"/>
      <c r="Q41" s="12"/>
      <c r="R41" s="12"/>
      <c r="S41" s="12"/>
    </row>
    <row r="42" spans="1:19" x14ac:dyDescent="0.2">
      <c r="A42" s="10">
        <v>9547446</v>
      </c>
      <c r="B42" s="10" t="s">
        <v>37</v>
      </c>
      <c r="C42" s="11">
        <v>44258</v>
      </c>
      <c r="D42" s="15">
        <v>44259</v>
      </c>
      <c r="E42" s="13" t="s">
        <v>76</v>
      </c>
      <c r="F42" s="13"/>
      <c r="G42" s="14"/>
      <c r="H42" s="10"/>
      <c r="I42" s="10"/>
      <c r="J42" s="10">
        <v>2</v>
      </c>
      <c r="K42" s="10" t="s">
        <v>25</v>
      </c>
      <c r="L42" s="10">
        <v>62.32</v>
      </c>
      <c r="M42" s="10">
        <f>Tab_reservations[[#This Row],[Checkout]]-Tab_reservations[[#This Row],[Checkin]]</f>
        <v>1</v>
      </c>
      <c r="N42" s="12"/>
      <c r="O42" s="12"/>
      <c r="P42" s="12"/>
      <c r="Q42" s="12"/>
      <c r="R42" s="12"/>
      <c r="S42" s="12"/>
    </row>
    <row r="43" spans="1:19" x14ac:dyDescent="0.2">
      <c r="A43" s="10">
        <v>9590559</v>
      </c>
      <c r="B43" s="10" t="s">
        <v>37</v>
      </c>
      <c r="C43" s="11">
        <v>44260</v>
      </c>
      <c r="D43" s="15">
        <v>44262</v>
      </c>
      <c r="E43" s="13" t="s">
        <v>77</v>
      </c>
      <c r="F43" s="13"/>
      <c r="G43" s="14"/>
      <c r="H43" s="10"/>
      <c r="I43" s="10"/>
      <c r="J43" s="10">
        <v>2</v>
      </c>
      <c r="K43" s="10" t="s">
        <v>25</v>
      </c>
      <c r="L43" s="10">
        <v>122.18</v>
      </c>
      <c r="M43" s="10">
        <f>Tab_reservations[[#This Row],[Checkout]]-Tab_reservations[[#This Row],[Checkin]]</f>
        <v>2</v>
      </c>
      <c r="N43" s="12"/>
      <c r="O43" s="12"/>
      <c r="P43" s="12"/>
      <c r="Q43" s="12"/>
      <c r="R43" s="12"/>
      <c r="S43" s="12"/>
    </row>
    <row r="44" spans="1:19" x14ac:dyDescent="0.2">
      <c r="A44" s="10">
        <v>9576348</v>
      </c>
      <c r="B44" s="10" t="s">
        <v>27</v>
      </c>
      <c r="C44" s="11">
        <v>44261</v>
      </c>
      <c r="D44" s="15">
        <v>44262</v>
      </c>
      <c r="E44" s="13" t="s">
        <v>71</v>
      </c>
      <c r="F44" s="13"/>
      <c r="G44" s="14"/>
      <c r="H44" s="10"/>
      <c r="I44" s="10"/>
      <c r="J44" s="10">
        <v>2</v>
      </c>
      <c r="K44" s="10" t="s">
        <v>25</v>
      </c>
      <c r="L44" s="10">
        <v>54.03</v>
      </c>
      <c r="M44" s="10">
        <f>Tab_reservations[[#This Row],[Checkout]]-Tab_reservations[[#This Row],[Checkin]]</f>
        <v>1</v>
      </c>
      <c r="N44" s="12"/>
      <c r="O44" s="12"/>
      <c r="P44" s="12"/>
      <c r="Q44" s="12"/>
      <c r="R44" s="12"/>
      <c r="S44" s="12"/>
    </row>
    <row r="45" spans="1:19" x14ac:dyDescent="0.2">
      <c r="A45" s="10">
        <v>9624847</v>
      </c>
      <c r="B45" s="10" t="s">
        <v>37</v>
      </c>
      <c r="C45" s="11">
        <v>44262</v>
      </c>
      <c r="D45" s="15">
        <v>44264</v>
      </c>
      <c r="E45" s="13" t="s">
        <v>78</v>
      </c>
      <c r="F45" s="13"/>
      <c r="G45" s="14"/>
      <c r="H45" s="10"/>
      <c r="I45" s="10"/>
      <c r="J45" s="10">
        <v>2</v>
      </c>
      <c r="K45" s="10" t="s">
        <v>35</v>
      </c>
      <c r="L45" s="10">
        <v>90</v>
      </c>
      <c r="M45" s="10">
        <f>Tab_reservations[[#This Row],[Checkout]]-Tab_reservations[[#This Row],[Checkin]]</f>
        <v>2</v>
      </c>
      <c r="N45" s="12"/>
      <c r="O45" s="12"/>
      <c r="P45" s="12"/>
      <c r="Q45" s="12"/>
      <c r="R45" s="12"/>
      <c r="S45" s="12"/>
    </row>
    <row r="46" spans="1:19" x14ac:dyDescent="0.2">
      <c r="A46" s="10">
        <v>9622866</v>
      </c>
      <c r="B46" s="10" t="s">
        <v>30</v>
      </c>
      <c r="C46" s="11">
        <v>44263</v>
      </c>
      <c r="D46" s="15">
        <v>44264</v>
      </c>
      <c r="E46" s="13" t="s">
        <v>86</v>
      </c>
      <c r="F46" s="13"/>
      <c r="G46" s="14"/>
      <c r="H46" s="10"/>
      <c r="I46" s="10"/>
      <c r="J46" s="10">
        <v>1</v>
      </c>
      <c r="K46" s="10" t="s">
        <v>25</v>
      </c>
      <c r="L46" s="10">
        <v>47.48</v>
      </c>
      <c r="M46" s="10">
        <f>Tab_reservations[[#This Row],[Checkout]]-Tab_reservations[[#This Row],[Checkin]]</f>
        <v>1</v>
      </c>
      <c r="N46" s="12"/>
      <c r="O46" s="12"/>
      <c r="P46" s="12"/>
      <c r="Q46" s="12"/>
      <c r="R46" s="12"/>
      <c r="S46" s="12"/>
    </row>
    <row r="47" spans="1:19" x14ac:dyDescent="0.2">
      <c r="A47" s="10">
        <v>9659442</v>
      </c>
      <c r="B47" s="10" t="s">
        <v>27</v>
      </c>
      <c r="C47" s="11">
        <v>44264</v>
      </c>
      <c r="D47" s="15">
        <v>44266</v>
      </c>
      <c r="E47" s="13" t="s">
        <v>28</v>
      </c>
      <c r="F47" s="13"/>
      <c r="G47" s="14"/>
      <c r="H47" s="10"/>
      <c r="I47" s="10"/>
      <c r="J47" s="10">
        <v>2</v>
      </c>
      <c r="K47" s="10" t="s">
        <v>29</v>
      </c>
      <c r="L47" s="10">
        <v>114.91</v>
      </c>
      <c r="M47" s="10">
        <f>Tab_reservations[[#This Row],[Checkout]]-Tab_reservations[[#This Row],[Checkin]]</f>
        <v>2</v>
      </c>
      <c r="N47" s="12"/>
      <c r="O47" s="12"/>
      <c r="P47" s="12"/>
      <c r="Q47" s="12"/>
      <c r="R47" s="12"/>
      <c r="S47" s="12"/>
    </row>
    <row r="48" spans="1:19" x14ac:dyDescent="0.2">
      <c r="A48" s="10">
        <v>9658845</v>
      </c>
      <c r="B48" s="10" t="s">
        <v>37</v>
      </c>
      <c r="C48" s="11">
        <v>44264</v>
      </c>
      <c r="D48" s="15">
        <v>44266</v>
      </c>
      <c r="E48" s="13" t="s">
        <v>79</v>
      </c>
      <c r="F48" s="13"/>
      <c r="G48" s="14"/>
      <c r="H48" s="10"/>
      <c r="I48" s="10"/>
      <c r="J48" s="10">
        <v>2</v>
      </c>
      <c r="K48" s="10" t="s">
        <v>25</v>
      </c>
      <c r="L48" s="10">
        <v>82.66</v>
      </c>
      <c r="M48" s="10">
        <f>Tab_reservations[[#This Row],[Checkout]]-Tab_reservations[[#This Row],[Checkin]]</f>
        <v>2</v>
      </c>
      <c r="N48" s="12"/>
      <c r="O48" s="12"/>
      <c r="P48" s="12"/>
      <c r="Q48" s="12"/>
      <c r="R48" s="12"/>
      <c r="S48" s="12"/>
    </row>
    <row r="49" spans="1:19" x14ac:dyDescent="0.2">
      <c r="A49" s="10">
        <v>9673251</v>
      </c>
      <c r="B49" s="10" t="s">
        <v>30</v>
      </c>
      <c r="C49" s="11">
        <v>44265</v>
      </c>
      <c r="D49" s="15">
        <v>44267</v>
      </c>
      <c r="E49" s="13" t="s">
        <v>87</v>
      </c>
      <c r="F49" s="13"/>
      <c r="G49" s="14"/>
      <c r="H49" s="10"/>
      <c r="I49" s="10"/>
      <c r="J49" s="10">
        <v>1</v>
      </c>
      <c r="K49" s="10" t="s">
        <v>25</v>
      </c>
      <c r="L49" s="10">
        <v>85.28</v>
      </c>
      <c r="M49" s="10">
        <f>Tab_reservations[[#This Row],[Checkout]]-Tab_reservations[[#This Row],[Checkin]]</f>
        <v>2</v>
      </c>
      <c r="N49" s="12"/>
      <c r="O49" s="12"/>
      <c r="P49" s="12"/>
      <c r="Q49" s="12"/>
      <c r="R49" s="12"/>
      <c r="S49" s="12"/>
    </row>
    <row r="50" spans="1:19" x14ac:dyDescent="0.2">
      <c r="A50" s="10">
        <v>9661503</v>
      </c>
      <c r="B50" s="10" t="s">
        <v>37</v>
      </c>
      <c r="C50" s="11">
        <v>44266</v>
      </c>
      <c r="D50" s="15">
        <v>44267</v>
      </c>
      <c r="E50" s="13" t="s">
        <v>80</v>
      </c>
      <c r="F50" s="13"/>
      <c r="G50" s="14"/>
      <c r="H50" s="10"/>
      <c r="I50" s="10"/>
      <c r="J50" s="10">
        <v>2</v>
      </c>
      <c r="K50" s="10" t="s">
        <v>25</v>
      </c>
      <c r="L50" s="10">
        <v>49.2</v>
      </c>
      <c r="M50" s="10">
        <f>Tab_reservations[[#This Row],[Checkout]]-Tab_reservations[[#This Row],[Checkin]]</f>
        <v>1</v>
      </c>
      <c r="N50" s="12"/>
      <c r="O50" s="12"/>
      <c r="P50" s="12"/>
      <c r="Q50" s="12"/>
      <c r="R50" s="12"/>
      <c r="S50" s="12"/>
    </row>
    <row r="51" spans="1:19" x14ac:dyDescent="0.2">
      <c r="A51" s="10">
        <v>9693660</v>
      </c>
      <c r="B51" s="10" t="s">
        <v>37</v>
      </c>
      <c r="C51" s="11">
        <v>44267</v>
      </c>
      <c r="D51" s="15">
        <v>44269</v>
      </c>
      <c r="E51" s="13" t="s">
        <v>81</v>
      </c>
      <c r="F51" s="13"/>
      <c r="G51" s="14"/>
      <c r="H51" s="10"/>
      <c r="I51" s="10"/>
      <c r="J51" s="10">
        <v>2</v>
      </c>
      <c r="K51" s="10" t="s">
        <v>25</v>
      </c>
      <c r="L51" s="10">
        <v>95.36</v>
      </c>
      <c r="M51" s="10">
        <f>Tab_reservations[[#This Row],[Checkout]]-Tab_reservations[[#This Row],[Checkin]]</f>
        <v>2</v>
      </c>
      <c r="N51" s="12"/>
      <c r="O51" s="12"/>
      <c r="P51" s="12"/>
      <c r="Q51" s="12"/>
      <c r="R51" s="12"/>
      <c r="S51" s="12"/>
    </row>
    <row r="52" spans="1:19" x14ac:dyDescent="0.2">
      <c r="A52" s="10">
        <v>9669522</v>
      </c>
      <c r="B52" s="10" t="s">
        <v>27</v>
      </c>
      <c r="C52" s="11">
        <v>44268</v>
      </c>
      <c r="D52" s="15">
        <v>44270</v>
      </c>
      <c r="E52" s="13" t="s">
        <v>72</v>
      </c>
      <c r="F52" s="13"/>
      <c r="G52" s="14"/>
      <c r="H52" s="10"/>
      <c r="I52" s="10"/>
      <c r="J52" s="10">
        <v>2</v>
      </c>
      <c r="K52" s="10" t="s">
        <v>25</v>
      </c>
      <c r="L52" s="10">
        <v>98.4</v>
      </c>
      <c r="M52" s="10">
        <f>Tab_reservations[[#This Row],[Checkout]]-Tab_reservations[[#This Row],[Checkin]]</f>
        <v>2</v>
      </c>
      <c r="N52" s="12"/>
      <c r="O52" s="12"/>
      <c r="P52" s="12"/>
      <c r="Q52" s="12"/>
      <c r="R52" s="12"/>
      <c r="S52" s="12"/>
    </row>
    <row r="53" spans="1:19" x14ac:dyDescent="0.2">
      <c r="A53" s="10">
        <v>9597636</v>
      </c>
      <c r="B53" s="10" t="s">
        <v>30</v>
      </c>
      <c r="C53" s="11">
        <v>44268</v>
      </c>
      <c r="D53" s="15">
        <v>44270</v>
      </c>
      <c r="E53" s="13" t="s">
        <v>88</v>
      </c>
      <c r="F53" s="13"/>
      <c r="G53" s="14"/>
      <c r="H53" s="10"/>
      <c r="I53" s="10"/>
      <c r="J53" s="10">
        <v>2</v>
      </c>
      <c r="K53" s="10" t="s">
        <v>29</v>
      </c>
      <c r="L53" s="10">
        <v>120</v>
      </c>
      <c r="M53" s="10">
        <f>Tab_reservations[[#This Row],[Checkout]]-Tab_reservations[[#This Row],[Checkin]]</f>
        <v>2</v>
      </c>
      <c r="N53" s="12"/>
      <c r="O53" s="12"/>
      <c r="P53" s="12"/>
      <c r="Q53" s="12"/>
      <c r="R53" s="12"/>
      <c r="S53" s="12"/>
    </row>
    <row r="54" spans="1:19" x14ac:dyDescent="0.2">
      <c r="A54" s="10">
        <v>9740572</v>
      </c>
      <c r="B54" s="10" t="s">
        <v>37</v>
      </c>
      <c r="C54" s="11">
        <v>44270</v>
      </c>
      <c r="D54" s="15">
        <v>44272</v>
      </c>
      <c r="E54" s="13" t="s">
        <v>82</v>
      </c>
      <c r="F54" s="13"/>
      <c r="G54" s="14"/>
      <c r="H54" s="10"/>
      <c r="I54" s="10"/>
      <c r="J54" s="10">
        <v>2</v>
      </c>
      <c r="K54" s="10" t="s">
        <v>25</v>
      </c>
      <c r="L54" s="10">
        <v>90.2</v>
      </c>
      <c r="M54" s="10">
        <f>Tab_reservations[[#This Row],[Checkout]]-Tab_reservations[[#This Row],[Checkin]]</f>
        <v>2</v>
      </c>
      <c r="N54" s="12"/>
      <c r="O54" s="12"/>
      <c r="P54" s="12"/>
      <c r="Q54" s="12"/>
      <c r="R54" s="12"/>
      <c r="S54" s="12"/>
    </row>
    <row r="55" spans="1:19" x14ac:dyDescent="0.2">
      <c r="A55" s="10">
        <v>9485901</v>
      </c>
      <c r="B55" s="10" t="s">
        <v>27</v>
      </c>
      <c r="C55" s="11">
        <v>44271</v>
      </c>
      <c r="D55" s="15">
        <v>44274</v>
      </c>
      <c r="E55" s="13" t="s">
        <v>73</v>
      </c>
      <c r="F55" s="13"/>
      <c r="G55" s="14"/>
      <c r="H55" s="10"/>
      <c r="I55" s="10"/>
      <c r="J55" s="10">
        <v>2</v>
      </c>
      <c r="K55" s="10" t="s">
        <v>25</v>
      </c>
      <c r="L55" s="10">
        <v>163.18</v>
      </c>
      <c r="M55" s="10">
        <f>Tab_reservations[[#This Row],[Checkout]]-Tab_reservations[[#This Row],[Checkin]]</f>
        <v>3</v>
      </c>
      <c r="N55" s="12"/>
      <c r="O55" s="12"/>
      <c r="P55" s="12"/>
      <c r="Q55" s="12"/>
      <c r="R55" s="12"/>
      <c r="S55" s="12"/>
    </row>
    <row r="56" spans="1:19" x14ac:dyDescent="0.2">
      <c r="A56" s="10">
        <v>9774765</v>
      </c>
      <c r="B56" s="10" t="s">
        <v>37</v>
      </c>
      <c r="C56" s="11">
        <v>44272</v>
      </c>
      <c r="D56" s="15">
        <v>44277</v>
      </c>
      <c r="E56" s="13" t="s">
        <v>50</v>
      </c>
      <c r="F56" s="13"/>
      <c r="G56" s="14"/>
      <c r="H56" s="10"/>
      <c r="I56" s="10"/>
      <c r="J56" s="10">
        <v>1</v>
      </c>
      <c r="K56" s="10" t="s">
        <v>25</v>
      </c>
      <c r="L56" s="10">
        <v>206.8</v>
      </c>
      <c r="M56" s="10">
        <f>Tab_reservations[[#This Row],[Checkout]]-Tab_reservations[[#This Row],[Checkin]]</f>
        <v>5</v>
      </c>
      <c r="N56" s="12"/>
      <c r="O56" s="12"/>
      <c r="P56" s="12"/>
      <c r="Q56" s="12"/>
      <c r="R56" s="12"/>
      <c r="S56" s="12"/>
    </row>
    <row r="57" spans="1:19" x14ac:dyDescent="0.2">
      <c r="A57" s="10">
        <v>9819120</v>
      </c>
      <c r="B57" s="10" t="s">
        <v>30</v>
      </c>
      <c r="C57" s="11">
        <v>44274</v>
      </c>
      <c r="D57" s="15">
        <v>44277</v>
      </c>
      <c r="E57" s="13" t="s">
        <v>89</v>
      </c>
      <c r="F57" s="13"/>
      <c r="G57" s="14"/>
      <c r="H57" s="10"/>
      <c r="I57" s="10"/>
      <c r="J57" s="10">
        <v>1</v>
      </c>
      <c r="K57" s="10" t="s">
        <v>25</v>
      </c>
      <c r="L57" s="10">
        <v>119.72</v>
      </c>
      <c r="M57" s="10">
        <f>Tab_reservations[[#This Row],[Checkout]]-Tab_reservations[[#This Row],[Checkin]]</f>
        <v>3</v>
      </c>
      <c r="N57" s="12"/>
      <c r="O57" s="12"/>
      <c r="P57" s="12"/>
      <c r="Q57" s="12"/>
      <c r="R57" s="12"/>
      <c r="S57" s="12"/>
    </row>
    <row r="58" spans="1:19" x14ac:dyDescent="0.2">
      <c r="A58" s="10">
        <v>9829991</v>
      </c>
      <c r="B58" s="10" t="s">
        <v>27</v>
      </c>
      <c r="C58" s="11">
        <v>44275</v>
      </c>
      <c r="D58" s="15">
        <v>44276</v>
      </c>
      <c r="E58" s="13" t="s">
        <v>74</v>
      </c>
      <c r="F58" s="13"/>
      <c r="G58" s="14"/>
      <c r="H58" s="10"/>
      <c r="I58" s="10"/>
      <c r="J58" s="10">
        <v>2</v>
      </c>
      <c r="K58" s="10" t="s">
        <v>36</v>
      </c>
      <c r="L58" s="10">
        <v>0</v>
      </c>
      <c r="M58" s="10">
        <f>Tab_reservations[[#This Row],[Checkout]]-Tab_reservations[[#This Row],[Checkin]]</f>
        <v>1</v>
      </c>
      <c r="N58" s="12"/>
      <c r="O58" s="12"/>
      <c r="P58" s="12"/>
      <c r="Q58" s="12"/>
      <c r="R58" s="12"/>
      <c r="S58" s="12"/>
    </row>
    <row r="59" spans="1:19" x14ac:dyDescent="0.2">
      <c r="A59" s="10">
        <v>9814959</v>
      </c>
      <c r="B59" s="10" t="s">
        <v>27</v>
      </c>
      <c r="C59" s="11">
        <v>44276</v>
      </c>
      <c r="D59" s="15">
        <v>44279</v>
      </c>
      <c r="E59" s="13" t="s">
        <v>75</v>
      </c>
      <c r="F59" s="13"/>
      <c r="G59" s="14"/>
      <c r="H59" s="10"/>
      <c r="I59" s="10"/>
      <c r="J59" s="10">
        <v>2</v>
      </c>
      <c r="K59" s="10" t="s">
        <v>25</v>
      </c>
      <c r="L59" s="10">
        <v>140.22</v>
      </c>
      <c r="M59" s="10">
        <f>Tab_reservations[[#This Row],[Checkout]]-Tab_reservations[[#This Row],[Checkin]]</f>
        <v>3</v>
      </c>
      <c r="N59" s="12"/>
      <c r="O59" s="12"/>
      <c r="P59" s="12"/>
      <c r="Q59" s="12"/>
      <c r="R59" s="12"/>
      <c r="S59" s="12"/>
    </row>
    <row r="60" spans="1:19" x14ac:dyDescent="0.2">
      <c r="A60" s="10">
        <v>9772272</v>
      </c>
      <c r="B60" s="10" t="s">
        <v>37</v>
      </c>
      <c r="C60" s="11">
        <v>44278</v>
      </c>
      <c r="D60" s="15">
        <v>44279</v>
      </c>
      <c r="E60" s="13" t="s">
        <v>83</v>
      </c>
      <c r="F60" s="13"/>
      <c r="G60" s="14"/>
      <c r="H60" s="10"/>
      <c r="I60" s="10"/>
      <c r="J60" s="10">
        <v>2</v>
      </c>
      <c r="K60" s="10" t="s">
        <v>25</v>
      </c>
      <c r="L60" s="10">
        <v>54.03</v>
      </c>
      <c r="M60" s="10">
        <f>Tab_reservations[[#This Row],[Checkout]]-Tab_reservations[[#This Row],[Checkin]]</f>
        <v>1</v>
      </c>
      <c r="N60" s="12"/>
      <c r="O60" s="12"/>
      <c r="P60" s="12"/>
      <c r="Q60" s="12"/>
      <c r="R60" s="12"/>
      <c r="S60" s="12"/>
    </row>
    <row r="61" spans="1:19" x14ac:dyDescent="0.2">
      <c r="A61" s="10">
        <v>9947385</v>
      </c>
      <c r="B61" s="10" t="s">
        <v>37</v>
      </c>
      <c r="C61" s="11">
        <v>44282</v>
      </c>
      <c r="D61" s="15">
        <v>44283</v>
      </c>
      <c r="E61" s="13" t="s">
        <v>84</v>
      </c>
      <c r="F61" s="13"/>
      <c r="G61" s="14"/>
      <c r="H61" s="10"/>
      <c r="I61" s="10"/>
      <c r="J61" s="10">
        <v>2</v>
      </c>
      <c r="K61" s="10" t="s">
        <v>25</v>
      </c>
      <c r="L61" s="10">
        <v>69.540000000000006</v>
      </c>
      <c r="M61" s="10">
        <f>Tab_reservations[[#This Row],[Checkout]]-Tab_reservations[[#This Row],[Checkin]]</f>
        <v>1</v>
      </c>
      <c r="N61" s="12"/>
      <c r="O61" s="12"/>
      <c r="P61" s="12"/>
      <c r="Q61" s="12"/>
      <c r="R61" s="12"/>
      <c r="S61" s="12"/>
    </row>
    <row r="62" spans="1:19" x14ac:dyDescent="0.2">
      <c r="A62" s="10">
        <v>10005432</v>
      </c>
      <c r="B62" s="10" t="s">
        <v>37</v>
      </c>
      <c r="C62" s="11">
        <v>44285</v>
      </c>
      <c r="D62" s="15">
        <v>44288</v>
      </c>
      <c r="E62" s="13" t="s">
        <v>41</v>
      </c>
      <c r="F62" s="13"/>
      <c r="G62" s="14"/>
      <c r="H62" s="10"/>
      <c r="I62" s="10"/>
      <c r="J62" s="10">
        <v>2</v>
      </c>
      <c r="K62" s="10" t="s">
        <v>25</v>
      </c>
      <c r="L62" s="10">
        <v>149.97</v>
      </c>
      <c r="M62" s="10">
        <f>Tab_reservations[[#This Row],[Checkout]]-Tab_reservations[[#This Row],[Checkin]]</f>
        <v>3</v>
      </c>
      <c r="N62" s="12"/>
      <c r="O62" s="12"/>
      <c r="P62" s="12"/>
      <c r="Q62" s="12"/>
      <c r="R62" s="12"/>
      <c r="S62" s="12"/>
    </row>
    <row r="63" spans="1:19" x14ac:dyDescent="0.2">
      <c r="A63" s="10">
        <v>10043583</v>
      </c>
      <c r="B63" s="10" t="s">
        <v>27</v>
      </c>
      <c r="C63" s="11">
        <v>44286</v>
      </c>
      <c r="D63" s="15">
        <v>44287</v>
      </c>
      <c r="E63" s="13" t="s">
        <v>90</v>
      </c>
      <c r="F63" s="13"/>
      <c r="G63" s="14"/>
      <c r="H63" s="10"/>
      <c r="I63" s="10"/>
      <c r="J63" s="10">
        <v>2</v>
      </c>
      <c r="K63" s="10" t="s">
        <v>29</v>
      </c>
      <c r="L63" s="10">
        <v>73.599999999999994</v>
      </c>
      <c r="M63" s="10">
        <f>Tab_reservations[[#This Row],[Checkout]]-Tab_reservations[[#This Row],[Checkin]]</f>
        <v>1</v>
      </c>
      <c r="N63" s="12"/>
      <c r="O63" s="12"/>
      <c r="P63" s="12"/>
      <c r="Q63" s="12"/>
      <c r="R63" s="12"/>
      <c r="S63" s="12"/>
    </row>
    <row r="64" spans="1:19" x14ac:dyDescent="0.2">
      <c r="A64" s="10">
        <v>10011273</v>
      </c>
      <c r="B64" s="10" t="s">
        <v>30</v>
      </c>
      <c r="C64" s="11">
        <v>44286</v>
      </c>
      <c r="D64" s="15">
        <v>44288</v>
      </c>
      <c r="E64" s="13" t="s">
        <v>38</v>
      </c>
      <c r="F64" s="13"/>
      <c r="G64" s="14"/>
      <c r="H64" s="10"/>
      <c r="I64" s="10"/>
      <c r="J64" s="10">
        <v>1</v>
      </c>
      <c r="K64" s="10" t="s">
        <v>35</v>
      </c>
      <c r="L64" s="10">
        <v>94</v>
      </c>
      <c r="M64" s="10">
        <f>Tab_reservations[[#This Row],[Checkout]]-Tab_reservations[[#This Row],[Checkin]]</f>
        <v>2</v>
      </c>
      <c r="N64" s="12"/>
      <c r="O64" s="12"/>
      <c r="P64" s="12"/>
      <c r="Q64" s="12"/>
      <c r="R64" s="12"/>
      <c r="S64" s="12"/>
    </row>
    <row r="65" spans="1:19" x14ac:dyDescent="0.2">
      <c r="A65" s="10">
        <v>10063905</v>
      </c>
      <c r="B65" s="10" t="s">
        <v>37</v>
      </c>
      <c r="C65" s="11">
        <v>44288</v>
      </c>
      <c r="D65" s="15">
        <v>44290</v>
      </c>
      <c r="E65" s="13" t="s">
        <v>94</v>
      </c>
      <c r="F65" s="13"/>
      <c r="G65" s="14"/>
      <c r="H65" s="10"/>
      <c r="I65" s="10"/>
      <c r="J65" s="10">
        <v>2</v>
      </c>
      <c r="K65" s="10" t="s">
        <v>25</v>
      </c>
      <c r="L65" s="10">
        <v>135.30000000000001</v>
      </c>
      <c r="M65" s="10">
        <f>Tab_reservations[[#This Row],[Checkout]]-Tab_reservations[[#This Row],[Checkin]]</f>
        <v>2</v>
      </c>
      <c r="N65" s="12"/>
      <c r="O65" s="12"/>
      <c r="P65" s="12"/>
      <c r="Q65" s="12"/>
      <c r="R65" s="12"/>
      <c r="S65" s="12"/>
    </row>
    <row r="66" spans="1:19" x14ac:dyDescent="0.2">
      <c r="A66" s="10">
        <v>10076490</v>
      </c>
      <c r="B66" s="10" t="s">
        <v>30</v>
      </c>
      <c r="C66" s="11">
        <v>44288</v>
      </c>
      <c r="D66" s="15">
        <v>44292</v>
      </c>
      <c r="E66" s="13" t="s">
        <v>98</v>
      </c>
      <c r="F66" s="13"/>
      <c r="G66" s="14"/>
      <c r="H66" s="10"/>
      <c r="I66" s="10"/>
      <c r="J66" s="10">
        <v>2</v>
      </c>
      <c r="K66" s="10" t="s">
        <v>29</v>
      </c>
      <c r="L66" s="10">
        <v>230.02</v>
      </c>
      <c r="M66" s="10">
        <f>Tab_reservations[[#This Row],[Checkout]]-Tab_reservations[[#This Row],[Checkin]]</f>
        <v>4</v>
      </c>
      <c r="N66" s="12"/>
      <c r="O66" s="12"/>
      <c r="P66" s="12"/>
      <c r="Q66" s="12"/>
      <c r="R66" s="12"/>
      <c r="S66" s="12"/>
    </row>
    <row r="67" spans="1:19" x14ac:dyDescent="0.2">
      <c r="A67" s="10">
        <v>10119549</v>
      </c>
      <c r="B67" s="10" t="s">
        <v>37</v>
      </c>
      <c r="C67" s="11">
        <v>44291</v>
      </c>
      <c r="D67" s="15">
        <v>44292</v>
      </c>
      <c r="E67" s="13" t="s">
        <v>95</v>
      </c>
      <c r="F67" s="13"/>
      <c r="G67" s="14"/>
      <c r="H67" s="10"/>
      <c r="I67" s="10"/>
      <c r="J67" s="10">
        <v>2</v>
      </c>
      <c r="K67" s="10" t="s">
        <v>25</v>
      </c>
      <c r="L67" s="10">
        <v>9.84</v>
      </c>
      <c r="M67" s="10">
        <f>Tab_reservations[[#This Row],[Checkout]]-Tab_reservations[[#This Row],[Checkin]]</f>
        <v>1</v>
      </c>
      <c r="N67" s="12"/>
      <c r="O67" s="12"/>
      <c r="P67" s="12"/>
      <c r="Q67" s="12"/>
      <c r="R67" s="12"/>
      <c r="S67" s="12"/>
    </row>
    <row r="68" spans="1:19" x14ac:dyDescent="0.2">
      <c r="A68" s="10">
        <v>10109793</v>
      </c>
      <c r="B68" s="10" t="s">
        <v>37</v>
      </c>
      <c r="C68" s="11">
        <v>44292</v>
      </c>
      <c r="D68" s="15">
        <v>44295</v>
      </c>
      <c r="E68" s="13" t="s">
        <v>96</v>
      </c>
      <c r="F68" s="13"/>
      <c r="G68" s="14"/>
      <c r="H68" s="10"/>
      <c r="I68" s="10"/>
      <c r="J68" s="10">
        <v>2</v>
      </c>
      <c r="K68" s="10" t="s">
        <v>25</v>
      </c>
      <c r="L68" s="10">
        <v>141.13</v>
      </c>
      <c r="M68" s="10">
        <f>Tab_reservations[[#This Row],[Checkout]]-Tab_reservations[[#This Row],[Checkin]]</f>
        <v>3</v>
      </c>
      <c r="N68" s="12"/>
      <c r="O68" s="12"/>
      <c r="P68" s="12"/>
      <c r="Q68" s="12"/>
      <c r="R68" s="12"/>
      <c r="S68" s="12"/>
    </row>
    <row r="69" spans="1:19" x14ac:dyDescent="0.2">
      <c r="A69" s="10">
        <v>10181040</v>
      </c>
      <c r="B69" s="10" t="s">
        <v>27</v>
      </c>
      <c r="C69" s="11">
        <v>44295</v>
      </c>
      <c r="D69" s="15">
        <v>44298</v>
      </c>
      <c r="E69" s="13" t="s">
        <v>74</v>
      </c>
      <c r="F69" s="13"/>
      <c r="G69" s="14"/>
      <c r="H69" s="10"/>
      <c r="I69" s="10"/>
      <c r="J69" s="10">
        <v>2</v>
      </c>
      <c r="K69" s="10" t="s">
        <v>39</v>
      </c>
      <c r="L69" s="10">
        <v>175</v>
      </c>
      <c r="M69" s="10">
        <f>Tab_reservations[[#This Row],[Checkout]]-Tab_reservations[[#This Row],[Checkin]]</f>
        <v>3</v>
      </c>
      <c r="N69" s="12"/>
      <c r="O69" s="12"/>
      <c r="P69" s="12"/>
      <c r="Q69" s="12"/>
      <c r="R69" s="12"/>
      <c r="S69" s="12"/>
    </row>
    <row r="70" spans="1:19" x14ac:dyDescent="0.2">
      <c r="A70" s="10">
        <v>10191912</v>
      </c>
      <c r="B70" s="10" t="s">
        <v>37</v>
      </c>
      <c r="C70" s="11">
        <v>44295</v>
      </c>
      <c r="D70" s="15">
        <v>44297</v>
      </c>
      <c r="E70" s="13" t="s">
        <v>97</v>
      </c>
      <c r="F70" s="13"/>
      <c r="G70" s="14"/>
      <c r="H70" s="10"/>
      <c r="I70" s="10"/>
      <c r="J70" s="10">
        <v>2</v>
      </c>
      <c r="K70" s="10" t="s">
        <v>29</v>
      </c>
      <c r="L70" s="10">
        <v>132.72999999999999</v>
      </c>
      <c r="M70" s="10">
        <f>Tab_reservations[[#This Row],[Checkout]]-Tab_reservations[[#This Row],[Checkin]]</f>
        <v>2</v>
      </c>
      <c r="N70" s="12"/>
      <c r="O70" s="12"/>
      <c r="P70" s="12"/>
      <c r="Q70" s="12"/>
      <c r="R70" s="12"/>
      <c r="S70" s="12"/>
    </row>
    <row r="71" spans="1:19" x14ac:dyDescent="0.2">
      <c r="A71" s="10">
        <v>9751329</v>
      </c>
      <c r="B71" s="10" t="s">
        <v>30</v>
      </c>
      <c r="C71" s="11">
        <v>44297</v>
      </c>
      <c r="D71" s="15">
        <v>44302</v>
      </c>
      <c r="E71" s="13" t="s">
        <v>99</v>
      </c>
      <c r="F71" s="13"/>
      <c r="G71" s="14"/>
      <c r="H71" s="10"/>
      <c r="I71" s="10"/>
      <c r="J71" s="10">
        <v>1</v>
      </c>
      <c r="K71" s="10" t="s">
        <v>25</v>
      </c>
      <c r="L71" s="10">
        <v>263.22000000000003</v>
      </c>
      <c r="M71" s="10">
        <f>Tab_reservations[[#This Row],[Checkout]]-Tab_reservations[[#This Row],[Checkin]]</f>
        <v>5</v>
      </c>
      <c r="N71" s="12"/>
      <c r="O71" s="12"/>
      <c r="P71" s="12"/>
      <c r="Q71" s="12"/>
      <c r="R71" s="12"/>
      <c r="S71" s="12"/>
    </row>
    <row r="72" spans="1:19" x14ac:dyDescent="0.2">
      <c r="A72" s="10">
        <v>10296799</v>
      </c>
      <c r="B72" s="10" t="s">
        <v>27</v>
      </c>
      <c r="C72" s="11">
        <v>44302</v>
      </c>
      <c r="D72" s="15">
        <v>44304</v>
      </c>
      <c r="E72" s="13" t="s">
        <v>91</v>
      </c>
      <c r="F72" s="13"/>
      <c r="G72" s="14"/>
      <c r="H72" s="10"/>
      <c r="I72" s="10"/>
      <c r="J72" s="10">
        <v>2</v>
      </c>
      <c r="K72" s="10" t="s">
        <v>29</v>
      </c>
      <c r="L72" s="10">
        <v>139.21</v>
      </c>
      <c r="M72" s="10">
        <f>Tab_reservations[[#This Row],[Checkout]]-Tab_reservations[[#This Row],[Checkin]]</f>
        <v>2</v>
      </c>
      <c r="N72" s="12"/>
      <c r="O72" s="12"/>
      <c r="P72" s="12"/>
      <c r="Q72" s="12"/>
      <c r="R72" s="12"/>
      <c r="S72" s="12"/>
    </row>
    <row r="73" spans="1:19" x14ac:dyDescent="0.2">
      <c r="A73" s="10">
        <v>10270513</v>
      </c>
      <c r="B73" s="10" t="s">
        <v>37</v>
      </c>
      <c r="C73" s="11">
        <v>44304</v>
      </c>
      <c r="D73" s="15">
        <v>44316</v>
      </c>
      <c r="E73" s="13" t="s">
        <v>24</v>
      </c>
      <c r="F73" s="13"/>
      <c r="G73" s="14"/>
      <c r="H73" s="10"/>
      <c r="I73" s="10"/>
      <c r="J73" s="10">
        <v>1</v>
      </c>
      <c r="K73" s="10" t="s">
        <v>25</v>
      </c>
      <c r="L73" s="10">
        <v>445.26</v>
      </c>
      <c r="M73" s="10">
        <f>Tab_reservations[[#This Row],[Checkout]]-Tab_reservations[[#This Row],[Checkin]]</f>
        <v>12</v>
      </c>
      <c r="N73" s="12"/>
      <c r="O73" s="12"/>
      <c r="P73" s="12"/>
      <c r="Q73" s="12"/>
      <c r="R73" s="12"/>
      <c r="S73" s="12"/>
    </row>
    <row r="74" spans="1:19" x14ac:dyDescent="0.2">
      <c r="A74" s="10">
        <v>10365829</v>
      </c>
      <c r="B74" s="10" t="s">
        <v>27</v>
      </c>
      <c r="C74" s="11">
        <v>44305</v>
      </c>
      <c r="D74" s="15">
        <v>44307</v>
      </c>
      <c r="E74" s="13" t="s">
        <v>92</v>
      </c>
      <c r="F74" s="13"/>
      <c r="G74" s="14"/>
      <c r="H74" s="10"/>
      <c r="I74" s="10"/>
      <c r="J74" s="10">
        <v>2</v>
      </c>
      <c r="K74" s="10" t="s">
        <v>29</v>
      </c>
      <c r="L74" s="10">
        <v>140.19999999999999</v>
      </c>
      <c r="M74" s="10">
        <f>Tab_reservations[[#This Row],[Checkout]]-Tab_reservations[[#This Row],[Checkin]]</f>
        <v>2</v>
      </c>
      <c r="N74" s="12"/>
      <c r="O74" s="12"/>
      <c r="P74" s="12"/>
      <c r="Q74" s="12"/>
      <c r="R74" s="12"/>
      <c r="S74" s="12"/>
    </row>
    <row r="75" spans="1:19" x14ac:dyDescent="0.2">
      <c r="A75" s="10">
        <v>10464379</v>
      </c>
      <c r="B75" s="10" t="s">
        <v>27</v>
      </c>
      <c r="C75" s="11">
        <v>44309</v>
      </c>
      <c r="D75" s="15">
        <v>44312</v>
      </c>
      <c r="E75" s="13" t="s">
        <v>93</v>
      </c>
      <c r="F75" s="13"/>
      <c r="G75" s="14"/>
      <c r="H75" s="10"/>
      <c r="I75" s="10"/>
      <c r="J75" s="10">
        <v>2</v>
      </c>
      <c r="K75" s="10" t="s">
        <v>29</v>
      </c>
      <c r="L75" s="10">
        <v>157.22999999999999</v>
      </c>
      <c r="M75" s="10">
        <f>Tab_reservations[[#This Row],[Checkout]]-Tab_reservations[[#This Row],[Checkin]]</f>
        <v>3</v>
      </c>
      <c r="N75" s="12"/>
      <c r="O75" s="12"/>
      <c r="P75" s="12"/>
      <c r="Q75" s="12"/>
      <c r="R75" s="12"/>
      <c r="S75" s="12"/>
    </row>
    <row r="76" spans="1:19" x14ac:dyDescent="0.2">
      <c r="A76" s="10">
        <v>10425655</v>
      </c>
      <c r="B76" s="10" t="s">
        <v>27</v>
      </c>
      <c r="C76" s="11">
        <v>44312</v>
      </c>
      <c r="D76" s="15">
        <v>44315</v>
      </c>
      <c r="E76" s="13" t="s">
        <v>53</v>
      </c>
      <c r="F76" s="13"/>
      <c r="G76" s="14"/>
      <c r="H76" s="10"/>
      <c r="I76" s="10"/>
      <c r="J76" s="10">
        <v>1</v>
      </c>
      <c r="K76" s="10" t="s">
        <v>29</v>
      </c>
      <c r="L76" s="10">
        <v>178.74</v>
      </c>
      <c r="M76" s="10">
        <f>Tab_reservations[[#This Row],[Checkout]]-Tab_reservations[[#This Row],[Checkin]]</f>
        <v>3</v>
      </c>
      <c r="N76" s="12"/>
      <c r="O76" s="12"/>
      <c r="P76" s="12"/>
      <c r="Q76" s="12"/>
      <c r="R76" s="12"/>
      <c r="S76" s="12"/>
    </row>
    <row r="77" spans="1:19" x14ac:dyDescent="0.2">
      <c r="A77" s="10">
        <v>10636783</v>
      </c>
      <c r="B77" s="10" t="s">
        <v>27</v>
      </c>
      <c r="C77" s="11">
        <v>44317</v>
      </c>
      <c r="D77" s="15">
        <v>44318</v>
      </c>
      <c r="E77" s="13" t="s">
        <v>103</v>
      </c>
      <c r="F77" s="13"/>
      <c r="G77" s="14"/>
      <c r="H77" s="10"/>
      <c r="I77" s="10"/>
      <c r="J77" s="10">
        <v>2</v>
      </c>
      <c r="K77" s="10" t="s">
        <v>29</v>
      </c>
      <c r="L77" s="10">
        <v>97.14</v>
      </c>
      <c r="M77" s="10">
        <f>Tab_reservations[[#This Row],[Checkout]]-Tab_reservations[[#This Row],[Checkin]]</f>
        <v>1</v>
      </c>
      <c r="N77" s="12"/>
      <c r="O77" s="12"/>
      <c r="P77" s="12"/>
      <c r="Q77" s="12"/>
      <c r="R77" s="12"/>
      <c r="S77" s="12"/>
    </row>
    <row r="78" spans="1:19" x14ac:dyDescent="0.2">
      <c r="A78" s="10">
        <v>10480900</v>
      </c>
      <c r="B78" s="10" t="s">
        <v>37</v>
      </c>
      <c r="C78" s="11">
        <v>44318</v>
      </c>
      <c r="D78" s="15">
        <v>44346</v>
      </c>
      <c r="E78" s="13" t="s">
        <v>100</v>
      </c>
      <c r="F78" s="13"/>
      <c r="G78" s="14"/>
      <c r="H78" s="10"/>
      <c r="I78" s="10"/>
      <c r="J78" s="10">
        <v>1</v>
      </c>
      <c r="K78" s="10" t="s">
        <v>25</v>
      </c>
      <c r="L78" s="10">
        <v>856.05</v>
      </c>
      <c r="M78" s="10">
        <f>Tab_reservations[[#This Row],[Checkout]]-Tab_reservations[[#This Row],[Checkin]]</f>
        <v>28</v>
      </c>
      <c r="N78" s="12"/>
      <c r="O78" s="12"/>
      <c r="P78" s="12"/>
      <c r="Q78" s="12"/>
      <c r="R78" s="12"/>
      <c r="S78" s="12"/>
    </row>
    <row r="79" spans="1:19" x14ac:dyDescent="0.2">
      <c r="A79" s="10">
        <v>10758643</v>
      </c>
      <c r="B79" s="10" t="s">
        <v>27</v>
      </c>
      <c r="C79" s="11">
        <v>44322</v>
      </c>
      <c r="D79" s="15">
        <v>44323</v>
      </c>
      <c r="E79" s="13" t="s">
        <v>104</v>
      </c>
      <c r="F79" s="13"/>
      <c r="G79" s="14"/>
      <c r="H79" s="10"/>
      <c r="I79" s="10"/>
      <c r="J79" s="10">
        <v>2</v>
      </c>
      <c r="K79" s="10" t="s">
        <v>29</v>
      </c>
      <c r="L79" s="10">
        <v>71.17</v>
      </c>
      <c r="M79" s="10">
        <f>Tab_reservations[[#This Row],[Checkout]]-Tab_reservations[[#This Row],[Checkin]]</f>
        <v>1</v>
      </c>
      <c r="N79" s="12"/>
      <c r="O79" s="12"/>
      <c r="P79" s="12"/>
      <c r="Q79" s="12"/>
      <c r="R79" s="12"/>
      <c r="S79" s="12"/>
    </row>
    <row r="80" spans="1:19" x14ac:dyDescent="0.2">
      <c r="A80" s="10">
        <v>10788010</v>
      </c>
      <c r="B80" s="10" t="s">
        <v>30</v>
      </c>
      <c r="C80" s="11">
        <v>44323</v>
      </c>
      <c r="D80" s="15">
        <v>44325</v>
      </c>
      <c r="E80" s="13" t="s">
        <v>82</v>
      </c>
      <c r="F80" s="13"/>
      <c r="G80" s="14"/>
      <c r="H80" s="10"/>
      <c r="I80" s="10"/>
      <c r="J80" s="10">
        <v>1</v>
      </c>
      <c r="K80" s="10" t="s">
        <v>25</v>
      </c>
      <c r="L80" s="10">
        <v>102.5</v>
      </c>
      <c r="M80" s="10">
        <f>Tab_reservations[[#This Row],[Checkout]]-Tab_reservations[[#This Row],[Checkin]]</f>
        <v>2</v>
      </c>
      <c r="N80" s="12"/>
      <c r="O80" s="12"/>
      <c r="P80" s="12"/>
      <c r="Q80" s="12"/>
      <c r="R80" s="12"/>
      <c r="S80" s="12"/>
    </row>
    <row r="81" spans="1:19" x14ac:dyDescent="0.2">
      <c r="A81" s="10">
        <v>10624228</v>
      </c>
      <c r="B81" s="10" t="s">
        <v>27</v>
      </c>
      <c r="C81" s="11">
        <v>44323</v>
      </c>
      <c r="D81" s="15">
        <v>44326</v>
      </c>
      <c r="E81" s="13" t="s">
        <v>33</v>
      </c>
      <c r="F81" s="13"/>
      <c r="G81" s="14"/>
      <c r="H81" s="10"/>
      <c r="I81" s="10"/>
      <c r="J81" s="10">
        <v>2</v>
      </c>
      <c r="K81" s="10" t="s">
        <v>25</v>
      </c>
      <c r="L81" s="10">
        <v>164.74</v>
      </c>
      <c r="M81" s="10">
        <f>Tab_reservations[[#This Row],[Checkout]]-Tab_reservations[[#This Row],[Checkin]]</f>
        <v>3</v>
      </c>
      <c r="N81" s="12"/>
      <c r="O81" s="12"/>
      <c r="P81" s="12"/>
      <c r="Q81" s="12"/>
      <c r="R81" s="12"/>
      <c r="S81" s="12"/>
    </row>
    <row r="82" spans="1:19" x14ac:dyDescent="0.2">
      <c r="A82" s="10">
        <v>10807720</v>
      </c>
      <c r="B82" s="10" t="s">
        <v>30</v>
      </c>
      <c r="C82" s="11">
        <v>44327</v>
      </c>
      <c r="D82" s="15">
        <v>44330</v>
      </c>
      <c r="E82" s="13" t="s">
        <v>112</v>
      </c>
      <c r="F82" s="13"/>
      <c r="G82" s="14"/>
      <c r="H82" s="10"/>
      <c r="I82" s="10"/>
      <c r="J82" s="10">
        <v>2</v>
      </c>
      <c r="K82" s="10" t="s">
        <v>29</v>
      </c>
      <c r="L82" s="10"/>
      <c r="M82" s="10"/>
      <c r="N82" s="12"/>
      <c r="O82" s="12"/>
      <c r="P82" s="12"/>
      <c r="Q82" s="12"/>
      <c r="R82" s="12"/>
      <c r="S82" s="12" t="s">
        <v>111</v>
      </c>
    </row>
    <row r="83" spans="1:19" x14ac:dyDescent="0.2">
      <c r="A83" s="10">
        <v>10742707</v>
      </c>
      <c r="B83" s="10" t="s">
        <v>27</v>
      </c>
      <c r="C83" s="11">
        <v>44327</v>
      </c>
      <c r="D83" s="15">
        <v>44331</v>
      </c>
      <c r="E83" s="13" t="s">
        <v>41</v>
      </c>
      <c r="F83" s="13"/>
      <c r="G83" s="14"/>
      <c r="H83" s="10"/>
      <c r="I83" s="10"/>
      <c r="J83" s="10">
        <v>2</v>
      </c>
      <c r="K83" s="10" t="s">
        <v>25</v>
      </c>
      <c r="L83" s="10">
        <v>258.3</v>
      </c>
      <c r="M83" s="10">
        <f>Tab_reservations[[#This Row],[Checkout]]-Tab_reservations[[#This Row],[Checkin]]</f>
        <v>4</v>
      </c>
      <c r="N83" s="12"/>
      <c r="O83" s="12"/>
      <c r="P83" s="12"/>
      <c r="Q83" s="12"/>
      <c r="R83" s="12"/>
      <c r="S83" s="12"/>
    </row>
    <row r="84" spans="1:19" x14ac:dyDescent="0.2">
      <c r="A84" s="10">
        <v>10836556</v>
      </c>
      <c r="B84" s="10" t="s">
        <v>27</v>
      </c>
      <c r="C84" s="11">
        <v>44331</v>
      </c>
      <c r="D84" s="15">
        <v>44336</v>
      </c>
      <c r="E84" s="13" t="s">
        <v>110</v>
      </c>
      <c r="F84" s="13"/>
      <c r="G84" s="14"/>
      <c r="H84" s="10"/>
      <c r="I84" s="10"/>
      <c r="J84" s="10">
        <v>2</v>
      </c>
      <c r="K84" s="10" t="s">
        <v>29</v>
      </c>
      <c r="L84" s="10">
        <v>290.42</v>
      </c>
      <c r="M84" s="10">
        <f>Tab_reservations[[#This Row],[Checkout]]-Tab_reservations[[#This Row],[Checkin]]</f>
        <v>5</v>
      </c>
      <c r="N84" s="12"/>
      <c r="O84" s="12"/>
      <c r="P84" s="12"/>
      <c r="Q84" s="12"/>
      <c r="R84" s="12"/>
      <c r="S84" s="12"/>
    </row>
    <row r="85" spans="1:19" x14ac:dyDescent="0.2">
      <c r="A85" s="10">
        <v>10764946</v>
      </c>
      <c r="B85" s="10" t="s">
        <v>30</v>
      </c>
      <c r="C85" s="11">
        <v>44334</v>
      </c>
      <c r="D85" s="15">
        <v>44343</v>
      </c>
      <c r="E85" s="13" t="s">
        <v>106</v>
      </c>
      <c r="F85" s="13"/>
      <c r="G85" s="14"/>
      <c r="H85" s="10"/>
      <c r="I85" s="10"/>
      <c r="J85" s="10">
        <v>2</v>
      </c>
      <c r="K85" s="10" t="s">
        <v>29</v>
      </c>
      <c r="L85" s="10">
        <v>242.35</v>
      </c>
      <c r="M85" s="10">
        <f>Tab_reservations[[#This Row],[Checkout]]-Tab_reservations[[#This Row],[Checkin]]</f>
        <v>9</v>
      </c>
      <c r="N85" s="12"/>
      <c r="O85" s="12"/>
      <c r="P85" s="12"/>
      <c r="Q85" s="12"/>
      <c r="R85" s="12"/>
      <c r="S85" s="12"/>
    </row>
    <row r="86" spans="1:19" x14ac:dyDescent="0.2">
      <c r="A86" s="10">
        <v>10627060</v>
      </c>
      <c r="B86" s="10" t="s">
        <v>27</v>
      </c>
      <c r="C86" s="11">
        <v>44359</v>
      </c>
      <c r="D86" s="15">
        <v>44366</v>
      </c>
      <c r="E86" s="13" t="s">
        <v>101</v>
      </c>
      <c r="F86" s="13"/>
      <c r="G86" s="14"/>
      <c r="H86" s="10"/>
      <c r="I86" s="10"/>
      <c r="J86" s="10">
        <v>2</v>
      </c>
      <c r="K86" s="10" t="s">
        <v>25</v>
      </c>
      <c r="L86" s="10">
        <v>371.38</v>
      </c>
      <c r="M86" s="10">
        <f>Tab_reservations[[#This Row],[Checkout]]-Tab_reservations[[#This Row],[Checkin]]</f>
        <v>7</v>
      </c>
      <c r="N86" s="12"/>
      <c r="O86" s="12"/>
      <c r="P86" s="12"/>
      <c r="Q86" s="12"/>
      <c r="R86" s="12"/>
      <c r="S86" s="12"/>
    </row>
    <row r="87" spans="1:19" x14ac:dyDescent="0.2">
      <c r="A87" s="10">
        <v>10653474</v>
      </c>
      <c r="B87" s="10" t="s">
        <v>27</v>
      </c>
      <c r="C87" s="11">
        <v>44372</v>
      </c>
      <c r="D87" s="15">
        <v>44375</v>
      </c>
      <c r="E87" s="13" t="s">
        <v>102</v>
      </c>
      <c r="F87" s="13"/>
      <c r="G87" s="14"/>
      <c r="H87" s="10"/>
      <c r="I87" s="10"/>
      <c r="J87" s="10">
        <v>2</v>
      </c>
      <c r="K87" s="10" t="s">
        <v>29</v>
      </c>
      <c r="L87" s="10">
        <v>203.13</v>
      </c>
      <c r="M87" s="10">
        <f>Tab_reservations[[#This Row],[Checkout]]-Tab_reservations[[#This Row],[Checkin]]</f>
        <v>3</v>
      </c>
      <c r="N87" s="12"/>
      <c r="O87" s="12"/>
      <c r="P87" s="12"/>
      <c r="Q87" s="12"/>
      <c r="R87" s="12"/>
      <c r="S87" s="12"/>
    </row>
    <row r="88" spans="1:19" x14ac:dyDescent="0.2">
      <c r="A88" s="10">
        <v>10739128</v>
      </c>
      <c r="B88" s="10" t="s">
        <v>27</v>
      </c>
      <c r="C88" s="11">
        <v>44403</v>
      </c>
      <c r="D88" s="15">
        <v>44414</v>
      </c>
      <c r="E88" s="13" t="s">
        <v>105</v>
      </c>
      <c r="F88" s="13"/>
      <c r="G88" s="14"/>
      <c r="H88" s="10"/>
      <c r="I88" s="10"/>
      <c r="J88" s="10">
        <v>2</v>
      </c>
      <c r="K88" s="10" t="s">
        <v>25</v>
      </c>
      <c r="L88" s="10">
        <v>862.88</v>
      </c>
      <c r="M88" s="10">
        <f>Tab_reservations[[#This Row],[Checkout]]-Tab_reservations[[#This Row],[Checkin]]</f>
        <v>11</v>
      </c>
      <c r="N88" s="12"/>
      <c r="O88" s="12"/>
      <c r="P88" s="12"/>
      <c r="Q88" s="12"/>
      <c r="R88" s="12"/>
      <c r="S88" s="12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906977-1592-D54D-8970-9F183E375B37}">
  <sheetPr codeName="Feuil3"/>
  <dimension ref="A1:S22"/>
  <sheetViews>
    <sheetView tabSelected="1" workbookViewId="0">
      <selection activeCell="J9" sqref="J9"/>
    </sheetView>
  </sheetViews>
  <sheetFormatPr baseColWidth="10" defaultRowHeight="16" x14ac:dyDescent="0.2"/>
  <cols>
    <col min="1" max="1" width="25.83203125" bestFit="1" customWidth="1"/>
    <col min="2" max="2" width="36" bestFit="1" customWidth="1"/>
    <col min="3" max="3" width="8.33203125" bestFit="1" customWidth="1"/>
    <col min="4" max="5" width="8.1640625" bestFit="1" customWidth="1"/>
    <col min="6" max="6" width="14.83203125" bestFit="1" customWidth="1"/>
    <col min="7" max="7" width="6" bestFit="1" customWidth="1"/>
    <col min="8" max="8" width="17.33203125" bestFit="1" customWidth="1"/>
    <col min="9" max="9" width="32.5" bestFit="1" customWidth="1"/>
    <col min="10" max="10" width="49.6640625" bestFit="1" customWidth="1"/>
    <col min="11" max="11" width="2.1640625" bestFit="1" customWidth="1"/>
    <col min="12" max="12" width="11.6640625" bestFit="1" customWidth="1"/>
    <col min="13" max="13" width="7.1640625" bestFit="1" customWidth="1"/>
    <col min="14" max="14" width="15.1640625" bestFit="1" customWidth="1"/>
    <col min="15" max="15" width="23.33203125" bestFit="1" customWidth="1"/>
    <col min="16" max="16" width="9.1640625" bestFit="1" customWidth="1"/>
    <col min="17" max="17" width="3.33203125" bestFit="1" customWidth="1"/>
    <col min="18" max="18" width="10.5" bestFit="1" customWidth="1"/>
    <col min="19" max="19" width="12.33203125" bestFit="1" customWidth="1"/>
  </cols>
  <sheetData>
    <row r="1" spans="1:19" x14ac:dyDescent="0.2">
      <c r="B1" s="8" t="s">
        <v>0</v>
      </c>
      <c r="C1" s="8" t="s">
        <v>1</v>
      </c>
      <c r="D1" s="8" t="s">
        <v>2</v>
      </c>
      <c r="E1" s="8" t="s">
        <v>3</v>
      </c>
      <c r="F1" s="8" t="s">
        <v>5</v>
      </c>
      <c r="G1" s="8" t="s">
        <v>4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10</v>
      </c>
      <c r="M1" s="8" t="s">
        <v>11</v>
      </c>
      <c r="N1" s="17" t="s">
        <v>26</v>
      </c>
      <c r="O1" s="8"/>
      <c r="P1" s="8"/>
      <c r="Q1" s="8"/>
      <c r="R1" s="8"/>
      <c r="S1" s="8"/>
    </row>
    <row r="2" spans="1:19" x14ac:dyDescent="0.2">
      <c r="A2" s="2" t="s">
        <v>18</v>
      </c>
      <c r="B2" s="3">
        <f>IF(B9="","",B9)</f>
        <v>10836556</v>
      </c>
      <c r="C2" s="3" t="str">
        <f>IF(C9="","",VLOOKUP(C9,Tab_ortho[],2,FALSE))</f>
        <v>La Verne</v>
      </c>
      <c r="D2" s="6">
        <f>IF(D9="","",DATE("20"&amp;RIGHT(D9,2),RIGHT(LEFT(D9,5),2),LEFT(D9,2)))</f>
        <v>44331</v>
      </c>
      <c r="E2" s="6">
        <f>IF(E9="","",DATE("20"&amp;RIGHT(E9,2),RIGHT(LEFT(E9,5),2),LEFT(E9,2)))</f>
        <v>44336</v>
      </c>
      <c r="F2" s="18" t="str">
        <f>IF(G9="","",SUBSTITUTE(G9,"Ã©","e"))</f>
        <v>Maria</v>
      </c>
      <c r="G2" s="4" t="str">
        <f>IF(F9="","",(SUBSTITUTE(F9,G9&amp;" ","")))</f>
        <v/>
      </c>
      <c r="H2" s="4" t="str">
        <f>IF(H9="","",IF(IFERROR(SEARCH("+33",H9)=1,0),_xlfn.NUMBERVALUE(SUBSTITUTE(H9,"+33",0)),IF(IFERROR(SEARCH("33",H9)=1,0),_xlfn.NUMBERVALUE(SUBSTITUTE(H9,"33",0)),H9)))</f>
        <v/>
      </c>
      <c r="I2" s="5" t="str">
        <f>IF(I9="","",HYPERLINK(I9))</f>
        <v/>
      </c>
      <c r="J2" s="5" t="str">
        <f>IF(J9="","",HYPERLINK(J9))</f>
        <v/>
      </c>
      <c r="K2" s="9">
        <f>IF(K9="","",K9)</f>
        <v>2</v>
      </c>
      <c r="L2" s="7" t="str">
        <f>IF(L9="","",L9)</f>
        <v>Booking.com</v>
      </c>
      <c r="M2" s="16">
        <f>IF(M9="","",M9)</f>
        <v>290.42</v>
      </c>
      <c r="N2" s="17" t="str">
        <f>IF(IFERROR(VLOOKUP(B2,Tab_reservations[],1,FALSE),0)=0,"NON","OUI")</f>
        <v>OUI</v>
      </c>
    </row>
    <row r="4" spans="1:19" x14ac:dyDescent="0.2">
      <c r="A4" s="2" t="s">
        <v>18</v>
      </c>
      <c r="B4" t="s">
        <v>23</v>
      </c>
    </row>
    <row r="5" spans="1:19" x14ac:dyDescent="0.2">
      <c r="B5" t="s">
        <v>31</v>
      </c>
    </row>
    <row r="6" spans="1:19" x14ac:dyDescent="0.2">
      <c r="B6" t="s">
        <v>107</v>
      </c>
    </row>
    <row r="7" spans="1:19" x14ac:dyDescent="0.2">
      <c r="B7" t="s">
        <v>32</v>
      </c>
    </row>
    <row r="9" spans="1:19" x14ac:dyDescent="0.2">
      <c r="B9">
        <v>10836556</v>
      </c>
      <c r="C9" t="s">
        <v>27</v>
      </c>
      <c r="D9" t="s">
        <v>108</v>
      </c>
      <c r="E9" t="s">
        <v>109</v>
      </c>
      <c r="G9" t="s">
        <v>110</v>
      </c>
      <c r="K9">
        <v>2</v>
      </c>
      <c r="L9" t="s">
        <v>29</v>
      </c>
      <c r="M9">
        <v>290.42</v>
      </c>
    </row>
    <row r="19" spans="2:6" x14ac:dyDescent="0.2">
      <c r="B19" t="s">
        <v>19</v>
      </c>
      <c r="C19" t="s">
        <v>20</v>
      </c>
      <c r="F19" s="1"/>
    </row>
    <row r="20" spans="2:6" x14ac:dyDescent="0.2">
      <c r="B20" t="s">
        <v>21</v>
      </c>
      <c r="C20" t="s">
        <v>22</v>
      </c>
    </row>
    <row r="21" spans="2:6" x14ac:dyDescent="0.2">
      <c r="B21" t="s">
        <v>27</v>
      </c>
      <c r="C21" t="s">
        <v>27</v>
      </c>
    </row>
    <row r="22" spans="2:6" x14ac:dyDescent="0.2">
      <c r="B22" t="s">
        <v>30</v>
      </c>
      <c r="C22" t="s">
        <v>30</v>
      </c>
    </row>
  </sheetData>
  <pageMargins left="0.7" right="0.7" top="0.75" bottom="0.75" header="0.3" footer="0.3"/>
  <ignoredErrors>
    <ignoredError sqref="H2" formula="1"/>
  </ignoredErrors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Suivi_reservations</vt:lpstr>
      <vt:lpstr>Importation</vt:lpstr>
      <vt:lpstr>Importation!Nouvelle_réservation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mayer</dc:creator>
  <cp:lastModifiedBy>julien mayer</cp:lastModifiedBy>
  <dcterms:created xsi:type="dcterms:W3CDTF">2021-04-29T13:45:57Z</dcterms:created>
  <dcterms:modified xsi:type="dcterms:W3CDTF">2021-05-10T06:01:13Z</dcterms:modified>
</cp:coreProperties>
</file>