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SSC\SH\LOGISTIQUE\INVENTAIRE-LOGIST\06 - SMI\04 - CONTROLE DE GESTION\2019 (ne pas toucher)\"/>
    </mc:Choice>
  </mc:AlternateContent>
  <bookViews>
    <workbookView xWindow="0" yWindow="60" windowWidth="28800" windowHeight="11805" tabRatio="823"/>
  </bookViews>
  <sheets>
    <sheet name="SUIVI DES VERIFICATIONS" sheetId="1" r:id="rId1"/>
    <sheet name="Liste détentions mat2k" sheetId="6" r:id="rId2"/>
    <sheet name="LISTES" sheetId="8" r:id="rId3"/>
    <sheet name="Liste 2" sheetId="9" r:id="rId4"/>
  </sheets>
  <externalReferences>
    <externalReference r:id="rId5"/>
  </externalReferences>
  <definedNames>
    <definedName name="_xlnm._FilterDatabase" localSheetId="1" hidden="1">'Liste détentions mat2k'!$A$1:$K$977</definedName>
    <definedName name="_xlnm._FilterDatabase" localSheetId="0" hidden="1">'SUIVI DES VERIFICATIONS'!$A$2:$AR$912</definedName>
    <definedName name="ET">'SUIVI DES VERIFICATIONS'!$AB$5</definedName>
    <definedName name="SI">'SUIVI DES VERIFICATIONS'!$AB$5</definedName>
    <definedName name="Z_00019A6A_134E_4C37_922E_006ED1925C2C_.wvu.FilterData" localSheetId="0" hidden="1">'SUIVI DES VERIFICATIONS'!$D$2:$AK$912</definedName>
    <definedName name="Z_00BAAE59_EE76_4D32_B3F0_A644BEB5F344_.wvu.FilterData" localSheetId="0" hidden="1">'SUIVI DES VERIFICATIONS'!$D$2:$AN$912</definedName>
    <definedName name="Z_00D0B458_FA79_4AFC_8820_22947162F761_.wvu.FilterData" localSheetId="0" hidden="1">'SUIVI DES VERIFICATIONS'!$D$2:$AN$912</definedName>
    <definedName name="Z_01B477E4_03DC_48EA_B9F4_EC9B162D6F04_.wvu.FilterData" localSheetId="0" hidden="1">'SUIVI DES VERIFICATIONS'!$A$2:$AR$912</definedName>
    <definedName name="Z_020CC27E_942A_475E_AE8F_53C265699046_.wvu.FilterData" localSheetId="0" hidden="1">'SUIVI DES VERIFICATIONS'!$D$2:$AK$912</definedName>
    <definedName name="Z_026A1FAD_DDBE_40A2_B708_92E55276CE8A_.wvu.FilterData" localSheetId="0" hidden="1">'SUIVI DES VERIFICATIONS'!$D$2:$AL$912</definedName>
    <definedName name="Z_035DB0CA_C1F3_4591_955B_C02A14511306_.wvu.FilterData" localSheetId="0" hidden="1">'SUIVI DES VERIFICATIONS'!$D$2:$AG$912</definedName>
    <definedName name="Z_03C2A872_8DDE_493D_B2AC_9F259BD4C8C8_.wvu.FilterData" localSheetId="0" hidden="1">'SUIVI DES VERIFICATIONS'!$D$2:$AG$912</definedName>
    <definedName name="Z_046F8E3F_03CE_4DCA_AB5C_A59BA7597253_.wvu.FilterData" localSheetId="1" hidden="1">'Liste détentions mat2k'!$A$1:$K$977</definedName>
    <definedName name="Z_046F8E3F_03CE_4DCA_AB5C_A59BA7597253_.wvu.FilterData" localSheetId="0" hidden="1">'SUIVI DES VERIFICATIONS'!$A$2:$AR$912</definedName>
    <definedName name="Z_0518545E_A88E_4A34_B109_92652CABBBEB_.wvu.FilterData" localSheetId="0" hidden="1">'SUIVI DES VERIFICATIONS'!$D$2:$AL$912</definedName>
    <definedName name="Z_051DBCFE_11A2_4C1B_B0D1_263D796B8F22_.wvu.FilterData" localSheetId="0" hidden="1">'SUIVI DES VERIFICATIONS'!$A$2:$AQ$912</definedName>
    <definedName name="Z_0552EB6E_E965_467C_8660_6AED8239BD9F_.wvu.FilterData" localSheetId="0" hidden="1">'SUIVI DES VERIFICATIONS'!$D$2:$AN$912</definedName>
    <definedName name="Z_069C98A7_1C2A_46FA_81FA_DDDC4FA2999E_.wvu.FilterData" localSheetId="0" hidden="1">'SUIVI DES VERIFICATIONS'!$A$2:$AR$912</definedName>
    <definedName name="Z_06B0E6CF_6F8F_45DE_871C_736CBA70865E_.wvu.FilterData" localSheetId="0" hidden="1">'SUIVI DES VERIFICATIONS'!$D$2:$AG$912</definedName>
    <definedName name="Z_0710258B_FDB4_4564_B014_CA48C6AF48DE_.wvu.FilterData" localSheetId="0" hidden="1">'SUIVI DES VERIFICATIONS'!$D$2:$AG$912</definedName>
    <definedName name="Z_0742E143_FE37_4ADB_9E0E_3B69F3087FDB_.wvu.FilterData" localSheetId="0" hidden="1">'SUIVI DES VERIFICATIONS'!$A$2:$AQ$912</definedName>
    <definedName name="Z_07C49B3C_D9E8_4C28_9577_9E4B27A1B16D_.wvu.FilterData" localSheetId="0" hidden="1">'SUIVI DES VERIFICATIONS'!$A$2:$AQ$912</definedName>
    <definedName name="Z_08EBA38D_6238_4551_B01F_E15B269B41E0_.wvu.FilterData" localSheetId="0" hidden="1">'SUIVI DES VERIFICATIONS'!$D$2:$AN$912</definedName>
    <definedName name="Z_08F6E650_55DA_4AC2_8651_378E67B726EB_.wvu.FilterData" localSheetId="0" hidden="1">'SUIVI DES VERIFICATIONS'!$A$2:$AR$912</definedName>
    <definedName name="Z_08FAB606_0A2E_4B08_924C_905739BC7ED0_.wvu.FilterData" localSheetId="0" hidden="1">'SUIVI DES VERIFICATIONS'!$D$2:$AG$912</definedName>
    <definedName name="Z_095D3A42_7731_4B33_8E39_F05D9EE609F7_.wvu.FilterData" localSheetId="0" hidden="1">'SUIVI DES VERIFICATIONS'!$D$2:$AN$912</definedName>
    <definedName name="Z_0A68CE05_D35E_4507_B207_5E2317D7458F_.wvu.FilterData" localSheetId="0" hidden="1">'SUIVI DES VERIFICATIONS'!$D$2:$AG$912</definedName>
    <definedName name="Z_0AD16CF0_B721_4B76_928B_A2DC8F0E38CF_.wvu.FilterData" localSheetId="0" hidden="1">'SUIVI DES VERIFICATIONS'!$D$2:$AG$912</definedName>
    <definedName name="Z_0AD2442A_0F24_4B5B_960E_18F6249E5DF9_.wvu.FilterData" localSheetId="0" hidden="1">'SUIVI DES VERIFICATIONS'!$D$2:$AK$912</definedName>
    <definedName name="Z_0B5FD047_88D4_43BF_B503_419AB196F805_.wvu.FilterData" localSheetId="0" hidden="1">'SUIVI DES VERIFICATIONS'!$D$2:$AG$912</definedName>
    <definedName name="Z_0B61E7B2_8726_4923_A433_707517D2AC1A_.wvu.FilterData" localSheetId="0" hidden="1">'SUIVI DES VERIFICATIONS'!$D$2:$AG$912</definedName>
    <definedName name="Z_0B9B4C26_A9DF_4109_9806_8DD39A198D4B_.wvu.FilterData" localSheetId="0" hidden="1">'SUIVI DES VERIFICATIONS'!$D$2:$AG$912</definedName>
    <definedName name="Z_0BA55A1D_13B9_4E3F_A80E_92DDE7A32847_.wvu.FilterData" localSheetId="0" hidden="1">'SUIVI DES VERIFICATIONS'!$D$2:$AL$912</definedName>
    <definedName name="Z_0C4895BD_91FC_4A58_B9A2_5E325B27CA80_.wvu.FilterData" localSheetId="0" hidden="1">'SUIVI DES VERIFICATIONS'!$D$2:$AG$912</definedName>
    <definedName name="Z_0C8BD1EF_8AE2_4FA4_83E5_E1C9010AA58F_.wvu.FilterData" localSheetId="0" hidden="1">'SUIVI DES VERIFICATIONS'!$D$2:$AG$912</definedName>
    <definedName name="Z_0CE1DC45_1D8A_4083_8F50_F8C71FA285B3_.wvu.FilterData" localSheetId="0" hidden="1">'SUIVI DES VERIFICATIONS'!$D$2:$AN$912</definedName>
    <definedName name="Z_0CEE774B_7DD4_4E91_83BA_CD026374AE60_.wvu.FilterData" localSheetId="0" hidden="1">'SUIVI DES VERIFICATIONS'!$D$2:$AG$912</definedName>
    <definedName name="Z_0CF177A0_650E_44B1_A61E_41A2948C528C_.wvu.FilterData" localSheetId="0" hidden="1">'SUIVI DES VERIFICATIONS'!$D$2:$AG$912</definedName>
    <definedName name="Z_0D22539B_CBE7_484B_B1E1_478AC15F16EE_.wvu.FilterData" localSheetId="0" hidden="1">'SUIVI DES VERIFICATIONS'!$A$2:$AQ$912</definedName>
    <definedName name="Z_0D2F2D73_77FD_4222_8679_468AEFC20951_.wvu.FilterData" localSheetId="0" hidden="1">'SUIVI DES VERIFICATIONS'!$D$2:$AG$912</definedName>
    <definedName name="Z_0D439094_7667_4C00_81A2_1EECAD9EF1C7_.wvu.FilterData" localSheetId="0" hidden="1">'SUIVI DES VERIFICATIONS'!$A$2:$AQ$912</definedName>
    <definedName name="Z_0DB62B45_B055_4B99_9B83_28654F7D67CE_.wvu.FilterData" localSheetId="0" hidden="1">'SUIVI DES VERIFICATIONS'!$D$2:$AG$912</definedName>
    <definedName name="Z_0DEADC34_E6EC_4CFE_A401_52E8E1B66554_.wvu.FilterData" localSheetId="0" hidden="1">'SUIVI DES VERIFICATIONS'!$A$2:$AR$912</definedName>
    <definedName name="Z_0E0A23EB_8F5E_4C48_A269_68CF1A0DDE03_.wvu.FilterData" localSheetId="0" hidden="1">'SUIVI DES VERIFICATIONS'!$D$2:$AG$912</definedName>
    <definedName name="Z_0EA96C52_045B_4A02_9AF3_8120365EEDC9_.wvu.FilterData" localSheetId="0" hidden="1">'SUIVI DES VERIFICATIONS'!$D$2:$AG$912</definedName>
    <definedName name="Z_0EF7F90A_4E1C_413A_A947_CA5E1AEE469D_.wvu.FilterData" localSheetId="0" hidden="1">'SUIVI DES VERIFICATIONS'!$D$2:$AL$912</definedName>
    <definedName name="Z_0F00994A_22BA_455F_888A_6F52E743A943_.wvu.FilterData" localSheetId="0" hidden="1">'SUIVI DES VERIFICATIONS'!$D$2:$AG$912</definedName>
    <definedName name="Z_105417B5_240D_4037_8DD1_AAAC07A68C11_.wvu.FilterData" localSheetId="0" hidden="1">'SUIVI DES VERIFICATIONS'!$D$2:$AK$912</definedName>
    <definedName name="Z_10620B12_B28D_4DA7_BC6A_0652A1CFE587_.wvu.FilterData" localSheetId="0" hidden="1">'SUIVI DES VERIFICATIONS'!$D$2:$AG$912</definedName>
    <definedName name="Z_1123F509_E872_4054_AE06_C069F55250A3_.wvu.FilterData" localSheetId="0" hidden="1">'SUIVI DES VERIFICATIONS'!$D$2:$AG$912</definedName>
    <definedName name="Z_126115C5_E2A0_4C01_BCDB_F2C01058B830_.wvu.FilterData" localSheetId="0" hidden="1">'SUIVI DES VERIFICATIONS'!$D$2:$AG$912</definedName>
    <definedName name="Z_12750F00_D49B_4BCE_89E4_E50B52DF3910_.wvu.FilterData" localSheetId="0" hidden="1">'SUIVI DES VERIFICATIONS'!$D$2:$AL$912</definedName>
    <definedName name="Z_12DBF8E4_AC2C_4CB2_9893_4AF7A6E181C5_.wvu.FilterData" localSheetId="0" hidden="1">'SUIVI DES VERIFICATIONS'!$D$2:$AG$912</definedName>
    <definedName name="Z_1341E2D4_301F_4265_914A_83433AE97834_.wvu.FilterData" localSheetId="0" hidden="1">'SUIVI DES VERIFICATIONS'!$D$2:$AG$912</definedName>
    <definedName name="Z_137F65A9_F86E_4530_B990_A2E68F7AE1C9_.wvu.FilterData" localSheetId="0" hidden="1">'SUIVI DES VERIFICATIONS'!$A$2:$AR$912</definedName>
    <definedName name="Z_13D0AFF2_EB94_4E7C_A720_AF58FBA5059E_.wvu.FilterData" localSheetId="0" hidden="1">'SUIVI DES VERIFICATIONS'!$D$2:$AG$912</definedName>
    <definedName name="Z_142F32A3_592F_46F1_BD65_B60BAAA2E516_.wvu.FilterData" localSheetId="0" hidden="1">'SUIVI DES VERIFICATIONS'!$D$2:$AK$912</definedName>
    <definedName name="Z_144596D0_2AF8_45D5_B093_DCFC1A910FF0_.wvu.FilterData" localSheetId="0" hidden="1">'SUIVI DES VERIFICATIONS'!$D$2:$AG$912</definedName>
    <definedName name="Z_145F6B3F_BF4F_4ED4_BB50_540F90A1F9F5_.wvu.FilterData" localSheetId="0" hidden="1">'SUIVI DES VERIFICATIONS'!$D$2:$AI$912</definedName>
    <definedName name="Z_14814DA3_82DB_4B24_A02C_91D090F34FD0_.wvu.FilterData" localSheetId="0" hidden="1">'SUIVI DES VERIFICATIONS'!$D$2:$AG$912</definedName>
    <definedName name="Z_161733A3_DDAC_47C7_AC28_3AF75FEB35A0_.wvu.FilterData" localSheetId="0" hidden="1">'SUIVI DES VERIFICATIONS'!$A$2:$AQ$912</definedName>
    <definedName name="Z_16A60604_8094_4152_B38B_4ED692D04D41_.wvu.FilterData" localSheetId="0" hidden="1">'SUIVI DES VERIFICATIONS'!$D$2:$AG$912</definedName>
    <definedName name="Z_16F53568_A25B_40C6_904C_CC8E6E1B8F2A_.wvu.FilterData" localSheetId="0" hidden="1">'SUIVI DES VERIFICATIONS'!$D$2:$AG$912</definedName>
    <definedName name="Z_170B209C_84F9_4829_8B2A_214D90D493C9_.wvu.FilterData" localSheetId="0" hidden="1">'SUIVI DES VERIFICATIONS'!$D$2:$AN$912</definedName>
    <definedName name="Z_177BC13A_823E_4D4D_8F6F_977ED568C324_.wvu.FilterData" localSheetId="0" hidden="1">'SUIVI DES VERIFICATIONS'!$D$2:$AG$912</definedName>
    <definedName name="Z_17D306DB_9F68_445D_A47B_0F800BC40A10_.wvu.FilterData" localSheetId="0" hidden="1">'SUIVI DES VERIFICATIONS'!$A$2:$AQ$912</definedName>
    <definedName name="Z_17E4C389_B4F2_49BD_9CE1_3CE62747D07B_.wvu.FilterData" localSheetId="0" hidden="1">'SUIVI DES VERIFICATIONS'!$D$2:$AK$912</definedName>
    <definedName name="Z_198131C2_1811_49A1_A49E_C2598DB17C14_.wvu.FilterData" localSheetId="0" hidden="1">'SUIVI DES VERIFICATIONS'!$D$2:$AN$912</definedName>
    <definedName name="Z_19B51A4F_F8A5_46F3_8D2C_BD06024A4ED5_.wvu.FilterData" localSheetId="0" hidden="1">'SUIVI DES VERIFICATIONS'!$A$2:$AQ$912</definedName>
    <definedName name="Z_1B286F2D_EB45_4BA9_B9D5_DA9BC4A10A81_.wvu.FilterData" localSheetId="0" hidden="1">'SUIVI DES VERIFICATIONS'!$D$2:$AL$912</definedName>
    <definedName name="Z_1B5D112E_CAE7_41A5_94E6_5E1B3B94E7F3_.wvu.FilterData" localSheetId="0" hidden="1">'SUIVI DES VERIFICATIONS'!$A$2:$AR$912</definedName>
    <definedName name="Z_1B6FAA3B_712C_4C6F_8977_252A70F6812B_.wvu.FilterData" localSheetId="0" hidden="1">'SUIVI DES VERIFICATIONS'!$A$2:$AQ$912</definedName>
    <definedName name="Z_1BA30FB4_6513_462A_B420_ABAA4AD9024D_.wvu.FilterData" localSheetId="0" hidden="1">'SUIVI DES VERIFICATIONS'!$A$2:$AR$912</definedName>
    <definedName name="Z_1BC26851_04A3_475A_9077_F36C69DB5568_.wvu.FilterData" localSheetId="0" hidden="1">'SUIVI DES VERIFICATIONS'!$D$2:$AN$912</definedName>
    <definedName name="Z_1C1A4478_7D16_493A_9B42_44B90895A8B1_.wvu.FilterData" localSheetId="0" hidden="1">'SUIVI DES VERIFICATIONS'!$A$2:$AQ$912</definedName>
    <definedName name="Z_1CAB2032_23CD_410B_8410_474E981BD533_.wvu.FilterData" localSheetId="0" hidden="1">'SUIVI DES VERIFICATIONS'!$D$2:$AL$912</definedName>
    <definedName name="Z_1CFA845F_EB44_4D1A_BF49_B265D42627D7_.wvu.FilterData" localSheetId="0" hidden="1">'SUIVI DES VERIFICATIONS'!$D$2:$AG$912</definedName>
    <definedName name="Z_1D82C7EE_96CD_479D_B4BE_B3CF16AD5542_.wvu.FilterData" localSheetId="0" hidden="1">'SUIVI DES VERIFICATIONS'!$D$2:$AL$912</definedName>
    <definedName name="Z_1D8E2254_47FE_44FB_91CA_1FD8F8702E6F_.wvu.FilterData" localSheetId="0" hidden="1">'SUIVI DES VERIFICATIONS'!$D$2:$AG$912</definedName>
    <definedName name="Z_1DC03A9E_E718_476B_A59E_BF12EBA4B9D6_.wvu.FilterData" localSheetId="0" hidden="1">'SUIVI DES VERIFICATIONS'!$D$2:$AN$912</definedName>
    <definedName name="Z_1DEC52E2_3C49_449F_BCC2_F4B7B86BE025_.wvu.FilterData" localSheetId="0" hidden="1">'SUIVI DES VERIFICATIONS'!$D$2:$AG$912</definedName>
    <definedName name="Z_1E14B7D8_5CCE_4458_B79F_9D705273F46A_.wvu.FilterData" localSheetId="0" hidden="1">'SUIVI DES VERIFICATIONS'!$D$2:$AG$912</definedName>
    <definedName name="Z_1E3ED669_12D9_46B6_BA1C_A492C4331D2F_.wvu.FilterData" localSheetId="0" hidden="1">'SUIVI DES VERIFICATIONS'!$D$2:$AG$912</definedName>
    <definedName name="Z_1E921EDB_5323_4193_8AF4_C97EF715092A_.wvu.FilterData" localSheetId="0" hidden="1">'SUIVI DES VERIFICATIONS'!$D$2:$AG$912</definedName>
    <definedName name="Z_1EA30944_F845_4E1A_9CB6_1C356752E19A_.wvu.FilterData" localSheetId="0" hidden="1">'SUIVI DES VERIFICATIONS'!$D$2:$AL$912</definedName>
    <definedName name="Z_1ED2E8D5_D6C9_4B0F_BE60_B94AC535E7D4_.wvu.FilterData" localSheetId="0" hidden="1">'SUIVI DES VERIFICATIONS'!$A$2:$AQ$912</definedName>
    <definedName name="Z_1EF86595_6231_4F61_93CD_0F37E6F94B52_.wvu.FilterData" localSheetId="0" hidden="1">'SUIVI DES VERIFICATIONS'!$D$2:$AG$912</definedName>
    <definedName name="Z_1F16E876_B038_46E7_9BC5_46775287E0E7_.wvu.FilterData" localSheetId="0" hidden="1">'SUIVI DES VERIFICATIONS'!$D$2:$AG$912</definedName>
    <definedName name="Z_1F9460F8_1AFC_4B7D_9808_C85B80B6B2DC_.wvu.FilterData" localSheetId="0" hidden="1">'SUIVI DES VERIFICATIONS'!$D$2:$AN$912</definedName>
    <definedName name="Z_1FD91B74_5D82_47B8_847B_4B520954068F_.wvu.FilterData" localSheetId="0" hidden="1">'SUIVI DES VERIFICATIONS'!$D$2:$AI$912</definedName>
    <definedName name="Z_20188E77_0667_4FA4_9801_C3DF684F64DA_.wvu.FilterData" localSheetId="0" hidden="1">'SUIVI DES VERIFICATIONS'!$D$2:$AG$912</definedName>
    <definedName name="Z_20544B46_5C0B_4F9F_B164_DBA0894BF72B_.wvu.FilterData" localSheetId="0" hidden="1">'SUIVI DES VERIFICATIONS'!$D$2:$AL$912</definedName>
    <definedName name="Z_20A434BC_22D3_4415_83B7_D3825861EE49_.wvu.FilterData" localSheetId="0" hidden="1">'SUIVI DES VERIFICATIONS'!$D$2:$AG$912</definedName>
    <definedName name="Z_20F21ACD_278F_445B_A55F_0FF9443FF712_.wvu.FilterData" localSheetId="0" hidden="1">'SUIVI DES VERIFICATIONS'!$A$2:$AR$912</definedName>
    <definedName name="Z_21123C06_F6D9_4E11_A857_07F71D183E7D_.wvu.FilterData" localSheetId="0" hidden="1">'SUIVI DES VERIFICATIONS'!$A$2:$AR$912</definedName>
    <definedName name="Z_21144AA0_588B_492D_9A91_F9811B1156B5_.wvu.FilterData" localSheetId="0" hidden="1">'SUIVI DES VERIFICATIONS'!$D$2:$AG$912</definedName>
    <definedName name="Z_218B1C82_9661_432C_B5AC_062ECF2B21EC_.wvu.FilterData" localSheetId="0" hidden="1">'SUIVI DES VERIFICATIONS'!$D$2:$AI$912</definedName>
    <definedName name="Z_226537BB_10B9_4141_82F9_006026B054C8_.wvu.FilterData" localSheetId="0" hidden="1">'SUIVI DES VERIFICATIONS'!$D$2:$AG$912</definedName>
    <definedName name="Z_22790ACD_1B67_44BC_9B42_F20091BF54C7_.wvu.FilterData" localSheetId="0" hidden="1">'SUIVI DES VERIFICATIONS'!$D$2:$AG$912</definedName>
    <definedName name="Z_22D1A565_D74D_463D_827A_893C028B8BC6_.wvu.FilterData" localSheetId="0" hidden="1">'SUIVI DES VERIFICATIONS'!$D$2:$AN$912</definedName>
    <definedName name="Z_231F0650_0663_46AA_8C6A_39F6F0FD97F4_.wvu.FilterData" localSheetId="0" hidden="1">'SUIVI DES VERIFICATIONS'!$D$2:$AG$912</definedName>
    <definedName name="Z_23602932_BA5D_4C1E_B022_229CEE3FCE87_.wvu.FilterData" localSheetId="0" hidden="1">'SUIVI DES VERIFICATIONS'!$D$2:$AG$912</definedName>
    <definedName name="Z_2374FCA9_A32D_4515_9E82_7C5E71C1772B_.wvu.FilterData" localSheetId="0" hidden="1">'SUIVI DES VERIFICATIONS'!$D$2:$AN$912</definedName>
    <definedName name="Z_23958969_AB75_4765_B2FA_ED8BA379BB01_.wvu.FilterData" localSheetId="0" hidden="1">'SUIVI DES VERIFICATIONS'!$D$2:$AG$912</definedName>
    <definedName name="Z_23D13780_2D9D_46D7_AFB4_5AFD298DADC9_.wvu.FilterData" localSheetId="0" hidden="1">'SUIVI DES VERIFICATIONS'!$D$2:$AL$912</definedName>
    <definedName name="Z_244137BA_D597_4F01_B72D_2C73CCEFF18D_.wvu.FilterData" localSheetId="0" hidden="1">'SUIVI DES VERIFICATIONS'!$D$2:$AG$912</definedName>
    <definedName name="Z_25AF6C40_A3E7_4CCB_91E5_0E32D2C12732_.wvu.FilterData" localSheetId="0" hidden="1">'SUIVI DES VERIFICATIONS'!$D$2:$AN$912</definedName>
    <definedName name="Z_2602395B_EB18_4BB7_ABE3_5AF97C776333_.wvu.FilterData" localSheetId="0" hidden="1">'SUIVI DES VERIFICATIONS'!$A$2:$AQ$912</definedName>
    <definedName name="Z_26055EA4_71CC_48A5_8247_FE73A927C12B_.wvu.FilterData" localSheetId="0" hidden="1">'SUIVI DES VERIFICATIONS'!$D$2:$AL$912</definedName>
    <definedName name="Z_26D91403_334B_4145_8BF6_6AA30F6E5D85_.wvu.FilterData" localSheetId="0" hidden="1">'SUIVI DES VERIFICATIONS'!$D$2:$AN$912</definedName>
    <definedName name="Z_2762DA77_B489_43BE_B721_DDA1F828E2B7_.wvu.FilterData" localSheetId="0" hidden="1">'SUIVI DES VERIFICATIONS'!$A$2:$AQ$912</definedName>
    <definedName name="Z_2784CA51_D5CC_4A84_819F_4F4ADBFEC042_.wvu.FilterData" localSheetId="0" hidden="1">'SUIVI DES VERIFICATIONS'!$D$2:$AN$912</definedName>
    <definedName name="Z_27E9190D_2083_44F7_B480_885EF579C553_.wvu.FilterData" localSheetId="0" hidden="1">'SUIVI DES VERIFICATIONS'!$D$2:$AG$912</definedName>
    <definedName name="Z_27F4F112_13C6_4FD5_8227_57A202F2D91F_.wvu.FilterData" localSheetId="0" hidden="1">'SUIVI DES VERIFICATIONS'!$D$2:$AG$912</definedName>
    <definedName name="Z_28498EBE_54F7_48E4_8A31_531CF2B8EEF2_.wvu.FilterData" localSheetId="0" hidden="1">'SUIVI DES VERIFICATIONS'!$A$2:$AQ$912</definedName>
    <definedName name="Z_29437863_8E45_464C_B65A_449466D673AE_.wvu.FilterData" localSheetId="0" hidden="1">'SUIVI DES VERIFICATIONS'!$D$2:$AL$912</definedName>
    <definedName name="Z_29AF2EA1_C03D_4B1F_B138_7AECF1E25586_.wvu.FilterData" localSheetId="0" hidden="1">'SUIVI DES VERIFICATIONS'!$D$2:$AG$912</definedName>
    <definedName name="Z_2A642279_0699_4803_940F_00C0F8288598_.wvu.FilterData" localSheetId="0" hidden="1">'SUIVI DES VERIFICATIONS'!$D$2:$AN$912</definedName>
    <definedName name="Z_2B1F8FD5_D980_49D5_808D_71466BE21F9F_.wvu.FilterData" localSheetId="0" hidden="1">'SUIVI DES VERIFICATIONS'!$D$2:$AN$912</definedName>
    <definedName name="Z_2B83FFA3_15F8_4CC6_812F_3D18AB2EE592_.wvu.FilterData" localSheetId="0" hidden="1">'SUIVI DES VERIFICATIONS'!$D$2:$AL$912</definedName>
    <definedName name="Z_2C353145_225E_4D62_992D_95D68B2AFB66_.wvu.FilterData" localSheetId="0" hidden="1">'SUIVI DES VERIFICATIONS'!$D$2:$AN$912</definedName>
    <definedName name="Z_2C3BB375_16BE_4832_A8B1_BABE3548E741_.wvu.FilterData" localSheetId="0" hidden="1">'SUIVI DES VERIFICATIONS'!$A$2:$AQ$912</definedName>
    <definedName name="Z_2C59E214_5DF5_4D6A_AF1C_69A758744326_.wvu.FilterData" localSheetId="0" hidden="1">'SUIVI DES VERIFICATIONS'!$D$2:$AG$912</definedName>
    <definedName name="Z_2C620933_3293_44B8_8514_95DFA5F26EE4_.wvu.FilterData" localSheetId="0" hidden="1">'SUIVI DES VERIFICATIONS'!$A$2:$AQ$912</definedName>
    <definedName name="Z_2C8FC70A_1270_496A_AE45_E3CB8446A50E_.wvu.FilterData" localSheetId="0" hidden="1">'SUIVI DES VERIFICATIONS'!$D$2:$AG$912</definedName>
    <definedName name="Z_2CD9B5F3_4F78_443E_86E9_B6310ACEAE11_.wvu.FilterData" localSheetId="0" hidden="1">'SUIVI DES VERIFICATIONS'!$D$2:$AG$912</definedName>
    <definedName name="Z_2DB7A8DE_02D6_448F_92D1_C664C3F6114E_.wvu.FilterData" localSheetId="0" hidden="1">'SUIVI DES VERIFICATIONS'!$D$2:$AG$912</definedName>
    <definedName name="Z_2E22458A_1D77_4966_A15E_DBBA69EEE894_.wvu.FilterData" localSheetId="0" hidden="1">'SUIVI DES VERIFICATIONS'!$D$2:$AG$912</definedName>
    <definedName name="Z_2E305B8F_3449_4D1C_8AFF_A14A6498A768_.wvu.FilterData" localSheetId="0" hidden="1">'SUIVI DES VERIFICATIONS'!$D$2:$AG$912</definedName>
    <definedName name="Z_2EB1F924_CFCA_454E_85CC_D7EA441E6B7A_.wvu.FilterData" localSheetId="0" hidden="1">'SUIVI DES VERIFICATIONS'!$D$2:$AG$912</definedName>
    <definedName name="Z_30225E78_B552_43F6_A6C2_3B320B32EAD0_.wvu.FilterData" localSheetId="0" hidden="1">'SUIVI DES VERIFICATIONS'!$D$2:$AL$912</definedName>
    <definedName name="Z_306170A8_5157_4395_AF43_8442C83A6B0D_.wvu.FilterData" localSheetId="0" hidden="1">'SUIVI DES VERIFICATIONS'!$D$2:$AG$912</definedName>
    <definedName name="Z_30B23B3F_E1E1_4E04_A5CE_A82365CF001E_.wvu.FilterData" localSheetId="0" hidden="1">'SUIVI DES VERIFICATIONS'!$D$2:$AL$912</definedName>
    <definedName name="Z_314E3621_F664_4604_A30C_48930DEDB8F3_.wvu.FilterData" localSheetId="0" hidden="1">'SUIVI DES VERIFICATIONS'!$A$2:$AQ$912</definedName>
    <definedName name="Z_31E28318_4243_4A3E_A784_340DD5AE7568_.wvu.FilterData" localSheetId="0" hidden="1">'SUIVI DES VERIFICATIONS'!$D$2:$AG$912</definedName>
    <definedName name="Z_31FFC93B_1984_4340_BC51_2A10632BF699_.wvu.FilterData" localSheetId="0" hidden="1">'SUIVI DES VERIFICATIONS'!$A$2:$AR$912</definedName>
    <definedName name="Z_32334237_6CFF_4B93_872C_30F32F67F716_.wvu.FilterData" localSheetId="0" hidden="1">'SUIVI DES VERIFICATIONS'!$D$2:$AG$912</definedName>
    <definedName name="Z_325E51D6_70AB_4C91_82F6_969F4623602B_.wvu.FilterData" localSheetId="0" hidden="1">'SUIVI DES VERIFICATIONS'!$A$2:$AQ$912</definedName>
    <definedName name="Z_32601FD4_B8E0_4ACB_9883_37B167A0890B_.wvu.FilterData" localSheetId="0" hidden="1">'SUIVI DES VERIFICATIONS'!$D$2:$AL$912</definedName>
    <definedName name="Z_328D006B_06F0_48EB_801F_C724797B6483_.wvu.FilterData" localSheetId="0" hidden="1">'SUIVI DES VERIFICATIONS'!$D$2:$AL$912</definedName>
    <definedName name="Z_329E21DD_D56B_4552_9E7B_507961096641_.wvu.FilterData" localSheetId="0" hidden="1">'SUIVI DES VERIFICATIONS'!$D$2:$AN$912</definedName>
    <definedName name="Z_32E4E942_8584_484C_89BC_18A49A530F34_.wvu.FilterData" localSheetId="0" hidden="1">'SUIVI DES VERIFICATIONS'!$D$2:$AN$912</definedName>
    <definedName name="Z_331DC426_4493_4561_878D_E35D1E771FFA_.wvu.FilterData" localSheetId="0" hidden="1">'SUIVI DES VERIFICATIONS'!$D$2:$AG$912</definedName>
    <definedName name="Z_3344ABB6_DCDA_48BA_8060_71841253DE5B_.wvu.FilterData" localSheetId="0" hidden="1">'SUIVI DES VERIFICATIONS'!$D$2:$AJ$912</definedName>
    <definedName name="Z_33983418_3A4B_4785_96D8_DC68A7056282_.wvu.FilterData" localSheetId="0" hidden="1">'SUIVI DES VERIFICATIONS'!$D$2:$AG$912</definedName>
    <definedName name="Z_33CA9E71_B71D_4EA4_8C8B_C422DDD7DD08_.wvu.FilterData" localSheetId="0" hidden="1">'SUIVI DES VERIFICATIONS'!$D$2:$AN$912</definedName>
    <definedName name="Z_341A7861_079D_42CB_9B52_17EAA3E4B140_.wvu.FilterData" localSheetId="0" hidden="1">'SUIVI DES VERIFICATIONS'!$A$2:$AR$912</definedName>
    <definedName name="Z_34436A7B_329C_4FF8_B8FD_2714BF520DAC_.wvu.FilterData" localSheetId="0" hidden="1">'SUIVI DES VERIFICATIONS'!$A$2:$AQ$912</definedName>
    <definedName name="Z_3480C1F5_823D_4157_ABA4_D6F6E9567E14_.wvu.FilterData" localSheetId="0" hidden="1">'SUIVI DES VERIFICATIONS'!$D$2:$AL$912</definedName>
    <definedName name="Z_34829A08_9695_4886_AD13_35BBC2A5478D_.wvu.FilterData" localSheetId="0" hidden="1">'SUIVI DES VERIFICATIONS'!$D$2:$AL$912</definedName>
    <definedName name="Z_34B9451A_A8B6_42FB_90B4_6E43D1370F5A_.wvu.FilterData" localSheetId="0" hidden="1">'SUIVI DES VERIFICATIONS'!$D$2:$AG$912</definedName>
    <definedName name="Z_353A994F_1A56_4D95_A1A7_25B72962C9F3_.wvu.FilterData" localSheetId="0" hidden="1">'SUIVI DES VERIFICATIONS'!$D$2:$AL$912</definedName>
    <definedName name="Z_3665C4F4_7DF1_4EC0_9991_4BC6F23D383C_.wvu.FilterData" localSheetId="0" hidden="1">'SUIVI DES VERIFICATIONS'!$D$2:$AG$912</definedName>
    <definedName name="Z_3689618A_BF18_4C0F_B176_9B78EED4CA9F_.wvu.FilterData" localSheetId="0" hidden="1">'SUIVI DES VERIFICATIONS'!$D$2:$AN$912</definedName>
    <definedName name="Z_369FE02E_7465_4754_B256_3C294A6C0529_.wvu.FilterData" localSheetId="0" hidden="1">'SUIVI DES VERIFICATIONS'!$A$2:$AQ$912</definedName>
    <definedName name="Z_36BADA80_2155_407F_B6D9_E75CEEC541AA_.wvu.FilterData" localSheetId="0" hidden="1">'SUIVI DES VERIFICATIONS'!$D$2:$AG$912</definedName>
    <definedName name="Z_370C3721_D142_4992_B364_284451AA9BF5_.wvu.FilterData" localSheetId="0" hidden="1">'SUIVI DES VERIFICATIONS'!$D$2:$AG$912</definedName>
    <definedName name="Z_371D1470_9206_4243_AE82_B29E748D387A_.wvu.FilterData" localSheetId="0" hidden="1">'SUIVI DES VERIFICATIONS'!$A$2:$AQ$912</definedName>
    <definedName name="Z_3749F6E2_092F_4570_AAE2_6D5C87B959AC_.wvu.FilterData" localSheetId="0" hidden="1">'SUIVI DES VERIFICATIONS'!$D$2:$AG$912</definedName>
    <definedName name="Z_38333E24_156D_4B0F_853D_FF3F32766162_.wvu.FilterData" localSheetId="0" hidden="1">'SUIVI DES VERIFICATIONS'!$D$2:$AG$912</definedName>
    <definedName name="Z_38432D64_167B_4B0E_93D2_A0950333F07C_.wvu.FilterData" localSheetId="0" hidden="1">'SUIVI DES VERIFICATIONS'!$A$2:$AQ$912</definedName>
    <definedName name="Z_38EC7064_DC7B_44EE_94BD_61999686DEC7_.wvu.FilterData" localSheetId="0" hidden="1">'SUIVI DES VERIFICATIONS'!$D$2:$AG$912</definedName>
    <definedName name="Z_3B1D29B1_8654_44EB_A36C_B70A0CF7839D_.wvu.FilterData" localSheetId="0" hidden="1">'SUIVI DES VERIFICATIONS'!$D$2:$AG$912</definedName>
    <definedName name="Z_3C1FEBA1_5735_42AC_AF50_5C25176EFA1D_.wvu.FilterData" localSheetId="0" hidden="1">'SUIVI DES VERIFICATIONS'!$D$2:$AG$912</definedName>
    <definedName name="Z_3C602D98_694D_4B16_B990_76ECC4A768AB_.wvu.FilterData" localSheetId="0" hidden="1">'SUIVI DES VERIFICATIONS'!$D$2:$AG$912</definedName>
    <definedName name="Z_3C6FD4B3_BC8A_4DF9_9B9F_867E3E61F25E_.wvu.FilterData" localSheetId="0" hidden="1">'SUIVI DES VERIFICATIONS'!$D$2:$AG$912</definedName>
    <definedName name="Z_3CCB78B5_49B0_4DD7_B804_12E12FC2A45F_.wvu.FilterData" localSheetId="0" hidden="1">'SUIVI DES VERIFICATIONS'!$D$2:$AN$912</definedName>
    <definedName name="Z_3D8396A5_785E_423F_9140_997FAD68F4C5_.wvu.FilterData" localSheetId="0" hidden="1">'SUIVI DES VERIFICATIONS'!$D$2:$AN$912</definedName>
    <definedName name="Z_3D85B71C_355E_420E_9333_CCC76C20968D_.wvu.FilterData" localSheetId="0" hidden="1">'SUIVI DES VERIFICATIONS'!$D$2:$AN$912</definedName>
    <definedName name="Z_3DD20D5A_10E9_44C2_8E16_71E8D07A4C04_.wvu.FilterData" localSheetId="0" hidden="1">'SUIVI DES VERIFICATIONS'!$A$2:$AR$912</definedName>
    <definedName name="Z_3EB6C1CA_88B7_4703_8C8E_BB09184C6A24_.wvu.FilterData" localSheetId="0" hidden="1">'SUIVI DES VERIFICATIONS'!$D$2:$AG$912</definedName>
    <definedName name="Z_3F3532B2_B093_494F_BD8C_F9E93AFCD44D_.wvu.FilterData" localSheetId="0" hidden="1">'SUIVI DES VERIFICATIONS'!$D$2:$AG$912</definedName>
    <definedName name="Z_3F3F10A9_3A4E_4970_B997_6C8D896DF4A2_.wvu.FilterData" localSheetId="0" hidden="1">'SUIVI DES VERIFICATIONS'!$A$2:$AQ$912</definedName>
    <definedName name="Z_4096B6E7_6D33_4277_9C68_60263C6E3CCD_.wvu.FilterData" localSheetId="0" hidden="1">'SUIVI DES VERIFICATIONS'!$D$2:$AL$912</definedName>
    <definedName name="Z_40B1AB80_4EF6_4160_B71D_C672269B5AA0_.wvu.FilterData" localSheetId="0" hidden="1">'SUIVI DES VERIFICATIONS'!$D$2:$AG$912</definedName>
    <definedName name="Z_418AFE6F_EB89_4292_B6CE_DCD7231CF5B8_.wvu.FilterData" localSheetId="0" hidden="1">'SUIVI DES VERIFICATIONS'!$D$2:$AG$912</definedName>
    <definedName name="Z_41DA71C9_52E5_4460_997C_B9364AAE098A_.wvu.FilterData" localSheetId="0" hidden="1">'SUIVI DES VERIFICATIONS'!$D$2:$AG$912</definedName>
    <definedName name="Z_424FB8FB_45A9_4716_B3CB_6EF0909BE1E2_.wvu.FilterData" localSheetId="0" hidden="1">'SUIVI DES VERIFICATIONS'!$A$2:$AR$912</definedName>
    <definedName name="Z_433CCBF1_F441_4E38_BD42_90D2F8E5884B_.wvu.FilterData" localSheetId="0" hidden="1">'SUIVI DES VERIFICATIONS'!$D$2:$AL$912</definedName>
    <definedName name="Z_433D9BD8_A61A_4CC1_9BA5_74E5D265FF13_.wvu.FilterData" localSheetId="0" hidden="1">'SUIVI DES VERIFICATIONS'!$D$2:$AG$912</definedName>
    <definedName name="Z_43B2A094_E0E3_4091_B916_A5F596E8583F_.wvu.FilterData" localSheetId="0" hidden="1">'SUIVI DES VERIFICATIONS'!$D$2:$AL$912</definedName>
    <definedName name="Z_43B77E5E_5B52_4E5C_9010_B4DBC29161D6_.wvu.FilterData" localSheetId="0" hidden="1">'SUIVI DES VERIFICATIONS'!$D$2:$AL$912</definedName>
    <definedName name="Z_441DBC66_457A_4F6B_92CD_6C9DFE986A79_.wvu.FilterData" localSheetId="0" hidden="1">'SUIVI DES VERIFICATIONS'!$D$2:$AG$912</definedName>
    <definedName name="Z_452068F4_EDEA_4B87_8F36_265613A465E7_.wvu.FilterData" localSheetId="0" hidden="1">'SUIVI DES VERIFICATIONS'!$D$2:$AG$912</definedName>
    <definedName name="Z_45227986_7CEE_4F1E_9AD6_B53D28588C5D_.wvu.FilterData" localSheetId="0" hidden="1">'SUIVI DES VERIFICATIONS'!$D$2:$AK$912</definedName>
    <definedName name="Z_46F3D33F_C80C_4367_8024_3C87772B72D0_.wvu.FilterData" localSheetId="0" hidden="1">'SUIVI DES VERIFICATIONS'!$D$2:$AG$912</definedName>
    <definedName name="Z_4754341F_AB71_4A1C_8E54_D8B83AFE5F74_.wvu.FilterData" localSheetId="0" hidden="1">'SUIVI DES VERIFICATIONS'!$D$2:$AG$912</definedName>
    <definedName name="Z_47557BA7_855C_4962_A27B_0A9945B7BAEB_.wvu.FilterData" localSheetId="0" hidden="1">'SUIVI DES VERIFICATIONS'!$A$2:$AQ$912</definedName>
    <definedName name="Z_47F36BD5_A5A1_430B_B0B6_F42C1EFA07A5_.wvu.FilterData" localSheetId="0" hidden="1">'SUIVI DES VERIFICATIONS'!$D$2:$AK$912</definedName>
    <definedName name="Z_487FB0E7_AB06_47B7_9983_E42E515D9ECB_.wvu.FilterData" localSheetId="0" hidden="1">'SUIVI DES VERIFICATIONS'!$A$2:$AQ$912</definedName>
    <definedName name="Z_49089C90_DB17_4A10_A0F4_94095A96A0AD_.wvu.FilterData" localSheetId="0" hidden="1">'SUIVI DES VERIFICATIONS'!$A$2:$AR$912</definedName>
    <definedName name="Z_4912D24E_53A6_431E_96AA_F1F9588BA6C1_.wvu.FilterData" localSheetId="0" hidden="1">'SUIVI DES VERIFICATIONS'!$A$2:$AR$912</definedName>
    <definedName name="Z_49A8DC75_1081_45C4_AF45_492C1C29B938_.wvu.FilterData" localSheetId="0" hidden="1">'SUIVI DES VERIFICATIONS'!$D$2:$AG$912</definedName>
    <definedName name="Z_49DFA268_D7D0_4BB4_BAC9_36BC3D81AE48_.wvu.FilterData" localSheetId="0" hidden="1">'SUIVI DES VERIFICATIONS'!$D$2:$AG$912</definedName>
    <definedName name="Z_4A5609CE_E42F_44CA_BB62_BE3567A70793_.wvu.FilterData" localSheetId="0" hidden="1">'SUIVI DES VERIFICATIONS'!$D$2:$AG$912</definedName>
    <definedName name="Z_4A769FA9_09DB_402B_9BD4_201824C17412_.wvu.FilterData" localSheetId="0" hidden="1">'SUIVI DES VERIFICATIONS'!$D$2:$AL$912</definedName>
    <definedName name="Z_4A890225_4889_4BC2_B056_469E89AC6FEB_.wvu.FilterData" localSheetId="0" hidden="1">'SUIVI DES VERIFICATIONS'!$D$2:$AG$912</definedName>
    <definedName name="Z_4ABD08E3_FE16_43F0_A7B3_328D02607209_.wvu.FilterData" localSheetId="0" hidden="1">'SUIVI DES VERIFICATIONS'!$D$2:$AL$912</definedName>
    <definedName name="Z_4AEB7C07_8C56_474E_87EA_6EBC3585666D_.wvu.FilterData" localSheetId="0" hidden="1">'SUIVI DES VERIFICATIONS'!$D$2:$AG$912</definedName>
    <definedName name="Z_4B96534C_99C2_40EA_BA12_E65921994AAF_.wvu.FilterData" localSheetId="0" hidden="1">'SUIVI DES VERIFICATIONS'!$D$2:$AN$912</definedName>
    <definedName name="Z_4BB16963_E883_413A_80AE_8246C6320C86_.wvu.FilterData" localSheetId="0" hidden="1">'SUIVI DES VERIFICATIONS'!$D$2:$AN$912</definedName>
    <definedName name="Z_4CA1D95D_5309_4FF3_BED9_F5F14977D38B_.wvu.FilterData" localSheetId="0" hidden="1">'SUIVI DES VERIFICATIONS'!$D$2:$AG$912</definedName>
    <definedName name="Z_4CF32F3C_FFC1_45D3_9737_6ECD140FBE27_.wvu.FilterData" localSheetId="0" hidden="1">'SUIVI DES VERIFICATIONS'!$D$2:$AG$912</definedName>
    <definedName name="Z_4D8C1917_147E_4131_868F_4F9C9577888E_.wvu.FilterData" localSheetId="0" hidden="1">'SUIVI DES VERIFICATIONS'!$D$2:$AG$912</definedName>
    <definedName name="Z_4DC78CBB_A8EE_46C2_816B_C4A6EBA2ADD0_.wvu.FilterData" localSheetId="0" hidden="1">'SUIVI DES VERIFICATIONS'!$D$2:$AG$912</definedName>
    <definedName name="Z_4DECD7CD_CC2F_4800_BD5C_51B77692280F_.wvu.FilterData" localSheetId="0" hidden="1">'SUIVI DES VERIFICATIONS'!$D$2:$AK$912</definedName>
    <definedName name="Z_4E023E38_8AD5_42C2_864B_7E4CD3480C57_.wvu.FilterData" localSheetId="0" hidden="1">'SUIVI DES VERIFICATIONS'!$D$2:$AG$912</definedName>
    <definedName name="Z_4E6B94B7_207A_4AA5_A746_18A512B0837C_.wvu.FilterData" localSheetId="0" hidden="1">'SUIVI DES VERIFICATIONS'!$D$2:$AL$912</definedName>
    <definedName name="Z_4E72CFD1_DF4D_4261_9002_04EBA405D70D_.wvu.FilterData" localSheetId="1" hidden="1">'Liste détentions mat2k'!$A$1:$K$977</definedName>
    <definedName name="Z_4E72CFD1_DF4D_4261_9002_04EBA405D70D_.wvu.FilterData" localSheetId="0" hidden="1">'SUIVI DES VERIFICATIONS'!$A$2:$AR$912</definedName>
    <definedName name="Z_4E73E843_4559_455A_83A2_668953AF6E51_.wvu.FilterData" localSheetId="0" hidden="1">'SUIVI DES VERIFICATIONS'!$D$2:$AG$912</definedName>
    <definedName name="Z_4ED618B9_0BD3_4252_AD78_B8D36FE4D83C_.wvu.FilterData" localSheetId="0" hidden="1">'SUIVI DES VERIFICATIONS'!$D$2:$AN$912</definedName>
    <definedName name="Z_4F15E44E_4987_44CF_B4B2_70249E283348_.wvu.FilterData" localSheetId="0" hidden="1">'SUIVI DES VERIFICATIONS'!$A$2:$AQ$912</definedName>
    <definedName name="Z_5014FF7C_8D58_4370_AA3B_9B2851E8ED5D_.wvu.FilterData" localSheetId="0" hidden="1">'SUIVI DES VERIFICATIONS'!$A$2:$AQ$912</definedName>
    <definedName name="Z_50E6AE66_0BA2_4AE3_AC3E_49205A19C81D_.wvu.FilterData" localSheetId="0" hidden="1">'SUIVI DES VERIFICATIONS'!$A$2:$AQ$912</definedName>
    <definedName name="Z_50F9CFA7_8382_46F5_A134_626485D4582D_.wvu.FilterData" localSheetId="0" hidden="1">'SUIVI DES VERIFICATIONS'!$D$2:$AG$912</definedName>
    <definedName name="Z_51305440_D85B_4F50_882B_8F98C7335E22_.wvu.FilterData" localSheetId="0" hidden="1">'SUIVI DES VERIFICATIONS'!$D$2:$AG$912</definedName>
    <definedName name="Z_51C76665_1A2E_4CD2_B1A3_D74C78CB4824_.wvu.FilterData" localSheetId="0" hidden="1">'SUIVI DES VERIFICATIONS'!$A$2:$AQ$912</definedName>
    <definedName name="Z_52203217_EAB4_4AC7_AF0A_4195901AFD81_.wvu.FilterData" localSheetId="0" hidden="1">'SUIVI DES VERIFICATIONS'!$D$2:$AG$912</definedName>
    <definedName name="Z_523B5868_035E_4E6D_B9A7_769A6E1A1130_.wvu.FilterData" localSheetId="0" hidden="1">'SUIVI DES VERIFICATIONS'!$D$2:$AG$912</definedName>
    <definedName name="Z_52480FC6_87A4_46BE_BA45_B70127B86B90_.wvu.FilterData" localSheetId="0" hidden="1">'SUIVI DES VERIFICATIONS'!$A$2:$AQ$912</definedName>
    <definedName name="Z_5262808E_198F_42A7_9803_3A4446F614C1_.wvu.FilterData" localSheetId="0" hidden="1">'SUIVI DES VERIFICATIONS'!$A$2:$AQ$912</definedName>
    <definedName name="Z_53665F74_748E_46D9_9AC0_635A131F2516_.wvu.FilterData" localSheetId="0" hidden="1">'SUIVI DES VERIFICATIONS'!$D$2:$AM$912</definedName>
    <definedName name="Z_5386B79B_DCBD_41D9_BD46_134B22E890CA_.wvu.FilterData" localSheetId="0" hidden="1">'SUIVI DES VERIFICATIONS'!$D$2:$AL$912</definedName>
    <definedName name="Z_54289402_57E1_41B9_8AA6_59D59B6D0204_.wvu.FilterData" localSheetId="0" hidden="1">'SUIVI DES VERIFICATIONS'!$D$2:$AL$912</definedName>
    <definedName name="Z_543C19EA_6D72_435B_A826_A0DF9B32FD85_.wvu.FilterData" localSheetId="0" hidden="1">'SUIVI DES VERIFICATIONS'!$D$2:$AG$912</definedName>
    <definedName name="Z_549D0AE3_D024_476F_9FC3_937CA0BEE97B_.wvu.FilterData" localSheetId="0" hidden="1">'SUIVI DES VERIFICATIONS'!$D$2:$AG$912</definedName>
    <definedName name="Z_54C368C2_907C_491C_89C1_E612C93C90F2_.wvu.FilterData" localSheetId="0" hidden="1">'SUIVI DES VERIFICATIONS'!$D$2:$AN$912</definedName>
    <definedName name="Z_54F5E441_99B7_41D6_91C5_28763782ABA4_.wvu.FilterData" localSheetId="0" hidden="1">'SUIVI DES VERIFICATIONS'!$D$2:$AG$912</definedName>
    <definedName name="Z_5520FD40_BAAB_44AC_A3E6_47FCC6ECC043_.wvu.Cols" localSheetId="0" hidden="1">'SUIVI DES VERIFICATIONS'!#REF!</definedName>
    <definedName name="Z_5520FD40_BAAB_44AC_A3E6_47FCC6ECC043_.wvu.FilterData" localSheetId="0" hidden="1">'SUIVI DES VERIFICATIONS'!$D$2:$AG$912</definedName>
    <definedName name="Z_55436F68_9ED5_4F39_A7D9_1081650DB39A_.wvu.FilterData" localSheetId="0" hidden="1">'SUIVI DES VERIFICATIONS'!$D$2:$AG$912</definedName>
    <definedName name="Z_558CC2D6_06FA_4A67_85FE_7ED67008185C_.wvu.FilterData" localSheetId="0" hidden="1">'SUIVI DES VERIFICATIONS'!$D$2:$AL$912</definedName>
    <definedName name="Z_55D4FAC2_00F0_4F09_B958_48F5D3AB7DCA_.wvu.FilterData" localSheetId="0" hidden="1">'SUIVI DES VERIFICATIONS'!$A$2:$AQ$912</definedName>
    <definedName name="Z_56698AEB_43CB_4837_9019_4C4164224283_.wvu.FilterData" localSheetId="0" hidden="1">'SUIVI DES VERIFICATIONS'!$D$2:$AN$912</definedName>
    <definedName name="Z_571D8AFF_AB66_4E49_A983_62D1DDBFBF0B_.wvu.FilterData" localSheetId="0" hidden="1">'SUIVI DES VERIFICATIONS'!$D$2:$AG$912</definedName>
    <definedName name="Z_573CB838_2E53_4912_9189_F5866FE45512_.wvu.FilterData" localSheetId="0" hidden="1">'SUIVI DES VERIFICATIONS'!$V$2:$AK$912</definedName>
    <definedName name="Z_57B13D4D_DF4A_4061_A280_443BC47CE8DA_.wvu.FilterData" localSheetId="0" hidden="1">'SUIVI DES VERIFICATIONS'!$D$2:$AG$912</definedName>
    <definedName name="Z_57D0104F_D6B2_4A05_8F06_583E6EE4F557_.wvu.FilterData" localSheetId="0" hidden="1">'SUIVI DES VERIFICATIONS'!$A$2:$AQ$912</definedName>
    <definedName name="Z_58B7F4CC_6AC0_4696_AD59_E8E1E60F38DD_.wvu.FilterData" localSheetId="0" hidden="1">'SUIVI DES VERIFICATIONS'!$D$2:$AL$912</definedName>
    <definedName name="Z_593AA66A_53B5_4BC7_B005_3278A72A2B88_.wvu.FilterData" localSheetId="0" hidden="1">'SUIVI DES VERIFICATIONS'!$D$2:$AG$912</definedName>
    <definedName name="Z_5966581F_A179_4D7F_9DC8_90EECDB0DB1E_.wvu.FilterData" localSheetId="0" hidden="1">'SUIVI DES VERIFICATIONS'!$D$2:$AG$912</definedName>
    <definedName name="Z_59D44F86_2BB0_422A_B9C1_4C416E30DB67_.wvu.FilterData" localSheetId="0" hidden="1">'SUIVI DES VERIFICATIONS'!$A$2:$AQ$912</definedName>
    <definedName name="Z_5A412411_99C8_44EC_A918_7AA4D847688C_.wvu.FilterData" localSheetId="0" hidden="1">'SUIVI DES VERIFICATIONS'!$A$2:$AR$912</definedName>
    <definedName name="Z_5BE2FA81_EC9B_44D4_B7DE_53AD3909FEBB_.wvu.FilterData" localSheetId="0" hidden="1">'SUIVI DES VERIFICATIONS'!$D$2:$AG$912</definedName>
    <definedName name="Z_5BE7E546_007D_49CD_B121_DB43CADFF746_.wvu.Cols" localSheetId="0" hidden="1">'SUIVI DES VERIFICATIONS'!#REF!</definedName>
    <definedName name="Z_5BE7E546_007D_49CD_B121_DB43CADFF746_.wvu.FilterData" localSheetId="0" hidden="1">'SUIVI DES VERIFICATIONS'!$D$2:$AN$912</definedName>
    <definedName name="Z_5BE8AC8B_D12C_4266_8998_59F26D1ACB68_.wvu.FilterData" localSheetId="0" hidden="1">'SUIVI DES VERIFICATIONS'!$D$2:$AK$912</definedName>
    <definedName name="Z_5C2990AD_608C_4250_A3CE_972647D5EC6E_.wvu.FilterData" localSheetId="0" hidden="1">'SUIVI DES VERIFICATIONS'!$D$2:$AG$912</definedName>
    <definedName name="Z_5C3996F4_8C22_4BA3_B788_69CBD1B13ABF_.wvu.FilterData" localSheetId="0" hidden="1">'SUIVI DES VERIFICATIONS'!$D$2:$AG$912</definedName>
    <definedName name="Z_5C41AA54_4825_4BA3_843C_8FEA1C55D29E_.wvu.FilterData" localSheetId="0" hidden="1">'SUIVI DES VERIFICATIONS'!$A$2:$AQ$912</definedName>
    <definedName name="Z_5C49DC3A_AD3E_46D4_8F0B_CF1A78805EAA_.wvu.Cols" localSheetId="0" hidden="1">'SUIVI DES VERIFICATIONS'!#REF!</definedName>
    <definedName name="Z_5C49DC3A_AD3E_46D4_8F0B_CF1A78805EAA_.wvu.FilterData" localSheetId="0" hidden="1">'SUIVI DES VERIFICATIONS'!$D$2:$AG$912</definedName>
    <definedName name="Z_5C4A1BB5_E839_4083_A3CF_C90A6F90D0AD_.wvu.FilterData" localSheetId="0" hidden="1">'SUIVI DES VERIFICATIONS'!$D$2:$AK$912</definedName>
    <definedName name="Z_5CFAD057_04C3_467C_9800_9301394A912B_.wvu.FilterData" localSheetId="0" hidden="1">'SUIVI DES VERIFICATIONS'!$D$2:$AG$912</definedName>
    <definedName name="Z_5D29B6B4_2113_4A1A_87E8_5BBD232EE58D_.wvu.FilterData" localSheetId="0" hidden="1">'SUIVI DES VERIFICATIONS'!$A$2:$AQ$912</definedName>
    <definedName name="Z_5D2A18A4_1B82_444F_A8F9_2601C5C6B0A4_.wvu.Cols" localSheetId="0" hidden="1">'SUIVI DES VERIFICATIONS'!#REF!</definedName>
    <definedName name="Z_5D2A18A4_1B82_444F_A8F9_2601C5C6B0A4_.wvu.FilterData" localSheetId="0" hidden="1">'SUIVI DES VERIFICATIONS'!$D$2:$AG$912</definedName>
    <definedName name="Z_5E0FEF09_BA2E_401D_811B_868A46084FC7_.wvu.FilterData" localSheetId="0" hidden="1">'SUIVI DES VERIFICATIONS'!$D$2:$AN$912</definedName>
    <definedName name="Z_5E2E5B7F_8775_42C3_99A2_B2FF0E641CBA_.wvu.FilterData" localSheetId="0" hidden="1">'SUIVI DES VERIFICATIONS'!$D$2:$AG$912</definedName>
    <definedName name="Z_5F055A5C_7393_4511_AF71_CB8544B3F8C2_.wvu.FilterData" localSheetId="0" hidden="1">'SUIVI DES VERIFICATIONS'!$D$2:$AM$912</definedName>
    <definedName name="Z_5F1C6D86_6207_4AF1_A57B_55D10E6CA3A7_.wvu.FilterData" localSheetId="0" hidden="1">'SUIVI DES VERIFICATIONS'!$D$2:$AL$912</definedName>
    <definedName name="Z_5F62A875_A999_44F6_94D3_B148EF27278B_.wvu.FilterData" localSheetId="0" hidden="1">'SUIVI DES VERIFICATIONS'!$D$2:$AN$912</definedName>
    <definedName name="Z_5FA5B4EA_9F8B_4CFA_814E_F9CC3E8F5F10_.wvu.FilterData" localSheetId="0" hidden="1">'SUIVI DES VERIFICATIONS'!$A$2:$AQ$912</definedName>
    <definedName name="Z_5FD59884_700F_4FB0_A97C_B331C426416B_.wvu.FilterData" localSheetId="0" hidden="1">'SUIVI DES VERIFICATIONS'!$D$2:$AN$912</definedName>
    <definedName name="Z_60376836_BAAD_4B47_B094_2EAA86345BF8_.wvu.FilterData" localSheetId="0" hidden="1">'SUIVI DES VERIFICATIONS'!$D$2:$AN$912</definedName>
    <definedName name="Z_60376836_BAAD_4B47_B094_2EAA86345BF8_.wvu.PrintArea" localSheetId="0" hidden="1">'SUIVI DES VERIFICATIONS'!$D$2:$T$680</definedName>
    <definedName name="Z_6045C7C7_4FE0_4A60_B1B4_25A18F6E7C6A_.wvu.FilterData" localSheetId="1" hidden="1">'Liste détentions mat2k'!$A$1:$K$977</definedName>
    <definedName name="Z_6045C7C7_4FE0_4A60_B1B4_25A18F6E7C6A_.wvu.FilterData" localSheetId="0" hidden="1">'SUIVI DES VERIFICATIONS'!$A$2:$AR$912</definedName>
    <definedName name="Z_61075C9A_5977_4527_8F8F_621429558FFB_.wvu.FilterData" localSheetId="0" hidden="1">'SUIVI DES VERIFICATIONS'!$D$2:$AG$912</definedName>
    <definedName name="Z_624A6C2E_2AF1_405C_AB23_3059CBD3E6AE_.wvu.FilterData" localSheetId="0" hidden="1">'SUIVI DES VERIFICATIONS'!$A$2:$AQ$912</definedName>
    <definedName name="Z_624B1B72_80B6_45A2_8FEB_E21B471D9E3E_.wvu.FilterData" localSheetId="0" hidden="1">'SUIVI DES VERIFICATIONS'!$A$2:$AQ$912</definedName>
    <definedName name="Z_6342499C_7550_4BFF_9778_117A8693E01A_.wvu.FilterData" localSheetId="0" hidden="1">'SUIVI DES VERIFICATIONS'!$D$2:$AN$912</definedName>
    <definedName name="Z_63940864_6816_4AC5_9992_FA44B60A330A_.wvu.FilterData" localSheetId="0" hidden="1">'SUIVI DES VERIFICATIONS'!$A$2:$AR$912</definedName>
    <definedName name="Z_6395EE1F_6AE5_4755_B41B_3ECE83CFB8FE_.wvu.FilterData" localSheetId="0" hidden="1">'SUIVI DES VERIFICATIONS'!$D$2:$AG$912</definedName>
    <definedName name="Z_63BF0DDA_7A23_4AC4_A60A_70B9ACD276A0_.wvu.FilterData" localSheetId="0" hidden="1">'SUIVI DES VERIFICATIONS'!$D$2:$AN$912</definedName>
    <definedName name="Z_6412668D_0148_4E97_8F17_499041A16437_.wvu.FilterData" localSheetId="0" hidden="1">'SUIVI DES VERIFICATIONS'!$D$2:$AG$912</definedName>
    <definedName name="Z_64341BD3_2B3C_4212_9FB0_3E4DAEADB27B_.wvu.FilterData" localSheetId="0" hidden="1">'SUIVI DES VERIFICATIONS'!$D$2:$AK$912</definedName>
    <definedName name="Z_64656825_AE09_47D2_B323_4D849CB16C6A_.wvu.FilterData" localSheetId="0" hidden="1">'SUIVI DES VERIFICATIONS'!$D$2:$AG$912</definedName>
    <definedName name="Z_66443C13_C614_4462_84E3_FA2C68035811_.wvu.FilterData" localSheetId="0" hidden="1">'SUIVI DES VERIFICATIONS'!$D$2:$AG$912</definedName>
    <definedName name="Z_66A44922_5221_452D_8A4F_119BD2A2A947_.wvu.FilterData" localSheetId="0" hidden="1">'SUIVI DES VERIFICATIONS'!$A$2:$AR$912</definedName>
    <definedName name="Z_673924BB_7658_484A_8790_87D6C9D1D626_.wvu.FilterData" localSheetId="0" hidden="1">'SUIVI DES VERIFICATIONS'!$D$2:$AG$912</definedName>
    <definedName name="Z_675BCDD1_433E_47C8_94CC_933A0A6258D0_.wvu.FilterData" localSheetId="0" hidden="1">'SUIVI DES VERIFICATIONS'!$D$2:$AN$912</definedName>
    <definedName name="Z_67799C22_7776_424A_85C2_B1A6E65D9D4A_.wvu.FilterData" localSheetId="0" hidden="1">'SUIVI DES VERIFICATIONS'!$D$2:$AI$912</definedName>
    <definedName name="Z_67A239BB_6D6E_4D2F_A201_D266A35588F3_.wvu.FilterData" localSheetId="0" hidden="1">'SUIVI DES VERIFICATIONS'!$D$2:$AG$912</definedName>
    <definedName name="Z_685C373F_90CE_48A0_9220_B86A63C7BD7A_.wvu.FilterData" localSheetId="0" hidden="1">'SUIVI DES VERIFICATIONS'!$D$2:$AN$912</definedName>
    <definedName name="Z_686FCEC7_8DA3_4C91_A4DB_136254935161_.wvu.FilterData" localSheetId="0" hidden="1">'SUIVI DES VERIFICATIONS'!$A$2:$AQ$912</definedName>
    <definedName name="Z_68CC497F_B2EA_4126_90DC_472A2FEDA6A6_.wvu.FilterData" localSheetId="0" hidden="1">'SUIVI DES VERIFICATIONS'!$A$2:$AR$912</definedName>
    <definedName name="Z_691B177A_A02B_47FF_99D1_853EA4331854_.wvu.FilterData" localSheetId="0" hidden="1">'SUIVI DES VERIFICATIONS'!$A$2:$AQ$912</definedName>
    <definedName name="Z_69E2573A_9244_4447_ABAB_5E04A0539136_.wvu.FilterData" localSheetId="0" hidden="1">'SUIVI DES VERIFICATIONS'!$D$2:$AG$912</definedName>
    <definedName name="Z_6A9CB305_2F84_4046_9AF4_01989D817781_.wvu.FilterData" localSheetId="0" hidden="1">'SUIVI DES VERIFICATIONS'!$D$2:$AL$912</definedName>
    <definedName name="Z_6AFFFCF0_FC34_478F_B90F_56C7A5762E29_.wvu.FilterData" localSheetId="0" hidden="1">'SUIVI DES VERIFICATIONS'!$D$2:$AG$912</definedName>
    <definedName name="Z_6B1B85FE_D9BA_455E_90C0_EFB707CB5AB8_.wvu.FilterData" localSheetId="0" hidden="1">'SUIVI DES VERIFICATIONS'!$A$2:$AR$912</definedName>
    <definedName name="Z_6B2A0EE0_1971_4E14_AD2C_3DD9FBD82F51_.wvu.FilterData" localSheetId="0" hidden="1">'SUIVI DES VERIFICATIONS'!$D$2:$AK$912</definedName>
    <definedName name="Z_6B5B321C_C703_48C2_9E68_E507346B31EB_.wvu.FilterData" localSheetId="0" hidden="1">'SUIVI DES VERIFICATIONS'!$V$2:$AK$912</definedName>
    <definedName name="Z_6BA48CDE_4889_4A3A_817A_C58D2126461F_.wvu.FilterData" localSheetId="0" hidden="1">'SUIVI DES VERIFICATIONS'!$D$2:$AG$912</definedName>
    <definedName name="Z_6BB3E0DE_01DB_48C2_9C69_D47814652255_.wvu.FilterData" localSheetId="0" hidden="1">'SUIVI DES VERIFICATIONS'!$D$2:$AL$912</definedName>
    <definedName name="Z_6BF747A9_ECEC_4ECF_B3CB_636213E70060_.wvu.FilterData" localSheetId="0" hidden="1">'SUIVI DES VERIFICATIONS'!$D$2:$AG$912</definedName>
    <definedName name="Z_6C9A8E9C_BB78_485A_B989_B980A1A020CD_.wvu.FilterData" localSheetId="0" hidden="1">'SUIVI DES VERIFICATIONS'!$A$2:$AR$912</definedName>
    <definedName name="Z_6CA84E9D_47B3_472E_BA54_78C0008C8E8F_.wvu.FilterData" localSheetId="0" hidden="1">'SUIVI DES VERIFICATIONS'!$D$2:$AG$912</definedName>
    <definedName name="Z_6D9D10AB_C32B_47E0_8B81_0E2F6438108F_.wvu.FilterData" localSheetId="0" hidden="1">'SUIVI DES VERIFICATIONS'!$A$2:$AR$912</definedName>
    <definedName name="Z_6DC0939C_69A0_4846_9CFE_BC63B9DBB55D_.wvu.FilterData" localSheetId="0" hidden="1">'SUIVI DES VERIFICATIONS'!$D$2:$AG$912</definedName>
    <definedName name="Z_6DC80731_2F3E_4538_927E_4F1243ADAF66_.wvu.FilterData" localSheetId="0" hidden="1">'SUIVI DES VERIFICATIONS'!$D$2:$AN$912</definedName>
    <definedName name="Z_6DED408D_7BB7_4E68_9232_4579BAB3C24F_.wvu.FilterData" localSheetId="0" hidden="1">'SUIVI DES VERIFICATIONS'!$D$2:$AG$912</definedName>
    <definedName name="Z_6E063D7A_2595_43C0_A567_9096D3647A8C_.wvu.FilterData" localSheetId="0" hidden="1">'SUIVI DES VERIFICATIONS'!$D$2:$AN$912</definedName>
    <definedName name="Z_6EAEF7D1_E440_43FB_9E5E_76BB9AFD31E7_.wvu.FilterData" localSheetId="0" hidden="1">'SUIVI DES VERIFICATIONS'!$D$2:$AN$912</definedName>
    <definedName name="Z_6ECEB3B5_0813_4D0C_A0D6_4BAFF26EF0BA_.wvu.FilterData" localSheetId="0" hidden="1">'SUIVI DES VERIFICATIONS'!$D$2:$AG$912</definedName>
    <definedName name="Z_6EFA85EC_4917_483B_B46A_0ADF6754ABA0_.wvu.FilterData" localSheetId="0" hidden="1">'SUIVI DES VERIFICATIONS'!$D$2:$AH$912</definedName>
    <definedName name="Z_6F4E5012_3A5C_4803_808E_029422ABDC94_.wvu.FilterData" localSheetId="0" hidden="1">'SUIVI DES VERIFICATIONS'!$D$2:$AL$912</definedName>
    <definedName name="Z_70262C45_6345_4F64_8114_F6C44E1D46D1_.wvu.FilterData" localSheetId="0" hidden="1">'SUIVI DES VERIFICATIONS'!$D$2:$AN$912</definedName>
    <definedName name="Z_704F3DA4_EFF5_4B5E_9751_2EB92C7ACB74_.wvu.FilterData" localSheetId="0" hidden="1">'SUIVI DES VERIFICATIONS'!$A$2:$AQ$912</definedName>
    <definedName name="Z_718C5E59_D2E5_42F9_97C6_CA457DF83921_.wvu.FilterData" localSheetId="0" hidden="1">'SUIVI DES VERIFICATIONS'!$A$2:$AQ$912</definedName>
    <definedName name="Z_72122D4C_F392_4EA2_BEF3_E5D800E20A65_.wvu.FilterData" localSheetId="0" hidden="1">'SUIVI DES VERIFICATIONS'!$D$2:$AM$912</definedName>
    <definedName name="Z_7234C52E_F8D4_4AD2_A42E_A7277B64A88E_.wvu.FilterData" localSheetId="0" hidden="1">'SUIVI DES VERIFICATIONS'!$D$2:$AG$912</definedName>
    <definedName name="Z_72970822_11C5_4DA8_9BFF_9A22C36991EB_.wvu.FilterData" localSheetId="0" hidden="1">'SUIVI DES VERIFICATIONS'!$A$2:$AQ$912</definedName>
    <definedName name="Z_729DCF48_4143_4BF1_BDA9_8484CD663476_.wvu.FilterData" localSheetId="0" hidden="1">'SUIVI DES VERIFICATIONS'!$D$2:$AN$912</definedName>
    <definedName name="Z_73C39B24_49F7_4A17_B89A_5F9025578B06_.wvu.FilterData" localSheetId="0" hidden="1">'SUIVI DES VERIFICATIONS'!$D$2:$AL$912</definedName>
    <definedName name="Z_74E18D08_ABC4_45BB_A0B5_39EE20701100_.wvu.FilterData" localSheetId="0" hidden="1">'SUIVI DES VERIFICATIONS'!$D$2:$AG$912</definedName>
    <definedName name="Z_751DF6CB_A5E8_4A73_A595_8087489711E1_.wvu.FilterData" localSheetId="0" hidden="1">'SUIVI DES VERIFICATIONS'!$D$2:$AN$912</definedName>
    <definedName name="Z_7623C282_1E55_4D91_B548_3647EEB7C651_.wvu.FilterData" localSheetId="0" hidden="1">'SUIVI DES VERIFICATIONS'!$D$2:$AN$912</definedName>
    <definedName name="Z_7670259C_FE4D_4C66_8D42_E28578E73697_.wvu.FilterData" localSheetId="0" hidden="1">'SUIVI DES VERIFICATIONS'!$D$2:$AG$912</definedName>
    <definedName name="Z_769C0884_13BA_4DDF_A974_81B3A397C3E4_.wvu.FilterData" localSheetId="0" hidden="1">'SUIVI DES VERIFICATIONS'!$D$2:$AM$912</definedName>
    <definedName name="Z_7706EE74_E4D4_49B3_9E64_A44F066D8B69_.wvu.FilterData" localSheetId="0" hidden="1">'SUIVI DES VERIFICATIONS'!$A$2:$AQ$912</definedName>
    <definedName name="Z_770EB101_CAB5_4B13_B096_13C5F79FA18E_.wvu.FilterData" localSheetId="1" hidden="1">'Liste détentions mat2k'!$A$1:$K$977</definedName>
    <definedName name="Z_770EB101_CAB5_4B13_B096_13C5F79FA18E_.wvu.FilterData" localSheetId="0" hidden="1">'SUIVI DES VERIFICATIONS'!$A$2:$AR$912</definedName>
    <definedName name="Z_78559349_3795_4EEB_A2E8_52C3E2749610_.wvu.FilterData" localSheetId="0" hidden="1">'SUIVI DES VERIFICATIONS'!$A$2:$AR$912</definedName>
    <definedName name="Z_78B801DF_22C5_4F83_BDF0_BA85095E44F1_.wvu.FilterData" localSheetId="0" hidden="1">'SUIVI DES VERIFICATIONS'!$D$2:$AG$912</definedName>
    <definedName name="Z_7B14C92F_5A44_4654_B517_0AFECE1B93FD_.wvu.FilterData" localSheetId="0" hidden="1">'SUIVI DES VERIFICATIONS'!$D$2:$AK$912</definedName>
    <definedName name="Z_7B6AF974_42F4_4D0A_9B33_990784817979_.wvu.FilterData" localSheetId="0" hidden="1">'SUIVI DES VERIFICATIONS'!$D$2:$AL$912</definedName>
    <definedName name="Z_7BBA6B6A_ED05_4099_87A4_8A6B049D9453_.wvu.FilterData" localSheetId="0" hidden="1">'SUIVI DES VERIFICATIONS'!$D$2:$AG$912</definedName>
    <definedName name="Z_7C3B02DE_A487_4EA8_9F4F_C0F21E794A2E_.wvu.FilterData" localSheetId="0" hidden="1">'SUIVI DES VERIFICATIONS'!$A$2:$AQ$912</definedName>
    <definedName name="Z_7C999D9C_4A9F_4FEA_BDEE_5C86E0281E20_.wvu.FilterData" localSheetId="0" hidden="1">'SUIVI DES VERIFICATIONS'!$D$2:$AK$912</definedName>
    <definedName name="Z_7CDCB1A0_523B_4ECF_913C_5E7609E2DEAF_.wvu.FilterData" localSheetId="0" hidden="1">'SUIVI DES VERIFICATIONS'!$D$2:$AG$912</definedName>
    <definedName name="Z_7D0C5D6F_637F_4DA0_B595_AB73BCEDBD6B_.wvu.FilterData" localSheetId="0" hidden="1">'SUIVI DES VERIFICATIONS'!$D$2:$AG$912</definedName>
    <definedName name="Z_7DE8F295_8125_4427_957A_8DF3A6F37851_.wvu.FilterData" localSheetId="0" hidden="1">'SUIVI DES VERIFICATIONS'!$D$2:$AG$912</definedName>
    <definedName name="Z_7ED4D410_92B5_48BD_B775_37455B4F05AF_.wvu.FilterData" localSheetId="0" hidden="1">'SUIVI DES VERIFICATIONS'!$D$2:$AN$912</definedName>
    <definedName name="Z_7F9BC8C2_CF4E_4795_9B7B_3D2BEF13D343_.wvu.FilterData" localSheetId="0" hidden="1">'SUIVI DES VERIFICATIONS'!$D$2:$AL$912</definedName>
    <definedName name="Z_7FE56074_2E2E_4381_884F_DDAE9B446FFB_.wvu.FilterData" localSheetId="0" hidden="1">'SUIVI DES VERIFICATIONS'!$D$2:$AJ$912</definedName>
    <definedName name="Z_804CE70D_DE65_4492_B776_FDED6BEBE4C0_.wvu.FilterData" localSheetId="0" hidden="1">'SUIVI DES VERIFICATIONS'!$D$2:$AG$912</definedName>
    <definedName name="Z_808C718D_F1A9_4715_88EA_73A502D460F9_.wvu.FilterData" localSheetId="0" hidden="1">'SUIVI DES VERIFICATIONS'!$D$2:$AN$912</definedName>
    <definedName name="Z_815F02AD_949B_4B1F_A9F6_5AD9198AE5BA_.wvu.FilterData" localSheetId="0" hidden="1">'SUIVI DES VERIFICATIONS'!$A$2:$AQ$912</definedName>
    <definedName name="Z_818430B6_D8F6_48CE_BD78_BC06D1F0CCE9_.wvu.FilterData" localSheetId="0" hidden="1">'SUIVI DES VERIFICATIONS'!$D$2:$AG$912</definedName>
    <definedName name="Z_81AD6FA4_B421_410B_8D4B_56EBEF1D0E74_.wvu.FilterData" localSheetId="0" hidden="1">'SUIVI DES VERIFICATIONS'!$A$2:$AQ$912</definedName>
    <definedName name="Z_82752B00_D033_4C47_A31E_5B9FC968E023_.wvu.FilterData" localSheetId="1" hidden="1">'Liste détentions mat2k'!$A$1:$K$977</definedName>
    <definedName name="Z_82752B00_D033_4C47_A31E_5B9FC968E023_.wvu.FilterData" localSheetId="0" hidden="1">'SUIVI DES VERIFICATIONS'!$A$2:$AR$912</definedName>
    <definedName name="Z_82752B00_D033_4C47_A31E_5B9FC968E023_.wvu.PrintArea" localSheetId="0" hidden="1">'SUIVI DES VERIFICATIONS'!$D$1:$AA$777</definedName>
    <definedName name="Z_8298AADB_19CE_4874_95D9_51D3A55E84AE_.wvu.FilterData" localSheetId="0" hidden="1">'SUIVI DES VERIFICATIONS'!$D$2:$AN$912</definedName>
    <definedName name="Z_8395BF8B_E0B5_45FF_8EB4_7D3A202B92C0_.wvu.FilterData" localSheetId="0" hidden="1">'SUIVI DES VERIFICATIONS'!$D$2:$AL$912</definedName>
    <definedName name="Z_8461AD1D_027E_4021_B900_AB73D775A12D_.wvu.FilterData" localSheetId="0" hidden="1">'SUIVI DES VERIFICATIONS'!$D$2:$AN$912</definedName>
    <definedName name="Z_84666BB0_54EE_4317_B175_3CE24AF0E8E7_.wvu.FilterData" localSheetId="0" hidden="1">'SUIVI DES VERIFICATIONS'!$D$2:$AG$912</definedName>
    <definedName name="Z_84EC286C_E00D_45C7_94DE_C081023FF619_.wvu.FilterData" localSheetId="0" hidden="1">'SUIVI DES VERIFICATIONS'!$D$2:$AG$912</definedName>
    <definedName name="Z_85877E32_5E67_491F_A588_A5614A7CB0DE_.wvu.FilterData" localSheetId="0" hidden="1">'SUIVI DES VERIFICATIONS'!$D$2:$AG$912</definedName>
    <definedName name="Z_85BC11A3_2073_4AAD_BB41_490EEA6D0CB0_.wvu.FilterData" localSheetId="0" hidden="1">'SUIVI DES VERIFICATIONS'!$D$2:$AN$912</definedName>
    <definedName name="Z_85DFBFF7_D855_46C3_97E9_2AEA5F6785AD_.wvu.FilterData" localSheetId="0" hidden="1">'SUIVI DES VERIFICATIONS'!$D$2:$AG$912</definedName>
    <definedName name="Z_86801DAA_E7A1_42CC_A841_547014782274_.wvu.FilterData" localSheetId="0" hidden="1">'SUIVI DES VERIFICATIONS'!$D$2:$AL$912</definedName>
    <definedName name="Z_86E875A4_9E49_4299_AA67_3D607295FF3D_.wvu.FilterData" localSheetId="0" hidden="1">'SUIVI DES VERIFICATIONS'!$D$2:$AG$912</definedName>
    <definedName name="Z_87764A0D_F72B_4C00_9CA9_A601A756E0CD_.wvu.FilterData" localSheetId="0" hidden="1">'SUIVI DES VERIFICATIONS'!$D$2:$AG$912</definedName>
    <definedName name="Z_87E9242F_E8B6_4E84_9BF0_A31BAA2322D6_.wvu.FilterData" localSheetId="0" hidden="1">'SUIVI DES VERIFICATIONS'!$D$2:$AG$912</definedName>
    <definedName name="Z_889686F2_CDC1_4D65_944A_52AEAB09DD91_.wvu.FilterData" localSheetId="0" hidden="1">'SUIVI DES VERIFICATIONS'!$D$2:$AL$912</definedName>
    <definedName name="Z_88F6F3D8_223B_477F_AC13_F1DFBA8870AD_.wvu.FilterData" localSheetId="0" hidden="1">'SUIVI DES VERIFICATIONS'!$D$2:$AG$912</definedName>
    <definedName name="Z_89A1ECF6_F42D_497B_BDED_3B68BFE37ABA_.wvu.FilterData" localSheetId="0" hidden="1">'SUIVI DES VERIFICATIONS'!$D$2:$AG$912</definedName>
    <definedName name="Z_89AC7500_528E_47B6_B01F_F13378BF83E0_.wvu.FilterData" localSheetId="0" hidden="1">'SUIVI DES VERIFICATIONS'!$D$2:$AN$912</definedName>
    <definedName name="Z_8A949360_6758_42A6_9B4A_1845283D202E_.wvu.FilterData" localSheetId="0" hidden="1">'SUIVI DES VERIFICATIONS'!$D$2:$AG$912</definedName>
    <definedName name="Z_8A98ADEB_0074_435D_9A58_307B8805AC6B_.wvu.FilterData" localSheetId="0" hidden="1">'SUIVI DES VERIFICATIONS'!$D$2:$AH$912</definedName>
    <definedName name="Z_8AA9F059_2C56_4A64_A188_F3B6EDDCA59B_.wvu.FilterData" localSheetId="0" hidden="1">'SUIVI DES VERIFICATIONS'!$D$2:$AG$912</definedName>
    <definedName name="Z_8B088E08_4481_4741_B6AD_0566586D1DF2_.wvu.FilterData" localSheetId="0" hidden="1">'SUIVI DES VERIFICATIONS'!$D$2:$AG$912</definedName>
    <definedName name="Z_8B2EDD83_B069_41C4_8017_9CBDA633C25D_.wvu.FilterData" localSheetId="0" hidden="1">'SUIVI DES VERIFICATIONS'!$A$2:$AR$912</definedName>
    <definedName name="Z_8B39128C_177C_485B_9EF8_A9B879514A95_.wvu.FilterData" localSheetId="0" hidden="1">'SUIVI DES VERIFICATIONS'!$D$2:$AN$912</definedName>
    <definedName name="Z_8B42C902_8555_49F7_8573_B3F5B743D39E_.wvu.FilterData" localSheetId="0" hidden="1">'SUIVI DES VERIFICATIONS'!$D$2:$AL$912</definedName>
    <definedName name="Z_8B59AFE6_29F8_4CEE_81A6_3CC394D68A6A_.wvu.FilterData" localSheetId="0" hidden="1">'SUIVI DES VERIFICATIONS'!$D$2:$AN$912</definedName>
    <definedName name="Z_8C12B7A1_C998_4BBC_AC30_58ADB673D181_.wvu.FilterData" localSheetId="0" hidden="1">'SUIVI DES VERIFICATIONS'!$D$2:$AI$912</definedName>
    <definedName name="Z_8C24D1FB_6CB5_432D_99DD_D8073A6B435F_.wvu.FilterData" localSheetId="0" hidden="1">'SUIVI DES VERIFICATIONS'!$A$2:$AR$912</definedName>
    <definedName name="Z_8CC86E48_2077_481D_8F71_491CE7E27AB1_.wvu.FilterData" localSheetId="0" hidden="1">'SUIVI DES VERIFICATIONS'!$A$2:$AR$912</definedName>
    <definedName name="Z_8D15E0AD_623A_4C65_9927_0719B7AB6B7D_.wvu.FilterData" localSheetId="0" hidden="1">'SUIVI DES VERIFICATIONS'!$D$2:$AG$912</definedName>
    <definedName name="Z_8DE8EE33_FC14_4941_85DA_37FC0E76123C_.wvu.FilterData" localSheetId="0" hidden="1">'SUIVI DES VERIFICATIONS'!$D$2:$AN$912</definedName>
    <definedName name="Z_8E4C92B4_73B7_4C4F_B57A_7E50580DAE5D_.wvu.FilterData" localSheetId="0" hidden="1">'SUIVI DES VERIFICATIONS'!$D$2:$AL$912</definedName>
    <definedName name="Z_8EB1407C_CB30_4AF7_8E86_1D3072AF8522_.wvu.FilterData" localSheetId="0" hidden="1">'SUIVI DES VERIFICATIONS'!$D$2:$AG$912</definedName>
    <definedName name="Z_8F558D8A_B885_4C59_959D_F478399AA4CF_.wvu.FilterData" localSheetId="0" hidden="1">'SUIVI DES VERIFICATIONS'!$D$2:$AG$912</definedName>
    <definedName name="Z_8F9CC31D_A5D1_4EE6_A3B7_2C129222F831_.wvu.FilterData" localSheetId="0" hidden="1">'SUIVI DES VERIFICATIONS'!$D$2:$AG$912</definedName>
    <definedName name="Z_901B004E_364A_40A4_A403_02C7D1DF8336_.wvu.FilterData" localSheetId="0" hidden="1">'SUIVI DES VERIFICATIONS'!$D$2:$AG$912</definedName>
    <definedName name="Z_90BCC662_59F4_4F2A_B616_F50EA5A63FD8_.wvu.FilterData" localSheetId="0" hidden="1">'SUIVI DES VERIFICATIONS'!$D$2:$AG$912</definedName>
    <definedName name="Z_9174DD91_6CAB_4134_AC7F_7F6AD876113E_.wvu.FilterData" localSheetId="0" hidden="1">'SUIVI DES VERIFICATIONS'!$D$2:$AG$912</definedName>
    <definedName name="Z_918E012F_7A4F_4B8B_B2E2_14A7BBD67FEA_.wvu.FilterData" localSheetId="0" hidden="1">'SUIVI DES VERIFICATIONS'!$D$2:$AI$912</definedName>
    <definedName name="Z_91E84F02_2FFC_4EB7_8189_82D6CB4B3F3E_.wvu.FilterData" localSheetId="0" hidden="1">'SUIVI DES VERIFICATIONS'!$D$2:$AG$912</definedName>
    <definedName name="Z_92076586_1148_406F_92E1_70D1FC4A5303_.wvu.FilterData" localSheetId="0" hidden="1">'SUIVI DES VERIFICATIONS'!$D$2:$AG$912</definedName>
    <definedName name="Z_92506443_34A2_4E10_AAAA_1608AE0EEC65_.wvu.FilterData" localSheetId="0" hidden="1">'SUIVI DES VERIFICATIONS'!$D$2:$AG$912</definedName>
    <definedName name="Z_92F8FBFF_0EBC_41AC_965B_156EF5F33739_.wvu.FilterData" localSheetId="1" hidden="1">'Liste détentions mat2k'!$A$1:$K$977</definedName>
    <definedName name="Z_92F8FBFF_0EBC_41AC_965B_156EF5F33739_.wvu.FilterData" localSheetId="0" hidden="1">'SUIVI DES VERIFICATIONS'!$A$2:$AR$912</definedName>
    <definedName name="Z_93605852_468C_44C1_9FBA_498508256507_.wvu.FilterData" localSheetId="0" hidden="1">'SUIVI DES VERIFICATIONS'!$D$2:$AG$912</definedName>
    <definedName name="Z_936D8CD5_97D6_491D_BEC1_1FA5C20F1E02_.wvu.FilterData" localSheetId="0" hidden="1">'SUIVI DES VERIFICATIONS'!$D$2:$AG$912</definedName>
    <definedName name="Z_9389CF2D_D704_48B1_A5B7_A8AAEE3463F3_.wvu.FilterData" localSheetId="0" hidden="1">'SUIVI DES VERIFICATIONS'!$D$2:$AG$912</definedName>
    <definedName name="Z_93A94FC4_4749_4B49_A6A5_35E41EED79CE_.wvu.FilterData" localSheetId="0" hidden="1">'SUIVI DES VERIFICATIONS'!$A$2:$AR$912</definedName>
    <definedName name="Z_9411E8B6_5086_447A_9632_C8FE9774E5F1_.wvu.FilterData" localSheetId="0" hidden="1">'SUIVI DES VERIFICATIONS'!$D$2:$AG$912</definedName>
    <definedName name="Z_960E9E04_1111_48EB_82EF_F6CAA97C6A7B_.wvu.FilterData" localSheetId="0" hidden="1">'SUIVI DES VERIFICATIONS'!$D$2:$AN$912</definedName>
    <definedName name="Z_961488AF_71AF_4454_B8C3_1CA3A6EEEF61_.wvu.FilterData" localSheetId="0" hidden="1">'SUIVI DES VERIFICATIONS'!$D$2:$AM$912</definedName>
    <definedName name="Z_967DB43F_7D12_43B4_92FA_9D6777612A1B_.wvu.FilterData" localSheetId="0" hidden="1">'SUIVI DES VERIFICATIONS'!$D$2:$AN$912</definedName>
    <definedName name="Z_96B9EA90_1B4C_46CC_BF46_8F01F73978B6_.wvu.FilterData" localSheetId="0" hidden="1">'SUIVI DES VERIFICATIONS'!$D$2:$AG$912</definedName>
    <definedName name="Z_96E5B044_74E2_4091_A8DE_305686CA0C68_.wvu.FilterData" localSheetId="0" hidden="1">'SUIVI DES VERIFICATIONS'!$A$2:$AR$912</definedName>
    <definedName name="Z_9725B753_B1EF_4722_9518_9FC4AD0AE086_.wvu.FilterData" localSheetId="0" hidden="1">'SUIVI DES VERIFICATIONS'!$D$2:$AG$912</definedName>
    <definedName name="Z_978C7AD5_7667_47C5_8FC0_650CAEF9081B_.wvu.FilterData" localSheetId="0" hidden="1">'SUIVI DES VERIFICATIONS'!$D$2:$AG$912</definedName>
    <definedName name="Z_979F20B6_72A6_4F6A_A707_3079439BA65A_.wvu.FilterData" localSheetId="0" hidden="1">'SUIVI DES VERIFICATIONS'!$D$2:$AN$912</definedName>
    <definedName name="Z_97B254F2_AE65_4BDC_AFE7_75DB88AA0063_.wvu.FilterData" localSheetId="0" hidden="1">'SUIVI DES VERIFICATIONS'!$A$2:$AR$912</definedName>
    <definedName name="Z_9822A6E7_DCAD_4FAF_B221_9416863CB287_.wvu.Cols" localSheetId="0" hidden="1">'SUIVI DES VERIFICATIONS'!#REF!</definedName>
    <definedName name="Z_9822A6E7_DCAD_4FAF_B221_9416863CB287_.wvu.FilterData" localSheetId="0" hidden="1">'SUIVI DES VERIFICATIONS'!$D$2:$AG$912</definedName>
    <definedName name="Z_98280E0C_ECB3_4A5D_A238_A4940613B1C2_.wvu.FilterData" localSheetId="0" hidden="1">'SUIVI DES VERIFICATIONS'!$D$2:$AG$912</definedName>
    <definedName name="Z_98986BC5_5B5D_4367_A458_23C40EF2D5A9_.wvu.FilterData" localSheetId="0" hidden="1">'SUIVI DES VERIFICATIONS'!$D$2:$AN$912</definedName>
    <definedName name="Z_98A7553D_CE9D_4BDF_89D4_1D14F661EE8A_.wvu.FilterData" localSheetId="0" hidden="1">'SUIVI DES VERIFICATIONS'!$D$2:$AG$912</definedName>
    <definedName name="Z_98A92AFF_93B9_458D_8723_558CDACC2688_.wvu.FilterData" localSheetId="0" hidden="1">'SUIVI DES VERIFICATIONS'!$D$2:$AG$912</definedName>
    <definedName name="Z_98FE8024_140D_4802_A36A_FBBD0CA91BD8_.wvu.FilterData" localSheetId="0" hidden="1">'SUIVI DES VERIFICATIONS'!$D$2:$AG$912</definedName>
    <definedName name="Z_99008C38_5B12_44C1_88D4_DEFE1CACFA77_.wvu.Cols" localSheetId="0" hidden="1">'SUIVI DES VERIFICATIONS'!#REF!</definedName>
    <definedName name="Z_99008C38_5B12_44C1_88D4_DEFE1CACFA77_.wvu.FilterData" localSheetId="0" hidden="1">'SUIVI DES VERIFICATIONS'!$D$2:$AG$912</definedName>
    <definedName name="Z_9944629D_464F_4616_9884_9F3BFA6FB29D_.wvu.FilterData" localSheetId="0" hidden="1">'SUIVI DES VERIFICATIONS'!$A$2:$AR$912</definedName>
    <definedName name="Z_9993284B_7C2F_4DBC_A154_727AA091E679_.wvu.FilterData" localSheetId="0" hidden="1">'SUIVI DES VERIFICATIONS'!$D$2:$AG$912</definedName>
    <definedName name="Z_99FEEF6D_8B86_4EB1_B598_E0DFEEDF2A55_.wvu.FilterData" localSheetId="0" hidden="1">'SUIVI DES VERIFICATIONS'!$D$2:$AN$912</definedName>
    <definedName name="Z_9A2B0048_49B1_4E2F_81E2_F8AEDD1CF013_.wvu.FilterData" localSheetId="0" hidden="1">'SUIVI DES VERIFICATIONS'!$D$2:$AG$912</definedName>
    <definedName name="Z_9A44A19C_A702_40EF_84F1_828E1D4B5B12_.wvu.FilterData" localSheetId="0" hidden="1">'SUIVI DES VERIFICATIONS'!$D$2:$AG$912</definedName>
    <definedName name="Z_9A5055F3_905D_4079_8D25_D017B45EB899_.wvu.FilterData" localSheetId="0" hidden="1">'SUIVI DES VERIFICATIONS'!$D$2:$AL$912</definedName>
    <definedName name="Z_9C8B5904_09A9_4D7D_9A62_BE60312048ED_.wvu.FilterData" localSheetId="0" hidden="1">'SUIVI DES VERIFICATIONS'!$D$2:$AG$912</definedName>
    <definedName name="Z_9D173AD2_FE5F_4F6A_AFB1_E79B5DC6682B_.wvu.FilterData" localSheetId="0" hidden="1">'SUIVI DES VERIFICATIONS'!$D$2:$AL$912</definedName>
    <definedName name="Z_9E5B87FF_ACB0_4ED2_950B_CFF13166BC73_.wvu.FilterData" localSheetId="0" hidden="1">'SUIVI DES VERIFICATIONS'!$D$2:$AG$912</definedName>
    <definedName name="Z_9E988B47_8CAE_41BD_BA73_16DEDCEBBEB2_.wvu.FilterData" localSheetId="0" hidden="1">'SUIVI DES VERIFICATIONS'!$D$2:$AH$912</definedName>
    <definedName name="Z_9F1C6AF2_8DDE_4297_9865_69CED5B840AA_.wvu.FilterData" localSheetId="0" hidden="1">'SUIVI DES VERIFICATIONS'!$D$2:$AN$912</definedName>
    <definedName name="Z_9FA90C57_1AE2_4B8C_8EDF_8381CBF33265_.wvu.FilterData" localSheetId="1" hidden="1">'Liste détentions mat2k'!$A$1:$K$977</definedName>
    <definedName name="Z_9FA90C57_1AE2_4B8C_8EDF_8381CBF33265_.wvu.FilterData" localSheetId="0" hidden="1">'SUIVI DES VERIFICATIONS'!$A$2:$AR$912</definedName>
    <definedName name="Z_A11DDD2D_582D_4066_A68E_C4A45F81B777_.wvu.FilterData" localSheetId="0" hidden="1">'SUIVI DES VERIFICATIONS'!$D$2:$AJ$912</definedName>
    <definedName name="Z_A163F8CD_D096_4E10_8E8A_6026AA7D4203_.wvu.FilterData" localSheetId="0" hidden="1">'SUIVI DES VERIFICATIONS'!$D$2:$AN$912</definedName>
    <definedName name="Z_A168A191_5F27_49D0_8B48_A8CAA0F37B7F_.wvu.FilterData" localSheetId="0" hidden="1">'SUIVI DES VERIFICATIONS'!$D$2:$AL$912</definedName>
    <definedName name="Z_A18ADCE5_94F7_43C4_B0D3_06AB38DF6E1B_.wvu.FilterData" localSheetId="0" hidden="1">'SUIVI DES VERIFICATIONS'!$D$2:$AG$912</definedName>
    <definedName name="Z_A1B536A1_EC49_4DC4_9A58_74A3A0314BAE_.wvu.FilterData" localSheetId="0" hidden="1">'SUIVI DES VERIFICATIONS'!$A$2:$AQ$912</definedName>
    <definedName name="Z_A2703ECD_7233_4501_81B6_197EEE817379_.wvu.FilterData" localSheetId="0" hidden="1">'SUIVI DES VERIFICATIONS'!$D$2:$AI$912</definedName>
    <definedName name="Z_A296CB25_DB0D_440C_979C_E6012FDFD6CC_.wvu.FilterData" localSheetId="0" hidden="1">'SUIVI DES VERIFICATIONS'!$D$2:$AG$912</definedName>
    <definedName name="Z_A2AF0DF1_413B_4ADD_8F6C_07814F7FCA5E_.wvu.FilterData" localSheetId="0" hidden="1">'SUIVI DES VERIFICATIONS'!$D$2:$AL$912</definedName>
    <definedName name="Z_A3218519_AB16_46DD_93D7_9B14FE0004C9_.wvu.FilterData" localSheetId="0" hidden="1">'SUIVI DES VERIFICATIONS'!$D$2:$AG$912</definedName>
    <definedName name="Z_A34B7626_BCB0_4861_93B0_60F6F61E1F64_.wvu.FilterData" localSheetId="0" hidden="1">'SUIVI DES VERIFICATIONS'!$D$2:$AL$912</definedName>
    <definedName name="Z_A3792E14_FD42_4A6A_98B4_2FF609E07331_.wvu.FilterData" localSheetId="0" hidden="1">'SUIVI DES VERIFICATIONS'!$D$2:$AN$912</definedName>
    <definedName name="Z_A45237C0_3B2E_4684_AFE3_E10358A5BE46_.wvu.FilterData" localSheetId="0" hidden="1">'SUIVI DES VERIFICATIONS'!$D$2:$AK$912</definedName>
    <definedName name="Z_A4B0A050_AB7D_4C6E_9203_F82FB9981A90_.wvu.FilterData" localSheetId="0" hidden="1">'SUIVI DES VERIFICATIONS'!$D$2:$AL$912</definedName>
    <definedName name="Z_A4EF59F9_FD29_4759_8001_E26B8A8A3E6A_.wvu.FilterData" localSheetId="0" hidden="1">'SUIVI DES VERIFICATIONS'!$D$2:$AL$912</definedName>
    <definedName name="Z_A54EAF97_951E_40AA_8701_8649664CEA7C_.wvu.FilterData" localSheetId="0" hidden="1">'SUIVI DES VERIFICATIONS'!$D$2:$AG$912</definedName>
    <definedName name="Z_A57509D8_0399_47EF_82EF_0BDCB59D587B_.wvu.FilterData" localSheetId="0" hidden="1">'SUIVI DES VERIFICATIONS'!$D$2:$AG$912</definedName>
    <definedName name="Z_A5CF8B62_4018_4C99_9182_494E78CEE385_.wvu.FilterData" localSheetId="0" hidden="1">'SUIVI DES VERIFICATIONS'!$D$2:$AG$912</definedName>
    <definedName name="Z_A5EF1481_AD8C_4345_8A1A_04772FE40288_.wvu.FilterData" localSheetId="0" hidden="1">'SUIVI DES VERIFICATIONS'!$D$2:$AG$912</definedName>
    <definedName name="Z_A6B61215_D81C_4076_B25B_86D6A338E8B3_.wvu.FilterData" localSheetId="0" hidden="1">'SUIVI DES VERIFICATIONS'!$D$2:$AL$912</definedName>
    <definedName name="Z_A7329F84_DF72_40EC_803C_0DFC66450D20_.wvu.FilterData" localSheetId="0" hidden="1">'SUIVI DES VERIFICATIONS'!$D$2:$AN$912</definedName>
    <definedName name="Z_A77A4E89_FBBB_4FF9_A1E6_87FE82B7B89A_.wvu.FilterData" localSheetId="0" hidden="1">'SUIVI DES VERIFICATIONS'!$D$2:$AG$912</definedName>
    <definedName name="Z_A77A60CF_197D_4870_B18E_A5F888917D48_.wvu.FilterData" localSheetId="0" hidden="1">'SUIVI DES VERIFICATIONS'!$A$2:$AQ$912</definedName>
    <definedName name="Z_A7820BA5_0BBD_40FF_BEE1_CB954010A7DF_.wvu.FilterData" localSheetId="0" hidden="1">'SUIVI DES VERIFICATIONS'!$D$2:$AL$912</definedName>
    <definedName name="Z_A7AFE9C6_EDAD_436B_A215_8ECD51A55760_.wvu.FilterData" localSheetId="0" hidden="1">'SUIVI DES VERIFICATIONS'!$D$2:$AK$912</definedName>
    <definedName name="Z_A7BE8B58_2C8B_48B6_83EA_DAE77E7DD3FB_.wvu.FilterData" localSheetId="0" hidden="1">'SUIVI DES VERIFICATIONS'!$D$2:$AG$912</definedName>
    <definedName name="Z_A886DE79_5259_41E8_8C64_7CD06B46BA1A_.wvu.FilterData" localSheetId="0" hidden="1">'SUIVI DES VERIFICATIONS'!$D$2:$AL$912</definedName>
    <definedName name="Z_A8AF4C07_7459_4CB4_8C94_38C2C6D40940_.wvu.FilterData" localSheetId="0" hidden="1">'SUIVI DES VERIFICATIONS'!$D$2:$AG$912</definedName>
    <definedName name="Z_A9258500_F7C8_4EAC_9CB7_A77E95D403E1_.wvu.FilterData" localSheetId="0" hidden="1">'SUIVI DES VERIFICATIONS'!$D$2:$AG$912</definedName>
    <definedName name="Z_A969A323_43C1_427B_9222_579886E64B62_.wvu.FilterData" localSheetId="0" hidden="1">'SUIVI DES VERIFICATIONS'!$D$2:$AL$912</definedName>
    <definedName name="Z_AA0321BC_67AC_444D_9E00_6BCCCDF2FC30_.wvu.FilterData" localSheetId="0" hidden="1">'SUIVI DES VERIFICATIONS'!$D$2:$AG$912</definedName>
    <definedName name="Z_AA1FF9FC_69BF_4DD0_9490_B60E562E4AEB_.wvu.FilterData" localSheetId="0" hidden="1">'SUIVI DES VERIFICATIONS'!$D$2:$AL$912</definedName>
    <definedName name="Z_AA57E9E0_797D_4C18_9FFF_7C3F5E11B2F0_.wvu.FilterData" localSheetId="0" hidden="1">'SUIVI DES VERIFICATIONS'!$A$2:$AR$912</definedName>
    <definedName name="Z_AA939A0E_4D42_4990_B4C1_AD82E624BED5_.wvu.FilterData" localSheetId="0" hidden="1">'SUIVI DES VERIFICATIONS'!$D$2:$AG$912</definedName>
    <definedName name="Z_AAA72778_9CD9_48C4_A445_34A6A3F3679B_.wvu.FilterData" localSheetId="0" hidden="1">'SUIVI DES VERIFICATIONS'!$D$2:$AL$912</definedName>
    <definedName name="Z_AADCB19B_5161_4FC9_A124_AD544D686DAE_.wvu.FilterData" localSheetId="0" hidden="1">'SUIVI DES VERIFICATIONS'!$D$2:$AG$912</definedName>
    <definedName name="Z_AB0DDCA5_20B9_4EDD_94A1_DDE4C3813529_.wvu.FilterData" localSheetId="0" hidden="1">'SUIVI DES VERIFICATIONS'!$D$2:$AG$912</definedName>
    <definedName name="Z_AB7CC81E_1FED_4B40_8E4B_BC6D618926EF_.wvu.FilterData" localSheetId="0" hidden="1">'SUIVI DES VERIFICATIONS'!$D$2:$AG$912</definedName>
    <definedName name="Z_AB92DE48_80F4_485F_966A_8D56D084100A_.wvu.FilterData" localSheetId="0" hidden="1">'SUIVI DES VERIFICATIONS'!$D$2:$AG$912</definedName>
    <definedName name="Z_AC0DE071_8357_4B7C_B20F_6214E20CC023_.wvu.FilterData" localSheetId="0" hidden="1">'SUIVI DES VERIFICATIONS'!$D$2:$AN$912</definedName>
    <definedName name="Z_AC1EB157_7FDC_480B_A7E0_BD2843176338_.wvu.FilterData" localSheetId="0" hidden="1">'SUIVI DES VERIFICATIONS'!$D$2:$AK$912</definedName>
    <definedName name="Z_ACE04D2D_655C_41B9_B254_834998496DA4_.wvu.FilterData" localSheetId="0" hidden="1">'SUIVI DES VERIFICATIONS'!$D$2:$AI$912</definedName>
    <definedName name="Z_AE512719_A5EE_4ACA_B46E_F68DC67A1BD6_.wvu.FilterData" localSheetId="0" hidden="1">'SUIVI DES VERIFICATIONS'!$D$2:$AG$912</definedName>
    <definedName name="Z_AE77EAF9_03BE_4ABD_91A3_459C4E3A2EC1_.wvu.FilterData" localSheetId="0" hidden="1">'SUIVI DES VERIFICATIONS'!$A$2:$AQ$912</definedName>
    <definedName name="Z_AEBB427A_F4B4_4844_B6F2_F75259113DD0_.wvu.FilterData" localSheetId="0" hidden="1">'SUIVI DES VERIFICATIONS'!$D$2:$AG$912</definedName>
    <definedName name="Z_AEF90FF8_0667_4110_BD07_C96DE0AF8612_.wvu.FilterData" localSheetId="0" hidden="1">'SUIVI DES VERIFICATIONS'!$A$2:$AR$912</definedName>
    <definedName name="Z_AF0F335C_DF6B_481B_8C6E_A6D614190BB7_.wvu.FilterData" localSheetId="0" hidden="1">'SUIVI DES VERIFICATIONS'!$D$2:$AG$912</definedName>
    <definedName name="Z_AF47E359_5305_4494_B535_61FCCD3ED3E7_.wvu.FilterData" localSheetId="0" hidden="1">'SUIVI DES VERIFICATIONS'!$D$2:$AG$912</definedName>
    <definedName name="Z_AF8F7F8C_A77F_4242_9168_B8EE8489D360_.wvu.FilterData" localSheetId="0" hidden="1">'SUIVI DES VERIFICATIONS'!$D$2:$AG$912</definedName>
    <definedName name="Z_AFB2D968_34FC_4A1B_8E59_FCB59DA650CC_.wvu.FilterData" localSheetId="0" hidden="1">'SUIVI DES VERIFICATIONS'!$D$2:$AL$912</definedName>
    <definedName name="Z_AFE78F65_0A86_46EA_AB2A_3BE8F3377079_.wvu.FilterData" localSheetId="0" hidden="1">'SUIVI DES VERIFICATIONS'!$D$2:$AG$912</definedName>
    <definedName name="Z_B05C7A26_1507_4CA1_8979_F64201526D4B_.wvu.FilterData" localSheetId="0" hidden="1">'SUIVI DES VERIFICATIONS'!$D$2:$AG$912</definedName>
    <definedName name="Z_B0C577BD_5C1C_47FE_9CF2_53AE41DDF6E0_.wvu.FilterData" localSheetId="0" hidden="1">'SUIVI DES VERIFICATIONS'!$A$2:$AR$912</definedName>
    <definedName name="Z_B152ECF6_2A74_4184_8556_DD583838C36B_.wvu.FilterData" localSheetId="0" hidden="1">'SUIVI DES VERIFICATIONS'!$D$2:$AG$912</definedName>
    <definedName name="Z_B1737C9A_50D1_4FFB_9DE8_EF4B9A515A1C_.wvu.FilterData" localSheetId="0" hidden="1">'SUIVI DES VERIFICATIONS'!$D$2:$AL$912</definedName>
    <definedName name="Z_B1EEF2FA_D071_4D68_B291_7AF995D05A15_.wvu.FilterData" localSheetId="0" hidden="1">'SUIVI DES VERIFICATIONS'!$D$2:$AG$912</definedName>
    <definedName name="Z_B21E914B_D837_4903_99AF_D9A253EF1C11_.wvu.FilterData" localSheetId="0" hidden="1">'SUIVI DES VERIFICATIONS'!$A$2:$AQ$912</definedName>
    <definedName name="Z_B2282388_BE68_4363_AFBF_9FBDE1C9C3C6_.wvu.FilterData" localSheetId="0" hidden="1">'SUIVI DES VERIFICATIONS'!$A$2:$AR$912</definedName>
    <definedName name="Z_B23684F2_BBD5_4A02_8E37_03C080A4487E_.wvu.FilterData" localSheetId="0" hidden="1">'SUIVI DES VERIFICATIONS'!$D$2:$AG$912</definedName>
    <definedName name="Z_B26DDB1C_8E1C_4D6B_B171_11FC16F996CB_.wvu.FilterData" localSheetId="0" hidden="1">'SUIVI DES VERIFICATIONS'!$A$2:$AQ$912</definedName>
    <definedName name="Z_B2703F10_A2B0_4A8A_8FB4_392F337BB416_.wvu.FilterData" localSheetId="0" hidden="1">'SUIVI DES VERIFICATIONS'!$A$2:$AQ$912</definedName>
    <definedName name="Z_B3723F6C_4D70_4A38_BCFE_EA808C37BC9D_.wvu.FilterData" localSheetId="0" hidden="1">'SUIVI DES VERIFICATIONS'!$A$2:$AR$912</definedName>
    <definedName name="Z_B4AD6685_D273_428D_8524_F3D29959F6F0_.wvu.FilterData" localSheetId="0" hidden="1">'SUIVI DES VERIFICATIONS'!$D$2:$AG$912</definedName>
    <definedName name="Z_B4E849CD_112B_4728_8720_587CA70E66CB_.wvu.FilterData" localSheetId="0" hidden="1">'SUIVI DES VERIFICATIONS'!$D$2:$AG$912</definedName>
    <definedName name="Z_B611817C_8946_43B6_8DD8_81B11101CD99_.wvu.FilterData" localSheetId="0" hidden="1">'SUIVI DES VERIFICATIONS'!$A$2:$AR$912</definedName>
    <definedName name="Z_B66DB0BF_4A4A_4AD6_8A7A_1DABAFDEA048_.wvu.FilterData" localSheetId="0" hidden="1">'SUIVI DES VERIFICATIONS'!$A$2:$AQ$912</definedName>
    <definedName name="Z_B6E37AE1_97AC_4F51_99A0_3BD74993E020_.wvu.FilterData" localSheetId="0" hidden="1">'SUIVI DES VERIFICATIONS'!$A$2:$AR$912</definedName>
    <definedName name="Z_B6EE4B7B_F91C_4AB8_9EDA_71F284670602_.wvu.FilterData" localSheetId="1" hidden="1">'Liste détentions mat2k'!$A$1:$K$977</definedName>
    <definedName name="Z_B6EE4B7B_F91C_4AB8_9EDA_71F284670602_.wvu.FilterData" localSheetId="0" hidden="1">'SUIVI DES VERIFICATIONS'!$A$2:$AR$912</definedName>
    <definedName name="Z_B769965B_E36F_4FE7_AEA5_0C286FFCFCB3_.wvu.FilterData" localSheetId="0" hidden="1">'SUIVI DES VERIFICATIONS'!$A$2:$AR$912</definedName>
    <definedName name="Z_B788DF61_41A6_4CFD_80EE_59D15C303D15_.wvu.FilterData" localSheetId="0" hidden="1">'SUIVI DES VERIFICATIONS'!$D$2:$AH$912</definedName>
    <definedName name="Z_B81CFBED_F950_4B55_B976_3C5FD9E845F7_.wvu.FilterData" localSheetId="0" hidden="1">'SUIVI DES VERIFICATIONS'!$D$2:$AG$912</definedName>
    <definedName name="Z_B85059E3_820E_4C48_BBAA_1E1CEE09D670_.wvu.FilterData" localSheetId="0" hidden="1">'SUIVI DES VERIFICATIONS'!$D$2:$AG$912</definedName>
    <definedName name="Z_BA671ACA_7814_464D_89FE_0B921E22EDC2_.wvu.FilterData" localSheetId="0" hidden="1">'SUIVI DES VERIFICATIONS'!$D$2:$AG$912</definedName>
    <definedName name="Z_BA91FF2C_730B_421E_BB4D_383A27930274_.wvu.FilterData" localSheetId="0" hidden="1">'SUIVI DES VERIFICATIONS'!$D$2:$AG$912</definedName>
    <definedName name="Z_BAAC7895_323F_4803_9EB0_68697702A879_.wvu.FilterData" localSheetId="0" hidden="1">'SUIVI DES VERIFICATIONS'!$D$2:$AN$912</definedName>
    <definedName name="Z_BB4B92B9_46A4_4852_A8A8_901483842195_.wvu.FilterData" localSheetId="0" hidden="1">'SUIVI DES VERIFICATIONS'!$D$2:$AL$912</definedName>
    <definedName name="Z_BB78C95D_2A80_4497_99CC_EA36C18330BD_.wvu.FilterData" localSheetId="0" hidden="1">'SUIVI DES VERIFICATIONS'!$A$2:$AR$912</definedName>
    <definedName name="Z_BB8F5BE4_D69D_4EB5_9BFD_4AA10A2E5B8B_.wvu.FilterData" localSheetId="0" hidden="1">'SUIVI DES VERIFICATIONS'!$D$2:$AG$912</definedName>
    <definedName name="Z_BBBF96C0_64D5_4D55_AE97_F9CD7E87921E_.wvu.FilterData" localSheetId="0" hidden="1">'SUIVI DES VERIFICATIONS'!$D$2:$AN$912</definedName>
    <definedName name="Z_BC266E96_2269_47DA_90A4_A59FF6968630_.wvu.FilterData" localSheetId="0" hidden="1">'SUIVI DES VERIFICATIONS'!$A$2:$AQ$912</definedName>
    <definedName name="Z_BC2D9035_39AA_47C4_8EDB_4D52F6D56A5F_.wvu.FilterData" localSheetId="0" hidden="1">'SUIVI DES VERIFICATIONS'!$A$2:$AQ$912</definedName>
    <definedName name="Z_BC6C3A97_1AF6_4CB9_AB37_915C4EBD2AD5_.wvu.FilterData" localSheetId="0" hidden="1">'SUIVI DES VERIFICATIONS'!$D$2:$AG$912</definedName>
    <definedName name="Z_BC7C583B_B0AC_445A_9D87_C582578BDD63_.wvu.FilterData" localSheetId="0" hidden="1">'SUIVI DES VERIFICATIONS'!$D$2:$AK$912</definedName>
    <definedName name="Z_BED2DFA9_E131_4156_A529_9DBD6DFFA711_.wvu.FilterData" localSheetId="0" hidden="1">'SUIVI DES VERIFICATIONS'!$A$2:$AQ$912</definedName>
    <definedName name="Z_BF409B0E_5727_4365_B170_81DC3D363C5B_.wvu.FilterData" localSheetId="0" hidden="1">'SUIVI DES VERIFICATIONS'!$D$2:$AL$912</definedName>
    <definedName name="Z_BF72B474_F6BA_4946_8A3C_2686FA4B52D7_.wvu.FilterData" localSheetId="0" hidden="1">'SUIVI DES VERIFICATIONS'!$D$2:$AI$912</definedName>
    <definedName name="Z_BFEE6488_9053_436A_86E2_094F50FB1247_.wvu.Cols" localSheetId="0" hidden="1">'SUIVI DES VERIFICATIONS'!#REF!</definedName>
    <definedName name="Z_BFEE6488_9053_436A_86E2_094F50FB1247_.wvu.FilterData" localSheetId="0" hidden="1">'SUIVI DES VERIFICATIONS'!$D$2:$AG$912</definedName>
    <definedName name="Z_BFF8996A_C081_426C_8280_E7DFE4B3992B_.wvu.FilterData" localSheetId="0" hidden="1">'SUIVI DES VERIFICATIONS'!$D$2:$AG$912</definedName>
    <definedName name="Z_C008E6AB_3F85_45B3_A847_80213B9C881C_.wvu.FilterData" localSheetId="0" hidden="1">'SUIVI DES VERIFICATIONS'!$D$2:$AG$912</definedName>
    <definedName name="Z_C0AE0743_7BC6_4BFD_B1D9_34C0419CBD07_.wvu.FilterData" localSheetId="0" hidden="1">'SUIVI DES VERIFICATIONS'!$D$2:$AN$912</definedName>
    <definedName name="Z_C131F1CC_D4B5_47DA_8FE8_B2D1D8136162_.wvu.FilterData" localSheetId="0" hidden="1">'SUIVI DES VERIFICATIONS'!$A$2:$AQ$912</definedName>
    <definedName name="Z_C16A13B9_6FD8_4BE0_ADE8_AFF57F0777D4_.wvu.FilterData" localSheetId="0" hidden="1">'SUIVI DES VERIFICATIONS'!$D$2:$AN$912</definedName>
    <definedName name="Z_C1E6E698_C102_4CB3_922D_76B8013CF683_.wvu.FilterData" localSheetId="0" hidden="1">'SUIVI DES VERIFICATIONS'!$D$2:$AG$912</definedName>
    <definedName name="Z_C204FF3C_F90B_4C54_A859_DFDEAE89CFBC_.wvu.FilterData" localSheetId="0" hidden="1">'SUIVI DES VERIFICATIONS'!$D$2:$AG$912</definedName>
    <definedName name="Z_C22755E5_5553_4046_997E_831B9A2307F6_.wvu.FilterData" localSheetId="0" hidden="1">'SUIVI DES VERIFICATIONS'!$D$2:$AN$912</definedName>
    <definedName name="Z_C25F9FD5_A3B6_4A5A_9828_D0CC6C14C30F_.wvu.FilterData" localSheetId="0" hidden="1">'SUIVI DES VERIFICATIONS'!$D$2:$AG$912</definedName>
    <definedName name="Z_C282C795_BFEA_4487_8E86_0EA0E0424D5E_.wvu.FilterData" localSheetId="0" hidden="1">'SUIVI DES VERIFICATIONS'!$A$2:$AQ$912</definedName>
    <definedName name="Z_C3090495_3BDA_4D0F_862A_583AE0220B92_.wvu.FilterData" localSheetId="0" hidden="1">'SUIVI DES VERIFICATIONS'!$D$2:$AG$912</definedName>
    <definedName name="Z_C368D348_0B7C_439A_A0DB_5A1075383B7B_.wvu.FilterData" localSheetId="0" hidden="1">'SUIVI DES VERIFICATIONS'!$D$2:$AN$912</definedName>
    <definedName name="Z_C39AA200_096D_4BE9_B900_2D0376C3B1FF_.wvu.FilterData" localSheetId="0" hidden="1">'SUIVI DES VERIFICATIONS'!$D$2:$AG$912</definedName>
    <definedName name="Z_C39F0ABF_ADA9_4323_AB16_BFD96CF73119_.wvu.FilterData" localSheetId="0" hidden="1">'SUIVI DES VERIFICATIONS'!$D$2:$AL$912</definedName>
    <definedName name="Z_C49C78C8_E4B4_428B_A485_8D2A36063FAA_.wvu.FilterData" localSheetId="0" hidden="1">'SUIVI DES VERIFICATIONS'!$D$2:$AG$912</definedName>
    <definedName name="Z_C56A51D6_8834_48CA_B16D_A6DC7EA4608E_.wvu.FilterData" localSheetId="0" hidden="1">'SUIVI DES VERIFICATIONS'!$D$2:$AL$912</definedName>
    <definedName name="Z_C5D3747A_8C2D_4056_84DD_CD32BDE0C745_.wvu.FilterData" localSheetId="0" hidden="1">'SUIVI DES VERIFICATIONS'!$D$2:$AK$912</definedName>
    <definedName name="Z_C6006BD1_D4DA_41C4_8289_023CBA5303D9_.wvu.FilterData" localSheetId="0" hidden="1">'SUIVI DES VERIFICATIONS'!$D$2:$AG$912</definedName>
    <definedName name="Z_C633859A_D07B_44F8_95A4_09A2C4321409_.wvu.FilterData" localSheetId="0" hidden="1">'SUIVI DES VERIFICATIONS'!$D$2:$AG$912</definedName>
    <definedName name="Z_C6B0C524_7B20_4A2C_9468_89C14FE09A96_.wvu.FilterData" localSheetId="0" hidden="1">'SUIVI DES VERIFICATIONS'!$A$2:$AQ$912</definedName>
    <definedName name="Z_C73F0E8E_C2D2_4DD9_91F2_BEA4B9B19E6C_.wvu.FilterData" localSheetId="0" hidden="1">'SUIVI DES VERIFICATIONS'!$D$2:$AG$912</definedName>
    <definedName name="Z_C79EAA24_D14B_4E82_909F_CCC1AB39ABA7_.wvu.FilterData" localSheetId="0" hidden="1">'SUIVI DES VERIFICATIONS'!$D$2:$AK$912</definedName>
    <definedName name="Z_C7C1BD95_1400_44EA_8A59_43D07017E7BA_.wvu.FilterData" localSheetId="0" hidden="1">'SUIVI DES VERIFICATIONS'!$D$2:$AN$912</definedName>
    <definedName name="Z_C94AE2F3_8590_4924_BA4C_43E936A2F736_.wvu.FilterData" localSheetId="0" hidden="1">'SUIVI DES VERIFICATIONS'!$D$2:$AG$912</definedName>
    <definedName name="Z_CA7484F8_4BAF_4C8F_B4D8_37BFFC11FB55_.wvu.FilterData" localSheetId="0" hidden="1">'SUIVI DES VERIFICATIONS'!$D$2:$AG$912</definedName>
    <definedName name="Z_CA751897_E847_4C05_A95A_24C3E3EC2C26_.wvu.FilterData" localSheetId="0" hidden="1">'SUIVI DES VERIFICATIONS'!$D$2:$AN$912</definedName>
    <definedName name="Z_CAAB6FF4_B737_42D2_BFAD_726C5DA98F45_.wvu.FilterData" localSheetId="0" hidden="1">'SUIVI DES VERIFICATIONS'!$D$2:$AI$912</definedName>
    <definedName name="Z_CB97344C_8B7B_4708_8774_281D8C4E1BAC_.wvu.FilterData" localSheetId="0" hidden="1">'SUIVI DES VERIFICATIONS'!$D$2:$AG$912</definedName>
    <definedName name="Z_CC614174_33C9_4E37_957E_9B99BA17A82B_.wvu.FilterData" localSheetId="0" hidden="1">'SUIVI DES VERIFICATIONS'!$D$2:$AL$912</definedName>
    <definedName name="Z_CCF4A79F_ADE1_43E9_A0DC_45343F3847D3_.wvu.FilterData" localSheetId="0" hidden="1">'SUIVI DES VERIFICATIONS'!$D$2:$AI$912</definedName>
    <definedName name="Z_CD39D3AC_8992_4B8F_A4B6_8028A6928166_.wvu.FilterData" localSheetId="0" hidden="1">'SUIVI DES VERIFICATIONS'!$D$2:$AG$912</definedName>
    <definedName name="Z_CD3E33A8_B1A5_49FB_AE46_488256083F0F_.wvu.FilterData" localSheetId="0" hidden="1">'SUIVI DES VERIFICATIONS'!$D$2:$AG$912</definedName>
    <definedName name="Z_CD54A359_1DD5_4335_B88C_20C8628F3CC8_.wvu.FilterData" localSheetId="1" hidden="1">'Liste détentions mat2k'!$A$1:$K$977</definedName>
    <definedName name="Z_CD54A359_1DD5_4335_B88C_20C8628F3CC8_.wvu.FilterData" localSheetId="0" hidden="1">'SUIVI DES VERIFICATIONS'!$A$2:$AR$912</definedName>
    <definedName name="Z_CDECD424_255C_456C_9EFF_80DE2756DC6D_.wvu.FilterData" localSheetId="0" hidden="1">'SUIVI DES VERIFICATIONS'!$D$2:$AG$912</definedName>
    <definedName name="Z_CDFDB21D_61AB_4A08_BF76_8ECBF68B58DB_.wvu.FilterData" localSheetId="0" hidden="1">'SUIVI DES VERIFICATIONS'!$A$2:$AQ$912</definedName>
    <definedName name="Z_CE67FF2E_0296_4883_99BF_93E0FCF08CDA_.wvu.FilterData" localSheetId="0" hidden="1">'SUIVI DES VERIFICATIONS'!$D$2:$AG$912</definedName>
    <definedName name="Z_CE6926C8_1DC5_46E9_86B7_8175717E8575_.wvu.FilterData" localSheetId="0" hidden="1">'SUIVI DES VERIFICATIONS'!$D$2:$AL$912</definedName>
    <definedName name="Z_CEB0EB25_A38E_4A09_92CA_9AF655B4A6D0_.wvu.FilterData" localSheetId="0" hidden="1">'SUIVI DES VERIFICATIONS'!$D$2:$AM$912</definedName>
    <definedName name="Z_CF3B63FC_21E5_48C4_BB80_C2586157D35E_.wvu.FilterData" localSheetId="0" hidden="1">'SUIVI DES VERIFICATIONS'!$D$2:$AG$912</definedName>
    <definedName name="Z_CF7C016B_76BE_408E_AD34_513CB0F2FEB8_.wvu.FilterData" localSheetId="0" hidden="1">'SUIVI DES VERIFICATIONS'!$A$2:$AQ$912</definedName>
    <definedName name="Z_D00D39BC_B83E_405F_A521_A8DC75AD2134_.wvu.FilterData" localSheetId="0" hidden="1">'SUIVI DES VERIFICATIONS'!$A$2:$AQ$912</definedName>
    <definedName name="Z_D1A60474_D51F_4106_AE07_5034C365D8E3_.wvu.FilterData" localSheetId="0" hidden="1">'SUIVI DES VERIFICATIONS'!$D$2:$AG$912</definedName>
    <definedName name="Z_D1E79FD1_9D71_4740_9994_D497022BA90E_.wvu.FilterData" localSheetId="0" hidden="1">'SUIVI DES VERIFICATIONS'!$D$2:$AN$912</definedName>
    <definedName name="Z_D2287275_07CE_41B0_BCBA_61B4F8E0B7FD_.wvu.FilterData" localSheetId="0" hidden="1">'SUIVI DES VERIFICATIONS'!$D$2:$AG$912</definedName>
    <definedName name="Z_D274E9DB_272B_462B_9B10_F328A8505735_.wvu.FilterData" localSheetId="0" hidden="1">'SUIVI DES VERIFICATIONS'!$D$2:$AN$912</definedName>
    <definedName name="Z_D3BA48BA_B040_4A3E_9B23_4F8BA0F7DB18_.wvu.FilterData" localSheetId="0" hidden="1">'SUIVI DES VERIFICATIONS'!$D$2:$AL$912</definedName>
    <definedName name="Z_D43BBC83_F676_474B_88A6_23CF52E01734_.wvu.FilterData" localSheetId="0" hidden="1">'SUIVI DES VERIFICATIONS'!$A$2:$AQ$912</definedName>
    <definedName name="Z_D49001E6_06C5_467B_BE58_CEADAC9907E3_.wvu.FilterData" localSheetId="0" hidden="1">'SUIVI DES VERIFICATIONS'!$D$2:$AG$912</definedName>
    <definedName name="Z_D4B4DD6B_72B0_4B62_92E4_01221EE3DAD6_.wvu.FilterData" localSheetId="0" hidden="1">'SUIVI DES VERIFICATIONS'!$D$2:$AG$912</definedName>
    <definedName name="Z_D514CFF3_2DE4_47FE_8CEF_44496B602FE8_.wvu.FilterData" localSheetId="0" hidden="1">'SUIVI DES VERIFICATIONS'!$D$2:$AG$912</definedName>
    <definedName name="Z_D54B1215_6201_4474_8CB8_0B4179C9FA74_.wvu.FilterData" localSheetId="0" hidden="1">'SUIVI DES VERIFICATIONS'!$D$2:$AK$912</definedName>
    <definedName name="Z_D579EBF2_1257_475F_8219_867B7528625B_.wvu.FilterData" localSheetId="0" hidden="1">'SUIVI DES VERIFICATIONS'!$D$2:$AL$912</definedName>
    <definedName name="Z_D769E546_885E_4ED3_84FE_AD6C5B2EFFE5_.wvu.FilterData" localSheetId="0" hidden="1">'SUIVI DES VERIFICATIONS'!$D$2:$AG$912</definedName>
    <definedName name="Z_D7B2B433_F8F0_4ABF_90A6_1579C1E52893_.wvu.FilterData" localSheetId="0" hidden="1">'SUIVI DES VERIFICATIONS'!$A$2:$AQ$912</definedName>
    <definedName name="Z_D906E958_182D_455B_AF44_B2F54A05A8D2_.wvu.FilterData" localSheetId="0" hidden="1">'SUIVI DES VERIFICATIONS'!$D$2:$AG$912</definedName>
    <definedName name="Z_D9154FAA_5411_4911_8BE9_17E9B1D2B35C_.wvu.FilterData" localSheetId="0" hidden="1">'SUIVI DES VERIFICATIONS'!$A$2:$AQ$912</definedName>
    <definedName name="Z_D9F44F4A_E63D_4156_A4E6_BE45AB41EB78_.wvu.FilterData" localSheetId="0" hidden="1">'SUIVI DES VERIFICATIONS'!$A$2:$AQ$912</definedName>
    <definedName name="Z_DA898487_2ACF_49E6_9036_6B1B712630AE_.wvu.FilterData" localSheetId="0" hidden="1">'SUIVI DES VERIFICATIONS'!$D$2:$AI$912</definedName>
    <definedName name="Z_DA9C0640_B18E_43A6_9B61_5BF7702D0D21_.wvu.FilterData" localSheetId="0" hidden="1">'SUIVI DES VERIFICATIONS'!$A$2:$AQ$912</definedName>
    <definedName name="Z_DA9C0C7C_6ECC_4C75_98EF_F85706D46FE3_.wvu.FilterData" localSheetId="0" hidden="1">'SUIVI DES VERIFICATIONS'!$A$2:$AR$912</definedName>
    <definedName name="Z_DAA3605A_B081_4367_9878_87BE4C02DCE2_.wvu.FilterData" localSheetId="0" hidden="1">'SUIVI DES VERIFICATIONS'!$D$2:$AG$912</definedName>
    <definedName name="Z_DB3597F3_D314_44C1_9A84_B5182E86D8AF_.wvu.FilterData" localSheetId="0" hidden="1">'SUIVI DES VERIFICATIONS'!$A$2:$AQ$912</definedName>
    <definedName name="Z_DBC9B85A_6FD1_4005_8856_373818AECB5B_.wvu.FilterData" localSheetId="0" hidden="1">'SUIVI DES VERIFICATIONS'!$D$2:$AN$912</definedName>
    <definedName name="Z_DBE52E0F_374D_44DA_9982_2CDB588D9020_.wvu.FilterData" localSheetId="0" hidden="1">'SUIVI DES VERIFICATIONS'!$D$2:$AG$912</definedName>
    <definedName name="Z_DBF4BBBB_067E_43A7_A3AB_C76926A0F345_.wvu.FilterData" localSheetId="0" hidden="1">'SUIVI DES VERIFICATIONS'!$D$2:$AG$912</definedName>
    <definedName name="Z_DC29E8E2_87D2_4207_B43F_098069D4958A_.wvu.FilterData" localSheetId="0" hidden="1">'SUIVI DES VERIFICATIONS'!$D$2:$AG$912</definedName>
    <definedName name="Z_DC42CD47_7D60_4454_9A11_F9D3A95F7545_.wvu.FilterData" localSheetId="0" hidden="1">'SUIVI DES VERIFICATIONS'!$A$2:$AR$912</definedName>
    <definedName name="Z_DC8DA146_368D_4DD3_9328_1EB3456D1A4F_.wvu.FilterData" localSheetId="0" hidden="1">'SUIVI DES VERIFICATIONS'!$D$2:$AG$912</definedName>
    <definedName name="Z_DCAC1E4E_DD57_48D6_808A_7715D0C8644E_.wvu.FilterData" localSheetId="0" hidden="1">'SUIVI DES VERIFICATIONS'!$A$2:$AR$912</definedName>
    <definedName name="Z_DCAF6894_0DE6_4BAF_A17B_5EBA5387466F_.wvu.FilterData" localSheetId="0" hidden="1">'SUIVI DES VERIFICATIONS'!$D$2:$AI$912</definedName>
    <definedName name="Z_DDA7EDB5_B168_4EC6_A8AA_D8750904FE08_.wvu.FilterData" localSheetId="0" hidden="1">'SUIVI DES VERIFICATIONS'!$D$2:$AL$912</definedName>
    <definedName name="Z_DDB3CBDB_4DB8_48F7_B5BE_268B600160B9_.wvu.FilterData" localSheetId="0" hidden="1">'SUIVI DES VERIFICATIONS'!$D$2:$AL$912</definedName>
    <definedName name="Z_DE84E892_B070_44D5_9B4B_93E61AFAF355_.wvu.FilterData" localSheetId="0" hidden="1">'SUIVI DES VERIFICATIONS'!$D$2:$AG$912</definedName>
    <definedName name="Z_DEBD81B6_6EDE_4A2D_8FC4_A96CDC66951F_.wvu.FilterData" localSheetId="0" hidden="1">'SUIVI DES VERIFICATIONS'!$D$2:$AL$912</definedName>
    <definedName name="Z_DFABEB18_24A1_42A6_80D9_110DE21231E1_.wvu.FilterData" localSheetId="0" hidden="1">'SUIVI DES VERIFICATIONS'!$D$2:$AG$912</definedName>
    <definedName name="Z_E006C0B2_377B_4B73_8B04_2DDA32C2C655_.wvu.FilterData" localSheetId="0" hidden="1">'SUIVI DES VERIFICATIONS'!$A$2:$AR$912</definedName>
    <definedName name="Z_E00C28D1_D2AC_4A70_A070_AF61B7876AF8_.wvu.FilterData" localSheetId="0" hidden="1">'SUIVI DES VERIFICATIONS'!$D$2:$AG$912</definedName>
    <definedName name="Z_E02E25DD_E7D5_4900_8149_3608B85D90BD_.wvu.FilterData" localSheetId="0" hidden="1">'SUIVI DES VERIFICATIONS'!$D$2:$AK$912</definedName>
    <definedName name="Z_E0549A4A_4266_4FF7_946B_4F1859300DAA_.wvu.FilterData" localSheetId="0" hidden="1">'SUIVI DES VERIFICATIONS'!$D$2:$AG$912</definedName>
    <definedName name="Z_E06103B9_8AEE_4101_9682_4124DD609E40_.wvu.FilterData" localSheetId="0" hidden="1">'SUIVI DES VERIFICATIONS'!$D$2:$AK$912</definedName>
    <definedName name="Z_E080E914_1C0D_4DBA_9AF2_A0123F18D1B8_.wvu.FilterData" localSheetId="0" hidden="1">'SUIVI DES VERIFICATIONS'!$D$2:$AG$912</definedName>
    <definedName name="Z_E08E04D8_A3B6_462E_B066_20D65DB79819_.wvu.FilterData" localSheetId="0" hidden="1">'SUIVI DES VERIFICATIONS'!$A$2:$AQ$912</definedName>
    <definedName name="Z_E0EE86DF_E40F_4E38_8C06_46D28E3C2FD3_.wvu.FilterData" localSheetId="0" hidden="1">'SUIVI DES VERIFICATIONS'!$D$2:$AG$912</definedName>
    <definedName name="Z_E114E707_001C_4477_A256_3E8C2B1B2F7C_.wvu.FilterData" localSheetId="0" hidden="1">'SUIVI DES VERIFICATIONS'!$D$2:$AG$912</definedName>
    <definedName name="Z_E1EAA58B_C3E0_452A_885A_5167A4903527_.wvu.FilterData" localSheetId="0" hidden="1">'SUIVI DES VERIFICATIONS'!$D$2:$AG$912</definedName>
    <definedName name="Z_E3181EE5_C232_43EF_89BD_7F919FD640DB_.wvu.FilterData" localSheetId="0" hidden="1">'SUIVI DES VERIFICATIONS'!$D$2:$AG$912</definedName>
    <definedName name="Z_E3625953_1010_4E65_AD57_EB42A56731C7_.wvu.FilterData" localSheetId="0" hidden="1">'SUIVI DES VERIFICATIONS'!$D$2:$AI$912</definedName>
    <definedName name="Z_E3B77475_6E59_4B42_95AE_28E1595734E9_.wvu.FilterData" localSheetId="0" hidden="1">'SUIVI DES VERIFICATIONS'!$D$2:$AG$912</definedName>
    <definedName name="Z_E40BEF75_2C03_446E_B480_932429FDA5EE_.wvu.FilterData" localSheetId="0" hidden="1">'SUIVI DES VERIFICATIONS'!$D$2:$AG$912</definedName>
    <definedName name="Z_E41574F7_9018_4C99_8D62_1252F10BEC6F_.wvu.FilterData" localSheetId="0" hidden="1">'SUIVI DES VERIFICATIONS'!$D$2:$AN$912</definedName>
    <definedName name="Z_E4AFECF9_92CD_4BAC_B2C0_A7D245626C62_.wvu.FilterData" localSheetId="0" hidden="1">'SUIVI DES VERIFICATIONS'!$A$2:$AQ$912</definedName>
    <definedName name="Z_E4D5D009_50C0_47EE_8F68_C58098AFEFEC_.wvu.FilterData" localSheetId="0" hidden="1">'SUIVI DES VERIFICATIONS'!$A$2:$AR$912</definedName>
    <definedName name="Z_E515717B_E99D_4BB6_AEDA_0C5E6AD15774_.wvu.FilterData" localSheetId="0" hidden="1">'SUIVI DES VERIFICATIONS'!$D$2:$AG$912</definedName>
    <definedName name="Z_E522A3C0_A801_4F2E_8F61_555463BFDF74_.wvu.FilterData" localSheetId="0" hidden="1">'SUIVI DES VERIFICATIONS'!$D$2:$AK$912</definedName>
    <definedName name="Z_E55385ED_6B7C_4B5C_B135_BE179437FDF1_.wvu.FilterData" localSheetId="0" hidden="1">'SUIVI DES VERIFICATIONS'!$A$2:$AQ$912</definedName>
    <definedName name="Z_E5959C8E_73AC_4158_98C4_34A7BD568D1E_.wvu.FilterData" localSheetId="0" hidden="1">'SUIVI DES VERIFICATIONS'!$A$2:$AQ$912</definedName>
    <definedName name="Z_E5C9AA0B_DFC7_41A9_A48E_F6019A9CFE8F_.wvu.FilterData" localSheetId="0" hidden="1">'SUIVI DES VERIFICATIONS'!$A$2:$AR$912</definedName>
    <definedName name="Z_E5DFD55A_B076_4A8C_A8F6_4F71DC50C970_.wvu.FilterData" localSheetId="0" hidden="1">'SUIVI DES VERIFICATIONS'!$D$2:$AN$912</definedName>
    <definedName name="Z_E6D93034_D529_413C_84BC_4BE3DB26019F_.wvu.FilterData" localSheetId="0" hidden="1">'SUIVI DES VERIFICATIONS'!$D$2:$AG$912</definedName>
    <definedName name="Z_E9E0A0D6_C741_49FC_BC01_8682C6B8F9ED_.wvu.FilterData" localSheetId="0" hidden="1">'SUIVI DES VERIFICATIONS'!$A$2:$AQ$912</definedName>
    <definedName name="Z_E9FBFBCB_FC3B_4932_B791_ACC643B51655_.wvu.FilterData" localSheetId="0" hidden="1">'SUIVI DES VERIFICATIONS'!$D$2:$AG$912</definedName>
    <definedName name="Z_EC32A502_069D_485C_81F1_87564B609FCB_.wvu.FilterData" localSheetId="0" hidden="1">'SUIVI DES VERIFICATIONS'!$D$2:$AG$912</definedName>
    <definedName name="Z_EC8A5714_5ACD_4A8C_AC14_5DB2B0AF48E3_.wvu.FilterData" localSheetId="0" hidden="1">'SUIVI DES VERIFICATIONS'!$D$2:$AL$912</definedName>
    <definedName name="Z_ECA79ECF_569F_450C_8A2E_A36AA55D25BF_.wvu.FilterData" localSheetId="0" hidden="1">'SUIVI DES VERIFICATIONS'!$D$2:$AL$912</definedName>
    <definedName name="Z_ED89AF0F_5E32_426A_AB3D_A2FC176D53E6_.wvu.FilterData" localSheetId="0" hidden="1">'SUIVI DES VERIFICATIONS'!$A$2:$AQ$912</definedName>
    <definedName name="Z_EE25E57C_F493_497E_A6B4_E238437ECD66_.wvu.FilterData" localSheetId="0" hidden="1">'SUIVI DES VERIFICATIONS'!$D$2:$AG$912</definedName>
    <definedName name="Z_EF7197A0_F604_46B1_ABAB_0E6549D91287_.wvu.FilterData" localSheetId="0" hidden="1">'SUIVI DES VERIFICATIONS'!$D$2:$AN$912</definedName>
    <definedName name="Z_F0560CC6_8C07_46B5_8F38_AB679C851C2E_.wvu.FilterData" localSheetId="0" hidden="1">'SUIVI DES VERIFICATIONS'!$D$2:$AG$912</definedName>
    <definedName name="Z_F069286C_C7D3_42DE_B4A1_861255FB3E05_.wvu.FilterData" localSheetId="0" hidden="1">'SUIVI DES VERIFICATIONS'!$D$2:$AK$912</definedName>
    <definedName name="Z_F0AC7707_0812_492B_BFDE_B3FB3E9A3DB9_.wvu.FilterData" localSheetId="0" hidden="1">'SUIVI DES VERIFICATIONS'!$A$2:$AR$912</definedName>
    <definedName name="Z_F16C46BF_0E27_4AAE_AF67_204530DDCF9C_.wvu.FilterData" localSheetId="0" hidden="1">'SUIVI DES VERIFICATIONS'!$A$2:$AR$912</definedName>
    <definedName name="Z_F1A89538_5008_4645_8320_46D9EC892E88_.wvu.FilterData" localSheetId="0" hidden="1">'SUIVI DES VERIFICATIONS'!$D$2:$AG$912</definedName>
    <definedName name="Z_F20DA40A_DE56_45F5_83EE_6D4D6EBC88B7_.wvu.FilterData" localSheetId="0" hidden="1">'SUIVI DES VERIFICATIONS'!$D$2:$AG$912</definedName>
    <definedName name="Z_F27E50F6_30C8_4F7E_8085_2D7263EE6C0F_.wvu.FilterData" localSheetId="0" hidden="1">'SUIVI DES VERIFICATIONS'!$D$2:$AN$912</definedName>
    <definedName name="Z_F2906DE0_74DC_48CF_A344_A8BA5730A22B_.wvu.FilterData" localSheetId="0" hidden="1">'SUIVI DES VERIFICATIONS'!$D$2:$AG$912</definedName>
    <definedName name="Z_F2EE4A7B_FAB4_423B_AC15_3B19CBF20E78_.wvu.FilterData" localSheetId="0" hidden="1">'SUIVI DES VERIFICATIONS'!$D$2:$AG$912</definedName>
    <definedName name="Z_F2F604F2_9E39_40DA_9139_04ABCF9EA059_.wvu.FilterData" localSheetId="0" hidden="1">'SUIVI DES VERIFICATIONS'!$D$2:$AK$912</definedName>
    <definedName name="Z_F406247F_B630_404D_AE58_195FE86186B9_.wvu.FilterData" localSheetId="0" hidden="1">'SUIVI DES VERIFICATIONS'!$D$2:$AG$912</definedName>
    <definedName name="Z_F485BD03_0C1C_4026_A10F_79F7F41AD084_.wvu.FilterData" localSheetId="0" hidden="1">'SUIVI DES VERIFICATIONS'!$D$2:$AL$912</definedName>
    <definedName name="Z_F4AE0E07_B92A_4A2D_82B0_5AAE009011AE_.wvu.FilterData" localSheetId="0" hidden="1">'SUIVI DES VERIFICATIONS'!$D$2:$AN$912</definedName>
    <definedName name="Z_F501CB78_1821_4609_9C84_9E0EF51057EF_.wvu.FilterData" localSheetId="0" hidden="1">'SUIVI DES VERIFICATIONS'!$D$2:$AG$912</definedName>
    <definedName name="Z_F598154C_B586_4227_BF4C_249F0A89D5FD_.wvu.FilterData" localSheetId="0" hidden="1">'SUIVI DES VERIFICATIONS'!$D$2:$AG$912</definedName>
    <definedName name="Z_F5D7CA77_DD94_454B_9786_A5B68CE15A89_.wvu.FilterData" localSheetId="0" hidden="1">'SUIVI DES VERIFICATIONS'!$D$2:$AG$912</definedName>
    <definedName name="Z_F5DF2C4D_8746_4D38_94CB_DBB73609DEB4_.wvu.FilterData" localSheetId="0" hidden="1">'SUIVI DES VERIFICATIONS'!$D$2:$AL$912</definedName>
    <definedName name="Z_F622487D_9D80_4244_9D4B_F49C9B259C52_.wvu.FilterData" localSheetId="0" hidden="1">'SUIVI DES VERIFICATIONS'!$D$2:$AG$912</definedName>
    <definedName name="Z_F655DBB2_5CBF_4379_B7DA_22C15DE9E83E_.wvu.FilterData" localSheetId="0" hidden="1">'SUIVI DES VERIFICATIONS'!$D$2:$AG$912</definedName>
    <definedName name="Z_F6ECF91C_50B7_4B44_8984_73181CDB7334_.wvu.FilterData" localSheetId="0" hidden="1">'SUIVI DES VERIFICATIONS'!$D$2:$AI$912</definedName>
    <definedName name="Z_F7735907_E1D1_437A_8A2D_2DFC2DDFCE49_.wvu.FilterData" localSheetId="0" hidden="1">'SUIVI DES VERIFICATIONS'!$A$2:$AQ$912</definedName>
    <definedName name="Z_F7E54B3A_B53B_4A0E_B842_E78D8022F936_.wvu.FilterData" localSheetId="0" hidden="1">'SUIVI DES VERIFICATIONS'!$A$2:$AR$912</definedName>
    <definedName name="Z_F7F5CB53_5C02_42BB_8C5F_F8FF0919F150_.wvu.FilterData" localSheetId="0" hidden="1">'SUIVI DES VERIFICATIONS'!$D$2:$AL$912</definedName>
    <definedName name="Z_F814DDE0_3FFE_484D_B932_BAB6093FE921_.wvu.FilterData" localSheetId="0" hidden="1">'SUIVI DES VERIFICATIONS'!$D$2:$AG$912</definedName>
    <definedName name="Z_F861B918_B003_4FA9_90F3_F7177762DA0F_.wvu.FilterData" localSheetId="0" hidden="1">'SUIVI DES VERIFICATIONS'!$A$2:$AQ$912</definedName>
    <definedName name="Z_F8833FBB_795F_4458_9759_EDCFFE60ECF7_.wvu.FilterData" localSheetId="0" hidden="1">'SUIVI DES VERIFICATIONS'!$D$2:$AL$912</definedName>
    <definedName name="Z_F89E463F_E7CA_4BC6_8E4E_586D421F079F_.wvu.FilterData" localSheetId="0" hidden="1">'SUIVI DES VERIFICATIONS'!$A$2:$AQ$912</definedName>
    <definedName name="Z_F8B4C780_5EE0_4D22_96D9_127EB3E82A38_.wvu.FilterData" localSheetId="0" hidden="1">'SUIVI DES VERIFICATIONS'!$D$2:$AL$912</definedName>
    <definedName name="Z_F8C0A3DD_28D8_44EC_BD2A_9C9EC7558F58_.wvu.FilterData" localSheetId="0" hidden="1">'SUIVI DES VERIFICATIONS'!$D$2:$AG$912</definedName>
    <definedName name="Z_F953D332_62D7_48A0_9DC6_05E2BC615503_.wvu.FilterData" localSheetId="0" hidden="1">'SUIVI DES VERIFICATIONS'!$D$2:$AL$912</definedName>
    <definedName name="Z_F982A9E2_FFC4_4F37_B253_687C98DBF423_.wvu.FilterData" localSheetId="0" hidden="1">'SUIVI DES VERIFICATIONS'!$D$2:$AG$912</definedName>
    <definedName name="Z_F9A32967_4BEB_48DB_85FB_16E941B76FD2_.wvu.FilterData" localSheetId="0" hidden="1">'SUIVI DES VERIFICATIONS'!$D$2:$AG$912</definedName>
    <definedName name="Z_F9ACBBD8_D608_40F7_AD89_D4A7C6CF6F67_.wvu.FilterData" localSheetId="0" hidden="1">'SUIVI DES VERIFICATIONS'!$D$2:$AN$912</definedName>
    <definedName name="Z_F9B86F8B_DFC3_49FA_A27D_2A4E410FA914_.wvu.FilterData" localSheetId="0" hidden="1">'SUIVI DES VERIFICATIONS'!$D$2:$AG$912</definedName>
    <definedName name="Z_FA29FDC5_2DA8_4337_BF18_5465C75CFA8A_.wvu.FilterData" localSheetId="0" hidden="1">'SUIVI DES VERIFICATIONS'!$A$2:$AQ$912</definedName>
    <definedName name="Z_FA996D24_0792_4D39_9F77_6A298C465309_.wvu.FilterData" localSheetId="0" hidden="1">'SUIVI DES VERIFICATIONS'!$D$2:$AI$912</definedName>
    <definedName name="Z_FAAA8A07_D158_4FE3_B49A_45469D4D1996_.wvu.FilterData" localSheetId="0" hidden="1">'SUIVI DES VERIFICATIONS'!$D$2:$AG$912</definedName>
    <definedName name="Z_FADFE932_F56C_48BE_B68A_0A9B0E1248B0_.wvu.FilterData" localSheetId="0" hidden="1">'SUIVI DES VERIFICATIONS'!$D$2:$AG$912</definedName>
    <definedName name="Z_FB0F9024_12C1_41AC_AA6A_0EE62C23D1CA_.wvu.FilterData" localSheetId="0" hidden="1">'SUIVI DES VERIFICATIONS'!$D$2:$AN$912</definedName>
    <definedName name="Z_FB2CD28F_7601_4DD0_AAC3_D0683C7988D5_.wvu.FilterData" localSheetId="0" hidden="1">'SUIVI DES VERIFICATIONS'!$D$2:$AL$912</definedName>
    <definedName name="Z_FBF53307_1258_4FB5_AFB3_CA513C751462_.wvu.FilterData" localSheetId="0" hidden="1">'SUIVI DES VERIFICATIONS'!$D$2:$AL$912</definedName>
    <definedName name="Z_FC08B6EF_EA56_4ADE_9871_011E9FF523F6_.wvu.FilterData" localSheetId="0" hidden="1">'SUIVI DES VERIFICATIONS'!$A$2:$AQ$912</definedName>
    <definedName name="Z_FC312CAF_8115_4143_AEE1_7BEA7578672E_.wvu.FilterData" localSheetId="0" hidden="1">'SUIVI DES VERIFICATIONS'!$D$2:$AK$912</definedName>
    <definedName name="Z_FC7C1349_7274_4D4B_8687_BABFD990DE7D_.wvu.FilterData" localSheetId="0" hidden="1">'SUIVI DES VERIFICATIONS'!$A$2:$AR$912</definedName>
    <definedName name="Z_FD09B881_96A8_45A0_9A9C_355130570241_.wvu.FilterData" localSheetId="0" hidden="1">'SUIVI DES VERIFICATIONS'!$A$2:$AR$912</definedName>
    <definedName name="Z_FF450F67_ED85_47DD_BEC1_5BCFBFC6C0B5_.wvu.FilterData" localSheetId="0" hidden="1">'SUIVI DES VERIFICATIONS'!$D$2:$AG$912</definedName>
  </definedNames>
  <calcPr calcId="162913"/>
  <customWorkbookViews>
    <customWorkbookView name="MAYER Julien SM - Affichage personnalisé" guid="{046F8E3F-03CE-4DCA-AB5C-A59BA7597253}" mergeInterval="0" personalView="1" maximized="1" xWindow="-8" yWindow="-8" windowWidth="1936" windowHeight="1056" tabRatio="823" activeSheetId="1"/>
    <customWorkbookView name="BARTOLO Marielle ADJ ADM PAL 2CL AE - Affichage personnalisé" guid="{B6EE4B7B-F91C-4AB8-9EDA-71F284670602}" mergeInterval="0" personalView="1" maximized="1" xWindow="1912" yWindow="-8" windowWidth="1936" windowHeight="1056" tabRatio="770" activeSheetId="1"/>
    <customWorkbookView name="ESTIENNE Myriam ASC NIV II OT - Affichage personnalisé" guid="{6045C7C7-4FE0-4A60-B1B4-25A18F6E7C6A}" mergeInterval="0" personalView="1" maximized="1" xWindow="-8" yWindow="-8" windowWidth="1936" windowHeight="1056" tabRatio="770" activeSheetId="1"/>
    <customWorkbookView name="TECHER Marie-Géraldine SM - Affichage personnalisé" guid="{82752B00-D033-4C47-A31E-5B9FC968E023}" mergeInterval="0" personalView="1" maximized="1" xWindow="-8" yWindow="-8" windowWidth="1936" windowHeight="1056" tabRatio="770" activeSheetId="1"/>
    <customWorkbookView name="VALETTE Pascal ASC NIV III OT - Affichage personnalisé" guid="{4E72CFD1-DF4D-4261-9002-04EBA405D70D}" mergeInterval="0" personalView="1" maximized="1" xWindow="1912" yWindow="-8" windowWidth="1936" windowHeight="1056" tabRatio="770" activeSheetId="1"/>
    <customWorkbookView name="PRETAT Thierry MT - Affichage personnalisé" guid="{CD54A359-1DD5-4335-B88C-20C8628F3CC8}" mergeInterval="0" personalView="1" maximized="1" xWindow="1912" yWindow="-8" windowWidth="1936" windowHeight="1056" tabRatio="770" activeSheetId="1"/>
    <customWorkbookView name="DEROULEZ Michael ADJ ADM PAL 2CL AE - Affichage personnalisé" guid="{770EB101-CAB5-4B13-B096-13C5F79FA18E}" mergeInterval="0" personalView="1" maximized="1" xWindow="-1928" yWindow="83" windowWidth="1936" windowHeight="1056" tabRatio="770" activeSheetId="1"/>
    <customWorkbookView name="PAGLIARO THOMAS ASC NIV 1 OT - Affichage personnalisé" guid="{B0C577BD-5C1C-47FE-9CF2-53AE41DDF6E0}" mergeInterval="0" personalView="1" maximized="1" windowWidth="1920" windowHeight="855" tabRatio="823" activeSheetId="1"/>
    <customWorkbookView name="VALETTE Pascal ASC L2000 CAT II - Affichage personnalisé" guid="{314E3621-F664-4604-A30C-48930DEDB8F3}" mergeInterval="0" personalView="1" maximized="1" xWindow="1912" yWindow="-8" windowWidth="1936" windowHeight="1096" tabRatio="770" activeSheetId="1"/>
    <customWorkbookView name="VALLIER Noémie QM1 - Affichage personnalisé" guid="{4ED618B9-0BD3-4252-AD78-B8D36FE4D83C}" mergeInterval="0" personalView="1" maximized="1" xWindow="-8" yWindow="-8" windowWidth="1936" windowHeight="1066" tabRatio="770" activeSheetId="1"/>
    <customWorkbookView name="PELLETIER Franck MT - Affichage personnalisé" guid="{BAAC7895-323F-4803-9EB0-68697702A879}" mergeInterval="0" personalView="1" maximized="1" xWindow="-1288" yWindow="154" windowWidth="1296" windowHeight="1040" tabRatio="770" activeSheetId="1" showComments="commIndAndComment"/>
    <customWorkbookView name="VALLIN Christophe SA CL NORMALE - Affichage personnalisé" guid="{60376836-BAAD-4B47-B094-2EAA86345BF8}" mergeInterval="0" personalView="1" maximized="1" windowWidth="1280" windowHeight="805" tabRatio="620" activeSheetId="1"/>
    <customWorkbookView name="DEVRIENDT Thibaut PM - Affichage personnalisé" guid="{5BE7E546-007D-49CD-B121-DB43CADFF746}" mergeInterval="0" personalView="1" maximized="1" xWindow="-8" yWindow="-8" windowWidth="1936" windowHeight="1066" tabRatio="770" activeSheetId="1"/>
    <customWorkbookView name="RICHARD Angélique MT - Affichage personnalisé" guid="{5520FD40-BAAB-44AC-A3E6-47FCC6ECC043}" mergeInterval="0" personalView="1" maximized="1" xWindow="-8" yWindow="-8" windowWidth="1296" windowHeight="1010" tabRatio="620" activeSheetId="1"/>
    <customWorkbookView name="BARTOLO Marielle ADJ ADM 1CL - Affichage personnalisé" guid="{9822A6E7-DCAD-4FAF-B221-9416863CB287}" mergeInterval="0" personalView="1" maximized="1" windowWidth="1280" windowHeight="833" tabRatio="770" activeSheetId="1" showComments="commIndAndComment"/>
    <customWorkbookView name="PLAGNES Jessica SM - Affichage personnalisé" guid="{99008C38-5B12-44C1-88D4-DEFE1CACFA77}" mergeInterval="0" personalView="1" maximized="1" windowWidth="1676" windowHeight="825" tabRatio="770" activeSheetId="1"/>
    <customWorkbookView name="MOURET Camille MT - Affichage personnalisé" guid="{5D2A18A4-1B82-444F-A8F9-2601C5C6B0A4}" mergeInterval="0" personalView="1" maximized="1" windowWidth="1920" windowHeight="874" tabRatio="770" activeSheetId="1"/>
    <customWorkbookView name="SM GIRARD Yoann  - Affichage personnalisé" guid="{A5CF8B62-4018-4C99-9182-494E78CEE385}" mergeInterval="0" personalView="1" maximized="1" windowWidth="1916" windowHeight="865" tabRatio="770" activeSheetId="1"/>
    <customWorkbookView name="RICHARD Angélique SM - Affichage personnalisé" guid="{5C49DC3A-AD3E-46D4-8F0B-CF1A78805EAA}" mergeInterval="0" personalView="1" maximized="1" windowWidth="1280" windowHeight="812" activeSheetId="1"/>
    <customWorkbookView name="PELLETIER Franck SM - Affichage personnalisé" guid="{BFEE6488-9053-436A-86E2-094F50FB1247}" mergeInterval="0" personalView="1" maximized="1" windowWidth="1916" windowHeight="825" tabRatio="770" activeSheetId="1"/>
    <customWorkbookView name="GAND Raphaël SM - Affichage personnalisé" guid="{170B209C-84F9-4829-8B2A-214D90D493C9}" mergeInterval="0" personalView="1" maximized="1" windowWidth="1916" windowHeight="865" tabRatio="770" activeSheetId="1"/>
    <customWorkbookView name="VALETTE Pascal ASC L2000 CAT I - Affichage personnalisé" guid="{7ED4D410-92B5-48BD-B775-37455B4F05AF}" mergeInterval="0" personalView="1" maximized="1" xWindow="-8" yWindow="-8" windowWidth="1296" windowHeight="1010" tabRatio="770" activeSheetId="1"/>
    <customWorkbookView name="AMRAOUI Atik SM - Affichage personnalisé" guid="{55D4FAC2-00F0-4F09-B958-48F5D3AB7DCA}" mergeInterval="0" personalView="1" maximized="1" xWindow="-8" yWindow="-8" windowWidth="1936" windowHeight="1056" tabRatio="770" activeSheetId="1"/>
    <customWorkbookView name="DEROULEZ Michaël CCH1 - Affichage personnalisé" guid="{FC08B6EF-EA56-4ADE-9871-011E9FF523F6}" mergeInterval="0" personalView="1" maximized="1" windowWidth="1920" windowHeight="800" tabRatio="694" activeSheetId="1" showComments="commIndAndComment"/>
    <customWorkbookView name="VALLIN Christophe SA CL SUPERIE DEF - Affichage personnalisé" guid="{9FA90C57-1AE2-4B8C-8EDF-8381CBF33265}" mergeInterval="0" personalView="1" maximized="1" xWindow="-8" yWindow="-8" windowWidth="1936" windowHeight="1056" tabRatio="823" activeSheetId="1"/>
    <customWorkbookView name="DRIDI Arbia ADJT ADM AE - Affichage personnalisé" guid="{92F8FBFF-0EBC-41AC-965B-156EF5F33739}" mergeInterval="0" personalView="1" maximized="1" xWindow="-8" yWindow="-8" windowWidth="1936" windowHeight="1056" tabRatio="770" activeSheetId="1"/>
  </customWorkbookViews>
</workbook>
</file>

<file path=xl/calcChain.xml><?xml version="1.0" encoding="utf-8"?>
<calcChain xmlns="http://schemas.openxmlformats.org/spreadsheetml/2006/main">
  <c r="AR912" i="1" l="1"/>
  <c r="AR911" i="1"/>
  <c r="AR910" i="1"/>
  <c r="AR909" i="1"/>
  <c r="AR908" i="1"/>
  <c r="AR907" i="1"/>
  <c r="AR906" i="1"/>
  <c r="AR905" i="1"/>
  <c r="AR904" i="1"/>
  <c r="AR903" i="1"/>
  <c r="AR902" i="1"/>
  <c r="AR901" i="1"/>
  <c r="AR900" i="1"/>
  <c r="AR899" i="1"/>
  <c r="AR898" i="1"/>
  <c r="AR897" i="1"/>
  <c r="AR896" i="1"/>
  <c r="AR895" i="1"/>
  <c r="AR894" i="1"/>
  <c r="AR893" i="1"/>
  <c r="AR892" i="1"/>
  <c r="AR891" i="1"/>
  <c r="AR890" i="1"/>
  <c r="AR889" i="1"/>
  <c r="AR888" i="1"/>
  <c r="AR887" i="1"/>
  <c r="AR886" i="1"/>
  <c r="AR885" i="1"/>
  <c r="AR884" i="1"/>
  <c r="AR883" i="1"/>
  <c r="AR882" i="1"/>
  <c r="AR881" i="1"/>
  <c r="AR880" i="1"/>
  <c r="AR879" i="1"/>
  <c r="AR878" i="1"/>
  <c r="AR877" i="1"/>
  <c r="AR876" i="1"/>
  <c r="AR875" i="1"/>
  <c r="AR874" i="1"/>
  <c r="AR873" i="1"/>
  <c r="AR872" i="1"/>
  <c r="AR871" i="1"/>
  <c r="AR870" i="1"/>
  <c r="AR869" i="1"/>
  <c r="AR868" i="1"/>
  <c r="AR867" i="1"/>
  <c r="AR866" i="1"/>
  <c r="AR865" i="1"/>
  <c r="AR864" i="1"/>
  <c r="AR863" i="1"/>
  <c r="AR862" i="1"/>
  <c r="AR861" i="1"/>
  <c r="AR860" i="1"/>
  <c r="AR859" i="1"/>
  <c r="AR858" i="1"/>
  <c r="AR857" i="1"/>
  <c r="AR856" i="1"/>
  <c r="AR855" i="1"/>
  <c r="AR854" i="1"/>
  <c r="AR853" i="1"/>
  <c r="AR852" i="1"/>
  <c r="AR851" i="1"/>
  <c r="AR850" i="1"/>
  <c r="AR849" i="1"/>
  <c r="AR848" i="1"/>
  <c r="AR847" i="1"/>
  <c r="AR846" i="1"/>
  <c r="AR845" i="1"/>
  <c r="AR844" i="1"/>
  <c r="AR843" i="1"/>
  <c r="AR842" i="1"/>
  <c r="AR841" i="1"/>
  <c r="AR840" i="1"/>
  <c r="AR839" i="1"/>
  <c r="AR838" i="1"/>
  <c r="AR837" i="1"/>
  <c r="AR836" i="1"/>
  <c r="AR835" i="1"/>
  <c r="AR834" i="1"/>
  <c r="AR833" i="1"/>
  <c r="AR832" i="1"/>
  <c r="AR831" i="1"/>
  <c r="AR830" i="1"/>
  <c r="AR829" i="1"/>
  <c r="AR828" i="1"/>
  <c r="AR827" i="1"/>
  <c r="AR826" i="1"/>
  <c r="AR825" i="1"/>
  <c r="AR824" i="1"/>
  <c r="AR823" i="1"/>
  <c r="AR822" i="1"/>
  <c r="AR821" i="1"/>
  <c r="AR820" i="1"/>
  <c r="AR819" i="1"/>
  <c r="AR818" i="1"/>
  <c r="AR817" i="1"/>
  <c r="AR816" i="1"/>
  <c r="AR815" i="1"/>
  <c r="AR814" i="1"/>
  <c r="AR813" i="1"/>
  <c r="AR812" i="1"/>
  <c r="AR811" i="1"/>
  <c r="AR810" i="1"/>
  <c r="AR809" i="1"/>
  <c r="AR808" i="1"/>
  <c r="AR807" i="1"/>
  <c r="AR806" i="1"/>
  <c r="AR805" i="1"/>
  <c r="AR804" i="1"/>
  <c r="AR803" i="1"/>
  <c r="AR802" i="1"/>
  <c r="AR801" i="1"/>
  <c r="AR800" i="1"/>
  <c r="AR799" i="1"/>
  <c r="AR798" i="1"/>
  <c r="AR797" i="1"/>
  <c r="AR796" i="1"/>
  <c r="AR795" i="1"/>
  <c r="AR794" i="1"/>
  <c r="AR793" i="1"/>
  <c r="AR792" i="1"/>
  <c r="AR791" i="1"/>
  <c r="AR790" i="1"/>
  <c r="AR789" i="1"/>
  <c r="AR788" i="1"/>
  <c r="AR787" i="1"/>
  <c r="AR786" i="1"/>
  <c r="AR785" i="1"/>
  <c r="AR784" i="1"/>
  <c r="AR783" i="1"/>
  <c r="AR782" i="1"/>
  <c r="AR781" i="1"/>
  <c r="AR780" i="1"/>
  <c r="AR779" i="1"/>
  <c r="AR778" i="1"/>
  <c r="AR777" i="1"/>
  <c r="AR776" i="1"/>
  <c r="AR775" i="1"/>
  <c r="AR774" i="1"/>
  <c r="AR773" i="1"/>
  <c r="AR772" i="1"/>
  <c r="AR771" i="1"/>
  <c r="AR770" i="1"/>
  <c r="AR769" i="1"/>
  <c r="AR768" i="1"/>
  <c r="AR767" i="1"/>
  <c r="AR766" i="1"/>
  <c r="AR765" i="1"/>
  <c r="AR764" i="1"/>
  <c r="AR763" i="1"/>
  <c r="AR762" i="1"/>
  <c r="AR761" i="1"/>
  <c r="AR760" i="1"/>
  <c r="AR759" i="1"/>
  <c r="AR758" i="1"/>
  <c r="AR757" i="1"/>
  <c r="AR756" i="1"/>
  <c r="AR755" i="1"/>
  <c r="AR754" i="1"/>
  <c r="AR753" i="1"/>
  <c r="AR752" i="1"/>
  <c r="AR751" i="1"/>
  <c r="AR750" i="1"/>
  <c r="AR749" i="1"/>
  <c r="AR748" i="1"/>
  <c r="AR747" i="1"/>
  <c r="AR746" i="1"/>
  <c r="AR745" i="1"/>
  <c r="AR744" i="1"/>
  <c r="AR743" i="1"/>
  <c r="AR742" i="1"/>
  <c r="AR741" i="1"/>
  <c r="AR740" i="1"/>
  <c r="AR739" i="1"/>
  <c r="AR738" i="1"/>
  <c r="AR737" i="1"/>
  <c r="AR736" i="1"/>
  <c r="AR735" i="1"/>
  <c r="AR734" i="1"/>
  <c r="AR733" i="1"/>
  <c r="AR732" i="1"/>
  <c r="AR731" i="1"/>
  <c r="AR730" i="1"/>
  <c r="AR729" i="1"/>
  <c r="AR728" i="1"/>
  <c r="AR727" i="1"/>
  <c r="AR726" i="1"/>
  <c r="AR725" i="1"/>
  <c r="AR724" i="1"/>
  <c r="AR723" i="1"/>
  <c r="AR722" i="1"/>
  <c r="AR721" i="1"/>
  <c r="AR720" i="1"/>
  <c r="AR719" i="1"/>
  <c r="AR718" i="1"/>
  <c r="AR717" i="1"/>
  <c r="AR716" i="1"/>
  <c r="AR715" i="1"/>
  <c r="AR714" i="1"/>
  <c r="AR713" i="1"/>
  <c r="AR712" i="1"/>
  <c r="AR711" i="1"/>
  <c r="AR710" i="1"/>
  <c r="AR709" i="1"/>
  <c r="AR708" i="1"/>
  <c r="AR707" i="1"/>
  <c r="AR706" i="1"/>
  <c r="AR705" i="1"/>
  <c r="AR704" i="1"/>
  <c r="AR703" i="1"/>
  <c r="AR702" i="1"/>
  <c r="AR701" i="1"/>
  <c r="AR700" i="1"/>
  <c r="AR699" i="1"/>
  <c r="AR698" i="1"/>
  <c r="AR697" i="1"/>
  <c r="AR696" i="1"/>
  <c r="AR695" i="1"/>
  <c r="AR694" i="1"/>
  <c r="AR693" i="1"/>
  <c r="AR692" i="1"/>
  <c r="AR691" i="1"/>
  <c r="AR690" i="1"/>
  <c r="AR689" i="1"/>
  <c r="AR688" i="1"/>
  <c r="AR687" i="1"/>
  <c r="AR686" i="1"/>
  <c r="AR685" i="1"/>
  <c r="AR684" i="1"/>
  <c r="AR683" i="1"/>
  <c r="AR682" i="1"/>
  <c r="AR681" i="1"/>
  <c r="AR680" i="1"/>
  <c r="AR679" i="1"/>
  <c r="AR678" i="1"/>
  <c r="AR677" i="1"/>
  <c r="AR676" i="1"/>
  <c r="AR675" i="1"/>
  <c r="AR674" i="1"/>
  <c r="AR673" i="1"/>
  <c r="AR672" i="1"/>
  <c r="AR671" i="1"/>
  <c r="AR670" i="1"/>
  <c r="AR669" i="1"/>
  <c r="AR668" i="1"/>
  <c r="AR667" i="1"/>
  <c r="AR666" i="1"/>
  <c r="AR665" i="1"/>
  <c r="AR664" i="1"/>
  <c r="AR663" i="1"/>
  <c r="AR662" i="1"/>
  <c r="AR661" i="1"/>
  <c r="AR660" i="1"/>
  <c r="AR659" i="1"/>
  <c r="AR658" i="1"/>
  <c r="AR657" i="1"/>
  <c r="AR656" i="1"/>
  <c r="AR655" i="1"/>
  <c r="AR654" i="1"/>
  <c r="AR653" i="1"/>
  <c r="AR652" i="1"/>
  <c r="AR651" i="1"/>
  <c r="AR650" i="1"/>
  <c r="AR649" i="1"/>
  <c r="AR648" i="1"/>
  <c r="AR647" i="1"/>
  <c r="AR646" i="1"/>
  <c r="AR645" i="1"/>
  <c r="AR644" i="1"/>
  <c r="AR643" i="1"/>
  <c r="AR642" i="1"/>
  <c r="AR641" i="1"/>
  <c r="AR640" i="1"/>
  <c r="AR639" i="1"/>
  <c r="AR638" i="1"/>
  <c r="AR637" i="1"/>
  <c r="AR636" i="1"/>
  <c r="AR635" i="1"/>
  <c r="AR634" i="1"/>
  <c r="AR633" i="1"/>
  <c r="AR632" i="1"/>
  <c r="AR631" i="1"/>
  <c r="AR630" i="1"/>
  <c r="AR629" i="1"/>
  <c r="AR628" i="1"/>
  <c r="AR627" i="1"/>
  <c r="AR626" i="1"/>
  <c r="AR625" i="1"/>
  <c r="AR624" i="1"/>
  <c r="AR623" i="1"/>
  <c r="AR622" i="1"/>
  <c r="AR621" i="1"/>
  <c r="AR620" i="1"/>
  <c r="AR619" i="1"/>
  <c r="AR618" i="1"/>
  <c r="AR617" i="1"/>
  <c r="AR616" i="1"/>
  <c r="AR615" i="1"/>
  <c r="AR614" i="1"/>
  <c r="AR613" i="1"/>
  <c r="AR612" i="1"/>
  <c r="AR611" i="1"/>
  <c r="AR610" i="1"/>
  <c r="AR609" i="1"/>
  <c r="AR608" i="1"/>
  <c r="AR607" i="1"/>
  <c r="AR606" i="1"/>
  <c r="AR605" i="1"/>
  <c r="AR604" i="1"/>
  <c r="AR603" i="1"/>
  <c r="AR602" i="1"/>
  <c r="AR601" i="1"/>
  <c r="AR600" i="1"/>
  <c r="AR599" i="1"/>
  <c r="AR598" i="1"/>
  <c r="AR597" i="1"/>
  <c r="AR596" i="1"/>
  <c r="AR595" i="1"/>
  <c r="AR594" i="1"/>
  <c r="AR593" i="1"/>
  <c r="AR592" i="1"/>
  <c r="AR591" i="1"/>
  <c r="AR590" i="1"/>
  <c r="AR589" i="1"/>
  <c r="AR588" i="1"/>
  <c r="AR587" i="1"/>
  <c r="AR586" i="1"/>
  <c r="AR585" i="1"/>
  <c r="AR584" i="1"/>
  <c r="AR583" i="1"/>
  <c r="AR582" i="1"/>
  <c r="AR581" i="1"/>
  <c r="AR580" i="1"/>
  <c r="AR579" i="1"/>
  <c r="AR578" i="1"/>
  <c r="AR577" i="1"/>
  <c r="AR576" i="1"/>
  <c r="AR575" i="1"/>
  <c r="AR574" i="1"/>
  <c r="AR573" i="1"/>
  <c r="AR572" i="1"/>
  <c r="AR571" i="1"/>
  <c r="AR570" i="1"/>
  <c r="AR569" i="1"/>
  <c r="AR568" i="1"/>
  <c r="AR567" i="1"/>
  <c r="AR566" i="1"/>
  <c r="AR565" i="1"/>
  <c r="AR564" i="1"/>
  <c r="AR563" i="1"/>
  <c r="AR562" i="1"/>
  <c r="AR561" i="1"/>
  <c r="AR560" i="1"/>
  <c r="AR559" i="1"/>
  <c r="AR558" i="1"/>
  <c r="AR557" i="1"/>
  <c r="AR556" i="1"/>
  <c r="AR555" i="1"/>
  <c r="AR554" i="1"/>
  <c r="AR553" i="1"/>
  <c r="AR552" i="1"/>
  <c r="AR551" i="1"/>
  <c r="AR550" i="1"/>
  <c r="AR549" i="1"/>
  <c r="AR548" i="1"/>
  <c r="AR547" i="1"/>
  <c r="AR546" i="1"/>
  <c r="AR545" i="1"/>
  <c r="AR544" i="1"/>
  <c r="AR543" i="1"/>
  <c r="AR542" i="1"/>
  <c r="AR541" i="1"/>
  <c r="AR540" i="1"/>
  <c r="AR539" i="1"/>
  <c r="AR538" i="1"/>
  <c r="AR537" i="1"/>
  <c r="AR536" i="1"/>
  <c r="AR535" i="1"/>
  <c r="AR534" i="1"/>
  <c r="AR533" i="1"/>
  <c r="AR532" i="1"/>
  <c r="AR531" i="1"/>
  <c r="AR530" i="1"/>
  <c r="AR529" i="1"/>
  <c r="AR528" i="1"/>
  <c r="AR527" i="1"/>
  <c r="AR526" i="1"/>
  <c r="AR525" i="1"/>
  <c r="AR524" i="1"/>
  <c r="AR523" i="1"/>
  <c r="AR522" i="1"/>
  <c r="AR521" i="1"/>
  <c r="AR520" i="1"/>
  <c r="AR519" i="1"/>
  <c r="AR518" i="1"/>
  <c r="AR517" i="1"/>
  <c r="AR516" i="1"/>
  <c r="AR515" i="1"/>
  <c r="AR514" i="1"/>
  <c r="AR513" i="1"/>
  <c r="AR512" i="1"/>
  <c r="AR511" i="1"/>
  <c r="AR510" i="1"/>
  <c r="AR509" i="1"/>
  <c r="AR508" i="1"/>
  <c r="AR507" i="1"/>
  <c r="AR506" i="1"/>
  <c r="AR505" i="1"/>
  <c r="AR504" i="1"/>
  <c r="AR503" i="1"/>
  <c r="AR502" i="1"/>
  <c r="AR501" i="1"/>
  <c r="AR500" i="1"/>
  <c r="AR499" i="1"/>
  <c r="AR498" i="1"/>
  <c r="AR497" i="1"/>
  <c r="AR496" i="1"/>
  <c r="AR495" i="1"/>
  <c r="AR494" i="1"/>
  <c r="AR493" i="1"/>
  <c r="AR492" i="1"/>
  <c r="AR491" i="1"/>
  <c r="AR490" i="1"/>
  <c r="AR489" i="1"/>
  <c r="AR488" i="1"/>
  <c r="AR487" i="1"/>
  <c r="AR486" i="1"/>
  <c r="AR485" i="1"/>
  <c r="AR484" i="1"/>
  <c r="AR483" i="1"/>
  <c r="AR482" i="1"/>
  <c r="AR481" i="1"/>
  <c r="AR480" i="1"/>
  <c r="AR479" i="1"/>
  <c r="AR478" i="1"/>
  <c r="AR477" i="1"/>
  <c r="AR476" i="1"/>
  <c r="AR475" i="1"/>
  <c r="AR474" i="1"/>
  <c r="AR473" i="1"/>
  <c r="AR472" i="1"/>
  <c r="AR471" i="1"/>
  <c r="AR470" i="1"/>
  <c r="AR469" i="1"/>
  <c r="AR468" i="1"/>
  <c r="AR467" i="1"/>
  <c r="AR466" i="1"/>
  <c r="AR465" i="1"/>
  <c r="AR464" i="1"/>
  <c r="AR463" i="1"/>
  <c r="AR462" i="1"/>
  <c r="AR461" i="1"/>
  <c r="AR460" i="1"/>
  <c r="AR459" i="1"/>
  <c r="AR458" i="1"/>
  <c r="AR457" i="1"/>
  <c r="AR456" i="1"/>
  <c r="AR455" i="1"/>
  <c r="AR454" i="1"/>
  <c r="AR453" i="1"/>
  <c r="AR452" i="1"/>
  <c r="AR451" i="1"/>
  <c r="AR450" i="1"/>
  <c r="AR449" i="1"/>
  <c r="AR448" i="1"/>
  <c r="AR447" i="1"/>
  <c r="AR446" i="1"/>
  <c r="AR445" i="1"/>
  <c r="AR444" i="1"/>
  <c r="AR443" i="1"/>
  <c r="AR442" i="1"/>
  <c r="AR441" i="1"/>
  <c r="AR440" i="1"/>
  <c r="AR439" i="1"/>
  <c r="AR438" i="1"/>
  <c r="AR437" i="1"/>
  <c r="AR436" i="1"/>
  <c r="AR435" i="1"/>
  <c r="AR434" i="1"/>
  <c r="AR433" i="1"/>
  <c r="AR432" i="1"/>
  <c r="AR431" i="1"/>
  <c r="AR430" i="1"/>
  <c r="AR429" i="1"/>
  <c r="AR428" i="1"/>
  <c r="AR427" i="1"/>
  <c r="AR426" i="1"/>
  <c r="AR425" i="1"/>
  <c r="AR424" i="1"/>
  <c r="AR423" i="1"/>
  <c r="AR422" i="1"/>
  <c r="AR421" i="1"/>
  <c r="AR420" i="1"/>
  <c r="AR419" i="1"/>
  <c r="AR418" i="1"/>
  <c r="AR417" i="1"/>
  <c r="AR416" i="1"/>
  <c r="AR415" i="1"/>
  <c r="AR414" i="1"/>
  <c r="AR413" i="1"/>
  <c r="AR412" i="1"/>
  <c r="AR411" i="1"/>
  <c r="AR410" i="1"/>
  <c r="AR409" i="1"/>
  <c r="AR408" i="1"/>
  <c r="AR407" i="1"/>
  <c r="AR406" i="1"/>
  <c r="AR405" i="1"/>
  <c r="AR404" i="1"/>
  <c r="AR403" i="1"/>
  <c r="AR402" i="1"/>
  <c r="AR401" i="1"/>
  <c r="AR400" i="1"/>
  <c r="AR399" i="1"/>
  <c r="AR398" i="1"/>
  <c r="AR397" i="1"/>
  <c r="AR396" i="1"/>
  <c r="AR395" i="1"/>
  <c r="AR394" i="1"/>
  <c r="AR393" i="1"/>
  <c r="AR392" i="1"/>
  <c r="AR391" i="1"/>
  <c r="AR390" i="1"/>
  <c r="AR389" i="1"/>
  <c r="AR388" i="1"/>
  <c r="AR387" i="1"/>
  <c r="AR386" i="1"/>
  <c r="AR385" i="1"/>
  <c r="AR384" i="1"/>
  <c r="AR383" i="1"/>
  <c r="AR382" i="1"/>
  <c r="AR381" i="1"/>
  <c r="AR380" i="1"/>
  <c r="AR379" i="1"/>
  <c r="AR378" i="1"/>
  <c r="AR377" i="1"/>
  <c r="AR376" i="1"/>
  <c r="AR375" i="1"/>
  <c r="AR374" i="1"/>
  <c r="AR373" i="1"/>
  <c r="AR372" i="1"/>
  <c r="AR371" i="1"/>
  <c r="AR370" i="1"/>
  <c r="AR369" i="1"/>
  <c r="AR368" i="1"/>
  <c r="AR367" i="1"/>
  <c r="AR366" i="1"/>
  <c r="AR365" i="1"/>
  <c r="AR364" i="1"/>
  <c r="AR363" i="1"/>
  <c r="AR362" i="1"/>
  <c r="AR361" i="1"/>
  <c r="AR360" i="1"/>
  <c r="AR359" i="1"/>
  <c r="AR358" i="1"/>
  <c r="AR357" i="1"/>
  <c r="AR356" i="1"/>
  <c r="AR355" i="1"/>
  <c r="AR354" i="1"/>
  <c r="AR353" i="1"/>
  <c r="AR352" i="1"/>
  <c r="AR351" i="1"/>
  <c r="AR350" i="1"/>
  <c r="AR349" i="1"/>
  <c r="AR348" i="1"/>
  <c r="AR347" i="1"/>
  <c r="AR346" i="1"/>
  <c r="AR345" i="1"/>
  <c r="AR344" i="1"/>
  <c r="AR343" i="1"/>
  <c r="AR342" i="1"/>
  <c r="AR341" i="1"/>
  <c r="AR340" i="1"/>
  <c r="AR339" i="1"/>
  <c r="AR338" i="1"/>
  <c r="AR337" i="1"/>
  <c r="AR336" i="1"/>
  <c r="AR335" i="1"/>
  <c r="AR334" i="1"/>
  <c r="AR333" i="1"/>
  <c r="AR332" i="1"/>
  <c r="AR331" i="1"/>
  <c r="AR330" i="1"/>
  <c r="AR329" i="1"/>
  <c r="AR328" i="1"/>
  <c r="AR327" i="1"/>
  <c r="AR326" i="1"/>
  <c r="AR325" i="1"/>
  <c r="AR324" i="1"/>
  <c r="AR323" i="1"/>
  <c r="AR322" i="1"/>
  <c r="AR321" i="1"/>
  <c r="AR320" i="1"/>
  <c r="AR319" i="1"/>
  <c r="AR318" i="1"/>
  <c r="AR317" i="1"/>
  <c r="AR316" i="1"/>
  <c r="AR315" i="1"/>
  <c r="AR314" i="1"/>
  <c r="AR313" i="1"/>
  <c r="AR312" i="1"/>
  <c r="AR311" i="1"/>
  <c r="AR310" i="1"/>
  <c r="AR309" i="1"/>
  <c r="AR308" i="1"/>
  <c r="AR307" i="1"/>
  <c r="AR306" i="1"/>
  <c r="AR305" i="1"/>
  <c r="AR304" i="1"/>
  <c r="AR303" i="1"/>
  <c r="AR302" i="1"/>
  <c r="AR301" i="1"/>
  <c r="AR300" i="1"/>
  <c r="AR299" i="1"/>
  <c r="AR298" i="1"/>
  <c r="AR297" i="1"/>
  <c r="AR296" i="1"/>
  <c r="AR295" i="1"/>
  <c r="AR294" i="1"/>
  <c r="AR293" i="1"/>
  <c r="AR292" i="1"/>
  <c r="AR291" i="1"/>
  <c r="AR290" i="1"/>
  <c r="AR289" i="1"/>
  <c r="AR288" i="1"/>
  <c r="AR287" i="1"/>
  <c r="AR286" i="1"/>
  <c r="AR285" i="1"/>
  <c r="AR284" i="1"/>
  <c r="AR283" i="1"/>
  <c r="AR282" i="1"/>
  <c r="AR281" i="1"/>
  <c r="AR280" i="1"/>
  <c r="AR279" i="1"/>
  <c r="AR278" i="1"/>
  <c r="AR277" i="1"/>
  <c r="AR276" i="1"/>
  <c r="AR275" i="1"/>
  <c r="AR274" i="1"/>
  <c r="AR273" i="1"/>
  <c r="AR272" i="1"/>
  <c r="AR271" i="1"/>
  <c r="AR270" i="1"/>
  <c r="AR269" i="1"/>
  <c r="AR268" i="1"/>
  <c r="AR267" i="1"/>
  <c r="AR266" i="1"/>
  <c r="AR265" i="1"/>
  <c r="AR264" i="1"/>
  <c r="AR263" i="1"/>
  <c r="AR262" i="1"/>
  <c r="AR261" i="1"/>
  <c r="AR260" i="1"/>
  <c r="AR259" i="1"/>
  <c r="AR258" i="1"/>
  <c r="AR257" i="1"/>
  <c r="AR256" i="1"/>
  <c r="AR255" i="1"/>
  <c r="AR254" i="1"/>
  <c r="AR253" i="1"/>
  <c r="AR252" i="1"/>
  <c r="AR251" i="1"/>
  <c r="AR250" i="1"/>
  <c r="AR249" i="1"/>
  <c r="AR248" i="1"/>
  <c r="AR247" i="1"/>
  <c r="AR246" i="1"/>
  <c r="AR245" i="1"/>
  <c r="AR244" i="1"/>
  <c r="AR243" i="1"/>
  <c r="AR242" i="1"/>
  <c r="AR241" i="1"/>
  <c r="AR240" i="1"/>
  <c r="AR239" i="1"/>
  <c r="AR238" i="1"/>
  <c r="AR237" i="1"/>
  <c r="AR236" i="1"/>
  <c r="AR235" i="1"/>
  <c r="AR234" i="1"/>
  <c r="AR233" i="1"/>
  <c r="AR232" i="1"/>
  <c r="AR231" i="1"/>
  <c r="AR230" i="1"/>
  <c r="AR229" i="1"/>
  <c r="AR228" i="1"/>
  <c r="AR227" i="1"/>
  <c r="AR226" i="1"/>
  <c r="AR225" i="1"/>
  <c r="AR224" i="1"/>
  <c r="AR223" i="1"/>
  <c r="AR222" i="1"/>
  <c r="AR221" i="1"/>
  <c r="AR220" i="1"/>
  <c r="AR219" i="1"/>
  <c r="AR218" i="1"/>
  <c r="AR217" i="1"/>
  <c r="AR216" i="1"/>
  <c r="AR215" i="1"/>
  <c r="AR214" i="1"/>
  <c r="AR213" i="1"/>
  <c r="AR212" i="1"/>
  <c r="AR211" i="1"/>
  <c r="AR210" i="1"/>
  <c r="AR209" i="1"/>
  <c r="AR208" i="1"/>
  <c r="AR207" i="1"/>
  <c r="AR206" i="1"/>
  <c r="AR205" i="1"/>
  <c r="AR204" i="1"/>
  <c r="AR203" i="1"/>
  <c r="AR202" i="1"/>
  <c r="AR201" i="1"/>
  <c r="AR200" i="1"/>
  <c r="AR199" i="1"/>
  <c r="AR198" i="1"/>
  <c r="AR197" i="1"/>
  <c r="AR196" i="1"/>
  <c r="AR195" i="1"/>
  <c r="AR194" i="1"/>
  <c r="AR193" i="1"/>
  <c r="AR192" i="1"/>
  <c r="AR191" i="1"/>
  <c r="AR190" i="1"/>
  <c r="AR189" i="1"/>
  <c r="AR188" i="1"/>
  <c r="AR187" i="1"/>
  <c r="AR186" i="1"/>
  <c r="AR185" i="1"/>
  <c r="AR184" i="1"/>
  <c r="AR183" i="1"/>
  <c r="AR182" i="1"/>
  <c r="AR181" i="1"/>
  <c r="AR180" i="1"/>
  <c r="AR179" i="1"/>
  <c r="AR178" i="1"/>
  <c r="AR177" i="1"/>
  <c r="AR176" i="1"/>
  <c r="AR175" i="1"/>
  <c r="AR174" i="1"/>
  <c r="AR173" i="1"/>
  <c r="AR172" i="1"/>
  <c r="AR171" i="1"/>
  <c r="AR170" i="1"/>
  <c r="AR169" i="1"/>
  <c r="AR168" i="1"/>
  <c r="AR167" i="1"/>
  <c r="AR166" i="1"/>
  <c r="AR165" i="1"/>
  <c r="AR164" i="1"/>
  <c r="AR163" i="1"/>
  <c r="AR162" i="1"/>
  <c r="AR161" i="1"/>
  <c r="AR160" i="1"/>
  <c r="AR159" i="1"/>
  <c r="AR158" i="1"/>
  <c r="AR157" i="1"/>
  <c r="AR156" i="1"/>
  <c r="AR155" i="1"/>
  <c r="AR154" i="1"/>
  <c r="AR153" i="1"/>
  <c r="AR152" i="1"/>
  <c r="AR151" i="1"/>
  <c r="AR150" i="1"/>
  <c r="AR149" i="1"/>
  <c r="AR148" i="1"/>
  <c r="AR147" i="1"/>
  <c r="AR146" i="1"/>
  <c r="AR145" i="1"/>
  <c r="AR144" i="1"/>
  <c r="AR143" i="1"/>
  <c r="AR142" i="1"/>
  <c r="AR141" i="1"/>
  <c r="AR140" i="1"/>
  <c r="AR139" i="1"/>
  <c r="AR138" i="1"/>
  <c r="AR137" i="1"/>
  <c r="AR136" i="1"/>
  <c r="AR135" i="1"/>
  <c r="AR134" i="1"/>
  <c r="AR133" i="1"/>
  <c r="AR132" i="1"/>
  <c r="AR131" i="1"/>
  <c r="AR130" i="1"/>
  <c r="AR129" i="1"/>
  <c r="AR128" i="1"/>
  <c r="AR127" i="1"/>
  <c r="AR126" i="1"/>
  <c r="AR125" i="1"/>
  <c r="AR124" i="1"/>
  <c r="AR123" i="1"/>
  <c r="AR122" i="1"/>
  <c r="AR121" i="1"/>
  <c r="AR120" i="1"/>
  <c r="AR119" i="1"/>
  <c r="AR118" i="1"/>
  <c r="AR117" i="1"/>
  <c r="AR116" i="1"/>
  <c r="AR115" i="1"/>
  <c r="AR114" i="1"/>
  <c r="AR113" i="1"/>
  <c r="AR112" i="1"/>
  <c r="AR111" i="1"/>
  <c r="AR110" i="1"/>
  <c r="AR109" i="1"/>
  <c r="AR108" i="1"/>
  <c r="AR107" i="1"/>
  <c r="AR106" i="1"/>
  <c r="AR105" i="1"/>
  <c r="AR104" i="1"/>
  <c r="AR103" i="1"/>
  <c r="AR102" i="1"/>
  <c r="AR101" i="1"/>
  <c r="AR100" i="1"/>
  <c r="AR99" i="1"/>
  <c r="AR98" i="1"/>
  <c r="AR97" i="1"/>
  <c r="AR96" i="1"/>
  <c r="AR95" i="1"/>
  <c r="AR94" i="1"/>
  <c r="AR93" i="1"/>
  <c r="AR92" i="1"/>
  <c r="AR91" i="1"/>
  <c r="AR90" i="1"/>
  <c r="AR89" i="1"/>
  <c r="AR88" i="1"/>
  <c r="AR87" i="1"/>
  <c r="AR86" i="1"/>
  <c r="AR85" i="1"/>
  <c r="AR84" i="1"/>
  <c r="AR83" i="1"/>
  <c r="AR82" i="1"/>
  <c r="AR81" i="1"/>
  <c r="AR80" i="1"/>
  <c r="AR79" i="1"/>
  <c r="AR78" i="1"/>
  <c r="AR77" i="1"/>
  <c r="AR76" i="1"/>
  <c r="AR75" i="1"/>
  <c r="AR74" i="1"/>
  <c r="AR73" i="1"/>
  <c r="AR72" i="1"/>
  <c r="AR71" i="1"/>
  <c r="AR70" i="1"/>
  <c r="AR69" i="1"/>
  <c r="AR68" i="1"/>
  <c r="AR67" i="1"/>
  <c r="AR66" i="1"/>
  <c r="AR65" i="1"/>
  <c r="AR64" i="1"/>
  <c r="AR63" i="1"/>
  <c r="AR62" i="1"/>
  <c r="AR61" i="1"/>
  <c r="AR60" i="1"/>
  <c r="AR59" i="1"/>
  <c r="AR58" i="1"/>
  <c r="AR57" i="1"/>
  <c r="AR56" i="1"/>
  <c r="AR55" i="1"/>
  <c r="AR54" i="1"/>
  <c r="AR53" i="1"/>
  <c r="AR52" i="1"/>
  <c r="AR51" i="1"/>
  <c r="AR50" i="1"/>
  <c r="AR49" i="1"/>
  <c r="AR48" i="1"/>
  <c r="AR47" i="1"/>
  <c r="AR46" i="1"/>
  <c r="AR45" i="1"/>
  <c r="AR44" i="1"/>
  <c r="AR43" i="1"/>
  <c r="AR42" i="1"/>
  <c r="AR41" i="1"/>
  <c r="AR40" i="1"/>
  <c r="AR39" i="1"/>
  <c r="AR38" i="1"/>
  <c r="AR37" i="1"/>
  <c r="AR36" i="1"/>
  <c r="AR35" i="1"/>
  <c r="AR34" i="1"/>
  <c r="AR33" i="1"/>
  <c r="AR32" i="1"/>
  <c r="AR31" i="1"/>
  <c r="AR30" i="1"/>
  <c r="AR29" i="1"/>
  <c r="AR28" i="1"/>
  <c r="AR27" i="1"/>
  <c r="AR26" i="1"/>
  <c r="AR25" i="1"/>
  <c r="AR24" i="1"/>
  <c r="AR23" i="1"/>
  <c r="AR22" i="1"/>
  <c r="AR21" i="1"/>
  <c r="AR20" i="1"/>
  <c r="AR19" i="1"/>
  <c r="AR18" i="1"/>
  <c r="AR17" i="1"/>
  <c r="AR16" i="1"/>
  <c r="AR15" i="1"/>
  <c r="AR14" i="1"/>
  <c r="AR13" i="1"/>
  <c r="AR12" i="1"/>
  <c r="AR11" i="1"/>
  <c r="AR10" i="1"/>
  <c r="AR9" i="1"/>
  <c r="AR8" i="1"/>
  <c r="AR7" i="1"/>
  <c r="AR6" i="1"/>
  <c r="AR5" i="1"/>
  <c r="AR4" i="1"/>
  <c r="AR3" i="1"/>
  <c r="A977" i="6" l="1"/>
  <c r="A976" i="6"/>
  <c r="A975" i="6"/>
  <c r="A974" i="6"/>
  <c r="A973" i="6"/>
  <c r="A972" i="6"/>
  <c r="A971" i="6"/>
  <c r="A970" i="6"/>
  <c r="A969" i="6"/>
  <c r="A968" i="6"/>
  <c r="A967" i="6"/>
  <c r="A966" i="6"/>
  <c r="A965" i="6"/>
  <c r="A964" i="6"/>
  <c r="A963" i="6"/>
  <c r="A962" i="6"/>
  <c r="A961" i="6"/>
  <c r="A960" i="6"/>
  <c r="A959" i="6"/>
  <c r="A958" i="6"/>
  <c r="A957" i="6"/>
  <c r="A956" i="6"/>
  <c r="A955" i="6"/>
  <c r="A954" i="6"/>
  <c r="A953" i="6"/>
  <c r="A952" i="6"/>
  <c r="A951" i="6"/>
  <c r="A950" i="6"/>
  <c r="A949" i="6"/>
  <c r="A948" i="6"/>
  <c r="A947" i="6"/>
  <c r="A946" i="6"/>
  <c r="A945" i="6"/>
  <c r="A944" i="6"/>
  <c r="A943" i="6"/>
  <c r="A942" i="6"/>
  <c r="A941" i="6"/>
  <c r="A940" i="6"/>
  <c r="A939" i="6"/>
  <c r="A938" i="6"/>
  <c r="A937" i="6"/>
  <c r="A936" i="6"/>
  <c r="A935" i="6"/>
  <c r="A934" i="6"/>
  <c r="A933" i="6"/>
  <c r="A932" i="6"/>
  <c r="A931" i="6"/>
  <c r="A930" i="6"/>
  <c r="A929" i="6"/>
  <c r="A928" i="6"/>
  <c r="A927" i="6"/>
  <c r="A926" i="6"/>
  <c r="A925" i="6"/>
  <c r="A924" i="6"/>
  <c r="A923" i="6"/>
  <c r="A922" i="6"/>
  <c r="A921" i="6"/>
  <c r="A920" i="6"/>
  <c r="A919" i="6"/>
  <c r="A918" i="6"/>
  <c r="A917" i="6"/>
  <c r="A916" i="6"/>
  <c r="A915" i="6"/>
  <c r="A914" i="6"/>
  <c r="A913" i="6"/>
  <c r="A912" i="6"/>
  <c r="A911" i="6"/>
  <c r="A910" i="6"/>
  <c r="A909" i="6"/>
  <c r="A908" i="6"/>
  <c r="A907" i="6"/>
  <c r="A906" i="6"/>
  <c r="A905" i="6"/>
  <c r="A904" i="6"/>
  <c r="A903" i="6"/>
  <c r="A902" i="6"/>
  <c r="A901" i="6"/>
  <c r="A900" i="6"/>
  <c r="A899" i="6"/>
  <c r="A898" i="6"/>
  <c r="A897" i="6"/>
  <c r="A896" i="6"/>
  <c r="A895" i="6"/>
  <c r="A894" i="6"/>
  <c r="A893" i="6"/>
  <c r="A892" i="6"/>
  <c r="A891" i="6"/>
  <c r="A890" i="6"/>
  <c r="A889" i="6"/>
  <c r="A888" i="6"/>
  <c r="A887" i="6"/>
  <c r="A886" i="6"/>
  <c r="A885" i="6"/>
  <c r="A884" i="6"/>
  <c r="A883" i="6"/>
  <c r="A882" i="6"/>
  <c r="A881" i="6"/>
  <c r="A880" i="6"/>
  <c r="A879" i="6"/>
  <c r="A878" i="6"/>
  <c r="A877" i="6"/>
  <c r="A876" i="6"/>
  <c r="A875" i="6"/>
  <c r="A874" i="6"/>
  <c r="A873" i="6"/>
  <c r="A872" i="6"/>
  <c r="A871" i="6"/>
  <c r="A870" i="6"/>
  <c r="A869" i="6"/>
  <c r="A868" i="6"/>
  <c r="A867" i="6"/>
  <c r="A866" i="6"/>
  <c r="A865" i="6"/>
  <c r="A864" i="6"/>
  <c r="A863" i="6"/>
  <c r="A862" i="6"/>
  <c r="A861" i="6"/>
  <c r="A860" i="6"/>
  <c r="A859" i="6"/>
  <c r="A858" i="6"/>
  <c r="A857" i="6"/>
  <c r="A856" i="6"/>
  <c r="A855" i="6"/>
  <c r="A854" i="6"/>
  <c r="A853" i="6"/>
  <c r="A852" i="6"/>
  <c r="A851" i="6"/>
  <c r="A850" i="6"/>
  <c r="A849" i="6"/>
  <c r="A848" i="6"/>
  <c r="A847" i="6"/>
  <c r="A846" i="6"/>
  <c r="A845" i="6"/>
  <c r="A844" i="6"/>
  <c r="A843" i="6"/>
  <c r="A842" i="6"/>
  <c r="A841" i="6"/>
  <c r="A840" i="6"/>
  <c r="A839" i="6"/>
  <c r="A838" i="6"/>
  <c r="A837" i="6"/>
  <c r="A836" i="6"/>
  <c r="A835" i="6"/>
  <c r="A834" i="6"/>
  <c r="A833" i="6"/>
  <c r="A832" i="6"/>
  <c r="A831" i="6"/>
  <c r="A830" i="6"/>
  <c r="A829" i="6"/>
  <c r="A828" i="6"/>
  <c r="A827" i="6"/>
  <c r="A826" i="6"/>
  <c r="A825" i="6"/>
  <c r="A824" i="6"/>
  <c r="A823" i="6"/>
  <c r="A822" i="6"/>
  <c r="A821" i="6"/>
  <c r="A820" i="6"/>
  <c r="A819" i="6"/>
  <c r="A818" i="6"/>
  <c r="A817" i="6"/>
  <c r="A816" i="6"/>
  <c r="A815" i="6"/>
  <c r="A814" i="6"/>
  <c r="A813" i="6"/>
  <c r="A812" i="6"/>
  <c r="A811" i="6"/>
  <c r="A810" i="6"/>
  <c r="A809" i="6"/>
  <c r="A808" i="6"/>
  <c r="A807" i="6"/>
  <c r="A806" i="6"/>
  <c r="A805" i="6"/>
  <c r="A804" i="6"/>
  <c r="A803" i="6"/>
  <c r="A802" i="6"/>
  <c r="A801" i="6"/>
  <c r="A800" i="6"/>
  <c r="A799" i="6"/>
  <c r="A798" i="6"/>
  <c r="A797" i="6"/>
  <c r="A796" i="6"/>
  <c r="A795" i="6"/>
  <c r="A794" i="6"/>
  <c r="A793" i="6"/>
  <c r="A792" i="6"/>
  <c r="A791" i="6"/>
  <c r="A790" i="6"/>
  <c r="A789" i="6"/>
  <c r="A788" i="6"/>
  <c r="A787" i="6"/>
  <c r="A786" i="6"/>
  <c r="A785" i="6"/>
  <c r="A784" i="6"/>
  <c r="A783" i="6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AQ912" i="1"/>
  <c r="AP912" i="1"/>
  <c r="AO912" i="1"/>
  <c r="AF912" i="1"/>
  <c r="AC912" i="1"/>
  <c r="AD912" i="1" s="1"/>
  <c r="AB912" i="1" s="1"/>
  <c r="H912" i="1"/>
  <c r="A912" i="1"/>
  <c r="AQ911" i="1"/>
  <c r="AP911" i="1"/>
  <c r="AO911" i="1"/>
  <c r="AF911" i="1"/>
  <c r="AC911" i="1"/>
  <c r="AD911" i="1" s="1"/>
  <c r="AE911" i="1" s="1"/>
  <c r="H911" i="1"/>
  <c r="A911" i="1"/>
  <c r="AQ910" i="1"/>
  <c r="AP910" i="1"/>
  <c r="AO910" i="1"/>
  <c r="AF910" i="1"/>
  <c r="AC910" i="1"/>
  <c r="AD910" i="1" s="1"/>
  <c r="H910" i="1"/>
  <c r="A910" i="1"/>
  <c r="AQ909" i="1"/>
  <c r="AP909" i="1"/>
  <c r="AO909" i="1"/>
  <c r="AF909" i="1"/>
  <c r="AC909" i="1"/>
  <c r="AD909" i="1" s="1"/>
  <c r="AB909" i="1" s="1"/>
  <c r="H909" i="1"/>
  <c r="A909" i="1"/>
  <c r="AQ908" i="1"/>
  <c r="AP908" i="1"/>
  <c r="AO908" i="1"/>
  <c r="AF908" i="1"/>
  <c r="AC908" i="1"/>
  <c r="AD908" i="1" s="1"/>
  <c r="AB908" i="1" s="1"/>
  <c r="H908" i="1"/>
  <c r="A908" i="1"/>
  <c r="AQ907" i="1"/>
  <c r="AP907" i="1"/>
  <c r="AO907" i="1"/>
  <c r="AF907" i="1"/>
  <c r="AC907" i="1"/>
  <c r="AD907" i="1" s="1"/>
  <c r="H907" i="1"/>
  <c r="A907" i="1"/>
  <c r="AQ906" i="1"/>
  <c r="AP906" i="1"/>
  <c r="AO906" i="1"/>
  <c r="AF906" i="1"/>
  <c r="AC906" i="1"/>
  <c r="AD906" i="1" s="1"/>
  <c r="AB906" i="1" s="1"/>
  <c r="H906" i="1"/>
  <c r="A906" i="1"/>
  <c r="AQ905" i="1"/>
  <c r="AP905" i="1"/>
  <c r="AO905" i="1"/>
  <c r="AF905" i="1"/>
  <c r="AE905" i="1"/>
  <c r="AC905" i="1"/>
  <c r="AD905" i="1" s="1"/>
  <c r="AB905" i="1"/>
  <c r="H905" i="1"/>
  <c r="A905" i="1"/>
  <c r="AQ904" i="1"/>
  <c r="AP904" i="1"/>
  <c r="AO904" i="1"/>
  <c r="AF904" i="1"/>
  <c r="AC904" i="1"/>
  <c r="AD904" i="1" s="1"/>
  <c r="AE904" i="1" s="1"/>
  <c r="H904" i="1"/>
  <c r="A904" i="1"/>
  <c r="AQ903" i="1"/>
  <c r="AP903" i="1"/>
  <c r="AO903" i="1"/>
  <c r="AF903" i="1"/>
  <c r="AC903" i="1"/>
  <c r="AD903" i="1" s="1"/>
  <c r="AE903" i="1" s="1"/>
  <c r="H903" i="1"/>
  <c r="A903" i="1"/>
  <c r="AQ902" i="1"/>
  <c r="AP902" i="1"/>
  <c r="AO902" i="1"/>
  <c r="AF902" i="1"/>
  <c r="AC902" i="1"/>
  <c r="AD902" i="1" s="1"/>
  <c r="H902" i="1"/>
  <c r="A902" i="1"/>
  <c r="AQ901" i="1"/>
  <c r="AP901" i="1"/>
  <c r="AO901" i="1"/>
  <c r="AF901" i="1"/>
  <c r="AE901" i="1"/>
  <c r="AC901" i="1"/>
  <c r="AD901" i="1" s="1"/>
  <c r="AB901" i="1"/>
  <c r="H901" i="1"/>
  <c r="A901" i="1"/>
  <c r="AQ900" i="1"/>
  <c r="AP900" i="1"/>
  <c r="AO900" i="1"/>
  <c r="AF900" i="1"/>
  <c r="AC900" i="1"/>
  <c r="AD900" i="1" s="1"/>
  <c r="AB900" i="1" s="1"/>
  <c r="H900" i="1"/>
  <c r="A900" i="1"/>
  <c r="AQ899" i="1"/>
  <c r="AP899" i="1"/>
  <c r="AO899" i="1"/>
  <c r="AF899" i="1"/>
  <c r="AC899" i="1"/>
  <c r="AD899" i="1" s="1"/>
  <c r="AE899" i="1" s="1"/>
  <c r="H899" i="1"/>
  <c r="A899" i="1"/>
  <c r="AQ898" i="1"/>
  <c r="AP898" i="1"/>
  <c r="AO898" i="1"/>
  <c r="AF898" i="1"/>
  <c r="AC898" i="1"/>
  <c r="AD898" i="1" s="1"/>
  <c r="AB898" i="1" s="1"/>
  <c r="H898" i="1"/>
  <c r="A898" i="1"/>
  <c r="AQ897" i="1"/>
  <c r="AP897" i="1"/>
  <c r="AO897" i="1"/>
  <c r="AF897" i="1"/>
  <c r="AC897" i="1"/>
  <c r="AD897" i="1" s="1"/>
  <c r="A897" i="1"/>
  <c r="AQ896" i="1"/>
  <c r="AP896" i="1"/>
  <c r="AO896" i="1"/>
  <c r="AF896" i="1"/>
  <c r="AE896" i="1"/>
  <c r="AC896" i="1"/>
  <c r="AD896" i="1" s="1"/>
  <c r="AB896" i="1"/>
  <c r="A896" i="1"/>
  <c r="AQ895" i="1"/>
  <c r="AP895" i="1"/>
  <c r="AO895" i="1"/>
  <c r="AF895" i="1"/>
  <c r="AE895" i="1"/>
  <c r="AC895" i="1"/>
  <c r="AD895" i="1" s="1"/>
  <c r="AB895" i="1"/>
  <c r="A895" i="1"/>
  <c r="AQ894" i="1"/>
  <c r="AP894" i="1"/>
  <c r="AO894" i="1"/>
  <c r="AF894" i="1"/>
  <c r="AC894" i="1"/>
  <c r="AD894" i="1" s="1"/>
  <c r="AE894" i="1" s="1"/>
  <c r="A894" i="1"/>
  <c r="AQ893" i="1"/>
  <c r="AP893" i="1"/>
  <c r="AO893" i="1"/>
  <c r="AF893" i="1"/>
  <c r="AE893" i="1"/>
  <c r="AC893" i="1"/>
  <c r="AD893" i="1" s="1"/>
  <c r="AB893" i="1"/>
  <c r="A893" i="1"/>
  <c r="AQ892" i="1"/>
  <c r="AP892" i="1"/>
  <c r="AO892" i="1"/>
  <c r="AF892" i="1"/>
  <c r="AE892" i="1"/>
  <c r="AC892" i="1"/>
  <c r="AD892" i="1" s="1"/>
  <c r="AB892" i="1"/>
  <c r="A892" i="1"/>
  <c r="AQ891" i="1"/>
  <c r="AP891" i="1"/>
  <c r="AO891" i="1"/>
  <c r="AF891" i="1"/>
  <c r="AC891" i="1"/>
  <c r="AD891" i="1" s="1"/>
  <c r="AE891" i="1" s="1"/>
  <c r="A891" i="1"/>
  <c r="AQ890" i="1"/>
  <c r="AP890" i="1"/>
  <c r="AO890" i="1"/>
  <c r="AF890" i="1"/>
  <c r="AC890" i="1"/>
  <c r="AD890" i="1" s="1"/>
  <c r="A890" i="1"/>
  <c r="AQ889" i="1"/>
  <c r="AP889" i="1"/>
  <c r="AO889" i="1"/>
  <c r="AF889" i="1"/>
  <c r="AC889" i="1"/>
  <c r="AD889" i="1" s="1"/>
  <c r="A889" i="1"/>
  <c r="AQ888" i="1"/>
  <c r="AP888" i="1"/>
  <c r="AO888" i="1"/>
  <c r="AF888" i="1"/>
  <c r="AC888" i="1"/>
  <c r="AD888" i="1" s="1"/>
  <c r="AB888" i="1" s="1"/>
  <c r="A888" i="1"/>
  <c r="AQ887" i="1"/>
  <c r="AP887" i="1"/>
  <c r="AO887" i="1"/>
  <c r="AF887" i="1"/>
  <c r="AC887" i="1"/>
  <c r="AD887" i="1" s="1"/>
  <c r="AE887" i="1" s="1"/>
  <c r="A887" i="1"/>
  <c r="AQ886" i="1"/>
  <c r="AP886" i="1"/>
  <c r="AO886" i="1"/>
  <c r="AF886" i="1"/>
  <c r="AC886" i="1"/>
  <c r="AD886" i="1" s="1"/>
  <c r="AB886" i="1" s="1"/>
  <c r="A886" i="1"/>
  <c r="AQ885" i="1"/>
  <c r="AP885" i="1"/>
  <c r="AO885" i="1"/>
  <c r="AF885" i="1"/>
  <c r="AC885" i="1"/>
  <c r="AD885" i="1" s="1"/>
  <c r="AE885" i="1" s="1"/>
  <c r="A885" i="1"/>
  <c r="AQ884" i="1"/>
  <c r="AP884" i="1"/>
  <c r="AO884" i="1"/>
  <c r="AF884" i="1"/>
  <c r="AC884" i="1"/>
  <c r="AD884" i="1" s="1"/>
  <c r="AB884" i="1" s="1"/>
  <c r="A884" i="1"/>
  <c r="AQ883" i="1"/>
  <c r="AP883" i="1"/>
  <c r="AO883" i="1"/>
  <c r="AF883" i="1"/>
  <c r="AC883" i="1"/>
  <c r="AD883" i="1" s="1"/>
  <c r="A883" i="1"/>
  <c r="AQ882" i="1"/>
  <c r="AP882" i="1"/>
  <c r="AO882" i="1"/>
  <c r="AF882" i="1"/>
  <c r="AC882" i="1"/>
  <c r="AD882" i="1" s="1"/>
  <c r="AB882" i="1" s="1"/>
  <c r="A882" i="1"/>
  <c r="AQ881" i="1"/>
  <c r="AP881" i="1"/>
  <c r="AO881" i="1"/>
  <c r="AF881" i="1"/>
  <c r="AC881" i="1"/>
  <c r="AD881" i="1" s="1"/>
  <c r="A881" i="1"/>
  <c r="AQ880" i="1"/>
  <c r="AP880" i="1"/>
  <c r="AO880" i="1"/>
  <c r="AF880" i="1"/>
  <c r="AE880" i="1"/>
  <c r="AC880" i="1"/>
  <c r="AD880" i="1" s="1"/>
  <c r="AB880" i="1"/>
  <c r="A880" i="1"/>
  <c r="AQ879" i="1"/>
  <c r="AP879" i="1"/>
  <c r="AO879" i="1"/>
  <c r="AF879" i="1"/>
  <c r="AE879" i="1"/>
  <c r="AC879" i="1"/>
  <c r="AD879" i="1" s="1"/>
  <c r="AB879" i="1"/>
  <c r="A879" i="1"/>
  <c r="AQ878" i="1"/>
  <c r="AP878" i="1"/>
  <c r="AO878" i="1"/>
  <c r="AF878" i="1"/>
  <c r="AC878" i="1"/>
  <c r="AD878" i="1" s="1"/>
  <c r="A878" i="1"/>
  <c r="AQ877" i="1"/>
  <c r="AP877" i="1"/>
  <c r="AO877" i="1"/>
  <c r="AF877" i="1"/>
  <c r="AC877" i="1"/>
  <c r="AD877" i="1" s="1"/>
  <c r="A877" i="1"/>
  <c r="AQ876" i="1"/>
  <c r="AP876" i="1"/>
  <c r="AO876" i="1"/>
  <c r="AF876" i="1"/>
  <c r="AE876" i="1"/>
  <c r="AC876" i="1"/>
  <c r="AD876" i="1" s="1"/>
  <c r="AB876" i="1"/>
  <c r="A876" i="1"/>
  <c r="AQ875" i="1"/>
  <c r="AP875" i="1"/>
  <c r="AO875" i="1"/>
  <c r="AF875" i="1"/>
  <c r="AC875" i="1"/>
  <c r="AD875" i="1" s="1"/>
  <c r="A875" i="1"/>
  <c r="AQ874" i="1"/>
  <c r="AP874" i="1"/>
  <c r="AO874" i="1"/>
  <c r="AF874" i="1"/>
  <c r="AE874" i="1"/>
  <c r="AC874" i="1"/>
  <c r="AD874" i="1" s="1"/>
  <c r="AB874" i="1"/>
  <c r="A874" i="1"/>
  <c r="AQ873" i="1"/>
  <c r="AP873" i="1"/>
  <c r="AO873" i="1"/>
  <c r="AF873" i="1"/>
  <c r="AC873" i="1"/>
  <c r="AD873" i="1" s="1"/>
  <c r="A873" i="1"/>
  <c r="AQ872" i="1"/>
  <c r="AP872" i="1"/>
  <c r="AO872" i="1"/>
  <c r="AF872" i="1"/>
  <c r="AE872" i="1"/>
  <c r="AC872" i="1"/>
  <c r="AD872" i="1" s="1"/>
  <c r="AB872" i="1"/>
  <c r="A872" i="1"/>
  <c r="AQ871" i="1"/>
  <c r="AP871" i="1"/>
  <c r="AO871" i="1"/>
  <c r="AF871" i="1"/>
  <c r="AC871" i="1"/>
  <c r="AD871" i="1" s="1"/>
  <c r="AE871" i="1" s="1"/>
  <c r="A871" i="1"/>
  <c r="AQ870" i="1"/>
  <c r="AP870" i="1"/>
  <c r="AO870" i="1"/>
  <c r="AF870" i="1"/>
  <c r="AC870" i="1"/>
  <c r="AD870" i="1" s="1"/>
  <c r="AE870" i="1" s="1"/>
  <c r="A870" i="1"/>
  <c r="AQ869" i="1"/>
  <c r="AP869" i="1"/>
  <c r="AO869" i="1"/>
  <c r="AF869" i="1"/>
  <c r="AC869" i="1"/>
  <c r="AD869" i="1" s="1"/>
  <c r="AB869" i="1" s="1"/>
  <c r="A869" i="1"/>
  <c r="AQ868" i="1"/>
  <c r="AP868" i="1"/>
  <c r="AO868" i="1"/>
  <c r="AF868" i="1"/>
  <c r="AC868" i="1"/>
  <c r="AD868" i="1" s="1"/>
  <c r="AB868" i="1" s="1"/>
  <c r="A868" i="1"/>
  <c r="AQ867" i="1"/>
  <c r="AP867" i="1"/>
  <c r="AO867" i="1"/>
  <c r="AF867" i="1"/>
  <c r="AE867" i="1"/>
  <c r="AC867" i="1"/>
  <c r="AD867" i="1" s="1"/>
  <c r="AB867" i="1"/>
  <c r="A867" i="1"/>
  <c r="AQ866" i="1"/>
  <c r="AP866" i="1"/>
  <c r="AO866" i="1"/>
  <c r="AF866" i="1"/>
  <c r="AE866" i="1"/>
  <c r="AC866" i="1"/>
  <c r="AD866" i="1" s="1"/>
  <c r="AB866" i="1"/>
  <c r="A866" i="1"/>
  <c r="AQ865" i="1"/>
  <c r="AP865" i="1"/>
  <c r="AO865" i="1"/>
  <c r="AF865" i="1"/>
  <c r="AE865" i="1"/>
  <c r="AC865" i="1"/>
  <c r="AD865" i="1" s="1"/>
  <c r="AB865" i="1"/>
  <c r="A865" i="1"/>
  <c r="AQ864" i="1"/>
  <c r="AP864" i="1"/>
  <c r="AO864" i="1"/>
  <c r="AF864" i="1"/>
  <c r="AE864" i="1"/>
  <c r="AC864" i="1"/>
  <c r="AD864" i="1" s="1"/>
  <c r="AB864" i="1"/>
  <c r="A864" i="1"/>
  <c r="AQ863" i="1"/>
  <c r="AP863" i="1"/>
  <c r="AO863" i="1"/>
  <c r="AF863" i="1"/>
  <c r="AC863" i="1"/>
  <c r="AD863" i="1" s="1"/>
  <c r="AE863" i="1" s="1"/>
  <c r="A863" i="1"/>
  <c r="AQ862" i="1"/>
  <c r="AP862" i="1"/>
  <c r="AO862" i="1"/>
  <c r="AF862" i="1"/>
  <c r="AE862" i="1"/>
  <c r="AC862" i="1"/>
  <c r="AD862" i="1" s="1"/>
  <c r="AB862" i="1"/>
  <c r="A862" i="1"/>
  <c r="AQ861" i="1"/>
  <c r="AP861" i="1"/>
  <c r="AO861" i="1"/>
  <c r="AF861" i="1"/>
  <c r="AC861" i="1"/>
  <c r="AD861" i="1" s="1"/>
  <c r="A861" i="1"/>
  <c r="AQ860" i="1"/>
  <c r="AP860" i="1"/>
  <c r="AO860" i="1"/>
  <c r="AF860" i="1"/>
  <c r="AE860" i="1"/>
  <c r="AC860" i="1"/>
  <c r="AD860" i="1" s="1"/>
  <c r="AB860" i="1"/>
  <c r="A860" i="1"/>
  <c r="AQ859" i="1"/>
  <c r="AP859" i="1"/>
  <c r="AO859" i="1"/>
  <c r="AF859" i="1"/>
  <c r="AE859" i="1"/>
  <c r="AC859" i="1"/>
  <c r="AD859" i="1" s="1"/>
  <c r="AB859" i="1"/>
  <c r="A859" i="1"/>
  <c r="AQ858" i="1"/>
  <c r="AP858" i="1"/>
  <c r="AO858" i="1"/>
  <c r="AF858" i="1"/>
  <c r="AC858" i="1"/>
  <c r="AD858" i="1" s="1"/>
  <c r="AE858" i="1" s="1"/>
  <c r="H858" i="1"/>
  <c r="A858" i="1"/>
  <c r="AQ857" i="1"/>
  <c r="AP857" i="1"/>
  <c r="AO857" i="1"/>
  <c r="AF857" i="1"/>
  <c r="AC857" i="1"/>
  <c r="AD857" i="1" s="1"/>
  <c r="AE857" i="1" s="1"/>
  <c r="H857" i="1"/>
  <c r="A857" i="1"/>
  <c r="AQ856" i="1"/>
  <c r="AP856" i="1"/>
  <c r="AO856" i="1"/>
  <c r="AF856" i="1"/>
  <c r="AC856" i="1"/>
  <c r="AD856" i="1" s="1"/>
  <c r="AE856" i="1" s="1"/>
  <c r="H856" i="1"/>
  <c r="A856" i="1"/>
  <c r="AQ855" i="1"/>
  <c r="AP855" i="1"/>
  <c r="AO855" i="1"/>
  <c r="AF855" i="1"/>
  <c r="AC855" i="1"/>
  <c r="AD855" i="1" s="1"/>
  <c r="H855" i="1"/>
  <c r="A855" i="1"/>
  <c r="AQ854" i="1"/>
  <c r="AP854" i="1"/>
  <c r="AO854" i="1"/>
  <c r="AF854" i="1"/>
  <c r="AC854" i="1"/>
  <c r="AD854" i="1" s="1"/>
  <c r="AB854" i="1" s="1"/>
  <c r="H854" i="1"/>
  <c r="A854" i="1"/>
  <c r="AQ853" i="1"/>
  <c r="AP853" i="1"/>
  <c r="AO853" i="1"/>
  <c r="AF853" i="1"/>
  <c r="AE853" i="1"/>
  <c r="AC853" i="1"/>
  <c r="AD853" i="1" s="1"/>
  <c r="AB853" i="1"/>
  <c r="H853" i="1"/>
  <c r="A853" i="1"/>
  <c r="AQ852" i="1"/>
  <c r="AP852" i="1"/>
  <c r="AO852" i="1"/>
  <c r="AF852" i="1"/>
  <c r="AC852" i="1"/>
  <c r="AD852" i="1" s="1"/>
  <c r="AB852" i="1" s="1"/>
  <c r="H852" i="1"/>
  <c r="A852" i="1"/>
  <c r="AQ851" i="1"/>
  <c r="AP851" i="1"/>
  <c r="AO851" i="1"/>
  <c r="AF851" i="1"/>
  <c r="AC851" i="1"/>
  <c r="AD851" i="1" s="1"/>
  <c r="AE851" i="1" s="1"/>
  <c r="H851" i="1"/>
  <c r="A851" i="1"/>
  <c r="AQ850" i="1"/>
  <c r="AP850" i="1"/>
  <c r="AO850" i="1"/>
  <c r="AF850" i="1"/>
  <c r="AC850" i="1"/>
  <c r="AD850" i="1" s="1"/>
  <c r="H850" i="1"/>
  <c r="A850" i="1"/>
  <c r="AQ849" i="1"/>
  <c r="AP849" i="1"/>
  <c r="AO849" i="1"/>
  <c r="AF849" i="1"/>
  <c r="AC849" i="1"/>
  <c r="AD849" i="1" s="1"/>
  <c r="H849" i="1"/>
  <c r="A849" i="1"/>
  <c r="AQ848" i="1"/>
  <c r="AP848" i="1"/>
  <c r="AO848" i="1"/>
  <c r="AF848" i="1"/>
  <c r="AC848" i="1"/>
  <c r="AD848" i="1" s="1"/>
  <c r="H848" i="1"/>
  <c r="A848" i="1"/>
  <c r="AQ847" i="1"/>
  <c r="AP847" i="1"/>
  <c r="AO847" i="1"/>
  <c r="AF847" i="1"/>
  <c r="AC847" i="1"/>
  <c r="AD847" i="1" s="1"/>
  <c r="AE847" i="1" s="1"/>
  <c r="H847" i="1"/>
  <c r="A847" i="1"/>
  <c r="AQ846" i="1"/>
  <c r="AP846" i="1"/>
  <c r="AO846" i="1"/>
  <c r="AF846" i="1"/>
  <c r="AC846" i="1"/>
  <c r="AD846" i="1" s="1"/>
  <c r="AB846" i="1" s="1"/>
  <c r="H846" i="1"/>
  <c r="A846" i="1"/>
  <c r="AQ845" i="1"/>
  <c r="AP845" i="1"/>
  <c r="AO845" i="1"/>
  <c r="AF845" i="1"/>
  <c r="AE845" i="1"/>
  <c r="AC845" i="1"/>
  <c r="AD845" i="1" s="1"/>
  <c r="AB845" i="1"/>
  <c r="H845" i="1"/>
  <c r="A845" i="1"/>
  <c r="AQ844" i="1"/>
  <c r="AP844" i="1"/>
  <c r="AO844" i="1"/>
  <c r="AF844" i="1"/>
  <c r="AC844" i="1"/>
  <c r="AD844" i="1" s="1"/>
  <c r="AE844" i="1" s="1"/>
  <c r="H844" i="1"/>
  <c r="A844" i="1"/>
  <c r="AQ843" i="1"/>
  <c r="AP843" i="1"/>
  <c r="AO843" i="1"/>
  <c r="AF843" i="1"/>
  <c r="AC843" i="1"/>
  <c r="AD843" i="1" s="1"/>
  <c r="AE843" i="1" s="1"/>
  <c r="H843" i="1"/>
  <c r="A843" i="1"/>
  <c r="AQ842" i="1"/>
  <c r="AP842" i="1"/>
  <c r="AO842" i="1"/>
  <c r="AF842" i="1"/>
  <c r="AE842" i="1"/>
  <c r="AC842" i="1"/>
  <c r="AD842" i="1" s="1"/>
  <c r="AB842" i="1"/>
  <c r="H842" i="1"/>
  <c r="A842" i="1"/>
  <c r="AQ841" i="1"/>
  <c r="AP841" i="1"/>
  <c r="AO841" i="1"/>
  <c r="AF841" i="1"/>
  <c r="AC841" i="1"/>
  <c r="AD841" i="1" s="1"/>
  <c r="H841" i="1"/>
  <c r="A841" i="1"/>
  <c r="AQ840" i="1"/>
  <c r="AP840" i="1"/>
  <c r="AO840" i="1"/>
  <c r="AF840" i="1"/>
  <c r="AC840" i="1"/>
  <c r="AD840" i="1" s="1"/>
  <c r="AE840" i="1" s="1"/>
  <c r="H840" i="1"/>
  <c r="A840" i="1"/>
  <c r="AQ839" i="1"/>
  <c r="AP839" i="1"/>
  <c r="AO839" i="1"/>
  <c r="AF839" i="1"/>
  <c r="AC839" i="1"/>
  <c r="AD839" i="1" s="1"/>
  <c r="AE839" i="1" s="1"/>
  <c r="H839" i="1"/>
  <c r="A839" i="1"/>
  <c r="AQ838" i="1"/>
  <c r="AP838" i="1"/>
  <c r="AO838" i="1"/>
  <c r="AF838" i="1"/>
  <c r="AC838" i="1"/>
  <c r="AD838" i="1" s="1"/>
  <c r="AB838" i="1" s="1"/>
  <c r="H838" i="1"/>
  <c r="A838" i="1"/>
  <c r="AQ837" i="1"/>
  <c r="AP837" i="1"/>
  <c r="AO837" i="1"/>
  <c r="AF837" i="1"/>
  <c r="AE837" i="1"/>
  <c r="AC837" i="1"/>
  <c r="AD837" i="1" s="1"/>
  <c r="AB837" i="1"/>
  <c r="H837" i="1"/>
  <c r="A837" i="1"/>
  <c r="AQ836" i="1"/>
  <c r="AP836" i="1"/>
  <c r="AO836" i="1"/>
  <c r="AF836" i="1"/>
  <c r="AE836" i="1"/>
  <c r="AC836" i="1"/>
  <c r="AD836" i="1" s="1"/>
  <c r="AB836" i="1"/>
  <c r="H836" i="1"/>
  <c r="A836" i="1"/>
  <c r="AQ835" i="1"/>
  <c r="AP835" i="1"/>
  <c r="AO835" i="1"/>
  <c r="AF835" i="1"/>
  <c r="AC835" i="1"/>
  <c r="AD835" i="1" s="1"/>
  <c r="H835" i="1"/>
  <c r="A835" i="1"/>
  <c r="AQ834" i="1"/>
  <c r="AP834" i="1"/>
  <c r="AO834" i="1"/>
  <c r="AF834" i="1"/>
  <c r="AE834" i="1"/>
  <c r="AC834" i="1"/>
  <c r="AD834" i="1" s="1"/>
  <c r="AB834" i="1"/>
  <c r="H834" i="1"/>
  <c r="A834" i="1"/>
  <c r="AQ833" i="1"/>
  <c r="AP833" i="1"/>
  <c r="AO833" i="1"/>
  <c r="AF833" i="1"/>
  <c r="AC833" i="1"/>
  <c r="AD833" i="1" s="1"/>
  <c r="H833" i="1"/>
  <c r="A833" i="1"/>
  <c r="AQ832" i="1"/>
  <c r="AP832" i="1"/>
  <c r="AO832" i="1"/>
  <c r="AF832" i="1"/>
  <c r="AC832" i="1"/>
  <c r="AD832" i="1" s="1"/>
  <c r="H832" i="1"/>
  <c r="A832" i="1"/>
  <c r="AQ831" i="1"/>
  <c r="AP831" i="1"/>
  <c r="AO831" i="1"/>
  <c r="AF831" i="1"/>
  <c r="AE831" i="1"/>
  <c r="AC831" i="1"/>
  <c r="AD831" i="1" s="1"/>
  <c r="AB831" i="1"/>
  <c r="H831" i="1"/>
  <c r="A831" i="1"/>
  <c r="AQ830" i="1"/>
  <c r="AP830" i="1"/>
  <c r="AO830" i="1"/>
  <c r="AF830" i="1"/>
  <c r="AC830" i="1"/>
  <c r="AD830" i="1" s="1"/>
  <c r="AE830" i="1" s="1"/>
  <c r="A830" i="1"/>
  <c r="AQ829" i="1"/>
  <c r="AP829" i="1"/>
  <c r="AO829" i="1"/>
  <c r="AF829" i="1"/>
  <c r="AE829" i="1"/>
  <c r="AC829" i="1"/>
  <c r="AD829" i="1" s="1"/>
  <c r="AB829" i="1"/>
  <c r="A829" i="1"/>
  <c r="AQ828" i="1"/>
  <c r="AP828" i="1"/>
  <c r="AO828" i="1"/>
  <c r="AF828" i="1"/>
  <c r="AE828" i="1"/>
  <c r="AC828" i="1"/>
  <c r="AD828" i="1" s="1"/>
  <c r="AB828" i="1"/>
  <c r="A828" i="1"/>
  <c r="AQ827" i="1"/>
  <c r="AP827" i="1"/>
  <c r="AO827" i="1"/>
  <c r="AF827" i="1"/>
  <c r="AC827" i="1"/>
  <c r="AD827" i="1" s="1"/>
  <c r="A827" i="1"/>
  <c r="AQ826" i="1"/>
  <c r="AP826" i="1"/>
  <c r="AO826" i="1"/>
  <c r="AF826" i="1"/>
  <c r="AC826" i="1"/>
  <c r="AD826" i="1" s="1"/>
  <c r="AB826" i="1" s="1"/>
  <c r="A826" i="1"/>
  <c r="AQ825" i="1"/>
  <c r="AP825" i="1"/>
  <c r="AO825" i="1"/>
  <c r="AF825" i="1"/>
  <c r="AC825" i="1"/>
  <c r="AD825" i="1" s="1"/>
  <c r="A825" i="1"/>
  <c r="AQ824" i="1"/>
  <c r="AP824" i="1"/>
  <c r="AO824" i="1"/>
  <c r="AF824" i="1"/>
  <c r="AC824" i="1"/>
  <c r="AD824" i="1" s="1"/>
  <c r="AE824" i="1" s="1"/>
  <c r="A824" i="1"/>
  <c r="AQ823" i="1"/>
  <c r="AP823" i="1"/>
  <c r="AO823" i="1"/>
  <c r="AF823" i="1"/>
  <c r="AC823" i="1"/>
  <c r="AD823" i="1" s="1"/>
  <c r="AE823" i="1" s="1"/>
  <c r="A823" i="1"/>
  <c r="AQ822" i="1"/>
  <c r="AP822" i="1"/>
  <c r="AO822" i="1"/>
  <c r="AF822" i="1"/>
  <c r="AC822" i="1"/>
  <c r="AD822" i="1" s="1"/>
  <c r="AB822" i="1" s="1"/>
  <c r="A822" i="1"/>
  <c r="AQ821" i="1"/>
  <c r="AP821" i="1"/>
  <c r="AO821" i="1"/>
  <c r="AF821" i="1"/>
  <c r="AE821" i="1"/>
  <c r="AC821" i="1"/>
  <c r="AD821" i="1" s="1"/>
  <c r="AB821" i="1"/>
  <c r="A821" i="1"/>
  <c r="AQ820" i="1"/>
  <c r="AP820" i="1"/>
  <c r="AO820" i="1"/>
  <c r="AF820" i="1"/>
  <c r="AC820" i="1"/>
  <c r="AD820" i="1" s="1"/>
  <c r="AE820" i="1" s="1"/>
  <c r="H820" i="1"/>
  <c r="A820" i="1"/>
  <c r="AQ819" i="1"/>
  <c r="AP819" i="1"/>
  <c r="AO819" i="1"/>
  <c r="AF819" i="1"/>
  <c r="AE819" i="1"/>
  <c r="AC819" i="1"/>
  <c r="AD819" i="1" s="1"/>
  <c r="AB819" i="1"/>
  <c r="H819" i="1"/>
  <c r="A819" i="1"/>
  <c r="AQ818" i="1"/>
  <c r="AP818" i="1"/>
  <c r="AO818" i="1"/>
  <c r="AF818" i="1"/>
  <c r="AE818" i="1"/>
  <c r="AC818" i="1"/>
  <c r="AD818" i="1" s="1"/>
  <c r="AB818" i="1"/>
  <c r="H818" i="1"/>
  <c r="A818" i="1"/>
  <c r="AQ817" i="1"/>
  <c r="AP817" i="1"/>
  <c r="AO817" i="1"/>
  <c r="AF817" i="1"/>
  <c r="AE817" i="1"/>
  <c r="AC817" i="1"/>
  <c r="AD817" i="1" s="1"/>
  <c r="AB817" i="1"/>
  <c r="A817" i="1"/>
  <c r="AQ816" i="1"/>
  <c r="AP816" i="1"/>
  <c r="AO816" i="1"/>
  <c r="AF816" i="1"/>
  <c r="AC816" i="1"/>
  <c r="AD816" i="1" s="1"/>
  <c r="A816" i="1"/>
  <c r="AQ815" i="1"/>
  <c r="AP815" i="1"/>
  <c r="AO815" i="1"/>
  <c r="AF815" i="1"/>
  <c r="AE815" i="1"/>
  <c r="AC815" i="1"/>
  <c r="AD815" i="1" s="1"/>
  <c r="AB815" i="1"/>
  <c r="A815" i="1"/>
  <c r="AQ814" i="1"/>
  <c r="AP814" i="1"/>
  <c r="AO814" i="1"/>
  <c r="AF814" i="1"/>
  <c r="AC814" i="1"/>
  <c r="AD814" i="1" s="1"/>
  <c r="A814" i="1"/>
  <c r="AQ813" i="1"/>
  <c r="AP813" i="1"/>
  <c r="AO813" i="1"/>
  <c r="AF813" i="1"/>
  <c r="AE813" i="1"/>
  <c r="AC813" i="1"/>
  <c r="AD813" i="1" s="1"/>
  <c r="AB813" i="1"/>
  <c r="A813" i="1"/>
  <c r="AQ812" i="1"/>
  <c r="AP812" i="1"/>
  <c r="AO812" i="1"/>
  <c r="AF812" i="1"/>
  <c r="AE812" i="1"/>
  <c r="AC812" i="1"/>
  <c r="AD812" i="1" s="1"/>
  <c r="AB812" i="1"/>
  <c r="A812" i="1"/>
  <c r="AQ811" i="1"/>
  <c r="AP811" i="1"/>
  <c r="AO811" i="1"/>
  <c r="AF811" i="1"/>
  <c r="AC811" i="1"/>
  <c r="AD811" i="1" s="1"/>
  <c r="A811" i="1"/>
  <c r="AQ810" i="1"/>
  <c r="AP810" i="1"/>
  <c r="AO810" i="1"/>
  <c r="AF810" i="1"/>
  <c r="AE810" i="1"/>
  <c r="AC810" i="1"/>
  <c r="AD810" i="1" s="1"/>
  <c r="AB810" i="1"/>
  <c r="A810" i="1"/>
  <c r="AQ809" i="1"/>
  <c r="AP809" i="1"/>
  <c r="AO809" i="1"/>
  <c r="AF809" i="1"/>
  <c r="AC809" i="1"/>
  <c r="AD809" i="1" s="1"/>
  <c r="AE809" i="1" s="1"/>
  <c r="A809" i="1"/>
  <c r="AQ808" i="1"/>
  <c r="AP808" i="1"/>
  <c r="AO808" i="1"/>
  <c r="AF808" i="1"/>
  <c r="AC808" i="1"/>
  <c r="AD808" i="1" s="1"/>
  <c r="AE808" i="1" s="1"/>
  <c r="A808" i="1"/>
  <c r="AQ807" i="1"/>
  <c r="AP807" i="1"/>
  <c r="AO807" i="1"/>
  <c r="AF807" i="1"/>
  <c r="AE807" i="1"/>
  <c r="AC807" i="1"/>
  <c r="AD807" i="1" s="1"/>
  <c r="AB807" i="1"/>
  <c r="A807" i="1"/>
  <c r="AQ806" i="1"/>
  <c r="AP806" i="1"/>
  <c r="AO806" i="1"/>
  <c r="AF806" i="1"/>
  <c r="AE806" i="1"/>
  <c r="AC806" i="1"/>
  <c r="AD806" i="1" s="1"/>
  <c r="AB806" i="1"/>
  <c r="A806" i="1"/>
  <c r="AQ805" i="1"/>
  <c r="AP805" i="1"/>
  <c r="AO805" i="1"/>
  <c r="AF805" i="1"/>
  <c r="AE805" i="1"/>
  <c r="AC805" i="1"/>
  <c r="AD805" i="1" s="1"/>
  <c r="AB805" i="1"/>
  <c r="A805" i="1"/>
  <c r="AQ804" i="1"/>
  <c r="AP804" i="1"/>
  <c r="AO804" i="1"/>
  <c r="AF804" i="1"/>
  <c r="AC804" i="1"/>
  <c r="AD804" i="1" s="1"/>
  <c r="A804" i="1"/>
  <c r="AQ803" i="1"/>
  <c r="AP803" i="1"/>
  <c r="AO803" i="1"/>
  <c r="AF803" i="1"/>
  <c r="AC803" i="1"/>
  <c r="AD803" i="1" s="1"/>
  <c r="A803" i="1"/>
  <c r="AQ802" i="1"/>
  <c r="AP802" i="1"/>
  <c r="AO802" i="1"/>
  <c r="AF802" i="1"/>
  <c r="AE802" i="1"/>
  <c r="AC802" i="1"/>
  <c r="AD802" i="1" s="1"/>
  <c r="AB802" i="1"/>
  <c r="H802" i="1"/>
  <c r="A802" i="1"/>
  <c r="AQ801" i="1"/>
  <c r="AP801" i="1"/>
  <c r="AO801" i="1"/>
  <c r="AF801" i="1"/>
  <c r="AC801" i="1"/>
  <c r="AD801" i="1" s="1"/>
  <c r="AE801" i="1" s="1"/>
  <c r="H801" i="1"/>
  <c r="A801" i="1"/>
  <c r="AQ800" i="1"/>
  <c r="AP800" i="1"/>
  <c r="AO800" i="1"/>
  <c r="AF800" i="1"/>
  <c r="AC800" i="1"/>
  <c r="AD800" i="1" s="1"/>
  <c r="AE800" i="1" s="1"/>
  <c r="H800" i="1"/>
  <c r="A800" i="1"/>
  <c r="AQ799" i="1"/>
  <c r="AP799" i="1"/>
  <c r="AO799" i="1"/>
  <c r="AF799" i="1"/>
  <c r="AE799" i="1"/>
  <c r="AC799" i="1"/>
  <c r="AD799" i="1" s="1"/>
  <c r="AB799" i="1"/>
  <c r="H799" i="1"/>
  <c r="A799" i="1"/>
  <c r="AQ798" i="1"/>
  <c r="AP798" i="1"/>
  <c r="AO798" i="1"/>
  <c r="AF798" i="1"/>
  <c r="AE798" i="1"/>
  <c r="AC798" i="1"/>
  <c r="AD798" i="1" s="1"/>
  <c r="AB798" i="1"/>
  <c r="H798" i="1"/>
  <c r="A798" i="1"/>
  <c r="AQ797" i="1"/>
  <c r="AP797" i="1"/>
  <c r="AO797" i="1"/>
  <c r="AF797" i="1"/>
  <c r="AE797" i="1"/>
  <c r="AC797" i="1"/>
  <c r="AD797" i="1" s="1"/>
  <c r="AB797" i="1"/>
  <c r="H797" i="1"/>
  <c r="A797" i="1"/>
  <c r="AQ796" i="1"/>
  <c r="AP796" i="1"/>
  <c r="AO796" i="1"/>
  <c r="AF796" i="1"/>
  <c r="AC796" i="1"/>
  <c r="AD796" i="1" s="1"/>
  <c r="AE796" i="1" s="1"/>
  <c r="H796" i="1"/>
  <c r="A796" i="1"/>
  <c r="AQ795" i="1"/>
  <c r="AP795" i="1"/>
  <c r="AO795" i="1"/>
  <c r="AF795" i="1"/>
  <c r="AE795" i="1"/>
  <c r="AC795" i="1"/>
  <c r="AD795" i="1" s="1"/>
  <c r="AB795" i="1"/>
  <c r="H795" i="1"/>
  <c r="A795" i="1"/>
  <c r="AQ794" i="1"/>
  <c r="AP794" i="1"/>
  <c r="AO794" i="1"/>
  <c r="AF794" i="1"/>
  <c r="AC794" i="1"/>
  <c r="AD794" i="1" s="1"/>
  <c r="AB794" i="1" s="1"/>
  <c r="H794" i="1"/>
  <c r="A794" i="1"/>
  <c r="AQ793" i="1"/>
  <c r="AP793" i="1"/>
  <c r="AO793" i="1"/>
  <c r="AF793" i="1"/>
  <c r="AE793" i="1"/>
  <c r="AC793" i="1"/>
  <c r="AD793" i="1" s="1"/>
  <c r="AB793" i="1"/>
  <c r="H793" i="1"/>
  <c r="A793" i="1"/>
  <c r="AQ792" i="1"/>
  <c r="AP792" i="1"/>
  <c r="AO792" i="1"/>
  <c r="AF792" i="1"/>
  <c r="AC792" i="1"/>
  <c r="AD792" i="1" s="1"/>
  <c r="AE792" i="1" s="1"/>
  <c r="H792" i="1"/>
  <c r="A792" i="1"/>
  <c r="AQ791" i="1"/>
  <c r="AP791" i="1"/>
  <c r="AO791" i="1"/>
  <c r="AF791" i="1"/>
  <c r="AC791" i="1"/>
  <c r="AD791" i="1" s="1"/>
  <c r="AE791" i="1" s="1"/>
  <c r="H791" i="1"/>
  <c r="A791" i="1"/>
  <c r="AQ790" i="1"/>
  <c r="AP790" i="1"/>
  <c r="AO790" i="1"/>
  <c r="AF790" i="1"/>
  <c r="AC790" i="1"/>
  <c r="AD790" i="1" s="1"/>
  <c r="AB790" i="1" s="1"/>
  <c r="H790" i="1"/>
  <c r="A790" i="1"/>
  <c r="AQ789" i="1"/>
  <c r="AP789" i="1"/>
  <c r="AO789" i="1"/>
  <c r="AF789" i="1"/>
  <c r="AC789" i="1"/>
  <c r="AD789" i="1" s="1"/>
  <c r="AE789" i="1" s="1"/>
  <c r="H789" i="1"/>
  <c r="A789" i="1"/>
  <c r="AQ788" i="1"/>
  <c r="AP788" i="1"/>
  <c r="AO788" i="1"/>
  <c r="AF788" i="1"/>
  <c r="AC788" i="1"/>
  <c r="AD788" i="1" s="1"/>
  <c r="AE788" i="1" s="1"/>
  <c r="H788" i="1"/>
  <c r="A788" i="1"/>
  <c r="AQ787" i="1"/>
  <c r="AP787" i="1"/>
  <c r="AO787" i="1"/>
  <c r="AF787" i="1"/>
  <c r="AE787" i="1"/>
  <c r="AC787" i="1"/>
  <c r="AD787" i="1" s="1"/>
  <c r="AB787" i="1"/>
  <c r="H787" i="1"/>
  <c r="A787" i="1"/>
  <c r="AQ786" i="1"/>
  <c r="AP786" i="1"/>
  <c r="AO786" i="1"/>
  <c r="AF786" i="1"/>
  <c r="AC786" i="1"/>
  <c r="AD786" i="1" s="1"/>
  <c r="AE786" i="1" s="1"/>
  <c r="H786" i="1"/>
  <c r="A786" i="1"/>
  <c r="AQ785" i="1"/>
  <c r="AP785" i="1"/>
  <c r="AO785" i="1"/>
  <c r="AF785" i="1"/>
  <c r="AC785" i="1"/>
  <c r="AD785" i="1" s="1"/>
  <c r="AE785" i="1" s="1"/>
  <c r="H785" i="1"/>
  <c r="A785" i="1"/>
  <c r="AQ784" i="1"/>
  <c r="AP784" i="1"/>
  <c r="AO784" i="1"/>
  <c r="AF784" i="1"/>
  <c r="AC784" i="1"/>
  <c r="AD784" i="1" s="1"/>
  <c r="AB784" i="1" s="1"/>
  <c r="H784" i="1"/>
  <c r="A784" i="1"/>
  <c r="AQ783" i="1"/>
  <c r="AP783" i="1"/>
  <c r="AO783" i="1"/>
  <c r="AF783" i="1"/>
  <c r="AE783" i="1"/>
  <c r="AC783" i="1"/>
  <c r="AD783" i="1" s="1"/>
  <c r="AB783" i="1"/>
  <c r="H783" i="1"/>
  <c r="A783" i="1"/>
  <c r="AQ782" i="1"/>
  <c r="AP782" i="1"/>
  <c r="AO782" i="1"/>
  <c r="AF782" i="1"/>
  <c r="AC782" i="1"/>
  <c r="AD782" i="1" s="1"/>
  <c r="H782" i="1"/>
  <c r="A782" i="1"/>
  <c r="AQ781" i="1"/>
  <c r="AP781" i="1"/>
  <c r="AO781" i="1"/>
  <c r="AF781" i="1"/>
  <c r="AC781" i="1"/>
  <c r="AD781" i="1" s="1"/>
  <c r="AB781" i="1" s="1"/>
  <c r="H781" i="1"/>
  <c r="A781" i="1"/>
  <c r="AQ780" i="1"/>
  <c r="AP780" i="1"/>
  <c r="AO780" i="1"/>
  <c r="AF780" i="1"/>
  <c r="AC780" i="1"/>
  <c r="AD780" i="1" s="1"/>
  <c r="AE780" i="1" s="1"/>
  <c r="H780" i="1"/>
  <c r="A780" i="1"/>
  <c r="AQ779" i="1"/>
  <c r="AP779" i="1"/>
  <c r="AO779" i="1"/>
  <c r="AF779" i="1"/>
  <c r="AC779" i="1"/>
  <c r="AD779" i="1" s="1"/>
  <c r="AE779" i="1" s="1"/>
  <c r="H779" i="1"/>
  <c r="A779" i="1"/>
  <c r="AQ778" i="1"/>
  <c r="AP778" i="1"/>
  <c r="AO778" i="1"/>
  <c r="AF778" i="1"/>
  <c r="AE778" i="1"/>
  <c r="AC778" i="1"/>
  <c r="AD778" i="1" s="1"/>
  <c r="AB778" i="1"/>
  <c r="H778" i="1"/>
  <c r="A778" i="1"/>
  <c r="AQ777" i="1"/>
  <c r="AP777" i="1"/>
  <c r="AO777" i="1"/>
  <c r="AF777" i="1"/>
  <c r="AC777" i="1"/>
  <c r="AD777" i="1" s="1"/>
  <c r="AE777" i="1" s="1"/>
  <c r="H777" i="1"/>
  <c r="A777" i="1"/>
  <c r="AQ776" i="1"/>
  <c r="AP776" i="1"/>
  <c r="AO776" i="1"/>
  <c r="AF776" i="1"/>
  <c r="AC776" i="1"/>
  <c r="AD776" i="1" s="1"/>
  <c r="AB776" i="1" s="1"/>
  <c r="H776" i="1"/>
  <c r="A776" i="1"/>
  <c r="AQ775" i="1"/>
  <c r="AP775" i="1"/>
  <c r="AO775" i="1"/>
  <c r="AF775" i="1"/>
  <c r="AC775" i="1"/>
  <c r="AD775" i="1" s="1"/>
  <c r="AE775" i="1" s="1"/>
  <c r="A775" i="1"/>
  <c r="AQ774" i="1"/>
  <c r="AP774" i="1"/>
  <c r="AO774" i="1"/>
  <c r="AF774" i="1"/>
  <c r="AC774" i="1"/>
  <c r="AD774" i="1" s="1"/>
  <c r="AE774" i="1" s="1"/>
  <c r="A774" i="1"/>
  <c r="AQ773" i="1"/>
  <c r="AP773" i="1"/>
  <c r="AO773" i="1"/>
  <c r="AF773" i="1"/>
  <c r="AC773" i="1"/>
  <c r="AD773" i="1" s="1"/>
  <c r="AE773" i="1" s="1"/>
  <c r="A773" i="1"/>
  <c r="AQ772" i="1"/>
  <c r="AP772" i="1"/>
  <c r="AO772" i="1"/>
  <c r="AF772" i="1"/>
  <c r="AC772" i="1"/>
  <c r="AD772" i="1" s="1"/>
  <c r="AE772" i="1" s="1"/>
  <c r="A772" i="1"/>
  <c r="AQ771" i="1"/>
  <c r="AP771" i="1"/>
  <c r="AO771" i="1"/>
  <c r="AF771" i="1"/>
  <c r="AC771" i="1"/>
  <c r="AD771" i="1" s="1"/>
  <c r="AE771" i="1" s="1"/>
  <c r="A771" i="1"/>
  <c r="AQ770" i="1"/>
  <c r="AP770" i="1"/>
  <c r="AO770" i="1"/>
  <c r="AF770" i="1"/>
  <c r="AC770" i="1"/>
  <c r="AD770" i="1" s="1"/>
  <c r="AE770" i="1" s="1"/>
  <c r="A770" i="1"/>
  <c r="AQ769" i="1"/>
  <c r="AP769" i="1"/>
  <c r="AO769" i="1"/>
  <c r="AF769" i="1"/>
  <c r="AC769" i="1"/>
  <c r="AD769" i="1" s="1"/>
  <c r="AB769" i="1" s="1"/>
  <c r="A769" i="1"/>
  <c r="AQ768" i="1"/>
  <c r="AP768" i="1"/>
  <c r="AO768" i="1"/>
  <c r="AF768" i="1"/>
  <c r="AE768" i="1"/>
  <c r="AC768" i="1"/>
  <c r="AD768" i="1" s="1"/>
  <c r="AB768" i="1"/>
  <c r="H768" i="1"/>
  <c r="A768" i="1"/>
  <c r="AQ767" i="1"/>
  <c r="AP767" i="1"/>
  <c r="AO767" i="1"/>
  <c r="AF767" i="1"/>
  <c r="AC767" i="1"/>
  <c r="AD767" i="1" s="1"/>
  <c r="AB767" i="1" s="1"/>
  <c r="H767" i="1"/>
  <c r="A767" i="1"/>
  <c r="AQ766" i="1"/>
  <c r="AP766" i="1"/>
  <c r="AO766" i="1"/>
  <c r="AF766" i="1"/>
  <c r="AC766" i="1"/>
  <c r="AD766" i="1" s="1"/>
  <c r="H766" i="1"/>
  <c r="A766" i="1"/>
  <c r="AQ765" i="1"/>
  <c r="AP765" i="1"/>
  <c r="AO765" i="1"/>
  <c r="AF765" i="1"/>
  <c r="AC765" i="1"/>
  <c r="AD765" i="1" s="1"/>
  <c r="AB765" i="1" s="1"/>
  <c r="H765" i="1"/>
  <c r="A765" i="1"/>
  <c r="AQ764" i="1"/>
  <c r="AP764" i="1"/>
  <c r="AO764" i="1"/>
  <c r="AF764" i="1"/>
  <c r="AC764" i="1"/>
  <c r="AD764" i="1" s="1"/>
  <c r="H764" i="1"/>
  <c r="A764" i="1"/>
  <c r="AQ763" i="1"/>
  <c r="AP763" i="1"/>
  <c r="AO763" i="1"/>
  <c r="AF763" i="1"/>
  <c r="AC763" i="1"/>
  <c r="AD763" i="1" s="1"/>
  <c r="AB763" i="1" s="1"/>
  <c r="H763" i="1"/>
  <c r="A763" i="1"/>
  <c r="AQ762" i="1"/>
  <c r="AP762" i="1"/>
  <c r="AO762" i="1"/>
  <c r="AF762" i="1"/>
  <c r="AC762" i="1"/>
  <c r="AD762" i="1" s="1"/>
  <c r="AE762" i="1" s="1"/>
  <c r="H762" i="1"/>
  <c r="A762" i="1"/>
  <c r="AQ761" i="1"/>
  <c r="AP761" i="1"/>
  <c r="AO761" i="1"/>
  <c r="AF761" i="1"/>
  <c r="AC761" i="1"/>
  <c r="AD761" i="1" s="1"/>
  <c r="AE761" i="1" s="1"/>
  <c r="H761" i="1"/>
  <c r="A761" i="1"/>
  <c r="AQ760" i="1"/>
  <c r="AP760" i="1"/>
  <c r="AO760" i="1"/>
  <c r="AF760" i="1"/>
  <c r="AC760" i="1"/>
  <c r="AD760" i="1" s="1"/>
  <c r="AE760" i="1" s="1"/>
  <c r="A760" i="1"/>
  <c r="AQ759" i="1"/>
  <c r="AP759" i="1"/>
  <c r="AO759" i="1"/>
  <c r="AF759" i="1"/>
  <c r="AC759" i="1"/>
  <c r="AD759" i="1" s="1"/>
  <c r="A759" i="1"/>
  <c r="AQ758" i="1"/>
  <c r="AP758" i="1"/>
  <c r="AO758" i="1"/>
  <c r="AF758" i="1"/>
  <c r="AC758" i="1"/>
  <c r="AD758" i="1" s="1"/>
  <c r="A758" i="1"/>
  <c r="AQ757" i="1"/>
  <c r="AP757" i="1"/>
  <c r="AO757" i="1"/>
  <c r="AF757" i="1"/>
  <c r="AC757" i="1"/>
  <c r="AD757" i="1" s="1"/>
  <c r="AB757" i="1" s="1"/>
  <c r="A757" i="1"/>
  <c r="AQ756" i="1"/>
  <c r="AP756" i="1"/>
  <c r="AO756" i="1"/>
  <c r="AF756" i="1"/>
  <c r="AC756" i="1"/>
  <c r="AD756" i="1" s="1"/>
  <c r="AE756" i="1" s="1"/>
  <c r="A756" i="1"/>
  <c r="AQ755" i="1"/>
  <c r="AP755" i="1"/>
  <c r="AO755" i="1"/>
  <c r="AF755" i="1"/>
  <c r="AE755" i="1"/>
  <c r="AC755" i="1"/>
  <c r="AD755" i="1" s="1"/>
  <c r="AB755" i="1"/>
  <c r="A755" i="1"/>
  <c r="AQ754" i="1"/>
  <c r="AP754" i="1"/>
  <c r="AO754" i="1"/>
  <c r="AF754" i="1"/>
  <c r="AE754" i="1"/>
  <c r="AC754" i="1"/>
  <c r="AD754" i="1" s="1"/>
  <c r="AB754" i="1"/>
  <c r="A754" i="1"/>
  <c r="AQ753" i="1"/>
  <c r="AP753" i="1"/>
  <c r="AO753" i="1"/>
  <c r="AF753" i="1"/>
  <c r="AC753" i="1"/>
  <c r="AD753" i="1" s="1"/>
  <c r="AE753" i="1" s="1"/>
  <c r="A753" i="1"/>
  <c r="AQ752" i="1"/>
  <c r="AP752" i="1"/>
  <c r="AO752" i="1"/>
  <c r="AF752" i="1"/>
  <c r="AC752" i="1"/>
  <c r="AD752" i="1" s="1"/>
  <c r="AB752" i="1" s="1"/>
  <c r="A752" i="1"/>
  <c r="AQ751" i="1"/>
  <c r="AP751" i="1"/>
  <c r="AO751" i="1"/>
  <c r="AF751" i="1"/>
  <c r="AE751" i="1"/>
  <c r="AC751" i="1"/>
  <c r="AD751" i="1" s="1"/>
  <c r="AB751" i="1"/>
  <c r="A751" i="1"/>
  <c r="AQ750" i="1"/>
  <c r="AP750" i="1"/>
  <c r="AO750" i="1"/>
  <c r="AF750" i="1"/>
  <c r="AE750" i="1"/>
  <c r="AC750" i="1"/>
  <c r="AD750" i="1" s="1"/>
  <c r="AB750" i="1"/>
  <c r="A750" i="1"/>
  <c r="AQ749" i="1"/>
  <c r="AP749" i="1"/>
  <c r="AO749" i="1"/>
  <c r="AF749" i="1"/>
  <c r="AE749" i="1"/>
  <c r="AC749" i="1"/>
  <c r="AD749" i="1" s="1"/>
  <c r="AB749" i="1"/>
  <c r="A749" i="1"/>
  <c r="AQ748" i="1"/>
  <c r="AP748" i="1"/>
  <c r="AO748" i="1"/>
  <c r="AF748" i="1"/>
  <c r="AC748" i="1"/>
  <c r="AD748" i="1" s="1"/>
  <c r="AB748" i="1" s="1"/>
  <c r="A748" i="1"/>
  <c r="AQ747" i="1"/>
  <c r="AP747" i="1"/>
  <c r="AO747" i="1"/>
  <c r="AF747" i="1"/>
  <c r="AC747" i="1"/>
  <c r="AD747" i="1" s="1"/>
  <c r="AB747" i="1" s="1"/>
  <c r="A747" i="1"/>
  <c r="AQ746" i="1"/>
  <c r="AP746" i="1"/>
  <c r="AO746" i="1"/>
  <c r="AF746" i="1"/>
  <c r="AC746" i="1"/>
  <c r="AD746" i="1" s="1"/>
  <c r="AB746" i="1" s="1"/>
  <c r="A746" i="1"/>
  <c r="AQ745" i="1"/>
  <c r="AP745" i="1"/>
  <c r="AO745" i="1"/>
  <c r="AF745" i="1"/>
  <c r="AC745" i="1"/>
  <c r="AD745" i="1" s="1"/>
  <c r="AB745" i="1" s="1"/>
  <c r="A745" i="1"/>
  <c r="AQ744" i="1"/>
  <c r="AP744" i="1"/>
  <c r="AO744" i="1"/>
  <c r="AF744" i="1"/>
  <c r="AC744" i="1"/>
  <c r="AD744" i="1" s="1"/>
  <c r="AB744" i="1" s="1"/>
  <c r="A744" i="1"/>
  <c r="AQ743" i="1"/>
  <c r="AP743" i="1"/>
  <c r="AO743" i="1"/>
  <c r="AF743" i="1"/>
  <c r="AC743" i="1"/>
  <c r="AD743" i="1" s="1"/>
  <c r="AB743" i="1" s="1"/>
  <c r="A743" i="1"/>
  <c r="AQ742" i="1"/>
  <c r="AP742" i="1"/>
  <c r="AO742" i="1"/>
  <c r="AF742" i="1"/>
  <c r="AC742" i="1"/>
  <c r="AD742" i="1" s="1"/>
  <c r="A742" i="1"/>
  <c r="AQ741" i="1"/>
  <c r="AP741" i="1"/>
  <c r="AO741" i="1"/>
  <c r="AF741" i="1"/>
  <c r="AC741" i="1"/>
  <c r="AD741" i="1" s="1"/>
  <c r="A741" i="1"/>
  <c r="AQ740" i="1"/>
  <c r="AP740" i="1"/>
  <c r="AO740" i="1"/>
  <c r="AF740" i="1"/>
  <c r="AC740" i="1"/>
  <c r="AD740" i="1" s="1"/>
  <c r="A740" i="1"/>
  <c r="AQ739" i="1"/>
  <c r="AP739" i="1"/>
  <c r="AO739" i="1"/>
  <c r="AF739" i="1"/>
  <c r="AC739" i="1"/>
  <c r="AD739" i="1" s="1"/>
  <c r="AB739" i="1" s="1"/>
  <c r="A739" i="1"/>
  <c r="AQ738" i="1"/>
  <c r="AP738" i="1"/>
  <c r="AO738" i="1"/>
  <c r="AF738" i="1"/>
  <c r="AC738" i="1"/>
  <c r="AD738" i="1" s="1"/>
  <c r="A738" i="1"/>
  <c r="AQ737" i="1"/>
  <c r="AP737" i="1"/>
  <c r="AO737" i="1"/>
  <c r="AF737" i="1"/>
  <c r="AC737" i="1"/>
  <c r="AD737" i="1" s="1"/>
  <c r="A737" i="1"/>
  <c r="AQ736" i="1"/>
  <c r="AP736" i="1"/>
  <c r="AO736" i="1"/>
  <c r="AF736" i="1"/>
  <c r="AC736" i="1"/>
  <c r="AD736" i="1" s="1"/>
  <c r="A736" i="1"/>
  <c r="AQ735" i="1"/>
  <c r="AP735" i="1"/>
  <c r="AO735" i="1"/>
  <c r="AF735" i="1"/>
  <c r="AC735" i="1"/>
  <c r="AD735" i="1" s="1"/>
  <c r="AB735" i="1" s="1"/>
  <c r="A735" i="1"/>
  <c r="AQ734" i="1"/>
  <c r="AP734" i="1"/>
  <c r="AO734" i="1"/>
  <c r="AF734" i="1"/>
  <c r="AC734" i="1"/>
  <c r="AD734" i="1" s="1"/>
  <c r="A734" i="1"/>
  <c r="AQ733" i="1"/>
  <c r="AP733" i="1"/>
  <c r="AO733" i="1"/>
  <c r="AF733" i="1"/>
  <c r="AC733" i="1"/>
  <c r="AD733" i="1" s="1"/>
  <c r="AE733" i="1" s="1"/>
  <c r="A733" i="1"/>
  <c r="AQ732" i="1"/>
  <c r="AP732" i="1"/>
  <c r="AO732" i="1"/>
  <c r="AF732" i="1"/>
  <c r="AC732" i="1"/>
  <c r="AD732" i="1" s="1"/>
  <c r="AE732" i="1" s="1"/>
  <c r="A732" i="1"/>
  <c r="AQ731" i="1"/>
  <c r="AP731" i="1"/>
  <c r="AO731" i="1"/>
  <c r="AF731" i="1"/>
  <c r="AC731" i="1"/>
  <c r="AD731" i="1" s="1"/>
  <c r="AE731" i="1" s="1"/>
  <c r="A731" i="1"/>
  <c r="AQ730" i="1"/>
  <c r="AP730" i="1"/>
  <c r="AO730" i="1"/>
  <c r="AF730" i="1"/>
  <c r="AC730" i="1"/>
  <c r="AD730" i="1" s="1"/>
  <c r="A730" i="1"/>
  <c r="AQ729" i="1"/>
  <c r="AP729" i="1"/>
  <c r="AO729" i="1"/>
  <c r="AF729" i="1"/>
  <c r="AC729" i="1"/>
  <c r="AD729" i="1" s="1"/>
  <c r="AE729" i="1" s="1"/>
  <c r="A729" i="1"/>
  <c r="AQ728" i="1"/>
  <c r="AP728" i="1"/>
  <c r="AO728" i="1"/>
  <c r="AF728" i="1"/>
  <c r="AE728" i="1"/>
  <c r="AC728" i="1"/>
  <c r="AD728" i="1" s="1"/>
  <c r="AB728" i="1"/>
  <c r="A728" i="1"/>
  <c r="AQ727" i="1"/>
  <c r="AP727" i="1"/>
  <c r="AO727" i="1"/>
  <c r="AF727" i="1"/>
  <c r="AC727" i="1"/>
  <c r="AD727" i="1" s="1"/>
  <c r="A727" i="1"/>
  <c r="AQ726" i="1"/>
  <c r="AP726" i="1"/>
  <c r="AO726" i="1"/>
  <c r="AF726" i="1"/>
  <c r="AC726" i="1"/>
  <c r="AD726" i="1" s="1"/>
  <c r="AE726" i="1" s="1"/>
  <c r="A726" i="1"/>
  <c r="AQ725" i="1"/>
  <c r="AP725" i="1"/>
  <c r="AO725" i="1"/>
  <c r="AF725" i="1"/>
  <c r="AC725" i="1"/>
  <c r="AD725" i="1" s="1"/>
  <c r="A725" i="1"/>
  <c r="AQ724" i="1"/>
  <c r="AP724" i="1"/>
  <c r="AO724" i="1"/>
  <c r="AF724" i="1"/>
  <c r="AC724" i="1"/>
  <c r="AD724" i="1" s="1"/>
  <c r="AE724" i="1" s="1"/>
  <c r="A724" i="1"/>
  <c r="AQ723" i="1"/>
  <c r="AP723" i="1"/>
  <c r="AO723" i="1"/>
  <c r="AF723" i="1"/>
  <c r="AC723" i="1"/>
  <c r="AD723" i="1" s="1"/>
  <c r="A723" i="1"/>
  <c r="AQ722" i="1"/>
  <c r="AP722" i="1"/>
  <c r="AO722" i="1"/>
  <c r="AF722" i="1"/>
  <c r="AE722" i="1"/>
  <c r="AC722" i="1"/>
  <c r="AD722" i="1" s="1"/>
  <c r="AB722" i="1"/>
  <c r="A722" i="1"/>
  <c r="AQ721" i="1"/>
  <c r="AP721" i="1"/>
  <c r="AO721" i="1"/>
  <c r="AF721" i="1"/>
  <c r="AE721" i="1"/>
  <c r="AC721" i="1"/>
  <c r="AD721" i="1" s="1"/>
  <c r="AB721" i="1"/>
  <c r="A721" i="1"/>
  <c r="AQ720" i="1"/>
  <c r="AP720" i="1"/>
  <c r="AO720" i="1"/>
  <c r="AF720" i="1"/>
  <c r="AE720" i="1"/>
  <c r="AC720" i="1"/>
  <c r="AD720" i="1" s="1"/>
  <c r="AB720" i="1"/>
  <c r="A720" i="1"/>
  <c r="AQ719" i="1"/>
  <c r="AP719" i="1"/>
  <c r="AO719" i="1"/>
  <c r="AF719" i="1"/>
  <c r="AE719" i="1"/>
  <c r="AC719" i="1"/>
  <c r="AD719" i="1" s="1"/>
  <c r="AB719" i="1"/>
  <c r="A719" i="1"/>
  <c r="AQ718" i="1"/>
  <c r="AP718" i="1"/>
  <c r="AO718" i="1"/>
  <c r="AF718" i="1"/>
  <c r="AC718" i="1"/>
  <c r="AD718" i="1" s="1"/>
  <c r="AE718" i="1" s="1"/>
  <c r="A718" i="1"/>
  <c r="AQ717" i="1"/>
  <c r="AP717" i="1"/>
  <c r="AO717" i="1"/>
  <c r="AF717" i="1"/>
  <c r="AC717" i="1"/>
  <c r="AD717" i="1" s="1"/>
  <c r="AB717" i="1" s="1"/>
  <c r="A717" i="1"/>
  <c r="AQ716" i="1"/>
  <c r="AP716" i="1"/>
  <c r="AO716" i="1"/>
  <c r="AF716" i="1"/>
  <c r="AC716" i="1"/>
  <c r="AD716" i="1" s="1"/>
  <c r="A716" i="1"/>
  <c r="AQ715" i="1"/>
  <c r="AP715" i="1"/>
  <c r="AO715" i="1"/>
  <c r="AF715" i="1"/>
  <c r="AC715" i="1"/>
  <c r="AD715" i="1" s="1"/>
  <c r="AB715" i="1" s="1"/>
  <c r="A715" i="1"/>
  <c r="AQ714" i="1"/>
  <c r="AP714" i="1"/>
  <c r="AO714" i="1"/>
  <c r="AF714" i="1"/>
  <c r="AC714" i="1"/>
  <c r="AD714" i="1" s="1"/>
  <c r="A714" i="1"/>
  <c r="AQ713" i="1"/>
  <c r="AP713" i="1"/>
  <c r="AO713" i="1"/>
  <c r="AF713" i="1"/>
  <c r="AC713" i="1"/>
  <c r="AD713" i="1" s="1"/>
  <c r="A713" i="1"/>
  <c r="AQ712" i="1"/>
  <c r="AP712" i="1"/>
  <c r="AO712" i="1"/>
  <c r="AF712" i="1"/>
  <c r="AE712" i="1"/>
  <c r="AC712" i="1"/>
  <c r="AD712" i="1" s="1"/>
  <c r="AB712" i="1"/>
  <c r="A712" i="1"/>
  <c r="AQ711" i="1"/>
  <c r="AP711" i="1"/>
  <c r="AO711" i="1"/>
  <c r="AF711" i="1"/>
  <c r="AC711" i="1"/>
  <c r="AD711" i="1" s="1"/>
  <c r="AE711" i="1" s="1"/>
  <c r="A711" i="1"/>
  <c r="AQ710" i="1"/>
  <c r="AP710" i="1"/>
  <c r="AO710" i="1"/>
  <c r="AF710" i="1"/>
  <c r="AE710" i="1"/>
  <c r="AC710" i="1"/>
  <c r="AD710" i="1" s="1"/>
  <c r="AB710" i="1"/>
  <c r="A710" i="1"/>
  <c r="AQ709" i="1"/>
  <c r="AP709" i="1"/>
  <c r="AO709" i="1"/>
  <c r="AF709" i="1"/>
  <c r="AE709" i="1"/>
  <c r="AC709" i="1"/>
  <c r="AD709" i="1" s="1"/>
  <c r="AB709" i="1"/>
  <c r="A709" i="1"/>
  <c r="AQ708" i="1"/>
  <c r="AP708" i="1"/>
  <c r="AO708" i="1"/>
  <c r="AF708" i="1"/>
  <c r="AC708" i="1"/>
  <c r="AD708" i="1" s="1"/>
  <c r="A708" i="1"/>
  <c r="AQ707" i="1"/>
  <c r="AP707" i="1"/>
  <c r="AO707" i="1"/>
  <c r="AF707" i="1"/>
  <c r="AC707" i="1"/>
  <c r="AD707" i="1" s="1"/>
  <c r="AE707" i="1" s="1"/>
  <c r="A707" i="1"/>
  <c r="AQ706" i="1"/>
  <c r="AP706" i="1"/>
  <c r="AO706" i="1"/>
  <c r="AF706" i="1"/>
  <c r="AE706" i="1"/>
  <c r="AC706" i="1"/>
  <c r="AD706" i="1" s="1"/>
  <c r="AB706" i="1"/>
  <c r="A706" i="1"/>
  <c r="AQ705" i="1"/>
  <c r="AP705" i="1"/>
  <c r="AO705" i="1"/>
  <c r="AF705" i="1"/>
  <c r="AC705" i="1"/>
  <c r="AD705" i="1" s="1"/>
  <c r="A705" i="1"/>
  <c r="AQ704" i="1"/>
  <c r="AP704" i="1"/>
  <c r="AO704" i="1"/>
  <c r="AF704" i="1"/>
  <c r="AC704" i="1"/>
  <c r="AD704" i="1" s="1"/>
  <c r="AE704" i="1" s="1"/>
  <c r="A704" i="1"/>
  <c r="AQ703" i="1"/>
  <c r="AP703" i="1"/>
  <c r="AO703" i="1"/>
  <c r="AF703" i="1"/>
  <c r="AC703" i="1"/>
  <c r="AD703" i="1" s="1"/>
  <c r="A703" i="1"/>
  <c r="AQ702" i="1"/>
  <c r="AP702" i="1"/>
  <c r="AO702" i="1"/>
  <c r="AF702" i="1"/>
  <c r="AE702" i="1"/>
  <c r="AC702" i="1"/>
  <c r="AD702" i="1" s="1"/>
  <c r="AB702" i="1"/>
  <c r="A702" i="1"/>
  <c r="AQ701" i="1"/>
  <c r="AP701" i="1"/>
  <c r="AO701" i="1"/>
  <c r="AF701" i="1"/>
  <c r="AC701" i="1"/>
  <c r="AD701" i="1" s="1"/>
  <c r="A701" i="1"/>
  <c r="AQ700" i="1"/>
  <c r="AP700" i="1"/>
  <c r="AO700" i="1"/>
  <c r="AF700" i="1"/>
  <c r="AC700" i="1"/>
  <c r="AD700" i="1" s="1"/>
  <c r="AE700" i="1" s="1"/>
  <c r="A700" i="1"/>
  <c r="AQ699" i="1"/>
  <c r="AP699" i="1"/>
  <c r="AO699" i="1"/>
  <c r="AF699" i="1"/>
  <c r="AC699" i="1"/>
  <c r="AD699" i="1" s="1"/>
  <c r="AE699" i="1" s="1"/>
  <c r="A699" i="1"/>
  <c r="AQ698" i="1"/>
  <c r="AP698" i="1"/>
  <c r="AO698" i="1"/>
  <c r="AF698" i="1"/>
  <c r="AE698" i="1"/>
  <c r="AC698" i="1"/>
  <c r="AD698" i="1" s="1"/>
  <c r="AB698" i="1"/>
  <c r="A698" i="1"/>
  <c r="AQ697" i="1"/>
  <c r="AP697" i="1"/>
  <c r="AO697" i="1"/>
  <c r="AF697" i="1"/>
  <c r="AE697" i="1"/>
  <c r="AC697" i="1"/>
  <c r="AD697" i="1" s="1"/>
  <c r="AB697" i="1"/>
  <c r="A697" i="1"/>
  <c r="AQ696" i="1"/>
  <c r="AP696" i="1"/>
  <c r="AO696" i="1"/>
  <c r="AF696" i="1"/>
  <c r="AC696" i="1"/>
  <c r="AD696" i="1" s="1"/>
  <c r="A696" i="1"/>
  <c r="AQ695" i="1"/>
  <c r="AP695" i="1"/>
  <c r="AO695" i="1"/>
  <c r="AF695" i="1"/>
  <c r="AC695" i="1"/>
  <c r="AD695" i="1" s="1"/>
  <c r="AE695" i="1" s="1"/>
  <c r="A695" i="1"/>
  <c r="AQ694" i="1"/>
  <c r="AP694" i="1"/>
  <c r="AO694" i="1"/>
  <c r="AF694" i="1"/>
  <c r="AC694" i="1"/>
  <c r="AD694" i="1" s="1"/>
  <c r="AE694" i="1" s="1"/>
  <c r="A694" i="1"/>
  <c r="AQ693" i="1"/>
  <c r="AP693" i="1"/>
  <c r="AO693" i="1"/>
  <c r="AF693" i="1"/>
  <c r="AE693" i="1"/>
  <c r="AC693" i="1"/>
  <c r="AD693" i="1" s="1"/>
  <c r="AB693" i="1"/>
  <c r="A693" i="1"/>
  <c r="AQ692" i="1"/>
  <c r="AP692" i="1"/>
  <c r="AO692" i="1"/>
  <c r="AF692" i="1"/>
  <c r="AC692" i="1"/>
  <c r="AD692" i="1" s="1"/>
  <c r="AE692" i="1" s="1"/>
  <c r="A692" i="1"/>
  <c r="AQ691" i="1"/>
  <c r="AP691" i="1"/>
  <c r="AO691" i="1"/>
  <c r="AF691" i="1"/>
  <c r="AC691" i="1"/>
  <c r="AD691" i="1" s="1"/>
  <c r="AE691" i="1" s="1"/>
  <c r="A691" i="1"/>
  <c r="AQ690" i="1"/>
  <c r="AP690" i="1"/>
  <c r="AO690" i="1"/>
  <c r="AF690" i="1"/>
  <c r="AC690" i="1"/>
  <c r="AD690" i="1" s="1"/>
  <c r="AE690" i="1" s="1"/>
  <c r="A690" i="1"/>
  <c r="AQ689" i="1"/>
  <c r="AP689" i="1"/>
  <c r="AO689" i="1"/>
  <c r="AF689" i="1"/>
  <c r="AC689" i="1"/>
  <c r="AD689" i="1" s="1"/>
  <c r="A689" i="1"/>
  <c r="AQ688" i="1"/>
  <c r="AP688" i="1"/>
  <c r="AO688" i="1"/>
  <c r="AF688" i="1"/>
  <c r="AC688" i="1"/>
  <c r="AD688" i="1" s="1"/>
  <c r="A688" i="1"/>
  <c r="AQ687" i="1"/>
  <c r="AP687" i="1"/>
  <c r="AO687" i="1"/>
  <c r="AF687" i="1"/>
  <c r="AE687" i="1"/>
  <c r="AC687" i="1"/>
  <c r="AD687" i="1" s="1"/>
  <c r="AB687" i="1"/>
  <c r="A687" i="1"/>
  <c r="AQ686" i="1"/>
  <c r="AP686" i="1"/>
  <c r="AO686" i="1"/>
  <c r="AF686" i="1"/>
  <c r="AC686" i="1"/>
  <c r="AD686" i="1" s="1"/>
  <c r="AE686" i="1" s="1"/>
  <c r="A686" i="1"/>
  <c r="AQ685" i="1"/>
  <c r="AP685" i="1"/>
  <c r="AO685" i="1"/>
  <c r="AF685" i="1"/>
  <c r="AC685" i="1"/>
  <c r="AD685" i="1" s="1"/>
  <c r="AE685" i="1" s="1"/>
  <c r="A685" i="1"/>
  <c r="AQ684" i="1"/>
  <c r="AP684" i="1"/>
  <c r="AO684" i="1"/>
  <c r="AF684" i="1"/>
  <c r="AC684" i="1"/>
  <c r="AD684" i="1" s="1"/>
  <c r="AE684" i="1" s="1"/>
  <c r="A684" i="1"/>
  <c r="AQ683" i="1"/>
  <c r="AP683" i="1"/>
  <c r="AO683" i="1"/>
  <c r="AF683" i="1"/>
  <c r="AC683" i="1"/>
  <c r="AD683" i="1" s="1"/>
  <c r="AE683" i="1" s="1"/>
  <c r="A683" i="1"/>
  <c r="AQ682" i="1"/>
  <c r="AP682" i="1"/>
  <c r="AO682" i="1"/>
  <c r="AF682" i="1"/>
  <c r="AE682" i="1"/>
  <c r="AC682" i="1"/>
  <c r="AD682" i="1" s="1"/>
  <c r="AB682" i="1"/>
  <c r="A682" i="1"/>
  <c r="AQ681" i="1"/>
  <c r="AP681" i="1"/>
  <c r="AO681" i="1"/>
  <c r="AF681" i="1"/>
  <c r="AC681" i="1"/>
  <c r="AD681" i="1" s="1"/>
  <c r="AE681" i="1" s="1"/>
  <c r="A681" i="1"/>
  <c r="AQ680" i="1"/>
  <c r="AP680" i="1"/>
  <c r="AO680" i="1"/>
  <c r="AF680" i="1"/>
  <c r="AC680" i="1"/>
  <c r="AD680" i="1" s="1"/>
  <c r="AE680" i="1" s="1"/>
  <c r="A680" i="1"/>
  <c r="AQ679" i="1"/>
  <c r="AP679" i="1"/>
  <c r="AO679" i="1"/>
  <c r="AF679" i="1"/>
  <c r="AC679" i="1"/>
  <c r="AD679" i="1" s="1"/>
  <c r="AB679" i="1" s="1"/>
  <c r="A679" i="1"/>
  <c r="AQ678" i="1"/>
  <c r="AP678" i="1"/>
  <c r="AO678" i="1"/>
  <c r="AF678" i="1"/>
  <c r="AC678" i="1"/>
  <c r="AD678" i="1" s="1"/>
  <c r="AE678" i="1" s="1"/>
  <c r="A678" i="1"/>
  <c r="AQ677" i="1"/>
  <c r="AP677" i="1"/>
  <c r="AO677" i="1"/>
  <c r="AF677" i="1"/>
  <c r="AC677" i="1"/>
  <c r="AD677" i="1" s="1"/>
  <c r="A677" i="1"/>
  <c r="AQ676" i="1"/>
  <c r="AP676" i="1"/>
  <c r="AO676" i="1"/>
  <c r="AF676" i="1"/>
  <c r="AC676" i="1"/>
  <c r="AD676" i="1" s="1"/>
  <c r="AE676" i="1" s="1"/>
  <c r="A676" i="1"/>
  <c r="AQ675" i="1"/>
  <c r="AP675" i="1"/>
  <c r="AO675" i="1"/>
  <c r="AF675" i="1"/>
  <c r="AC675" i="1"/>
  <c r="AD675" i="1" s="1"/>
  <c r="AE675" i="1" s="1"/>
  <c r="A675" i="1"/>
  <c r="AQ674" i="1"/>
  <c r="AP674" i="1"/>
  <c r="AO674" i="1"/>
  <c r="AF674" i="1"/>
  <c r="AC674" i="1"/>
  <c r="AD674" i="1" s="1"/>
  <c r="AE674" i="1" s="1"/>
  <c r="A674" i="1"/>
  <c r="AQ673" i="1"/>
  <c r="AP673" i="1"/>
  <c r="AO673" i="1"/>
  <c r="AF673" i="1"/>
  <c r="AE673" i="1"/>
  <c r="AC673" i="1"/>
  <c r="AD673" i="1" s="1"/>
  <c r="AB673" i="1"/>
  <c r="A673" i="1"/>
  <c r="AQ672" i="1"/>
  <c r="AP672" i="1"/>
  <c r="AO672" i="1"/>
  <c r="AF672" i="1"/>
  <c r="AC672" i="1"/>
  <c r="AD672" i="1" s="1"/>
  <c r="AE672" i="1" s="1"/>
  <c r="A672" i="1"/>
  <c r="AQ671" i="1"/>
  <c r="AP671" i="1"/>
  <c r="AO671" i="1"/>
  <c r="AF671" i="1"/>
  <c r="AC671" i="1"/>
  <c r="AD671" i="1" s="1"/>
  <c r="AE671" i="1" s="1"/>
  <c r="A671" i="1"/>
  <c r="AQ670" i="1"/>
  <c r="AP670" i="1"/>
  <c r="AO670" i="1"/>
  <c r="AF670" i="1"/>
  <c r="AC670" i="1"/>
  <c r="AD670" i="1" s="1"/>
  <c r="AE670" i="1" s="1"/>
  <c r="A670" i="1"/>
  <c r="AQ669" i="1"/>
  <c r="AP669" i="1"/>
  <c r="AO669" i="1"/>
  <c r="AF669" i="1"/>
  <c r="AC669" i="1"/>
  <c r="AD669" i="1" s="1"/>
  <c r="AE669" i="1" s="1"/>
  <c r="A669" i="1"/>
  <c r="AQ668" i="1"/>
  <c r="AP668" i="1"/>
  <c r="AO668" i="1"/>
  <c r="AF668" i="1"/>
  <c r="AC668" i="1"/>
  <c r="AD668" i="1" s="1"/>
  <c r="A668" i="1"/>
  <c r="AQ667" i="1"/>
  <c r="AP667" i="1"/>
  <c r="AO667" i="1"/>
  <c r="AF667" i="1"/>
  <c r="AC667" i="1"/>
  <c r="AD667" i="1" s="1"/>
  <c r="AB667" i="1" s="1"/>
  <c r="A667" i="1"/>
  <c r="AQ666" i="1"/>
  <c r="AP666" i="1"/>
  <c r="AO666" i="1"/>
  <c r="AF666" i="1"/>
  <c r="AC666" i="1"/>
  <c r="AD666" i="1" s="1"/>
  <c r="A666" i="1"/>
  <c r="AQ665" i="1"/>
  <c r="AP665" i="1"/>
  <c r="AO665" i="1"/>
  <c r="AF665" i="1"/>
  <c r="AC665" i="1"/>
  <c r="AD665" i="1" s="1"/>
  <c r="A665" i="1"/>
  <c r="AQ664" i="1"/>
  <c r="AP664" i="1"/>
  <c r="AO664" i="1"/>
  <c r="AF664" i="1"/>
  <c r="AC664" i="1"/>
  <c r="AD664" i="1" s="1"/>
  <c r="AE664" i="1" s="1"/>
  <c r="A664" i="1"/>
  <c r="AQ663" i="1"/>
  <c r="AP663" i="1"/>
  <c r="AO663" i="1"/>
  <c r="AF663" i="1"/>
  <c r="AC663" i="1"/>
  <c r="AD663" i="1" s="1"/>
  <c r="AB663" i="1" s="1"/>
  <c r="A663" i="1"/>
  <c r="AQ662" i="1"/>
  <c r="AP662" i="1"/>
  <c r="AO662" i="1"/>
  <c r="AF662" i="1"/>
  <c r="AC662" i="1"/>
  <c r="AD662" i="1" s="1"/>
  <c r="AE662" i="1" s="1"/>
  <c r="A662" i="1"/>
  <c r="AQ661" i="1"/>
  <c r="AP661" i="1"/>
  <c r="AO661" i="1"/>
  <c r="AF661" i="1"/>
  <c r="AC661" i="1"/>
  <c r="AD661" i="1" s="1"/>
  <c r="AE661" i="1" s="1"/>
  <c r="A661" i="1"/>
  <c r="AQ660" i="1"/>
  <c r="AP660" i="1"/>
  <c r="AO660" i="1"/>
  <c r="AF660" i="1"/>
  <c r="AC660" i="1"/>
  <c r="AD660" i="1" s="1"/>
  <c r="A660" i="1"/>
  <c r="AQ659" i="1"/>
  <c r="AP659" i="1"/>
  <c r="AO659" i="1"/>
  <c r="AF659" i="1"/>
  <c r="AC659" i="1"/>
  <c r="AD659" i="1" s="1"/>
  <c r="AE659" i="1" s="1"/>
  <c r="A659" i="1"/>
  <c r="AQ658" i="1"/>
  <c r="AP658" i="1"/>
  <c r="AO658" i="1"/>
  <c r="AF658" i="1"/>
  <c r="AE658" i="1"/>
  <c r="AC658" i="1"/>
  <c r="AD658" i="1" s="1"/>
  <c r="AB658" i="1"/>
  <c r="A658" i="1"/>
  <c r="AQ657" i="1"/>
  <c r="AP657" i="1"/>
  <c r="AO657" i="1"/>
  <c r="AF657" i="1"/>
  <c r="AC657" i="1"/>
  <c r="AD657" i="1" s="1"/>
  <c r="AE657" i="1" s="1"/>
  <c r="A657" i="1"/>
  <c r="AQ656" i="1"/>
  <c r="AP656" i="1"/>
  <c r="AO656" i="1"/>
  <c r="AF656" i="1"/>
  <c r="AE656" i="1"/>
  <c r="AC656" i="1"/>
  <c r="AD656" i="1" s="1"/>
  <c r="AB656" i="1"/>
  <c r="A656" i="1"/>
  <c r="AQ655" i="1"/>
  <c r="AP655" i="1"/>
  <c r="AO655" i="1"/>
  <c r="AF655" i="1"/>
  <c r="AC655" i="1"/>
  <c r="AD655" i="1" s="1"/>
  <c r="AE655" i="1" s="1"/>
  <c r="A655" i="1"/>
  <c r="AQ654" i="1"/>
  <c r="AP654" i="1"/>
  <c r="AO654" i="1"/>
  <c r="AF654" i="1"/>
  <c r="AE654" i="1"/>
  <c r="AC654" i="1"/>
  <c r="AD654" i="1" s="1"/>
  <c r="AB654" i="1"/>
  <c r="A654" i="1"/>
  <c r="AQ653" i="1"/>
  <c r="AP653" i="1"/>
  <c r="AO653" i="1"/>
  <c r="AF653" i="1"/>
  <c r="AC653" i="1"/>
  <c r="AD653" i="1" s="1"/>
  <c r="A653" i="1"/>
  <c r="AQ652" i="1"/>
  <c r="AP652" i="1"/>
  <c r="AO652" i="1"/>
  <c r="AF652" i="1"/>
  <c r="AC652" i="1"/>
  <c r="AD652" i="1" s="1"/>
  <c r="A652" i="1"/>
  <c r="AQ651" i="1"/>
  <c r="AP651" i="1"/>
  <c r="AO651" i="1"/>
  <c r="AF651" i="1"/>
  <c r="AE651" i="1"/>
  <c r="AC651" i="1"/>
  <c r="AD651" i="1" s="1"/>
  <c r="AB651" i="1"/>
  <c r="A651" i="1"/>
  <c r="AQ650" i="1"/>
  <c r="AP650" i="1"/>
  <c r="AO650" i="1"/>
  <c r="AF650" i="1"/>
  <c r="AC650" i="1"/>
  <c r="AD650" i="1" s="1"/>
  <c r="A650" i="1"/>
  <c r="AQ649" i="1"/>
  <c r="AP649" i="1"/>
  <c r="AO649" i="1"/>
  <c r="AF649" i="1"/>
  <c r="AE649" i="1"/>
  <c r="AC649" i="1"/>
  <c r="AD649" i="1" s="1"/>
  <c r="AB649" i="1"/>
  <c r="A649" i="1"/>
  <c r="AQ648" i="1"/>
  <c r="AP648" i="1"/>
  <c r="AO648" i="1"/>
  <c r="AF648" i="1"/>
  <c r="AE648" i="1"/>
  <c r="AC648" i="1"/>
  <c r="AD648" i="1" s="1"/>
  <c r="AB648" i="1"/>
  <c r="A648" i="1"/>
  <c r="AQ647" i="1"/>
  <c r="AP647" i="1"/>
  <c r="AO647" i="1"/>
  <c r="AF647" i="1"/>
  <c r="AC647" i="1"/>
  <c r="AD647" i="1" s="1"/>
  <c r="A647" i="1"/>
  <c r="AQ646" i="1"/>
  <c r="AP646" i="1"/>
  <c r="AO646" i="1"/>
  <c r="AF646" i="1"/>
  <c r="AC646" i="1"/>
  <c r="AD646" i="1" s="1"/>
  <c r="AE646" i="1" s="1"/>
  <c r="A646" i="1"/>
  <c r="AQ645" i="1"/>
  <c r="AP645" i="1"/>
  <c r="AO645" i="1"/>
  <c r="AF645" i="1"/>
  <c r="AE645" i="1"/>
  <c r="AC645" i="1"/>
  <c r="AD645" i="1" s="1"/>
  <c r="AB645" i="1"/>
  <c r="A645" i="1"/>
  <c r="AQ644" i="1"/>
  <c r="AP644" i="1"/>
  <c r="AO644" i="1"/>
  <c r="AF644" i="1"/>
  <c r="AC644" i="1"/>
  <c r="AD644" i="1" s="1"/>
  <c r="AB644" i="1" s="1"/>
  <c r="A644" i="1"/>
  <c r="AQ643" i="1"/>
  <c r="AP643" i="1"/>
  <c r="AO643" i="1"/>
  <c r="AF643" i="1"/>
  <c r="AC643" i="1"/>
  <c r="AD643" i="1" s="1"/>
  <c r="A643" i="1"/>
  <c r="AQ642" i="1"/>
  <c r="AP642" i="1"/>
  <c r="AO642" i="1"/>
  <c r="AF642" i="1"/>
  <c r="AC642" i="1"/>
  <c r="AD642" i="1" s="1"/>
  <c r="AE642" i="1" s="1"/>
  <c r="A642" i="1"/>
  <c r="AQ641" i="1"/>
  <c r="AP641" i="1"/>
  <c r="AO641" i="1"/>
  <c r="AF641" i="1"/>
  <c r="AC641" i="1"/>
  <c r="AD641" i="1" s="1"/>
  <c r="A641" i="1"/>
  <c r="AQ640" i="1"/>
  <c r="AP640" i="1"/>
  <c r="AO640" i="1"/>
  <c r="AF640" i="1"/>
  <c r="AC640" i="1"/>
  <c r="AD640" i="1" s="1"/>
  <c r="AB640" i="1" s="1"/>
  <c r="A640" i="1"/>
  <c r="AQ639" i="1"/>
  <c r="AP639" i="1"/>
  <c r="AO639" i="1"/>
  <c r="AF639" i="1"/>
  <c r="AE639" i="1"/>
  <c r="AC639" i="1"/>
  <c r="AD639" i="1" s="1"/>
  <c r="AB639" i="1"/>
  <c r="A639" i="1"/>
  <c r="AQ638" i="1"/>
  <c r="AP638" i="1"/>
  <c r="AO638" i="1"/>
  <c r="AF638" i="1"/>
  <c r="AE638" i="1"/>
  <c r="AC638" i="1"/>
  <c r="AD638" i="1" s="1"/>
  <c r="AB638" i="1"/>
  <c r="A638" i="1"/>
  <c r="AQ637" i="1"/>
  <c r="AP637" i="1"/>
  <c r="AO637" i="1"/>
  <c r="AF637" i="1"/>
  <c r="AE637" i="1"/>
  <c r="AC637" i="1"/>
  <c r="AD637" i="1" s="1"/>
  <c r="AB637" i="1"/>
  <c r="A637" i="1"/>
  <c r="AQ636" i="1"/>
  <c r="AP636" i="1"/>
  <c r="AO636" i="1"/>
  <c r="AF636" i="1"/>
  <c r="AC636" i="1"/>
  <c r="AD636" i="1" s="1"/>
  <c r="AE636" i="1" s="1"/>
  <c r="A636" i="1"/>
  <c r="AQ635" i="1"/>
  <c r="AP635" i="1"/>
  <c r="AO635" i="1"/>
  <c r="AF635" i="1"/>
  <c r="AC635" i="1"/>
  <c r="AD635" i="1" s="1"/>
  <c r="AE635" i="1" s="1"/>
  <c r="A635" i="1"/>
  <c r="AQ634" i="1"/>
  <c r="AP634" i="1"/>
  <c r="AO634" i="1"/>
  <c r="AF634" i="1"/>
  <c r="AC634" i="1"/>
  <c r="AD634" i="1" s="1"/>
  <c r="AE634" i="1" s="1"/>
  <c r="A634" i="1"/>
  <c r="AQ633" i="1"/>
  <c r="AP633" i="1"/>
  <c r="AO633" i="1"/>
  <c r="AF633" i="1"/>
  <c r="AC633" i="1"/>
  <c r="AD633" i="1" s="1"/>
  <c r="A633" i="1"/>
  <c r="AQ632" i="1"/>
  <c r="AP632" i="1"/>
  <c r="AO632" i="1"/>
  <c r="AF632" i="1"/>
  <c r="AC632" i="1"/>
  <c r="AD632" i="1" s="1"/>
  <c r="AB632" i="1" s="1"/>
  <c r="A632" i="1"/>
  <c r="AQ631" i="1"/>
  <c r="AP631" i="1"/>
  <c r="AO631" i="1"/>
  <c r="AF631" i="1"/>
  <c r="AC631" i="1"/>
  <c r="AD631" i="1" s="1"/>
  <c r="AE631" i="1" s="1"/>
  <c r="A631" i="1"/>
  <c r="AQ630" i="1"/>
  <c r="AP630" i="1"/>
  <c r="AO630" i="1"/>
  <c r="AF630" i="1"/>
  <c r="AC630" i="1"/>
  <c r="AD630" i="1" s="1"/>
  <c r="A630" i="1"/>
  <c r="AQ629" i="1"/>
  <c r="AP629" i="1"/>
  <c r="AO629" i="1"/>
  <c r="AF629" i="1"/>
  <c r="AC629" i="1"/>
  <c r="AD629" i="1" s="1"/>
  <c r="AB629" i="1" s="1"/>
  <c r="A629" i="1"/>
  <c r="AQ628" i="1"/>
  <c r="AP628" i="1"/>
  <c r="AO628" i="1"/>
  <c r="AF628" i="1"/>
  <c r="AC628" i="1"/>
  <c r="AD628" i="1" s="1"/>
  <c r="AE628" i="1" s="1"/>
  <c r="A628" i="1"/>
  <c r="AQ627" i="1"/>
  <c r="AP627" i="1"/>
  <c r="AO627" i="1"/>
  <c r="AF627" i="1"/>
  <c r="AC627" i="1"/>
  <c r="AD627" i="1" s="1"/>
  <c r="AE627" i="1" s="1"/>
  <c r="A627" i="1"/>
  <c r="AQ626" i="1"/>
  <c r="AP626" i="1"/>
  <c r="AO626" i="1"/>
  <c r="AF626" i="1"/>
  <c r="AE626" i="1"/>
  <c r="AC626" i="1"/>
  <c r="AD626" i="1" s="1"/>
  <c r="AB626" i="1"/>
  <c r="A626" i="1"/>
  <c r="AQ625" i="1"/>
  <c r="AP625" i="1"/>
  <c r="AO625" i="1"/>
  <c r="AF625" i="1"/>
  <c r="AE625" i="1"/>
  <c r="AC625" i="1"/>
  <c r="AD625" i="1" s="1"/>
  <c r="AB625" i="1"/>
  <c r="A625" i="1"/>
  <c r="AQ624" i="1"/>
  <c r="AP624" i="1"/>
  <c r="AO624" i="1"/>
  <c r="AF624" i="1"/>
  <c r="AC624" i="1"/>
  <c r="AD624" i="1" s="1"/>
  <c r="AE624" i="1" s="1"/>
  <c r="A624" i="1"/>
  <c r="AQ623" i="1"/>
  <c r="AP623" i="1"/>
  <c r="AO623" i="1"/>
  <c r="AF623" i="1"/>
  <c r="AC623" i="1"/>
  <c r="AD623" i="1" s="1"/>
  <c r="AB623" i="1" s="1"/>
  <c r="A623" i="1"/>
  <c r="AQ622" i="1"/>
  <c r="AP622" i="1"/>
  <c r="AO622" i="1"/>
  <c r="AF622" i="1"/>
  <c r="AC622" i="1"/>
  <c r="AD622" i="1" s="1"/>
  <c r="A622" i="1"/>
  <c r="AQ621" i="1"/>
  <c r="AP621" i="1"/>
  <c r="AO621" i="1"/>
  <c r="AF621" i="1"/>
  <c r="AE621" i="1"/>
  <c r="AC621" i="1"/>
  <c r="AD621" i="1" s="1"/>
  <c r="AB621" i="1"/>
  <c r="A621" i="1"/>
  <c r="AQ620" i="1"/>
  <c r="AP620" i="1"/>
  <c r="AO620" i="1"/>
  <c r="AF620" i="1"/>
  <c r="AE620" i="1"/>
  <c r="AC620" i="1"/>
  <c r="AD620" i="1" s="1"/>
  <c r="AB620" i="1"/>
  <c r="A620" i="1"/>
  <c r="AQ619" i="1"/>
  <c r="AP619" i="1"/>
  <c r="AO619" i="1"/>
  <c r="AF619" i="1"/>
  <c r="AE619" i="1"/>
  <c r="AC619" i="1"/>
  <c r="AD619" i="1" s="1"/>
  <c r="AB619" i="1"/>
  <c r="A619" i="1"/>
  <c r="AQ618" i="1"/>
  <c r="AP618" i="1"/>
  <c r="AO618" i="1"/>
  <c r="AF618" i="1"/>
  <c r="AE618" i="1"/>
  <c r="AC618" i="1"/>
  <c r="AD618" i="1" s="1"/>
  <c r="AB618" i="1"/>
  <c r="A618" i="1"/>
  <c r="AQ617" i="1"/>
  <c r="AP617" i="1"/>
  <c r="AO617" i="1"/>
  <c r="AF617" i="1"/>
  <c r="AE617" i="1"/>
  <c r="AC617" i="1"/>
  <c r="AD617" i="1" s="1"/>
  <c r="AB617" i="1"/>
  <c r="A617" i="1"/>
  <c r="AQ616" i="1"/>
  <c r="AP616" i="1"/>
  <c r="AO616" i="1"/>
  <c r="AF616" i="1"/>
  <c r="AC616" i="1"/>
  <c r="AD616" i="1" s="1"/>
  <c r="A616" i="1"/>
  <c r="AQ615" i="1"/>
  <c r="AP615" i="1"/>
  <c r="AO615" i="1"/>
  <c r="AF615" i="1"/>
  <c r="AC615" i="1"/>
  <c r="AD615" i="1" s="1"/>
  <c r="A615" i="1"/>
  <c r="AQ614" i="1"/>
  <c r="AP614" i="1"/>
  <c r="AO614" i="1"/>
  <c r="AF614" i="1"/>
  <c r="AC614" i="1"/>
  <c r="AD614" i="1" s="1"/>
  <c r="AE614" i="1" s="1"/>
  <c r="A614" i="1"/>
  <c r="AQ613" i="1"/>
  <c r="AP613" i="1"/>
  <c r="AO613" i="1"/>
  <c r="AF613" i="1"/>
  <c r="AC613" i="1"/>
  <c r="AD613" i="1" s="1"/>
  <c r="AE613" i="1" s="1"/>
  <c r="A613" i="1"/>
  <c r="AQ612" i="1"/>
  <c r="AP612" i="1"/>
  <c r="AO612" i="1"/>
  <c r="AF612" i="1"/>
  <c r="AE612" i="1"/>
  <c r="AC612" i="1"/>
  <c r="AD612" i="1" s="1"/>
  <c r="AB612" i="1"/>
  <c r="A612" i="1"/>
  <c r="AQ611" i="1"/>
  <c r="AP611" i="1"/>
  <c r="AO611" i="1"/>
  <c r="AF611" i="1"/>
  <c r="AC611" i="1"/>
  <c r="AD611" i="1" s="1"/>
  <c r="AB611" i="1" s="1"/>
  <c r="A611" i="1"/>
  <c r="AQ610" i="1"/>
  <c r="AP610" i="1"/>
  <c r="AO610" i="1"/>
  <c r="AF610" i="1"/>
  <c r="AC610" i="1"/>
  <c r="AD610" i="1" s="1"/>
  <c r="AB610" i="1" s="1"/>
  <c r="A610" i="1"/>
  <c r="AQ609" i="1"/>
  <c r="AP609" i="1"/>
  <c r="AO609" i="1"/>
  <c r="AF609" i="1"/>
  <c r="AC609" i="1"/>
  <c r="AD609" i="1" s="1"/>
  <c r="AE609" i="1" s="1"/>
  <c r="A609" i="1"/>
  <c r="AQ608" i="1"/>
  <c r="AP608" i="1"/>
  <c r="AO608" i="1"/>
  <c r="AF608" i="1"/>
  <c r="AC608" i="1"/>
  <c r="AD608" i="1" s="1"/>
  <c r="AE608" i="1" s="1"/>
  <c r="A608" i="1"/>
  <c r="AQ607" i="1"/>
  <c r="AP607" i="1"/>
  <c r="AO607" i="1"/>
  <c r="AF607" i="1"/>
  <c r="AE607" i="1"/>
  <c r="AC607" i="1"/>
  <c r="AD607" i="1" s="1"/>
  <c r="AB607" i="1"/>
  <c r="A607" i="1"/>
  <c r="AQ606" i="1"/>
  <c r="AP606" i="1"/>
  <c r="AO606" i="1"/>
  <c r="AF606" i="1"/>
  <c r="AC606" i="1"/>
  <c r="AD606" i="1" s="1"/>
  <c r="A606" i="1"/>
  <c r="AQ605" i="1"/>
  <c r="AP605" i="1"/>
  <c r="AO605" i="1"/>
  <c r="AF605" i="1"/>
  <c r="AE605" i="1"/>
  <c r="AC605" i="1"/>
  <c r="AD605" i="1" s="1"/>
  <c r="AB605" i="1"/>
  <c r="A605" i="1"/>
  <c r="AQ604" i="1"/>
  <c r="AP604" i="1"/>
  <c r="AO604" i="1"/>
  <c r="AF604" i="1"/>
  <c r="AC604" i="1"/>
  <c r="AD604" i="1" s="1"/>
  <c r="AE604" i="1" s="1"/>
  <c r="A604" i="1"/>
  <c r="AQ603" i="1"/>
  <c r="AP603" i="1"/>
  <c r="AO603" i="1"/>
  <c r="AF603" i="1"/>
  <c r="AC603" i="1"/>
  <c r="AD603" i="1" s="1"/>
  <c r="AE603" i="1" s="1"/>
  <c r="A603" i="1"/>
  <c r="AQ602" i="1"/>
  <c r="AP602" i="1"/>
  <c r="AO602" i="1"/>
  <c r="AF602" i="1"/>
  <c r="AC602" i="1"/>
  <c r="AD602" i="1" s="1"/>
  <c r="AE602" i="1" s="1"/>
  <c r="A602" i="1"/>
  <c r="AQ601" i="1"/>
  <c r="AP601" i="1"/>
  <c r="AO601" i="1"/>
  <c r="AF601" i="1"/>
  <c r="AC601" i="1"/>
  <c r="AD601" i="1" s="1"/>
  <c r="AE601" i="1" s="1"/>
  <c r="A601" i="1"/>
  <c r="AQ600" i="1"/>
  <c r="AP600" i="1"/>
  <c r="AO600" i="1"/>
  <c r="AF600" i="1"/>
  <c r="AE600" i="1"/>
  <c r="AC600" i="1"/>
  <c r="AD600" i="1" s="1"/>
  <c r="AB600" i="1"/>
  <c r="A600" i="1"/>
  <c r="AQ599" i="1"/>
  <c r="AP599" i="1"/>
  <c r="AO599" i="1"/>
  <c r="AF599" i="1"/>
  <c r="AE599" i="1"/>
  <c r="AC599" i="1"/>
  <c r="AD599" i="1" s="1"/>
  <c r="AB599" i="1"/>
  <c r="A599" i="1"/>
  <c r="AQ598" i="1"/>
  <c r="AP598" i="1"/>
  <c r="AO598" i="1"/>
  <c r="AF598" i="1"/>
  <c r="AC598" i="1"/>
  <c r="AD598" i="1" s="1"/>
  <c r="A598" i="1"/>
  <c r="AQ597" i="1"/>
  <c r="AP597" i="1"/>
  <c r="AO597" i="1"/>
  <c r="AF597" i="1"/>
  <c r="AC597" i="1"/>
  <c r="AD597" i="1" s="1"/>
  <c r="A597" i="1"/>
  <c r="AQ596" i="1"/>
  <c r="AP596" i="1"/>
  <c r="AO596" i="1"/>
  <c r="AF596" i="1"/>
  <c r="AE596" i="1"/>
  <c r="AC596" i="1"/>
  <c r="AD596" i="1" s="1"/>
  <c r="AB596" i="1"/>
  <c r="A596" i="1"/>
  <c r="AQ595" i="1"/>
  <c r="AP595" i="1"/>
  <c r="AO595" i="1"/>
  <c r="AF595" i="1"/>
  <c r="AC595" i="1"/>
  <c r="AD595" i="1" s="1"/>
  <c r="AE595" i="1" s="1"/>
  <c r="A595" i="1"/>
  <c r="AQ594" i="1"/>
  <c r="AP594" i="1"/>
  <c r="AO594" i="1"/>
  <c r="AF594" i="1"/>
  <c r="AE594" i="1"/>
  <c r="AC594" i="1"/>
  <c r="AD594" i="1" s="1"/>
  <c r="AB594" i="1"/>
  <c r="A594" i="1"/>
  <c r="AQ593" i="1"/>
  <c r="AP593" i="1"/>
  <c r="AO593" i="1"/>
  <c r="AF593" i="1"/>
  <c r="AC593" i="1"/>
  <c r="AD593" i="1" s="1"/>
  <c r="AB593" i="1" s="1"/>
  <c r="A593" i="1"/>
  <c r="AQ592" i="1"/>
  <c r="AP592" i="1"/>
  <c r="AO592" i="1"/>
  <c r="AF592" i="1"/>
  <c r="AC592" i="1"/>
  <c r="AD592" i="1" s="1"/>
  <c r="AE592" i="1" s="1"/>
  <c r="A592" i="1"/>
  <c r="AQ591" i="1"/>
  <c r="AP591" i="1"/>
  <c r="AO591" i="1"/>
  <c r="AF591" i="1"/>
  <c r="AE591" i="1"/>
  <c r="AC591" i="1"/>
  <c r="AD591" i="1" s="1"/>
  <c r="AB591" i="1"/>
  <c r="A591" i="1"/>
  <c r="AQ590" i="1"/>
  <c r="AP590" i="1"/>
  <c r="AO590" i="1"/>
  <c r="AF590" i="1"/>
  <c r="AC590" i="1"/>
  <c r="AD590" i="1" s="1"/>
  <c r="AE590" i="1" s="1"/>
  <c r="A590" i="1"/>
  <c r="AQ589" i="1"/>
  <c r="AP589" i="1"/>
  <c r="AO589" i="1"/>
  <c r="AF589" i="1"/>
  <c r="AC589" i="1"/>
  <c r="AD589" i="1" s="1"/>
  <c r="AE589" i="1" s="1"/>
  <c r="A589" i="1"/>
  <c r="AQ588" i="1"/>
  <c r="AP588" i="1"/>
  <c r="AO588" i="1"/>
  <c r="AF588" i="1"/>
  <c r="AC588" i="1"/>
  <c r="AD588" i="1" s="1"/>
  <c r="A588" i="1"/>
  <c r="AQ587" i="1"/>
  <c r="AP587" i="1"/>
  <c r="AO587" i="1"/>
  <c r="AF587" i="1"/>
  <c r="AE587" i="1"/>
  <c r="AC587" i="1"/>
  <c r="AD587" i="1" s="1"/>
  <c r="AB587" i="1"/>
  <c r="H587" i="1"/>
  <c r="A587" i="1"/>
  <c r="AQ586" i="1"/>
  <c r="AP586" i="1"/>
  <c r="AO586" i="1"/>
  <c r="AF586" i="1"/>
  <c r="AE586" i="1"/>
  <c r="AC586" i="1"/>
  <c r="AD586" i="1" s="1"/>
  <c r="AB586" i="1"/>
  <c r="H586" i="1"/>
  <c r="A586" i="1"/>
  <c r="AQ585" i="1"/>
  <c r="AP585" i="1"/>
  <c r="AO585" i="1"/>
  <c r="AF585" i="1"/>
  <c r="AC585" i="1"/>
  <c r="AD585" i="1" s="1"/>
  <c r="H585" i="1"/>
  <c r="A585" i="1"/>
  <c r="AQ584" i="1"/>
  <c r="AP584" i="1"/>
  <c r="AO584" i="1"/>
  <c r="AF584" i="1"/>
  <c r="AC584" i="1"/>
  <c r="AD584" i="1" s="1"/>
  <c r="H584" i="1"/>
  <c r="A584" i="1"/>
  <c r="AQ583" i="1"/>
  <c r="AP583" i="1"/>
  <c r="AO583" i="1"/>
  <c r="AF583" i="1"/>
  <c r="AC583" i="1"/>
  <c r="AD583" i="1" s="1"/>
  <c r="H583" i="1"/>
  <c r="A583" i="1"/>
  <c r="AQ582" i="1"/>
  <c r="AP582" i="1"/>
  <c r="AO582" i="1"/>
  <c r="AF582" i="1"/>
  <c r="AC582" i="1"/>
  <c r="AD582" i="1" s="1"/>
  <c r="AE582" i="1" s="1"/>
  <c r="H582" i="1"/>
  <c r="A582" i="1"/>
  <c r="AQ581" i="1"/>
  <c r="AP581" i="1"/>
  <c r="AO581" i="1"/>
  <c r="AF581" i="1"/>
  <c r="AC581" i="1"/>
  <c r="AD581" i="1" s="1"/>
  <c r="AE581" i="1" s="1"/>
  <c r="H581" i="1"/>
  <c r="A581" i="1"/>
  <c r="AQ580" i="1"/>
  <c r="AP580" i="1"/>
  <c r="AO580" i="1"/>
  <c r="AF580" i="1"/>
  <c r="AC580" i="1"/>
  <c r="AD580" i="1" s="1"/>
  <c r="AB580" i="1" s="1"/>
  <c r="H580" i="1"/>
  <c r="A580" i="1"/>
  <c r="AQ579" i="1"/>
  <c r="AP579" i="1"/>
  <c r="AO579" i="1"/>
  <c r="AF579" i="1"/>
  <c r="AC579" i="1"/>
  <c r="AD579" i="1" s="1"/>
  <c r="AB579" i="1" s="1"/>
  <c r="H579" i="1"/>
  <c r="A579" i="1"/>
  <c r="AQ578" i="1"/>
  <c r="AP578" i="1"/>
  <c r="AO578" i="1"/>
  <c r="AF578" i="1"/>
  <c r="AC578" i="1"/>
  <c r="AD578" i="1" s="1"/>
  <c r="H578" i="1"/>
  <c r="A578" i="1"/>
  <c r="AQ577" i="1"/>
  <c r="AP577" i="1"/>
  <c r="AO577" i="1"/>
  <c r="AF577" i="1"/>
  <c r="AC577" i="1"/>
  <c r="AD577" i="1" s="1"/>
  <c r="AB577" i="1" s="1"/>
  <c r="H577" i="1"/>
  <c r="A577" i="1"/>
  <c r="AQ576" i="1"/>
  <c r="AP576" i="1"/>
  <c r="AO576" i="1"/>
  <c r="AF576" i="1"/>
  <c r="AC576" i="1"/>
  <c r="AD576" i="1" s="1"/>
  <c r="AE576" i="1" s="1"/>
  <c r="H576" i="1"/>
  <c r="A576" i="1"/>
  <c r="AQ575" i="1"/>
  <c r="AP575" i="1"/>
  <c r="AO575" i="1"/>
  <c r="AF575" i="1"/>
  <c r="AC575" i="1"/>
  <c r="AD575" i="1" s="1"/>
  <c r="H575" i="1"/>
  <c r="A575" i="1"/>
  <c r="AQ574" i="1"/>
  <c r="AP574" i="1"/>
  <c r="AO574" i="1"/>
  <c r="AF574" i="1"/>
  <c r="AC574" i="1"/>
  <c r="AD574" i="1" s="1"/>
  <c r="H574" i="1"/>
  <c r="A574" i="1"/>
  <c r="AQ573" i="1"/>
  <c r="AP573" i="1"/>
  <c r="AO573" i="1"/>
  <c r="AF573" i="1"/>
  <c r="AC573" i="1"/>
  <c r="AD573" i="1" s="1"/>
  <c r="H573" i="1"/>
  <c r="A573" i="1"/>
  <c r="AQ572" i="1"/>
  <c r="AP572" i="1"/>
  <c r="AO572" i="1"/>
  <c r="AF572" i="1"/>
  <c r="AC572" i="1"/>
  <c r="AD572" i="1" s="1"/>
  <c r="H572" i="1"/>
  <c r="A572" i="1"/>
  <c r="AQ571" i="1"/>
  <c r="AP571" i="1"/>
  <c r="AO571" i="1"/>
  <c r="AF571" i="1"/>
  <c r="AC571" i="1"/>
  <c r="AD571" i="1" s="1"/>
  <c r="H571" i="1"/>
  <c r="A571" i="1"/>
  <c r="AQ570" i="1"/>
  <c r="AP570" i="1"/>
  <c r="AO570" i="1"/>
  <c r="AF570" i="1"/>
  <c r="AC570" i="1"/>
  <c r="AD570" i="1" s="1"/>
  <c r="AE570" i="1" s="1"/>
  <c r="H570" i="1"/>
  <c r="A570" i="1"/>
  <c r="AQ569" i="1"/>
  <c r="AP569" i="1"/>
  <c r="AO569" i="1"/>
  <c r="AF569" i="1"/>
  <c r="AE569" i="1"/>
  <c r="AC569" i="1"/>
  <c r="AD569" i="1" s="1"/>
  <c r="AB569" i="1"/>
  <c r="H569" i="1"/>
  <c r="A569" i="1"/>
  <c r="AQ568" i="1"/>
  <c r="AP568" i="1"/>
  <c r="AO568" i="1"/>
  <c r="AF568" i="1"/>
  <c r="AC568" i="1"/>
  <c r="AD568" i="1" s="1"/>
  <c r="H568" i="1"/>
  <c r="A568" i="1"/>
  <c r="AQ567" i="1"/>
  <c r="AP567" i="1"/>
  <c r="AO567" i="1"/>
  <c r="AF567" i="1"/>
  <c r="AC567" i="1"/>
  <c r="AD567" i="1" s="1"/>
  <c r="H567" i="1"/>
  <c r="A567" i="1"/>
  <c r="AQ566" i="1"/>
  <c r="AP566" i="1"/>
  <c r="AO566" i="1"/>
  <c r="AF566" i="1"/>
  <c r="AC566" i="1"/>
  <c r="AD566" i="1" s="1"/>
  <c r="H566" i="1"/>
  <c r="A566" i="1"/>
  <c r="AQ565" i="1"/>
  <c r="AP565" i="1"/>
  <c r="AO565" i="1"/>
  <c r="AF565" i="1"/>
  <c r="AC565" i="1"/>
  <c r="AD565" i="1" s="1"/>
  <c r="H565" i="1"/>
  <c r="A565" i="1"/>
  <c r="AQ564" i="1"/>
  <c r="AP564" i="1"/>
  <c r="AO564" i="1"/>
  <c r="AF564" i="1"/>
  <c r="AC564" i="1"/>
  <c r="AD564" i="1" s="1"/>
  <c r="H564" i="1"/>
  <c r="A564" i="1"/>
  <c r="AQ563" i="1"/>
  <c r="AP563" i="1"/>
  <c r="AO563" i="1"/>
  <c r="AF563" i="1"/>
  <c r="AC563" i="1"/>
  <c r="AD563" i="1" s="1"/>
  <c r="AE563" i="1" s="1"/>
  <c r="H563" i="1"/>
  <c r="A563" i="1"/>
  <c r="AQ562" i="1"/>
  <c r="AP562" i="1"/>
  <c r="AO562" i="1"/>
  <c r="AF562" i="1"/>
  <c r="AE562" i="1"/>
  <c r="AC562" i="1"/>
  <c r="AD562" i="1" s="1"/>
  <c r="AB562" i="1"/>
  <c r="H562" i="1"/>
  <c r="A562" i="1"/>
  <c r="AQ561" i="1"/>
  <c r="AP561" i="1"/>
  <c r="AO561" i="1"/>
  <c r="AF561" i="1"/>
  <c r="AC561" i="1"/>
  <c r="AD561" i="1" s="1"/>
  <c r="AE561" i="1" s="1"/>
  <c r="H561" i="1"/>
  <c r="A561" i="1"/>
  <c r="AQ560" i="1"/>
  <c r="AP560" i="1"/>
  <c r="AO560" i="1"/>
  <c r="AF560" i="1"/>
  <c r="AE560" i="1"/>
  <c r="AC560" i="1"/>
  <c r="AD560" i="1" s="1"/>
  <c r="AB560" i="1"/>
  <c r="H560" i="1"/>
  <c r="A560" i="1"/>
  <c r="AQ559" i="1"/>
  <c r="AP559" i="1"/>
  <c r="AO559" i="1"/>
  <c r="AF559" i="1"/>
  <c r="AE559" i="1"/>
  <c r="AC559" i="1"/>
  <c r="AD559" i="1" s="1"/>
  <c r="AB559" i="1"/>
  <c r="H559" i="1"/>
  <c r="A559" i="1"/>
  <c r="AQ558" i="1"/>
  <c r="AP558" i="1"/>
  <c r="AO558" i="1"/>
  <c r="AF558" i="1"/>
  <c r="AE558" i="1"/>
  <c r="AC558" i="1"/>
  <c r="AD558" i="1" s="1"/>
  <c r="AB558" i="1"/>
  <c r="H558" i="1"/>
  <c r="A558" i="1"/>
  <c r="AQ557" i="1"/>
  <c r="AP557" i="1"/>
  <c r="AO557" i="1"/>
  <c r="AF557" i="1"/>
  <c r="AE557" i="1"/>
  <c r="AC557" i="1"/>
  <c r="AD557" i="1" s="1"/>
  <c r="AB557" i="1"/>
  <c r="H557" i="1"/>
  <c r="A557" i="1"/>
  <c r="AQ556" i="1"/>
  <c r="AP556" i="1"/>
  <c r="AO556" i="1"/>
  <c r="AF556" i="1"/>
  <c r="AC556" i="1"/>
  <c r="AD556" i="1" s="1"/>
  <c r="H556" i="1"/>
  <c r="A556" i="1"/>
  <c r="AQ555" i="1"/>
  <c r="AP555" i="1"/>
  <c r="AO555" i="1"/>
  <c r="AF555" i="1"/>
  <c r="AC555" i="1"/>
  <c r="AD555" i="1" s="1"/>
  <c r="AB555" i="1" s="1"/>
  <c r="H555" i="1"/>
  <c r="A555" i="1"/>
  <c r="AQ554" i="1"/>
  <c r="AP554" i="1"/>
  <c r="AO554" i="1"/>
  <c r="AF554" i="1"/>
  <c r="AE554" i="1"/>
  <c r="AC554" i="1"/>
  <c r="AD554" i="1" s="1"/>
  <c r="AB554" i="1"/>
  <c r="H554" i="1"/>
  <c r="A554" i="1"/>
  <c r="AQ553" i="1"/>
  <c r="AP553" i="1"/>
  <c r="AO553" i="1"/>
  <c r="AF553" i="1"/>
  <c r="AE553" i="1"/>
  <c r="AC553" i="1"/>
  <c r="AD553" i="1" s="1"/>
  <c r="AB553" i="1"/>
  <c r="H553" i="1"/>
  <c r="A553" i="1"/>
  <c r="AQ552" i="1"/>
  <c r="AP552" i="1"/>
  <c r="AO552" i="1"/>
  <c r="AF552" i="1"/>
  <c r="AC552" i="1"/>
  <c r="AD552" i="1" s="1"/>
  <c r="H552" i="1"/>
  <c r="A552" i="1"/>
  <c r="AQ551" i="1"/>
  <c r="AP551" i="1"/>
  <c r="AO551" i="1"/>
  <c r="AF551" i="1"/>
  <c r="AE551" i="1"/>
  <c r="AC551" i="1"/>
  <c r="AD551" i="1" s="1"/>
  <c r="AB551" i="1"/>
  <c r="H551" i="1"/>
  <c r="A551" i="1"/>
  <c r="AQ550" i="1"/>
  <c r="AP550" i="1"/>
  <c r="AO550" i="1"/>
  <c r="AF550" i="1"/>
  <c r="AE550" i="1"/>
  <c r="AC550" i="1"/>
  <c r="AD550" i="1" s="1"/>
  <c r="AB550" i="1"/>
  <c r="H550" i="1"/>
  <c r="A550" i="1"/>
  <c r="AQ549" i="1"/>
  <c r="AP549" i="1"/>
  <c r="AO549" i="1"/>
  <c r="AF549" i="1"/>
  <c r="AE549" i="1"/>
  <c r="AC549" i="1"/>
  <c r="AD549" i="1" s="1"/>
  <c r="AB549" i="1"/>
  <c r="H549" i="1"/>
  <c r="A549" i="1"/>
  <c r="AQ548" i="1"/>
  <c r="AP548" i="1"/>
  <c r="AO548" i="1"/>
  <c r="AF548" i="1"/>
  <c r="AE548" i="1"/>
  <c r="AC548" i="1"/>
  <c r="AD548" i="1" s="1"/>
  <c r="AB548" i="1"/>
  <c r="H548" i="1"/>
  <c r="A548" i="1"/>
  <c r="AQ547" i="1"/>
  <c r="AP547" i="1"/>
  <c r="AO547" i="1"/>
  <c r="AF547" i="1"/>
  <c r="AE547" i="1"/>
  <c r="AC547" i="1"/>
  <c r="AD547" i="1" s="1"/>
  <c r="AB547" i="1"/>
  <c r="H547" i="1"/>
  <c r="A547" i="1"/>
  <c r="AQ546" i="1"/>
  <c r="AP546" i="1"/>
  <c r="AO546" i="1"/>
  <c r="AF546" i="1"/>
  <c r="AC546" i="1"/>
  <c r="AD546" i="1" s="1"/>
  <c r="H546" i="1"/>
  <c r="A546" i="1"/>
  <c r="AQ545" i="1"/>
  <c r="AP545" i="1"/>
  <c r="AO545" i="1"/>
  <c r="AF545" i="1"/>
  <c r="AC545" i="1"/>
  <c r="AD545" i="1" s="1"/>
  <c r="H545" i="1"/>
  <c r="A545" i="1"/>
  <c r="AQ544" i="1"/>
  <c r="AP544" i="1"/>
  <c r="AO544" i="1"/>
  <c r="AF544" i="1"/>
  <c r="AE544" i="1"/>
  <c r="AC544" i="1"/>
  <c r="AD544" i="1" s="1"/>
  <c r="AB544" i="1"/>
  <c r="H544" i="1"/>
  <c r="A544" i="1"/>
  <c r="AQ543" i="1"/>
  <c r="AP543" i="1"/>
  <c r="AO543" i="1"/>
  <c r="AF543" i="1"/>
  <c r="AE543" i="1"/>
  <c r="AC543" i="1"/>
  <c r="AD543" i="1" s="1"/>
  <c r="AB543" i="1"/>
  <c r="H543" i="1"/>
  <c r="A543" i="1"/>
  <c r="AQ542" i="1"/>
  <c r="AP542" i="1"/>
  <c r="AO542" i="1"/>
  <c r="AF542" i="1"/>
  <c r="AE542" i="1"/>
  <c r="AC542" i="1"/>
  <c r="AD542" i="1" s="1"/>
  <c r="AB542" i="1"/>
  <c r="H542" i="1"/>
  <c r="A542" i="1"/>
  <c r="AQ541" i="1"/>
  <c r="AP541" i="1"/>
  <c r="AO541" i="1"/>
  <c r="AF541" i="1"/>
  <c r="AE541" i="1"/>
  <c r="AC541" i="1"/>
  <c r="AD541" i="1" s="1"/>
  <c r="AB541" i="1"/>
  <c r="H541" i="1"/>
  <c r="A541" i="1"/>
  <c r="AQ540" i="1"/>
  <c r="AP540" i="1"/>
  <c r="AO540" i="1"/>
  <c r="AF540" i="1"/>
  <c r="AE540" i="1"/>
  <c r="AC540" i="1"/>
  <c r="AD540" i="1" s="1"/>
  <c r="AB540" i="1"/>
  <c r="H540" i="1"/>
  <c r="A540" i="1"/>
  <c r="AQ539" i="1"/>
  <c r="AP539" i="1"/>
  <c r="AO539" i="1"/>
  <c r="AF539" i="1"/>
  <c r="AE539" i="1"/>
  <c r="AC539" i="1"/>
  <c r="AD539" i="1" s="1"/>
  <c r="AB539" i="1"/>
  <c r="H539" i="1"/>
  <c r="A539" i="1"/>
  <c r="AQ538" i="1"/>
  <c r="AP538" i="1"/>
  <c r="AO538" i="1"/>
  <c r="AF538" i="1"/>
  <c r="AC538" i="1"/>
  <c r="AD538" i="1" s="1"/>
  <c r="H538" i="1"/>
  <c r="A538" i="1"/>
  <c r="AQ537" i="1"/>
  <c r="AP537" i="1"/>
  <c r="AO537" i="1"/>
  <c r="AF537" i="1"/>
  <c r="AE537" i="1"/>
  <c r="AC537" i="1"/>
  <c r="AD537" i="1" s="1"/>
  <c r="AB537" i="1"/>
  <c r="H537" i="1"/>
  <c r="A537" i="1"/>
  <c r="AQ536" i="1"/>
  <c r="AP536" i="1"/>
  <c r="AO536" i="1"/>
  <c r="AF536" i="1"/>
  <c r="AE536" i="1"/>
  <c r="AC536" i="1"/>
  <c r="AD536" i="1" s="1"/>
  <c r="AB536" i="1"/>
  <c r="H536" i="1"/>
  <c r="A536" i="1"/>
  <c r="AQ535" i="1"/>
  <c r="AP535" i="1"/>
  <c r="AO535" i="1"/>
  <c r="AF535" i="1"/>
  <c r="AC535" i="1"/>
  <c r="AD535" i="1" s="1"/>
  <c r="H535" i="1"/>
  <c r="A535" i="1"/>
  <c r="AQ534" i="1"/>
  <c r="AP534" i="1"/>
  <c r="AO534" i="1"/>
  <c r="AF534" i="1"/>
  <c r="AC534" i="1"/>
  <c r="AD534" i="1" s="1"/>
  <c r="H534" i="1"/>
  <c r="A534" i="1"/>
  <c r="AQ533" i="1"/>
  <c r="AP533" i="1"/>
  <c r="AO533" i="1"/>
  <c r="AF533" i="1"/>
  <c r="AC533" i="1"/>
  <c r="AD533" i="1" s="1"/>
  <c r="H533" i="1"/>
  <c r="A533" i="1"/>
  <c r="AQ532" i="1"/>
  <c r="AP532" i="1"/>
  <c r="AO532" i="1"/>
  <c r="AF532" i="1"/>
  <c r="AC532" i="1"/>
  <c r="AD532" i="1" s="1"/>
  <c r="H532" i="1"/>
  <c r="A532" i="1"/>
  <c r="AQ531" i="1"/>
  <c r="AP531" i="1"/>
  <c r="AO531" i="1"/>
  <c r="AF531" i="1"/>
  <c r="AC531" i="1"/>
  <c r="AD531" i="1" s="1"/>
  <c r="H531" i="1"/>
  <c r="A531" i="1"/>
  <c r="AQ530" i="1"/>
  <c r="AP530" i="1"/>
  <c r="AO530" i="1"/>
  <c r="AF530" i="1"/>
  <c r="AC530" i="1"/>
  <c r="AD530" i="1" s="1"/>
  <c r="H530" i="1"/>
  <c r="A530" i="1"/>
  <c r="AQ529" i="1"/>
  <c r="AP529" i="1"/>
  <c r="AO529" i="1"/>
  <c r="AF529" i="1"/>
  <c r="AC529" i="1"/>
  <c r="AD529" i="1" s="1"/>
  <c r="H529" i="1"/>
  <c r="A529" i="1"/>
  <c r="AQ528" i="1"/>
  <c r="AP528" i="1"/>
  <c r="AO528" i="1"/>
  <c r="AF528" i="1"/>
  <c r="AC528" i="1"/>
  <c r="AD528" i="1" s="1"/>
  <c r="AE528" i="1" s="1"/>
  <c r="H528" i="1"/>
  <c r="A528" i="1"/>
  <c r="AQ527" i="1"/>
  <c r="AP527" i="1"/>
  <c r="AO527" i="1"/>
  <c r="AF527" i="1"/>
  <c r="AC527" i="1"/>
  <c r="AD527" i="1" s="1"/>
  <c r="H527" i="1"/>
  <c r="A527" i="1"/>
  <c r="AQ526" i="1"/>
  <c r="AP526" i="1"/>
  <c r="AO526" i="1"/>
  <c r="AF526" i="1"/>
  <c r="AC526" i="1"/>
  <c r="AD526" i="1" s="1"/>
  <c r="AB526" i="1" s="1"/>
  <c r="H526" i="1"/>
  <c r="A526" i="1"/>
  <c r="AQ525" i="1"/>
  <c r="AP525" i="1"/>
  <c r="AO525" i="1"/>
  <c r="AF525" i="1"/>
  <c r="AE525" i="1"/>
  <c r="AC525" i="1"/>
  <c r="AD525" i="1" s="1"/>
  <c r="AB525" i="1"/>
  <c r="H525" i="1"/>
  <c r="A525" i="1"/>
  <c r="AQ524" i="1"/>
  <c r="AP524" i="1"/>
  <c r="AO524" i="1"/>
  <c r="AF524" i="1"/>
  <c r="AC524" i="1"/>
  <c r="AD524" i="1" s="1"/>
  <c r="H524" i="1"/>
  <c r="A524" i="1"/>
  <c r="AQ523" i="1"/>
  <c r="AP523" i="1"/>
  <c r="AO523" i="1"/>
  <c r="AF523" i="1"/>
  <c r="AC523" i="1"/>
  <c r="AD523" i="1" s="1"/>
  <c r="H523" i="1"/>
  <c r="A523" i="1"/>
  <c r="AQ522" i="1"/>
  <c r="AP522" i="1"/>
  <c r="AO522" i="1"/>
  <c r="AF522" i="1"/>
  <c r="AC522" i="1"/>
  <c r="AD522" i="1" s="1"/>
  <c r="H522" i="1"/>
  <c r="A522" i="1"/>
  <c r="AQ521" i="1"/>
  <c r="AP521" i="1"/>
  <c r="AO521" i="1"/>
  <c r="AF521" i="1"/>
  <c r="AC521" i="1"/>
  <c r="AD521" i="1" s="1"/>
  <c r="H521" i="1"/>
  <c r="A521" i="1"/>
  <c r="AQ520" i="1"/>
  <c r="AP520" i="1"/>
  <c r="AO520" i="1"/>
  <c r="AF520" i="1"/>
  <c r="AC520" i="1"/>
  <c r="AD520" i="1" s="1"/>
  <c r="H520" i="1"/>
  <c r="A520" i="1"/>
  <c r="AQ519" i="1"/>
  <c r="AP519" i="1"/>
  <c r="AO519" i="1"/>
  <c r="AF519" i="1"/>
  <c r="AC519" i="1"/>
  <c r="AD519" i="1" s="1"/>
  <c r="H519" i="1"/>
  <c r="A519" i="1"/>
  <c r="AQ518" i="1"/>
  <c r="AP518" i="1"/>
  <c r="AO518" i="1"/>
  <c r="AF518" i="1"/>
  <c r="AC518" i="1"/>
  <c r="AD518" i="1" s="1"/>
  <c r="A518" i="1"/>
  <c r="AQ517" i="1"/>
  <c r="AP517" i="1"/>
  <c r="AO517" i="1"/>
  <c r="AF517" i="1"/>
  <c r="AE517" i="1"/>
  <c r="AC517" i="1"/>
  <c r="AD517" i="1" s="1"/>
  <c r="AB517" i="1"/>
  <c r="A517" i="1"/>
  <c r="AQ516" i="1"/>
  <c r="AP516" i="1"/>
  <c r="AO516" i="1"/>
  <c r="AF516" i="1"/>
  <c r="AE516" i="1"/>
  <c r="AC516" i="1"/>
  <c r="AD516" i="1" s="1"/>
  <c r="AB516" i="1"/>
  <c r="A516" i="1"/>
  <c r="AQ515" i="1"/>
  <c r="AP515" i="1"/>
  <c r="AO515" i="1"/>
  <c r="AF515" i="1"/>
  <c r="AE515" i="1"/>
  <c r="AC515" i="1"/>
  <c r="AD515" i="1" s="1"/>
  <c r="AB515" i="1"/>
  <c r="A515" i="1"/>
  <c r="AQ514" i="1"/>
  <c r="AP514" i="1"/>
  <c r="AO514" i="1"/>
  <c r="AF514" i="1"/>
  <c r="AC514" i="1"/>
  <c r="AD514" i="1" s="1"/>
  <c r="AE514" i="1" s="1"/>
  <c r="A514" i="1"/>
  <c r="AQ513" i="1"/>
  <c r="AP513" i="1"/>
  <c r="AO513" i="1"/>
  <c r="AF513" i="1"/>
  <c r="AE513" i="1"/>
  <c r="AC513" i="1"/>
  <c r="AD513" i="1" s="1"/>
  <c r="AB513" i="1"/>
  <c r="A513" i="1"/>
  <c r="AQ512" i="1"/>
  <c r="AP512" i="1"/>
  <c r="AO512" i="1"/>
  <c r="AF512" i="1"/>
  <c r="AC512" i="1"/>
  <c r="AD512" i="1" s="1"/>
  <c r="A512" i="1"/>
  <c r="AQ511" i="1"/>
  <c r="AP511" i="1"/>
  <c r="AO511" i="1"/>
  <c r="AF511" i="1"/>
  <c r="AC511" i="1"/>
  <c r="AD511" i="1" s="1"/>
  <c r="A511" i="1"/>
  <c r="AQ510" i="1"/>
  <c r="AP510" i="1"/>
  <c r="AO510" i="1"/>
  <c r="AF510" i="1"/>
  <c r="AE510" i="1"/>
  <c r="AC510" i="1"/>
  <c r="AD510" i="1" s="1"/>
  <c r="AB510" i="1"/>
  <c r="A510" i="1"/>
  <c r="AQ509" i="1"/>
  <c r="AP509" i="1"/>
  <c r="AO509" i="1"/>
  <c r="AF509" i="1"/>
  <c r="AC509" i="1"/>
  <c r="AD509" i="1" s="1"/>
  <c r="A509" i="1"/>
  <c r="AQ508" i="1"/>
  <c r="AP508" i="1"/>
  <c r="AO508" i="1"/>
  <c r="AF508" i="1"/>
  <c r="AC508" i="1"/>
  <c r="AD508" i="1" s="1"/>
  <c r="AB508" i="1" s="1"/>
  <c r="A508" i="1"/>
  <c r="AQ507" i="1"/>
  <c r="AP507" i="1"/>
  <c r="AO507" i="1"/>
  <c r="AF507" i="1"/>
  <c r="AE507" i="1"/>
  <c r="AC507" i="1"/>
  <c r="AD507" i="1" s="1"/>
  <c r="AB507" i="1"/>
  <c r="A507" i="1"/>
  <c r="AQ506" i="1"/>
  <c r="AP506" i="1"/>
  <c r="AO506" i="1"/>
  <c r="AF506" i="1"/>
  <c r="AE506" i="1"/>
  <c r="AC506" i="1"/>
  <c r="AD506" i="1" s="1"/>
  <c r="AB506" i="1"/>
  <c r="A506" i="1"/>
  <c r="AQ505" i="1"/>
  <c r="AP505" i="1"/>
  <c r="AO505" i="1"/>
  <c r="AF505" i="1"/>
  <c r="AC505" i="1"/>
  <c r="AD505" i="1" s="1"/>
  <c r="A505" i="1"/>
  <c r="AQ504" i="1"/>
  <c r="AP504" i="1"/>
  <c r="AO504" i="1"/>
  <c r="AF504" i="1"/>
  <c r="AC504" i="1"/>
  <c r="AD504" i="1" s="1"/>
  <c r="AB504" i="1" s="1"/>
  <c r="A504" i="1"/>
  <c r="AQ503" i="1"/>
  <c r="AP503" i="1"/>
  <c r="AO503" i="1"/>
  <c r="AF503" i="1"/>
  <c r="AC503" i="1"/>
  <c r="AD503" i="1" s="1"/>
  <c r="A503" i="1"/>
  <c r="AQ502" i="1"/>
  <c r="AP502" i="1"/>
  <c r="AO502" i="1"/>
  <c r="AF502" i="1"/>
  <c r="AC502" i="1"/>
  <c r="AD502" i="1" s="1"/>
  <c r="A502" i="1"/>
  <c r="AQ501" i="1"/>
  <c r="AP501" i="1"/>
  <c r="AO501" i="1"/>
  <c r="AF501" i="1"/>
  <c r="AE501" i="1"/>
  <c r="AC501" i="1"/>
  <c r="AD501" i="1" s="1"/>
  <c r="AB501" i="1"/>
  <c r="A501" i="1"/>
  <c r="AQ500" i="1"/>
  <c r="AP500" i="1"/>
  <c r="AO500" i="1"/>
  <c r="AF500" i="1"/>
  <c r="AC500" i="1"/>
  <c r="AD500" i="1" s="1"/>
  <c r="A500" i="1"/>
  <c r="AQ499" i="1"/>
  <c r="AP499" i="1"/>
  <c r="AO499" i="1"/>
  <c r="AF499" i="1"/>
  <c r="AC499" i="1"/>
  <c r="AD499" i="1" s="1"/>
  <c r="AE499" i="1" s="1"/>
  <c r="A499" i="1"/>
  <c r="AQ498" i="1"/>
  <c r="AP498" i="1"/>
  <c r="AO498" i="1"/>
  <c r="AF498" i="1"/>
  <c r="AE498" i="1"/>
  <c r="AC498" i="1"/>
  <c r="AD498" i="1" s="1"/>
  <c r="AB498" i="1"/>
  <c r="A498" i="1"/>
  <c r="AQ497" i="1"/>
  <c r="AP497" i="1"/>
  <c r="AO497" i="1"/>
  <c r="AF497" i="1"/>
  <c r="AC497" i="1"/>
  <c r="AD497" i="1" s="1"/>
  <c r="AE497" i="1" s="1"/>
  <c r="A497" i="1"/>
  <c r="AQ496" i="1"/>
  <c r="AP496" i="1"/>
  <c r="AO496" i="1"/>
  <c r="AF496" i="1"/>
  <c r="AC496" i="1"/>
  <c r="AD496" i="1" s="1"/>
  <c r="AE496" i="1" s="1"/>
  <c r="A496" i="1"/>
  <c r="AQ495" i="1"/>
  <c r="AP495" i="1"/>
  <c r="AO495" i="1"/>
  <c r="AF495" i="1"/>
  <c r="AE495" i="1"/>
  <c r="AC495" i="1"/>
  <c r="AD495" i="1" s="1"/>
  <c r="AB495" i="1"/>
  <c r="A495" i="1"/>
  <c r="AQ494" i="1"/>
  <c r="AP494" i="1"/>
  <c r="AO494" i="1"/>
  <c r="AF494" i="1"/>
  <c r="AE494" i="1"/>
  <c r="AC494" i="1"/>
  <c r="AD494" i="1" s="1"/>
  <c r="AB494" i="1"/>
  <c r="A494" i="1"/>
  <c r="AQ493" i="1"/>
  <c r="AP493" i="1"/>
  <c r="AO493" i="1"/>
  <c r="AF493" i="1"/>
  <c r="AE493" i="1"/>
  <c r="AC493" i="1"/>
  <c r="AD493" i="1" s="1"/>
  <c r="AB493" i="1"/>
  <c r="A493" i="1"/>
  <c r="AQ492" i="1"/>
  <c r="AP492" i="1"/>
  <c r="AO492" i="1"/>
  <c r="AF492" i="1"/>
  <c r="AE492" i="1"/>
  <c r="AC492" i="1"/>
  <c r="AD492" i="1" s="1"/>
  <c r="AB492" i="1"/>
  <c r="A492" i="1"/>
  <c r="AQ491" i="1"/>
  <c r="AP491" i="1"/>
  <c r="AO491" i="1"/>
  <c r="AF491" i="1"/>
  <c r="AE491" i="1"/>
  <c r="AC491" i="1"/>
  <c r="AD491" i="1" s="1"/>
  <c r="AB491" i="1"/>
  <c r="A491" i="1"/>
  <c r="AQ490" i="1"/>
  <c r="AP490" i="1"/>
  <c r="AO490" i="1"/>
  <c r="AF490" i="1"/>
  <c r="AE490" i="1"/>
  <c r="AC490" i="1"/>
  <c r="AD490" i="1" s="1"/>
  <c r="AB490" i="1"/>
  <c r="A490" i="1"/>
  <c r="AQ489" i="1"/>
  <c r="AP489" i="1"/>
  <c r="AO489" i="1"/>
  <c r="AF489" i="1"/>
  <c r="AC489" i="1"/>
  <c r="AD489" i="1" s="1"/>
  <c r="AB489" i="1" s="1"/>
  <c r="A489" i="1"/>
  <c r="AQ488" i="1"/>
  <c r="AP488" i="1"/>
  <c r="AO488" i="1"/>
  <c r="AF488" i="1"/>
  <c r="AE488" i="1"/>
  <c r="AC488" i="1"/>
  <c r="AD488" i="1" s="1"/>
  <c r="AB488" i="1"/>
  <c r="A488" i="1"/>
  <c r="AQ487" i="1"/>
  <c r="AP487" i="1"/>
  <c r="AO487" i="1"/>
  <c r="AF487" i="1"/>
  <c r="AE487" i="1"/>
  <c r="AC487" i="1"/>
  <c r="AD487" i="1" s="1"/>
  <c r="AB487" i="1"/>
  <c r="H487" i="1"/>
  <c r="A487" i="1"/>
  <c r="AQ486" i="1"/>
  <c r="AP486" i="1"/>
  <c r="AO486" i="1"/>
  <c r="AF486" i="1"/>
  <c r="AC486" i="1"/>
  <c r="AD486" i="1" s="1"/>
  <c r="AE486" i="1" s="1"/>
  <c r="H486" i="1"/>
  <c r="A486" i="1"/>
  <c r="AQ485" i="1"/>
  <c r="AP485" i="1"/>
  <c r="AO485" i="1"/>
  <c r="AF485" i="1"/>
  <c r="AC485" i="1"/>
  <c r="AD485" i="1" s="1"/>
  <c r="AE485" i="1" s="1"/>
  <c r="H485" i="1"/>
  <c r="A485" i="1"/>
  <c r="AQ484" i="1"/>
  <c r="AP484" i="1"/>
  <c r="AO484" i="1"/>
  <c r="AF484" i="1"/>
  <c r="AE484" i="1"/>
  <c r="AC484" i="1"/>
  <c r="AD484" i="1" s="1"/>
  <c r="AB484" i="1"/>
  <c r="H484" i="1"/>
  <c r="A484" i="1"/>
  <c r="AQ483" i="1"/>
  <c r="AP483" i="1"/>
  <c r="AO483" i="1"/>
  <c r="AF483" i="1"/>
  <c r="AE483" i="1"/>
  <c r="AC483" i="1"/>
  <c r="AD483" i="1" s="1"/>
  <c r="AB483" i="1"/>
  <c r="H483" i="1"/>
  <c r="A483" i="1"/>
  <c r="AQ482" i="1"/>
  <c r="AP482" i="1"/>
  <c r="AO482" i="1"/>
  <c r="AF482" i="1"/>
  <c r="AC482" i="1"/>
  <c r="AD482" i="1" s="1"/>
  <c r="H482" i="1"/>
  <c r="A482" i="1"/>
  <c r="AQ481" i="1"/>
  <c r="AP481" i="1"/>
  <c r="AO481" i="1"/>
  <c r="AF481" i="1"/>
  <c r="AE481" i="1"/>
  <c r="AC481" i="1"/>
  <c r="AD481" i="1" s="1"/>
  <c r="AB481" i="1"/>
  <c r="H481" i="1"/>
  <c r="A481" i="1"/>
  <c r="AQ480" i="1"/>
  <c r="AP480" i="1"/>
  <c r="AO480" i="1"/>
  <c r="AF480" i="1"/>
  <c r="AE480" i="1"/>
  <c r="AC480" i="1"/>
  <c r="AD480" i="1" s="1"/>
  <c r="AB480" i="1"/>
  <c r="H480" i="1"/>
  <c r="A480" i="1"/>
  <c r="AQ479" i="1"/>
  <c r="AP479" i="1"/>
  <c r="AO479" i="1"/>
  <c r="AF479" i="1"/>
  <c r="AE479" i="1"/>
  <c r="AC479" i="1"/>
  <c r="AD479" i="1" s="1"/>
  <c r="AB479" i="1"/>
  <c r="H479" i="1"/>
  <c r="A479" i="1"/>
  <c r="AQ478" i="1"/>
  <c r="AP478" i="1"/>
  <c r="AO478" i="1"/>
  <c r="AF478" i="1"/>
  <c r="AC478" i="1"/>
  <c r="AD478" i="1" s="1"/>
  <c r="AB478" i="1" s="1"/>
  <c r="H478" i="1"/>
  <c r="A478" i="1"/>
  <c r="AQ477" i="1"/>
  <c r="AP477" i="1"/>
  <c r="AO477" i="1"/>
  <c r="AF477" i="1"/>
  <c r="AC477" i="1"/>
  <c r="AD477" i="1" s="1"/>
  <c r="H477" i="1"/>
  <c r="A477" i="1"/>
  <c r="AQ476" i="1"/>
  <c r="AP476" i="1"/>
  <c r="AO476" i="1"/>
  <c r="AF476" i="1"/>
  <c r="AC476" i="1"/>
  <c r="AD476" i="1" s="1"/>
  <c r="AB476" i="1" s="1"/>
  <c r="H476" i="1"/>
  <c r="A476" i="1"/>
  <c r="AQ475" i="1"/>
  <c r="AP475" i="1"/>
  <c r="AO475" i="1"/>
  <c r="AF475" i="1"/>
  <c r="AC475" i="1"/>
  <c r="AD475" i="1" s="1"/>
  <c r="H475" i="1"/>
  <c r="A475" i="1"/>
  <c r="AQ474" i="1"/>
  <c r="AP474" i="1"/>
  <c r="AO474" i="1"/>
  <c r="AF474" i="1"/>
  <c r="AC474" i="1"/>
  <c r="AD474" i="1" s="1"/>
  <c r="AB474" i="1" s="1"/>
  <c r="H474" i="1"/>
  <c r="A474" i="1"/>
  <c r="AQ473" i="1"/>
  <c r="AP473" i="1"/>
  <c r="AO473" i="1"/>
  <c r="AF473" i="1"/>
  <c r="AC473" i="1"/>
  <c r="AD473" i="1" s="1"/>
  <c r="AE473" i="1" s="1"/>
  <c r="H473" i="1"/>
  <c r="A473" i="1"/>
  <c r="AQ472" i="1"/>
  <c r="AP472" i="1"/>
  <c r="AO472" i="1"/>
  <c r="AF472" i="1"/>
  <c r="AC472" i="1"/>
  <c r="AD472" i="1" s="1"/>
  <c r="AB472" i="1" s="1"/>
  <c r="H472" i="1"/>
  <c r="A472" i="1"/>
  <c r="AQ471" i="1"/>
  <c r="AP471" i="1"/>
  <c r="AO471" i="1"/>
  <c r="AF471" i="1"/>
  <c r="AC471" i="1"/>
  <c r="AD471" i="1" s="1"/>
  <c r="H471" i="1"/>
  <c r="A471" i="1"/>
  <c r="AQ470" i="1"/>
  <c r="AP470" i="1"/>
  <c r="AO470" i="1"/>
  <c r="AF470" i="1"/>
  <c r="AC470" i="1"/>
  <c r="AD470" i="1" s="1"/>
  <c r="AB470" i="1" s="1"/>
  <c r="H470" i="1"/>
  <c r="A470" i="1"/>
  <c r="AQ469" i="1"/>
  <c r="AP469" i="1"/>
  <c r="AO469" i="1"/>
  <c r="AF469" i="1"/>
  <c r="AC469" i="1"/>
  <c r="AD469" i="1" s="1"/>
  <c r="H469" i="1"/>
  <c r="A469" i="1"/>
  <c r="AQ468" i="1"/>
  <c r="AP468" i="1"/>
  <c r="AO468" i="1"/>
  <c r="AF468" i="1"/>
  <c r="AC468" i="1"/>
  <c r="AD468" i="1" s="1"/>
  <c r="AB468" i="1" s="1"/>
  <c r="H468" i="1"/>
  <c r="A468" i="1"/>
  <c r="AQ467" i="1"/>
  <c r="AP467" i="1"/>
  <c r="AO467" i="1"/>
  <c r="AF467" i="1"/>
  <c r="AC467" i="1"/>
  <c r="AD467" i="1" s="1"/>
  <c r="H467" i="1"/>
  <c r="A467" i="1"/>
  <c r="AQ466" i="1"/>
  <c r="AP466" i="1"/>
  <c r="AO466" i="1"/>
  <c r="AF466" i="1"/>
  <c r="AC466" i="1"/>
  <c r="AD466" i="1" s="1"/>
  <c r="AE466" i="1" s="1"/>
  <c r="H466" i="1"/>
  <c r="A466" i="1"/>
  <c r="AQ465" i="1"/>
  <c r="AP465" i="1"/>
  <c r="AO465" i="1"/>
  <c r="AF465" i="1"/>
  <c r="AC465" i="1"/>
  <c r="AD465" i="1" s="1"/>
  <c r="AE465" i="1" s="1"/>
  <c r="H465" i="1"/>
  <c r="A465" i="1"/>
  <c r="AQ464" i="1"/>
  <c r="AP464" i="1"/>
  <c r="AO464" i="1"/>
  <c r="AF464" i="1"/>
  <c r="AC464" i="1"/>
  <c r="AD464" i="1" s="1"/>
  <c r="AE464" i="1" s="1"/>
  <c r="H464" i="1"/>
  <c r="A464" i="1"/>
  <c r="AQ463" i="1"/>
  <c r="AP463" i="1"/>
  <c r="AO463" i="1"/>
  <c r="AF463" i="1"/>
  <c r="AC463" i="1"/>
  <c r="AD463" i="1" s="1"/>
  <c r="H463" i="1"/>
  <c r="A463" i="1"/>
  <c r="AQ462" i="1"/>
  <c r="AP462" i="1"/>
  <c r="AO462" i="1"/>
  <c r="AF462" i="1"/>
  <c r="AC462" i="1"/>
  <c r="AD462" i="1" s="1"/>
  <c r="AB462" i="1" s="1"/>
  <c r="H462" i="1"/>
  <c r="A462" i="1"/>
  <c r="AQ461" i="1"/>
  <c r="AP461" i="1"/>
  <c r="AO461" i="1"/>
  <c r="AF461" i="1"/>
  <c r="AC461" i="1"/>
  <c r="AD461" i="1" s="1"/>
  <c r="AE461" i="1" s="1"/>
  <c r="H461" i="1"/>
  <c r="A461" i="1"/>
  <c r="AQ460" i="1"/>
  <c r="AP460" i="1"/>
  <c r="AO460" i="1"/>
  <c r="AF460" i="1"/>
  <c r="AC460" i="1"/>
  <c r="AD460" i="1" s="1"/>
  <c r="AE460" i="1" s="1"/>
  <c r="H460" i="1"/>
  <c r="A460" i="1"/>
  <c r="AQ459" i="1"/>
  <c r="AP459" i="1"/>
  <c r="AO459" i="1"/>
  <c r="AF459" i="1"/>
  <c r="AC459" i="1"/>
  <c r="AD459" i="1" s="1"/>
  <c r="AE459" i="1" s="1"/>
  <c r="H459" i="1"/>
  <c r="A459" i="1"/>
  <c r="AQ458" i="1"/>
  <c r="AP458" i="1"/>
  <c r="AO458" i="1"/>
  <c r="AF458" i="1"/>
  <c r="AE458" i="1"/>
  <c r="AC458" i="1"/>
  <c r="AD458" i="1" s="1"/>
  <c r="AB458" i="1"/>
  <c r="H458" i="1"/>
  <c r="A458" i="1"/>
  <c r="AQ457" i="1"/>
  <c r="AP457" i="1"/>
  <c r="AO457" i="1"/>
  <c r="AF457" i="1"/>
  <c r="AC457" i="1"/>
  <c r="AD457" i="1" s="1"/>
  <c r="H457" i="1"/>
  <c r="A457" i="1"/>
  <c r="AQ456" i="1"/>
  <c r="AP456" i="1"/>
  <c r="AO456" i="1"/>
  <c r="AF456" i="1"/>
  <c r="AC456" i="1"/>
  <c r="AD456" i="1" s="1"/>
  <c r="AB456" i="1" s="1"/>
  <c r="H456" i="1"/>
  <c r="A456" i="1"/>
  <c r="AQ455" i="1"/>
  <c r="AP455" i="1"/>
  <c r="AO455" i="1"/>
  <c r="AF455" i="1"/>
  <c r="AE455" i="1"/>
  <c r="AC455" i="1"/>
  <c r="AD455" i="1" s="1"/>
  <c r="AB455" i="1"/>
  <c r="H455" i="1"/>
  <c r="A455" i="1"/>
  <c r="AQ454" i="1"/>
  <c r="AP454" i="1"/>
  <c r="AO454" i="1"/>
  <c r="AF454" i="1"/>
  <c r="AE454" i="1"/>
  <c r="AC454" i="1"/>
  <c r="AD454" i="1" s="1"/>
  <c r="AB454" i="1"/>
  <c r="H454" i="1"/>
  <c r="A454" i="1"/>
  <c r="AQ453" i="1"/>
  <c r="AP453" i="1"/>
  <c r="AO453" i="1"/>
  <c r="AF453" i="1"/>
  <c r="AC453" i="1"/>
  <c r="AD453" i="1" s="1"/>
  <c r="H453" i="1"/>
  <c r="A453" i="1"/>
  <c r="AQ452" i="1"/>
  <c r="AP452" i="1"/>
  <c r="AO452" i="1"/>
  <c r="AF452" i="1"/>
  <c r="AC452" i="1"/>
  <c r="AD452" i="1" s="1"/>
  <c r="AB452" i="1" s="1"/>
  <c r="H452" i="1"/>
  <c r="A452" i="1"/>
  <c r="AQ451" i="1"/>
  <c r="AP451" i="1"/>
  <c r="AO451" i="1"/>
  <c r="AF451" i="1"/>
  <c r="AC451" i="1"/>
  <c r="AD451" i="1" s="1"/>
  <c r="AE451" i="1" s="1"/>
  <c r="H451" i="1"/>
  <c r="A451" i="1"/>
  <c r="AQ450" i="1"/>
  <c r="AP450" i="1"/>
  <c r="AO450" i="1"/>
  <c r="AF450" i="1"/>
  <c r="AC450" i="1"/>
  <c r="AD450" i="1" s="1"/>
  <c r="AE450" i="1" s="1"/>
  <c r="H450" i="1"/>
  <c r="A450" i="1"/>
  <c r="AQ449" i="1"/>
  <c r="AP449" i="1"/>
  <c r="AO449" i="1"/>
  <c r="AF449" i="1"/>
  <c r="AC449" i="1"/>
  <c r="AD449" i="1" s="1"/>
  <c r="H449" i="1"/>
  <c r="A449" i="1"/>
  <c r="AQ448" i="1"/>
  <c r="AP448" i="1"/>
  <c r="AO448" i="1"/>
  <c r="AF448" i="1"/>
  <c r="AC448" i="1"/>
  <c r="AD448" i="1" s="1"/>
  <c r="AB448" i="1" s="1"/>
  <c r="H448" i="1"/>
  <c r="A448" i="1"/>
  <c r="AQ447" i="1"/>
  <c r="AP447" i="1"/>
  <c r="AO447" i="1"/>
  <c r="AF447" i="1"/>
  <c r="AC447" i="1"/>
  <c r="AD447" i="1" s="1"/>
  <c r="H447" i="1"/>
  <c r="A447" i="1"/>
  <c r="AQ446" i="1"/>
  <c r="AP446" i="1"/>
  <c r="AO446" i="1"/>
  <c r="AF446" i="1"/>
  <c r="AC446" i="1"/>
  <c r="AD446" i="1" s="1"/>
  <c r="AB446" i="1" s="1"/>
  <c r="H446" i="1"/>
  <c r="A446" i="1"/>
  <c r="AQ445" i="1"/>
  <c r="AP445" i="1"/>
  <c r="AO445" i="1"/>
  <c r="AF445" i="1"/>
  <c r="AC445" i="1"/>
  <c r="AD445" i="1" s="1"/>
  <c r="AE445" i="1" s="1"/>
  <c r="H445" i="1"/>
  <c r="A445" i="1"/>
  <c r="AQ444" i="1"/>
  <c r="AP444" i="1"/>
  <c r="AO444" i="1"/>
  <c r="AF444" i="1"/>
  <c r="AE444" i="1"/>
  <c r="AC444" i="1"/>
  <c r="AD444" i="1" s="1"/>
  <c r="AB444" i="1"/>
  <c r="H444" i="1"/>
  <c r="A444" i="1"/>
  <c r="AQ443" i="1"/>
  <c r="AP443" i="1"/>
  <c r="AO443" i="1"/>
  <c r="AF443" i="1"/>
  <c r="AC443" i="1"/>
  <c r="AD443" i="1" s="1"/>
  <c r="AE443" i="1" s="1"/>
  <c r="H443" i="1"/>
  <c r="A443" i="1"/>
  <c r="AQ442" i="1"/>
  <c r="AP442" i="1"/>
  <c r="AO442" i="1"/>
  <c r="AF442" i="1"/>
  <c r="AC442" i="1"/>
  <c r="AD442" i="1" s="1"/>
  <c r="H442" i="1"/>
  <c r="A442" i="1"/>
  <c r="AQ441" i="1"/>
  <c r="AP441" i="1"/>
  <c r="AO441" i="1"/>
  <c r="AF441" i="1"/>
  <c r="AC441" i="1"/>
  <c r="AD441" i="1" s="1"/>
  <c r="H441" i="1"/>
  <c r="A441" i="1"/>
  <c r="AQ440" i="1"/>
  <c r="AP440" i="1"/>
  <c r="AO440" i="1"/>
  <c r="AF440" i="1"/>
  <c r="AE440" i="1"/>
  <c r="AC440" i="1"/>
  <c r="AD440" i="1" s="1"/>
  <c r="AB440" i="1"/>
  <c r="H440" i="1"/>
  <c r="A440" i="1"/>
  <c r="AQ439" i="1"/>
  <c r="AP439" i="1"/>
  <c r="AO439" i="1"/>
  <c r="AF439" i="1"/>
  <c r="AE439" i="1"/>
  <c r="AC439" i="1"/>
  <c r="AD439" i="1" s="1"/>
  <c r="AB439" i="1"/>
  <c r="H439" i="1"/>
  <c r="A439" i="1"/>
  <c r="AQ438" i="1"/>
  <c r="AP438" i="1"/>
  <c r="AO438" i="1"/>
  <c r="AF438" i="1"/>
  <c r="AE438" i="1"/>
  <c r="AC438" i="1"/>
  <c r="AD438" i="1" s="1"/>
  <c r="AB438" i="1"/>
  <c r="A438" i="1"/>
  <c r="AQ437" i="1"/>
  <c r="AP437" i="1"/>
  <c r="AO437" i="1"/>
  <c r="AF437" i="1"/>
  <c r="AE437" i="1"/>
  <c r="AC437" i="1"/>
  <c r="AD437" i="1" s="1"/>
  <c r="AB437" i="1"/>
  <c r="A437" i="1"/>
  <c r="AQ436" i="1"/>
  <c r="AP436" i="1"/>
  <c r="AO436" i="1"/>
  <c r="AF436" i="1"/>
  <c r="AC436" i="1"/>
  <c r="AD436" i="1" s="1"/>
  <c r="AB436" i="1" s="1"/>
  <c r="A436" i="1"/>
  <c r="AQ435" i="1"/>
  <c r="AP435" i="1"/>
  <c r="AO435" i="1"/>
  <c r="AF435" i="1"/>
  <c r="AE435" i="1"/>
  <c r="AC435" i="1"/>
  <c r="AD435" i="1" s="1"/>
  <c r="AB435" i="1"/>
  <c r="A435" i="1"/>
  <c r="AQ434" i="1"/>
  <c r="AP434" i="1"/>
  <c r="AO434" i="1"/>
  <c r="AF434" i="1"/>
  <c r="AE434" i="1"/>
  <c r="AC434" i="1"/>
  <c r="AD434" i="1" s="1"/>
  <c r="AB434" i="1"/>
  <c r="A434" i="1"/>
  <c r="AQ433" i="1"/>
  <c r="AP433" i="1"/>
  <c r="AO433" i="1"/>
  <c r="AF433" i="1"/>
  <c r="AC433" i="1"/>
  <c r="AD433" i="1" s="1"/>
  <c r="AE433" i="1" s="1"/>
  <c r="A433" i="1"/>
  <c r="AQ432" i="1"/>
  <c r="AP432" i="1"/>
  <c r="AO432" i="1"/>
  <c r="AF432" i="1"/>
  <c r="AC432" i="1"/>
  <c r="AD432" i="1" s="1"/>
  <c r="AE432" i="1" s="1"/>
  <c r="A432" i="1"/>
  <c r="AQ431" i="1"/>
  <c r="AP431" i="1"/>
  <c r="AO431" i="1"/>
  <c r="AF431" i="1"/>
  <c r="AE431" i="1"/>
  <c r="AC431" i="1"/>
  <c r="AD431" i="1" s="1"/>
  <c r="AB431" i="1"/>
  <c r="A431" i="1"/>
  <c r="AQ430" i="1"/>
  <c r="AP430" i="1"/>
  <c r="AO430" i="1"/>
  <c r="AF430" i="1"/>
  <c r="AE430" i="1"/>
  <c r="AC430" i="1"/>
  <c r="AD430" i="1" s="1"/>
  <c r="AB430" i="1"/>
  <c r="H430" i="1"/>
  <c r="A430" i="1"/>
  <c r="AQ429" i="1"/>
  <c r="AP429" i="1"/>
  <c r="AO429" i="1"/>
  <c r="AF429" i="1"/>
  <c r="AC429" i="1"/>
  <c r="AD429" i="1" s="1"/>
  <c r="H429" i="1"/>
  <c r="A429" i="1"/>
  <c r="AQ428" i="1"/>
  <c r="AP428" i="1"/>
  <c r="AO428" i="1"/>
  <c r="AF428" i="1"/>
  <c r="AC428" i="1"/>
  <c r="AD428" i="1" s="1"/>
  <c r="H428" i="1"/>
  <c r="A428" i="1"/>
  <c r="AQ427" i="1"/>
  <c r="AP427" i="1"/>
  <c r="AO427" i="1"/>
  <c r="AF427" i="1"/>
  <c r="AC427" i="1"/>
  <c r="AD427" i="1" s="1"/>
  <c r="H427" i="1"/>
  <c r="A427" i="1"/>
  <c r="AQ426" i="1"/>
  <c r="AP426" i="1"/>
  <c r="AO426" i="1"/>
  <c r="AF426" i="1"/>
  <c r="AC426" i="1"/>
  <c r="AD426" i="1" s="1"/>
  <c r="H426" i="1"/>
  <c r="A426" i="1"/>
  <c r="AQ425" i="1"/>
  <c r="AP425" i="1"/>
  <c r="AO425" i="1"/>
  <c r="AF425" i="1"/>
  <c r="AC425" i="1"/>
  <c r="AD425" i="1" s="1"/>
  <c r="H425" i="1"/>
  <c r="A425" i="1"/>
  <c r="AQ424" i="1"/>
  <c r="AP424" i="1"/>
  <c r="AO424" i="1"/>
  <c r="AF424" i="1"/>
  <c r="AC424" i="1"/>
  <c r="AD424" i="1" s="1"/>
  <c r="H424" i="1"/>
  <c r="A424" i="1"/>
  <c r="AQ423" i="1"/>
  <c r="AP423" i="1"/>
  <c r="AO423" i="1"/>
  <c r="AF423" i="1"/>
  <c r="AC423" i="1"/>
  <c r="AD423" i="1" s="1"/>
  <c r="H423" i="1"/>
  <c r="A423" i="1"/>
  <c r="AQ422" i="1"/>
  <c r="AP422" i="1"/>
  <c r="AO422" i="1"/>
  <c r="AF422" i="1"/>
  <c r="AC422" i="1"/>
  <c r="AD422" i="1" s="1"/>
  <c r="H422" i="1"/>
  <c r="A422" i="1"/>
  <c r="AQ421" i="1"/>
  <c r="AP421" i="1"/>
  <c r="AO421" i="1"/>
  <c r="AF421" i="1"/>
  <c r="AC421" i="1"/>
  <c r="AD421" i="1" s="1"/>
  <c r="H421" i="1"/>
  <c r="A421" i="1"/>
  <c r="AQ420" i="1"/>
  <c r="AP420" i="1"/>
  <c r="AO420" i="1"/>
  <c r="AF420" i="1"/>
  <c r="AC420" i="1"/>
  <c r="AD420" i="1" s="1"/>
  <c r="H420" i="1"/>
  <c r="A420" i="1"/>
  <c r="AQ419" i="1"/>
  <c r="AP419" i="1"/>
  <c r="AO419" i="1"/>
  <c r="AF419" i="1"/>
  <c r="AC419" i="1"/>
  <c r="AD419" i="1" s="1"/>
  <c r="H419" i="1"/>
  <c r="A419" i="1"/>
  <c r="AQ418" i="1"/>
  <c r="AP418" i="1"/>
  <c r="AO418" i="1"/>
  <c r="AF418" i="1"/>
  <c r="AC418" i="1"/>
  <c r="AD418" i="1" s="1"/>
  <c r="AE418" i="1" s="1"/>
  <c r="H418" i="1"/>
  <c r="A418" i="1"/>
  <c r="AQ417" i="1"/>
  <c r="AP417" i="1"/>
  <c r="AO417" i="1"/>
  <c r="AF417" i="1"/>
  <c r="AC417" i="1"/>
  <c r="AD417" i="1" s="1"/>
  <c r="H417" i="1"/>
  <c r="A417" i="1"/>
  <c r="AQ416" i="1"/>
  <c r="AP416" i="1"/>
  <c r="AO416" i="1"/>
  <c r="AF416" i="1"/>
  <c r="AC416" i="1"/>
  <c r="AD416" i="1" s="1"/>
  <c r="AB416" i="1" s="1"/>
  <c r="H416" i="1"/>
  <c r="A416" i="1"/>
  <c r="AQ415" i="1"/>
  <c r="AP415" i="1"/>
  <c r="AO415" i="1"/>
  <c r="AF415" i="1"/>
  <c r="AC415" i="1"/>
  <c r="AD415" i="1" s="1"/>
  <c r="H415" i="1"/>
  <c r="A415" i="1"/>
  <c r="AQ414" i="1"/>
  <c r="AP414" i="1"/>
  <c r="AO414" i="1"/>
  <c r="AF414" i="1"/>
  <c r="AC414" i="1"/>
  <c r="AD414" i="1" s="1"/>
  <c r="AB414" i="1" s="1"/>
  <c r="H414" i="1"/>
  <c r="A414" i="1"/>
  <c r="AQ413" i="1"/>
  <c r="AP413" i="1"/>
  <c r="AO413" i="1"/>
  <c r="AF413" i="1"/>
  <c r="AC413" i="1"/>
  <c r="AD413" i="1" s="1"/>
  <c r="AE413" i="1" s="1"/>
  <c r="H413" i="1"/>
  <c r="A413" i="1"/>
  <c r="AQ412" i="1"/>
  <c r="AP412" i="1"/>
  <c r="AO412" i="1"/>
  <c r="AF412" i="1"/>
  <c r="AC412" i="1"/>
  <c r="AD412" i="1" s="1"/>
  <c r="AB412" i="1" s="1"/>
  <c r="H412" i="1"/>
  <c r="A412" i="1"/>
  <c r="AQ411" i="1"/>
  <c r="AP411" i="1"/>
  <c r="AO411" i="1"/>
  <c r="AF411" i="1"/>
  <c r="AC411" i="1"/>
  <c r="AD411" i="1" s="1"/>
  <c r="H411" i="1"/>
  <c r="A411" i="1"/>
  <c r="AQ410" i="1"/>
  <c r="AP410" i="1"/>
  <c r="AO410" i="1"/>
  <c r="AF410" i="1"/>
  <c r="AC410" i="1"/>
  <c r="AD410" i="1" s="1"/>
  <c r="AB410" i="1" s="1"/>
  <c r="H410" i="1"/>
  <c r="A410" i="1"/>
  <c r="AQ409" i="1"/>
  <c r="AP409" i="1"/>
  <c r="AO409" i="1"/>
  <c r="AF409" i="1"/>
  <c r="AC409" i="1"/>
  <c r="AD409" i="1" s="1"/>
  <c r="AE409" i="1" s="1"/>
  <c r="H409" i="1"/>
  <c r="A409" i="1"/>
  <c r="AQ408" i="1"/>
  <c r="AP408" i="1"/>
  <c r="AO408" i="1"/>
  <c r="AF408" i="1"/>
  <c r="AC408" i="1"/>
  <c r="AD408" i="1" s="1"/>
  <c r="H408" i="1"/>
  <c r="A408" i="1"/>
  <c r="AQ407" i="1"/>
  <c r="AP407" i="1"/>
  <c r="AO407" i="1"/>
  <c r="AF407" i="1"/>
  <c r="AE407" i="1"/>
  <c r="AC407" i="1"/>
  <c r="AD407" i="1" s="1"/>
  <c r="AB407" i="1"/>
  <c r="H407" i="1"/>
  <c r="A407" i="1"/>
  <c r="AQ406" i="1"/>
  <c r="AP406" i="1"/>
  <c r="AO406" i="1"/>
  <c r="AF406" i="1"/>
  <c r="AE406" i="1"/>
  <c r="AC406" i="1"/>
  <c r="AD406" i="1" s="1"/>
  <c r="AB406" i="1"/>
  <c r="H406" i="1"/>
  <c r="A406" i="1"/>
  <c r="AQ405" i="1"/>
  <c r="AP405" i="1"/>
  <c r="AO405" i="1"/>
  <c r="AF405" i="1"/>
  <c r="AC405" i="1"/>
  <c r="AD405" i="1" s="1"/>
  <c r="H405" i="1"/>
  <c r="A405" i="1"/>
  <c r="AQ404" i="1"/>
  <c r="AP404" i="1"/>
  <c r="AO404" i="1"/>
  <c r="AF404" i="1"/>
  <c r="AC404" i="1"/>
  <c r="AD404" i="1" s="1"/>
  <c r="H404" i="1"/>
  <c r="A404" i="1"/>
  <c r="AQ403" i="1"/>
  <c r="AP403" i="1"/>
  <c r="AO403" i="1"/>
  <c r="AF403" i="1"/>
  <c r="AC403" i="1"/>
  <c r="AD403" i="1" s="1"/>
  <c r="H403" i="1"/>
  <c r="A403" i="1"/>
  <c r="AQ402" i="1"/>
  <c r="AP402" i="1"/>
  <c r="AO402" i="1"/>
  <c r="AF402" i="1"/>
  <c r="AE402" i="1"/>
  <c r="AC402" i="1"/>
  <c r="AD402" i="1" s="1"/>
  <c r="AB402" i="1"/>
  <c r="H402" i="1"/>
  <c r="A402" i="1"/>
  <c r="AQ401" i="1"/>
  <c r="AP401" i="1"/>
  <c r="AO401" i="1"/>
  <c r="AF401" i="1"/>
  <c r="AC401" i="1"/>
  <c r="AD401" i="1" s="1"/>
  <c r="H401" i="1"/>
  <c r="A401" i="1"/>
  <c r="AQ400" i="1"/>
  <c r="AP400" i="1"/>
  <c r="AO400" i="1"/>
  <c r="AF400" i="1"/>
  <c r="AC400" i="1"/>
  <c r="AD400" i="1" s="1"/>
  <c r="AB400" i="1" s="1"/>
  <c r="H400" i="1"/>
  <c r="A400" i="1"/>
  <c r="AQ399" i="1"/>
  <c r="AP399" i="1"/>
  <c r="AO399" i="1"/>
  <c r="AF399" i="1"/>
  <c r="AE399" i="1"/>
  <c r="AC399" i="1"/>
  <c r="AD399" i="1" s="1"/>
  <c r="AB399" i="1"/>
  <c r="H399" i="1"/>
  <c r="A399" i="1"/>
  <c r="AQ398" i="1"/>
  <c r="AP398" i="1"/>
  <c r="AO398" i="1"/>
  <c r="AF398" i="1"/>
  <c r="AE398" i="1"/>
  <c r="AC398" i="1"/>
  <c r="AD398" i="1" s="1"/>
  <c r="AB398" i="1"/>
  <c r="A398" i="1"/>
  <c r="AQ397" i="1"/>
  <c r="AP397" i="1"/>
  <c r="AO397" i="1"/>
  <c r="AF397" i="1"/>
  <c r="AE397" i="1"/>
  <c r="AC397" i="1"/>
  <c r="AD397" i="1" s="1"/>
  <c r="AB397" i="1"/>
  <c r="A397" i="1"/>
  <c r="AQ396" i="1"/>
  <c r="AP396" i="1"/>
  <c r="AO396" i="1"/>
  <c r="AF396" i="1"/>
  <c r="AE396" i="1"/>
  <c r="AC396" i="1"/>
  <c r="AD396" i="1" s="1"/>
  <c r="AB396" i="1"/>
  <c r="A396" i="1"/>
  <c r="AQ395" i="1"/>
  <c r="AP395" i="1"/>
  <c r="AO395" i="1"/>
  <c r="AF395" i="1"/>
  <c r="AE395" i="1"/>
  <c r="AC395" i="1"/>
  <c r="AD395" i="1" s="1"/>
  <c r="AB395" i="1"/>
  <c r="A395" i="1"/>
  <c r="AQ394" i="1"/>
  <c r="AP394" i="1"/>
  <c r="AO394" i="1"/>
  <c r="AF394" i="1"/>
  <c r="AE394" i="1"/>
  <c r="AC394" i="1"/>
  <c r="AD394" i="1" s="1"/>
  <c r="AB394" i="1"/>
  <c r="A394" i="1"/>
  <c r="AQ393" i="1"/>
  <c r="AP393" i="1"/>
  <c r="AO393" i="1"/>
  <c r="AF393" i="1"/>
  <c r="AE393" i="1"/>
  <c r="AC393" i="1"/>
  <c r="AD393" i="1" s="1"/>
  <c r="AB393" i="1"/>
  <c r="A393" i="1"/>
  <c r="AQ392" i="1"/>
  <c r="AP392" i="1"/>
  <c r="AO392" i="1"/>
  <c r="AF392" i="1"/>
  <c r="AE392" i="1"/>
  <c r="AC392" i="1"/>
  <c r="AD392" i="1" s="1"/>
  <c r="AB392" i="1"/>
  <c r="A392" i="1"/>
  <c r="AQ391" i="1"/>
  <c r="AP391" i="1"/>
  <c r="AO391" i="1"/>
  <c r="AF391" i="1"/>
  <c r="AE391" i="1"/>
  <c r="AC391" i="1"/>
  <c r="AD391" i="1" s="1"/>
  <c r="AB391" i="1"/>
  <c r="A391" i="1"/>
  <c r="AQ390" i="1"/>
  <c r="AP390" i="1"/>
  <c r="AO390" i="1"/>
  <c r="AF390" i="1"/>
  <c r="AE390" i="1"/>
  <c r="AC390" i="1"/>
  <c r="AD390" i="1" s="1"/>
  <c r="AB390" i="1"/>
  <c r="H390" i="1"/>
  <c r="A390" i="1"/>
  <c r="AQ389" i="1"/>
  <c r="AP389" i="1"/>
  <c r="AO389" i="1"/>
  <c r="AF389" i="1"/>
  <c r="AE389" i="1"/>
  <c r="AC389" i="1"/>
  <c r="AD389" i="1" s="1"/>
  <c r="AB389" i="1"/>
  <c r="H389" i="1"/>
  <c r="A389" i="1"/>
  <c r="AQ388" i="1"/>
  <c r="AP388" i="1"/>
  <c r="AO388" i="1"/>
  <c r="AF388" i="1"/>
  <c r="AE388" i="1"/>
  <c r="AC388" i="1"/>
  <c r="AD388" i="1" s="1"/>
  <c r="AB388" i="1"/>
  <c r="H388" i="1"/>
  <c r="A388" i="1"/>
  <c r="AQ387" i="1"/>
  <c r="AP387" i="1"/>
  <c r="AO387" i="1"/>
  <c r="AF387" i="1"/>
  <c r="AE387" i="1"/>
  <c r="AC387" i="1"/>
  <c r="AD387" i="1" s="1"/>
  <c r="AB387" i="1"/>
  <c r="H387" i="1"/>
  <c r="A387" i="1"/>
  <c r="AQ386" i="1"/>
  <c r="AP386" i="1"/>
  <c r="AO386" i="1"/>
  <c r="AF386" i="1"/>
  <c r="AE386" i="1"/>
  <c r="AC386" i="1"/>
  <c r="AD386" i="1" s="1"/>
  <c r="AB386" i="1"/>
  <c r="H386" i="1"/>
  <c r="A386" i="1"/>
  <c r="AQ385" i="1"/>
  <c r="AP385" i="1"/>
  <c r="AO385" i="1"/>
  <c r="AF385" i="1"/>
  <c r="AE385" i="1"/>
  <c r="AC385" i="1"/>
  <c r="AD385" i="1" s="1"/>
  <c r="AB385" i="1"/>
  <c r="H385" i="1"/>
  <c r="A385" i="1"/>
  <c r="AQ384" i="1"/>
  <c r="AP384" i="1"/>
  <c r="AO384" i="1"/>
  <c r="AF384" i="1"/>
  <c r="AE384" i="1"/>
  <c r="AC384" i="1"/>
  <c r="AD384" i="1" s="1"/>
  <c r="AB384" i="1"/>
  <c r="H384" i="1"/>
  <c r="A384" i="1"/>
  <c r="AQ383" i="1"/>
  <c r="AP383" i="1"/>
  <c r="AO383" i="1"/>
  <c r="AF383" i="1"/>
  <c r="AC383" i="1"/>
  <c r="AD383" i="1" s="1"/>
  <c r="H383" i="1"/>
  <c r="A383" i="1"/>
  <c r="AQ382" i="1"/>
  <c r="AP382" i="1"/>
  <c r="AO382" i="1"/>
  <c r="AF382" i="1"/>
  <c r="AC382" i="1"/>
  <c r="AD382" i="1" s="1"/>
  <c r="AB382" i="1" s="1"/>
  <c r="H382" i="1"/>
  <c r="A382" i="1"/>
  <c r="AQ381" i="1"/>
  <c r="AP381" i="1"/>
  <c r="AO381" i="1"/>
  <c r="AF381" i="1"/>
  <c r="AC381" i="1"/>
  <c r="AD381" i="1" s="1"/>
  <c r="H381" i="1"/>
  <c r="A381" i="1"/>
  <c r="AQ380" i="1"/>
  <c r="AP380" i="1"/>
  <c r="AO380" i="1"/>
  <c r="AF380" i="1"/>
  <c r="AC380" i="1"/>
  <c r="AD380" i="1" s="1"/>
  <c r="AB380" i="1" s="1"/>
  <c r="H380" i="1"/>
  <c r="A380" i="1"/>
  <c r="AQ379" i="1"/>
  <c r="AP379" i="1"/>
  <c r="AO379" i="1"/>
  <c r="AF379" i="1"/>
  <c r="AC379" i="1"/>
  <c r="AD379" i="1" s="1"/>
  <c r="H379" i="1"/>
  <c r="A379" i="1"/>
  <c r="AQ378" i="1"/>
  <c r="AP378" i="1"/>
  <c r="AO378" i="1"/>
  <c r="AF378" i="1"/>
  <c r="AC378" i="1"/>
  <c r="AD378" i="1" s="1"/>
  <c r="AB378" i="1" s="1"/>
  <c r="H378" i="1"/>
  <c r="A378" i="1"/>
  <c r="AQ377" i="1"/>
  <c r="AP377" i="1"/>
  <c r="AO377" i="1"/>
  <c r="AF377" i="1"/>
  <c r="AC377" i="1"/>
  <c r="AD377" i="1" s="1"/>
  <c r="H377" i="1"/>
  <c r="A377" i="1"/>
  <c r="AQ376" i="1"/>
  <c r="AP376" i="1"/>
  <c r="AO376" i="1"/>
  <c r="AF376" i="1"/>
  <c r="AC376" i="1"/>
  <c r="AD376" i="1" s="1"/>
  <c r="AB376" i="1" s="1"/>
  <c r="H376" i="1"/>
  <c r="A376" i="1"/>
  <c r="AQ375" i="1"/>
  <c r="AP375" i="1"/>
  <c r="AO375" i="1"/>
  <c r="AF375" i="1"/>
  <c r="AC375" i="1"/>
  <c r="AD375" i="1" s="1"/>
  <c r="H375" i="1"/>
  <c r="A375" i="1"/>
  <c r="AQ374" i="1"/>
  <c r="AP374" i="1"/>
  <c r="AO374" i="1"/>
  <c r="AF374" i="1"/>
  <c r="AC374" i="1"/>
  <c r="AD374" i="1" s="1"/>
  <c r="AB374" i="1" s="1"/>
  <c r="H374" i="1"/>
  <c r="A374" i="1"/>
  <c r="AQ373" i="1"/>
  <c r="AP373" i="1"/>
  <c r="AO373" i="1"/>
  <c r="AF373" i="1"/>
  <c r="AC373" i="1"/>
  <c r="AD373" i="1" s="1"/>
  <c r="H373" i="1"/>
  <c r="A373" i="1"/>
  <c r="AQ372" i="1"/>
  <c r="AP372" i="1"/>
  <c r="AO372" i="1"/>
  <c r="AF372" i="1"/>
  <c r="AC372" i="1"/>
  <c r="AD372" i="1" s="1"/>
  <c r="AB372" i="1" s="1"/>
  <c r="H372" i="1"/>
  <c r="A372" i="1"/>
  <c r="AQ371" i="1"/>
  <c r="AP371" i="1"/>
  <c r="AO371" i="1"/>
  <c r="AF371" i="1"/>
  <c r="AC371" i="1"/>
  <c r="AD371" i="1" s="1"/>
  <c r="H371" i="1"/>
  <c r="A371" i="1"/>
  <c r="AQ370" i="1"/>
  <c r="AP370" i="1"/>
  <c r="AO370" i="1"/>
  <c r="AF370" i="1"/>
  <c r="AC370" i="1"/>
  <c r="AD370" i="1" s="1"/>
  <c r="AB370" i="1" s="1"/>
  <c r="H370" i="1"/>
  <c r="A370" i="1"/>
  <c r="AQ369" i="1"/>
  <c r="AP369" i="1"/>
  <c r="AO369" i="1"/>
  <c r="AF369" i="1"/>
  <c r="AC369" i="1"/>
  <c r="AD369" i="1" s="1"/>
  <c r="H369" i="1"/>
  <c r="A369" i="1"/>
  <c r="AQ368" i="1"/>
  <c r="AP368" i="1"/>
  <c r="AO368" i="1"/>
  <c r="AF368" i="1"/>
  <c r="AC368" i="1"/>
  <c r="AD368" i="1" s="1"/>
  <c r="AB368" i="1" s="1"/>
  <c r="H368" i="1"/>
  <c r="A368" i="1"/>
  <c r="AQ367" i="1"/>
  <c r="AP367" i="1"/>
  <c r="AO367" i="1"/>
  <c r="AF367" i="1"/>
  <c r="AC367" i="1"/>
  <c r="AD367" i="1" s="1"/>
  <c r="H367" i="1"/>
  <c r="A367" i="1"/>
  <c r="AQ366" i="1"/>
  <c r="AP366" i="1"/>
  <c r="AO366" i="1"/>
  <c r="AF366" i="1"/>
  <c r="AC366" i="1"/>
  <c r="AD366" i="1" s="1"/>
  <c r="AB366" i="1" s="1"/>
  <c r="H366" i="1"/>
  <c r="A366" i="1"/>
  <c r="AQ365" i="1"/>
  <c r="AP365" i="1"/>
  <c r="AO365" i="1"/>
  <c r="AF365" i="1"/>
  <c r="AC365" i="1"/>
  <c r="AD365" i="1" s="1"/>
  <c r="H365" i="1"/>
  <c r="A365" i="1"/>
  <c r="AQ364" i="1"/>
  <c r="AP364" i="1"/>
  <c r="AO364" i="1"/>
  <c r="AF364" i="1"/>
  <c r="AC364" i="1"/>
  <c r="AD364" i="1" s="1"/>
  <c r="AB364" i="1" s="1"/>
  <c r="H364" i="1"/>
  <c r="A364" i="1"/>
  <c r="AQ363" i="1"/>
  <c r="AP363" i="1"/>
  <c r="AO363" i="1"/>
  <c r="AF363" i="1"/>
  <c r="AC363" i="1"/>
  <c r="AD363" i="1" s="1"/>
  <c r="H363" i="1"/>
  <c r="A363" i="1"/>
  <c r="AQ362" i="1"/>
  <c r="AP362" i="1"/>
  <c r="AO362" i="1"/>
  <c r="AF362" i="1"/>
  <c r="AC362" i="1"/>
  <c r="AD362" i="1" s="1"/>
  <c r="AB362" i="1" s="1"/>
  <c r="H362" i="1"/>
  <c r="A362" i="1"/>
  <c r="AQ361" i="1"/>
  <c r="AP361" i="1"/>
  <c r="AO361" i="1"/>
  <c r="AF361" i="1"/>
  <c r="AC361" i="1"/>
  <c r="AD361" i="1" s="1"/>
  <c r="H361" i="1"/>
  <c r="A361" i="1"/>
  <c r="AQ360" i="1"/>
  <c r="AP360" i="1"/>
  <c r="AO360" i="1"/>
  <c r="AF360" i="1"/>
  <c r="AC360" i="1"/>
  <c r="AD360" i="1" s="1"/>
  <c r="AB360" i="1" s="1"/>
  <c r="H360" i="1"/>
  <c r="A360" i="1"/>
  <c r="AQ359" i="1"/>
  <c r="AP359" i="1"/>
  <c r="AO359" i="1"/>
  <c r="AF359" i="1"/>
  <c r="AC359" i="1"/>
  <c r="AD359" i="1" s="1"/>
  <c r="H359" i="1"/>
  <c r="A359" i="1"/>
  <c r="AQ358" i="1"/>
  <c r="AP358" i="1"/>
  <c r="AO358" i="1"/>
  <c r="AF358" i="1"/>
  <c r="AC358" i="1"/>
  <c r="AD358" i="1" s="1"/>
  <c r="AB358" i="1" s="1"/>
  <c r="H358" i="1"/>
  <c r="A358" i="1"/>
  <c r="AQ357" i="1"/>
  <c r="AP357" i="1"/>
  <c r="AO357" i="1"/>
  <c r="AF357" i="1"/>
  <c r="AE357" i="1"/>
  <c r="AC357" i="1"/>
  <c r="AD357" i="1" s="1"/>
  <c r="AB357" i="1"/>
  <c r="H357" i="1"/>
  <c r="A357" i="1"/>
  <c r="AQ356" i="1"/>
  <c r="AP356" i="1"/>
  <c r="AO356" i="1"/>
  <c r="AF356" i="1"/>
  <c r="AE356" i="1"/>
  <c r="AC356" i="1"/>
  <c r="AD356" i="1" s="1"/>
  <c r="AB356" i="1"/>
  <c r="H356" i="1"/>
  <c r="A356" i="1"/>
  <c r="AQ355" i="1"/>
  <c r="AP355" i="1"/>
  <c r="AO355" i="1"/>
  <c r="AF355" i="1"/>
  <c r="AC355" i="1"/>
  <c r="AD355" i="1" s="1"/>
  <c r="H355" i="1"/>
  <c r="A355" i="1"/>
  <c r="AQ354" i="1"/>
  <c r="AP354" i="1"/>
  <c r="AO354" i="1"/>
  <c r="AF354" i="1"/>
  <c r="AC354" i="1"/>
  <c r="AD354" i="1" s="1"/>
  <c r="AB354" i="1" s="1"/>
  <c r="H354" i="1"/>
  <c r="A354" i="1"/>
  <c r="AQ353" i="1"/>
  <c r="AP353" i="1"/>
  <c r="AO353" i="1"/>
  <c r="AF353" i="1"/>
  <c r="AE353" i="1"/>
  <c r="AC353" i="1"/>
  <c r="AD353" i="1" s="1"/>
  <c r="AB353" i="1"/>
  <c r="H353" i="1"/>
  <c r="A353" i="1"/>
  <c r="AQ352" i="1"/>
  <c r="AP352" i="1"/>
  <c r="AO352" i="1"/>
  <c r="AF352" i="1"/>
  <c r="AE352" i="1"/>
  <c r="AC352" i="1"/>
  <c r="AD352" i="1" s="1"/>
  <c r="AB352" i="1"/>
  <c r="H352" i="1"/>
  <c r="A352" i="1"/>
  <c r="AQ351" i="1"/>
  <c r="AP351" i="1"/>
  <c r="AO351" i="1"/>
  <c r="AF351" i="1"/>
  <c r="AC351" i="1"/>
  <c r="AD351" i="1" s="1"/>
  <c r="H351" i="1"/>
  <c r="A351" i="1"/>
  <c r="AQ350" i="1"/>
  <c r="AP350" i="1"/>
  <c r="AO350" i="1"/>
  <c r="AF350" i="1"/>
  <c r="AC350" i="1"/>
  <c r="AD350" i="1" s="1"/>
  <c r="AE350" i="1" s="1"/>
  <c r="H350" i="1"/>
  <c r="A350" i="1"/>
  <c r="AQ349" i="1"/>
  <c r="AP349" i="1"/>
  <c r="AO349" i="1"/>
  <c r="AF349" i="1"/>
  <c r="AE349" i="1"/>
  <c r="AC349" i="1"/>
  <c r="AD349" i="1" s="1"/>
  <c r="AB349" i="1"/>
  <c r="H349" i="1"/>
  <c r="A349" i="1"/>
  <c r="AQ348" i="1"/>
  <c r="AP348" i="1"/>
  <c r="AO348" i="1"/>
  <c r="AF348" i="1"/>
  <c r="AC348" i="1"/>
  <c r="AD348" i="1" s="1"/>
  <c r="AE348" i="1" s="1"/>
  <c r="H348" i="1"/>
  <c r="A348" i="1"/>
  <c r="AQ347" i="1"/>
  <c r="AP347" i="1"/>
  <c r="AO347" i="1"/>
  <c r="AF347" i="1"/>
  <c r="AC347" i="1"/>
  <c r="AD347" i="1" s="1"/>
  <c r="AB347" i="1" s="1"/>
  <c r="H347" i="1"/>
  <c r="A347" i="1"/>
  <c r="AQ346" i="1"/>
  <c r="AP346" i="1"/>
  <c r="AO346" i="1"/>
  <c r="AF346" i="1"/>
  <c r="AE346" i="1"/>
  <c r="AC346" i="1"/>
  <c r="AD346" i="1" s="1"/>
  <c r="AB346" i="1"/>
  <c r="A346" i="1"/>
  <c r="AQ345" i="1"/>
  <c r="AP345" i="1"/>
  <c r="AO345" i="1"/>
  <c r="AF345" i="1"/>
  <c r="AE345" i="1"/>
  <c r="AC345" i="1"/>
  <c r="AD345" i="1" s="1"/>
  <c r="AB345" i="1"/>
  <c r="A345" i="1"/>
  <c r="AQ344" i="1"/>
  <c r="AP344" i="1"/>
  <c r="AO344" i="1"/>
  <c r="AF344" i="1"/>
  <c r="AC344" i="1"/>
  <c r="AD344" i="1" s="1"/>
  <c r="AE344" i="1" s="1"/>
  <c r="A344" i="1"/>
  <c r="AQ343" i="1"/>
  <c r="AP343" i="1"/>
  <c r="AO343" i="1"/>
  <c r="AF343" i="1"/>
  <c r="AC343" i="1"/>
  <c r="AD343" i="1" s="1"/>
  <c r="A343" i="1"/>
  <c r="AQ342" i="1"/>
  <c r="AP342" i="1"/>
  <c r="AO342" i="1"/>
  <c r="AF342" i="1"/>
  <c r="AC342" i="1"/>
  <c r="AD342" i="1" s="1"/>
  <c r="AE342" i="1" s="1"/>
  <c r="A342" i="1"/>
  <c r="AQ341" i="1"/>
  <c r="AP341" i="1"/>
  <c r="AO341" i="1"/>
  <c r="AF341" i="1"/>
  <c r="AC341" i="1"/>
  <c r="AD341" i="1" s="1"/>
  <c r="AE341" i="1" s="1"/>
  <c r="A341" i="1"/>
  <c r="AQ340" i="1"/>
  <c r="AP340" i="1"/>
  <c r="AO340" i="1"/>
  <c r="AF340" i="1"/>
  <c r="AC340" i="1"/>
  <c r="AD340" i="1" s="1"/>
  <c r="AB340" i="1" s="1"/>
  <c r="A340" i="1"/>
  <c r="AQ339" i="1"/>
  <c r="AP339" i="1"/>
  <c r="AO339" i="1"/>
  <c r="AF339" i="1"/>
  <c r="AC339" i="1"/>
  <c r="AD339" i="1" s="1"/>
  <c r="A339" i="1"/>
  <c r="AQ338" i="1"/>
  <c r="AP338" i="1"/>
  <c r="AO338" i="1"/>
  <c r="AF338" i="1"/>
  <c r="AC338" i="1"/>
  <c r="AD338" i="1" s="1"/>
  <c r="AB338" i="1" s="1"/>
  <c r="A338" i="1"/>
  <c r="AQ337" i="1"/>
  <c r="AP337" i="1"/>
  <c r="AO337" i="1"/>
  <c r="AF337" i="1"/>
  <c r="AC337" i="1"/>
  <c r="AD337" i="1" s="1"/>
  <c r="A337" i="1"/>
  <c r="AQ336" i="1"/>
  <c r="AP336" i="1"/>
  <c r="AO336" i="1"/>
  <c r="AF336" i="1"/>
  <c r="AC336" i="1"/>
  <c r="AD336" i="1" s="1"/>
  <c r="AB336" i="1" s="1"/>
  <c r="A336" i="1"/>
  <c r="AQ335" i="1"/>
  <c r="AP335" i="1"/>
  <c r="AO335" i="1"/>
  <c r="AF335" i="1"/>
  <c r="AC335" i="1"/>
  <c r="AD335" i="1" s="1"/>
  <c r="A335" i="1"/>
  <c r="AQ334" i="1"/>
  <c r="AP334" i="1"/>
  <c r="AO334" i="1"/>
  <c r="AF334" i="1"/>
  <c r="AC334" i="1"/>
  <c r="AD334" i="1" s="1"/>
  <c r="AB334" i="1" s="1"/>
  <c r="A334" i="1"/>
  <c r="AQ333" i="1"/>
  <c r="AP333" i="1"/>
  <c r="AO333" i="1"/>
  <c r="AF333" i="1"/>
  <c r="AC333" i="1"/>
  <c r="AD333" i="1" s="1"/>
  <c r="A333" i="1"/>
  <c r="AQ332" i="1"/>
  <c r="AP332" i="1"/>
  <c r="AO332" i="1"/>
  <c r="AF332" i="1"/>
  <c r="AC332" i="1"/>
  <c r="AD332" i="1" s="1"/>
  <c r="AE332" i="1" s="1"/>
  <c r="H332" i="1"/>
  <c r="A332" i="1"/>
  <c r="AQ331" i="1"/>
  <c r="AP331" i="1"/>
  <c r="AO331" i="1"/>
  <c r="AF331" i="1"/>
  <c r="AC331" i="1"/>
  <c r="AD331" i="1" s="1"/>
  <c r="H331" i="1"/>
  <c r="A331" i="1"/>
  <c r="AQ330" i="1"/>
  <c r="AP330" i="1"/>
  <c r="AO330" i="1"/>
  <c r="AF330" i="1"/>
  <c r="AC330" i="1"/>
  <c r="AD330" i="1" s="1"/>
  <c r="AE330" i="1" s="1"/>
  <c r="H330" i="1"/>
  <c r="A330" i="1"/>
  <c r="AQ329" i="1"/>
  <c r="AP329" i="1"/>
  <c r="AO329" i="1"/>
  <c r="AF329" i="1"/>
  <c r="AC329" i="1"/>
  <c r="AD329" i="1" s="1"/>
  <c r="AE329" i="1" s="1"/>
  <c r="H329" i="1"/>
  <c r="A329" i="1"/>
  <c r="AQ328" i="1"/>
  <c r="AP328" i="1"/>
  <c r="AO328" i="1"/>
  <c r="AF328" i="1"/>
  <c r="AE328" i="1"/>
  <c r="AC328" i="1"/>
  <c r="AD328" i="1" s="1"/>
  <c r="AB328" i="1"/>
  <c r="H328" i="1"/>
  <c r="A328" i="1"/>
  <c r="AQ327" i="1"/>
  <c r="AP327" i="1"/>
  <c r="AO327" i="1"/>
  <c r="AF327" i="1"/>
  <c r="AC327" i="1"/>
  <c r="AD327" i="1" s="1"/>
  <c r="AE327" i="1" s="1"/>
  <c r="H327" i="1"/>
  <c r="A327" i="1"/>
  <c r="AQ326" i="1"/>
  <c r="AP326" i="1"/>
  <c r="AO326" i="1"/>
  <c r="AF326" i="1"/>
  <c r="AE326" i="1"/>
  <c r="AC326" i="1"/>
  <c r="AD326" i="1" s="1"/>
  <c r="AB326" i="1"/>
  <c r="A326" i="1"/>
  <c r="AQ325" i="1"/>
  <c r="AP325" i="1"/>
  <c r="AO325" i="1"/>
  <c r="AF325" i="1"/>
  <c r="AC325" i="1"/>
  <c r="AD325" i="1" s="1"/>
  <c r="A325" i="1"/>
  <c r="AQ324" i="1"/>
  <c r="AP324" i="1"/>
  <c r="AO324" i="1"/>
  <c r="AF324" i="1"/>
  <c r="AE324" i="1"/>
  <c r="AC324" i="1"/>
  <c r="AD324" i="1" s="1"/>
  <c r="AB324" i="1"/>
  <c r="A324" i="1"/>
  <c r="AQ323" i="1"/>
  <c r="AP323" i="1"/>
  <c r="AO323" i="1"/>
  <c r="AF323" i="1"/>
  <c r="AC323" i="1"/>
  <c r="AD323" i="1" s="1"/>
  <c r="AB323" i="1" s="1"/>
  <c r="A323" i="1"/>
  <c r="AQ322" i="1"/>
  <c r="AP322" i="1"/>
  <c r="AO322" i="1"/>
  <c r="AF322" i="1"/>
  <c r="AC322" i="1"/>
  <c r="AD322" i="1" s="1"/>
  <c r="AE322" i="1" s="1"/>
  <c r="A322" i="1"/>
  <c r="AQ321" i="1"/>
  <c r="AP321" i="1"/>
  <c r="AO321" i="1"/>
  <c r="AF321" i="1"/>
  <c r="AE321" i="1"/>
  <c r="AC321" i="1"/>
  <c r="AD321" i="1" s="1"/>
  <c r="AB321" i="1"/>
  <c r="A321" i="1"/>
  <c r="AQ320" i="1"/>
  <c r="AP320" i="1"/>
  <c r="AO320" i="1"/>
  <c r="AF320" i="1"/>
  <c r="AE320" i="1"/>
  <c r="AC320" i="1"/>
  <c r="AD320" i="1" s="1"/>
  <c r="AB320" i="1"/>
  <c r="A320" i="1"/>
  <c r="AQ319" i="1"/>
  <c r="AP319" i="1"/>
  <c r="AO319" i="1"/>
  <c r="AF319" i="1"/>
  <c r="AC319" i="1"/>
  <c r="AD319" i="1" s="1"/>
  <c r="AB319" i="1" s="1"/>
  <c r="A319" i="1"/>
  <c r="AQ318" i="1"/>
  <c r="AP318" i="1"/>
  <c r="AO318" i="1"/>
  <c r="AF318" i="1"/>
  <c r="AC318" i="1"/>
  <c r="AD318" i="1" s="1"/>
  <c r="AB318" i="1" s="1"/>
  <c r="A318" i="1"/>
  <c r="AQ317" i="1"/>
  <c r="AP317" i="1"/>
  <c r="AO317" i="1"/>
  <c r="AF317" i="1"/>
  <c r="AE317" i="1"/>
  <c r="AC317" i="1"/>
  <c r="AD317" i="1" s="1"/>
  <c r="AB317" i="1"/>
  <c r="A317" i="1"/>
  <c r="AQ316" i="1"/>
  <c r="AP316" i="1"/>
  <c r="AO316" i="1"/>
  <c r="AF316" i="1"/>
  <c r="AC316" i="1"/>
  <c r="AD316" i="1" s="1"/>
  <c r="AE316" i="1" s="1"/>
  <c r="A316" i="1"/>
  <c r="AQ315" i="1"/>
  <c r="AP315" i="1"/>
  <c r="AO315" i="1"/>
  <c r="AF315" i="1"/>
  <c r="AC315" i="1"/>
  <c r="AD315" i="1" s="1"/>
  <c r="A315" i="1"/>
  <c r="AQ314" i="1"/>
  <c r="AP314" i="1"/>
  <c r="AO314" i="1"/>
  <c r="AF314" i="1"/>
  <c r="AE314" i="1"/>
  <c r="AC314" i="1"/>
  <c r="AD314" i="1" s="1"/>
  <c r="AB314" i="1"/>
  <c r="A314" i="1"/>
  <c r="AQ313" i="1"/>
  <c r="AP313" i="1"/>
  <c r="AO313" i="1"/>
  <c r="AF313" i="1"/>
  <c r="AE313" i="1"/>
  <c r="AC313" i="1"/>
  <c r="AD313" i="1" s="1"/>
  <c r="AB313" i="1"/>
  <c r="A313" i="1"/>
  <c r="AQ312" i="1"/>
  <c r="AP312" i="1"/>
  <c r="AO312" i="1"/>
  <c r="AF312" i="1"/>
  <c r="AC312" i="1"/>
  <c r="AD312" i="1" s="1"/>
  <c r="AE312" i="1" s="1"/>
  <c r="A312" i="1"/>
  <c r="AQ311" i="1"/>
  <c r="AP311" i="1"/>
  <c r="AO311" i="1"/>
  <c r="AF311" i="1"/>
  <c r="AE311" i="1"/>
  <c r="AC311" i="1"/>
  <c r="AD311" i="1" s="1"/>
  <c r="AB311" i="1"/>
  <c r="H311" i="1"/>
  <c r="A311" i="1"/>
  <c r="AQ310" i="1"/>
  <c r="AP310" i="1"/>
  <c r="AO310" i="1"/>
  <c r="AF310" i="1"/>
  <c r="AC310" i="1"/>
  <c r="AD310" i="1" s="1"/>
  <c r="AE310" i="1" s="1"/>
  <c r="H310" i="1"/>
  <c r="A310" i="1"/>
  <c r="AQ309" i="1"/>
  <c r="AP309" i="1"/>
  <c r="AO309" i="1"/>
  <c r="AF309" i="1"/>
  <c r="AE309" i="1"/>
  <c r="AC309" i="1"/>
  <c r="AD309" i="1" s="1"/>
  <c r="AB309" i="1"/>
  <c r="H309" i="1"/>
  <c r="A309" i="1"/>
  <c r="AQ308" i="1"/>
  <c r="AP308" i="1"/>
  <c r="AO308" i="1"/>
  <c r="AF308" i="1"/>
  <c r="AC308" i="1"/>
  <c r="AD308" i="1" s="1"/>
  <c r="AE308" i="1" s="1"/>
  <c r="H308" i="1"/>
  <c r="A308" i="1"/>
  <c r="AQ307" i="1"/>
  <c r="AP307" i="1"/>
  <c r="AO307" i="1"/>
  <c r="AF307" i="1"/>
  <c r="AC307" i="1"/>
  <c r="AD307" i="1" s="1"/>
  <c r="H307" i="1"/>
  <c r="A307" i="1"/>
  <c r="AQ306" i="1"/>
  <c r="AP306" i="1"/>
  <c r="AO306" i="1"/>
  <c r="AF306" i="1"/>
  <c r="AC306" i="1"/>
  <c r="AD306" i="1" s="1"/>
  <c r="AB306" i="1" s="1"/>
  <c r="H306" i="1"/>
  <c r="A306" i="1"/>
  <c r="AQ305" i="1"/>
  <c r="AP305" i="1"/>
  <c r="AO305" i="1"/>
  <c r="AF305" i="1"/>
  <c r="AE305" i="1"/>
  <c r="AC305" i="1"/>
  <c r="AD305" i="1" s="1"/>
  <c r="AB305" i="1"/>
  <c r="H305" i="1"/>
  <c r="A305" i="1"/>
  <c r="AQ304" i="1"/>
  <c r="AP304" i="1"/>
  <c r="AO304" i="1"/>
  <c r="AF304" i="1"/>
  <c r="AE304" i="1"/>
  <c r="AC304" i="1"/>
  <c r="AD304" i="1" s="1"/>
  <c r="AB304" i="1"/>
  <c r="H304" i="1"/>
  <c r="A304" i="1"/>
  <c r="AQ303" i="1"/>
  <c r="AP303" i="1"/>
  <c r="AO303" i="1"/>
  <c r="AF303" i="1"/>
  <c r="AC303" i="1"/>
  <c r="AD303" i="1" s="1"/>
  <c r="H303" i="1"/>
  <c r="A303" i="1"/>
  <c r="AQ302" i="1"/>
  <c r="AP302" i="1"/>
  <c r="AO302" i="1"/>
  <c r="AF302" i="1"/>
  <c r="AE302" i="1"/>
  <c r="AC302" i="1"/>
  <c r="AD302" i="1" s="1"/>
  <c r="AB302" i="1"/>
  <c r="H302" i="1"/>
  <c r="A302" i="1"/>
  <c r="AQ301" i="1"/>
  <c r="AP301" i="1"/>
  <c r="AO301" i="1"/>
  <c r="AF301" i="1"/>
  <c r="AC301" i="1"/>
  <c r="AD301" i="1" s="1"/>
  <c r="H301" i="1"/>
  <c r="A301" i="1"/>
  <c r="AQ300" i="1"/>
  <c r="AP300" i="1"/>
  <c r="AO300" i="1"/>
  <c r="AF300" i="1"/>
  <c r="AC300" i="1"/>
  <c r="AD300" i="1" s="1"/>
  <c r="AE300" i="1" s="1"/>
  <c r="H300" i="1"/>
  <c r="A300" i="1"/>
  <c r="AQ299" i="1"/>
  <c r="AP299" i="1"/>
  <c r="AO299" i="1"/>
  <c r="AF299" i="1"/>
  <c r="AC299" i="1"/>
  <c r="AD299" i="1" s="1"/>
  <c r="H299" i="1"/>
  <c r="A299" i="1"/>
  <c r="AQ298" i="1"/>
  <c r="AP298" i="1"/>
  <c r="AO298" i="1"/>
  <c r="AF298" i="1"/>
  <c r="AC298" i="1"/>
  <c r="AD298" i="1" s="1"/>
  <c r="AE298" i="1" s="1"/>
  <c r="H298" i="1"/>
  <c r="A298" i="1"/>
  <c r="AQ297" i="1"/>
  <c r="AP297" i="1"/>
  <c r="AO297" i="1"/>
  <c r="AF297" i="1"/>
  <c r="AE297" i="1"/>
  <c r="AC297" i="1"/>
  <c r="AD297" i="1" s="1"/>
  <c r="AB297" i="1"/>
  <c r="H297" i="1"/>
  <c r="A297" i="1"/>
  <c r="AQ296" i="1"/>
  <c r="AP296" i="1"/>
  <c r="AO296" i="1"/>
  <c r="AF296" i="1"/>
  <c r="AE296" i="1"/>
  <c r="AC296" i="1"/>
  <c r="AD296" i="1" s="1"/>
  <c r="AB296" i="1"/>
  <c r="H296" i="1"/>
  <c r="A296" i="1"/>
  <c r="AQ295" i="1"/>
  <c r="AP295" i="1"/>
  <c r="AO295" i="1"/>
  <c r="AF295" i="1"/>
  <c r="AC295" i="1"/>
  <c r="AD295" i="1" s="1"/>
  <c r="H295" i="1"/>
  <c r="A295" i="1"/>
  <c r="AQ294" i="1"/>
  <c r="AP294" i="1"/>
  <c r="AO294" i="1"/>
  <c r="AF294" i="1"/>
  <c r="AC294" i="1"/>
  <c r="AD294" i="1" s="1"/>
  <c r="AE294" i="1" s="1"/>
  <c r="H294" i="1"/>
  <c r="A294" i="1"/>
  <c r="AQ293" i="1"/>
  <c r="AP293" i="1"/>
  <c r="AO293" i="1"/>
  <c r="AF293" i="1"/>
  <c r="AC293" i="1"/>
  <c r="AD293" i="1" s="1"/>
  <c r="AE293" i="1" s="1"/>
  <c r="H293" i="1"/>
  <c r="A293" i="1"/>
  <c r="AQ292" i="1"/>
  <c r="AP292" i="1"/>
  <c r="AO292" i="1"/>
  <c r="AF292" i="1"/>
  <c r="AC292" i="1"/>
  <c r="AD292" i="1" s="1"/>
  <c r="AB292" i="1" s="1"/>
  <c r="H292" i="1"/>
  <c r="A292" i="1"/>
  <c r="AQ291" i="1"/>
  <c r="AP291" i="1"/>
  <c r="AO291" i="1"/>
  <c r="AF291" i="1"/>
  <c r="AE291" i="1"/>
  <c r="AC291" i="1"/>
  <c r="AD291" i="1" s="1"/>
  <c r="AB291" i="1"/>
  <c r="H291" i="1"/>
  <c r="A291" i="1"/>
  <c r="AQ290" i="1"/>
  <c r="AP290" i="1"/>
  <c r="AO290" i="1"/>
  <c r="AF290" i="1"/>
  <c r="AE290" i="1"/>
  <c r="AC290" i="1"/>
  <c r="AD290" i="1" s="1"/>
  <c r="AB290" i="1"/>
  <c r="H290" i="1"/>
  <c r="A290" i="1"/>
  <c r="AQ289" i="1"/>
  <c r="AP289" i="1"/>
  <c r="AO289" i="1"/>
  <c r="AF289" i="1"/>
  <c r="AC289" i="1"/>
  <c r="AD289" i="1" s="1"/>
  <c r="H289" i="1"/>
  <c r="A289" i="1"/>
  <c r="AQ288" i="1"/>
  <c r="AP288" i="1"/>
  <c r="AO288" i="1"/>
  <c r="AF288" i="1"/>
  <c r="AC288" i="1"/>
  <c r="AD288" i="1" s="1"/>
  <c r="AB288" i="1" s="1"/>
  <c r="H288" i="1"/>
  <c r="A288" i="1"/>
  <c r="AQ287" i="1"/>
  <c r="AP287" i="1"/>
  <c r="AO287" i="1"/>
  <c r="AF287" i="1"/>
  <c r="AC287" i="1"/>
  <c r="AD287" i="1" s="1"/>
  <c r="H287" i="1"/>
  <c r="A287" i="1"/>
  <c r="AQ286" i="1"/>
  <c r="AP286" i="1"/>
  <c r="AO286" i="1"/>
  <c r="AF286" i="1"/>
  <c r="AC286" i="1"/>
  <c r="AD286" i="1" s="1"/>
  <c r="AE286" i="1" s="1"/>
  <c r="H286" i="1"/>
  <c r="A286" i="1"/>
  <c r="AQ285" i="1"/>
  <c r="AP285" i="1"/>
  <c r="AO285" i="1"/>
  <c r="AF285" i="1"/>
  <c r="AC285" i="1"/>
  <c r="AD285" i="1" s="1"/>
  <c r="AE285" i="1" s="1"/>
  <c r="H285" i="1"/>
  <c r="A285" i="1"/>
  <c r="AQ284" i="1"/>
  <c r="AP284" i="1"/>
  <c r="AO284" i="1"/>
  <c r="AF284" i="1"/>
  <c r="AC284" i="1"/>
  <c r="AD284" i="1" s="1"/>
  <c r="AB284" i="1" s="1"/>
  <c r="H284" i="1"/>
  <c r="A284" i="1"/>
  <c r="AQ283" i="1"/>
  <c r="AP283" i="1"/>
  <c r="AO283" i="1"/>
  <c r="AF283" i="1"/>
  <c r="AC283" i="1"/>
  <c r="AD283" i="1" s="1"/>
  <c r="H283" i="1"/>
  <c r="A283" i="1"/>
  <c r="AQ282" i="1"/>
  <c r="AP282" i="1"/>
  <c r="AO282" i="1"/>
  <c r="AF282" i="1"/>
  <c r="AE282" i="1"/>
  <c r="AC282" i="1"/>
  <c r="AD282" i="1" s="1"/>
  <c r="AB282" i="1"/>
  <c r="H282" i="1"/>
  <c r="A282" i="1"/>
  <c r="AQ281" i="1"/>
  <c r="AP281" i="1"/>
  <c r="AO281" i="1"/>
  <c r="AF281" i="1"/>
  <c r="AC281" i="1"/>
  <c r="AD281" i="1" s="1"/>
  <c r="H281" i="1"/>
  <c r="A281" i="1"/>
  <c r="AQ280" i="1"/>
  <c r="AP280" i="1"/>
  <c r="AO280" i="1"/>
  <c r="AF280" i="1"/>
  <c r="AC280" i="1"/>
  <c r="AD280" i="1" s="1"/>
  <c r="AE280" i="1" s="1"/>
  <c r="H280" i="1"/>
  <c r="A280" i="1"/>
  <c r="AQ279" i="1"/>
  <c r="AP279" i="1"/>
  <c r="AO279" i="1"/>
  <c r="AF279" i="1"/>
  <c r="AC279" i="1"/>
  <c r="AD279" i="1" s="1"/>
  <c r="AE279" i="1" s="1"/>
  <c r="H279" i="1"/>
  <c r="A279" i="1"/>
  <c r="AQ278" i="1"/>
  <c r="AP278" i="1"/>
  <c r="AO278" i="1"/>
  <c r="AF278" i="1"/>
  <c r="AE278" i="1"/>
  <c r="AC278" i="1"/>
  <c r="AD278" i="1" s="1"/>
  <c r="AB278" i="1"/>
  <c r="H278" i="1"/>
  <c r="A278" i="1"/>
  <c r="AQ277" i="1"/>
  <c r="AP277" i="1"/>
  <c r="AO277" i="1"/>
  <c r="AF277" i="1"/>
  <c r="AC277" i="1"/>
  <c r="AD277" i="1" s="1"/>
  <c r="AE277" i="1" s="1"/>
  <c r="H277" i="1"/>
  <c r="A277" i="1"/>
  <c r="AQ276" i="1"/>
  <c r="AP276" i="1"/>
  <c r="AO276" i="1"/>
  <c r="AF276" i="1"/>
  <c r="AE276" i="1"/>
  <c r="AC276" i="1"/>
  <c r="AD276" i="1" s="1"/>
  <c r="AB276" i="1"/>
  <c r="H276" i="1"/>
  <c r="A276" i="1"/>
  <c r="AQ275" i="1"/>
  <c r="AP275" i="1"/>
  <c r="AO275" i="1"/>
  <c r="AF275" i="1"/>
  <c r="AC275" i="1"/>
  <c r="AD275" i="1" s="1"/>
  <c r="AE275" i="1" s="1"/>
  <c r="H275" i="1"/>
  <c r="A275" i="1"/>
  <c r="AQ274" i="1"/>
  <c r="AP274" i="1"/>
  <c r="AO274" i="1"/>
  <c r="AF274" i="1"/>
  <c r="AC274" i="1"/>
  <c r="AD274" i="1" s="1"/>
  <c r="AE274" i="1" s="1"/>
  <c r="H274" i="1"/>
  <c r="A274" i="1"/>
  <c r="AQ273" i="1"/>
  <c r="AP273" i="1"/>
  <c r="AO273" i="1"/>
  <c r="AF273" i="1"/>
  <c r="AC273" i="1"/>
  <c r="AD273" i="1" s="1"/>
  <c r="AE273" i="1" s="1"/>
  <c r="H273" i="1"/>
  <c r="A273" i="1"/>
  <c r="AQ272" i="1"/>
  <c r="AP272" i="1"/>
  <c r="AO272" i="1"/>
  <c r="AF272" i="1"/>
  <c r="AE272" i="1"/>
  <c r="AC272" i="1"/>
  <c r="AD272" i="1" s="1"/>
  <c r="AB272" i="1"/>
  <c r="H272" i="1"/>
  <c r="A272" i="1"/>
  <c r="AQ271" i="1"/>
  <c r="AP271" i="1"/>
  <c r="AO271" i="1"/>
  <c r="AF271" i="1"/>
  <c r="AE271" i="1"/>
  <c r="AC271" i="1"/>
  <c r="AD271" i="1" s="1"/>
  <c r="AB271" i="1"/>
  <c r="H271" i="1"/>
  <c r="A271" i="1"/>
  <c r="AQ270" i="1"/>
  <c r="AP270" i="1"/>
  <c r="AO270" i="1"/>
  <c r="AF270" i="1"/>
  <c r="AC270" i="1"/>
  <c r="AD270" i="1" s="1"/>
  <c r="AB270" i="1" s="1"/>
  <c r="H270" i="1"/>
  <c r="A270" i="1"/>
  <c r="AQ269" i="1"/>
  <c r="AP269" i="1"/>
  <c r="AO269" i="1"/>
  <c r="AF269" i="1"/>
  <c r="AC269" i="1"/>
  <c r="AD269" i="1" s="1"/>
  <c r="H269" i="1"/>
  <c r="A269" i="1"/>
  <c r="AQ268" i="1"/>
  <c r="AP268" i="1"/>
  <c r="AO268" i="1"/>
  <c r="AF268" i="1"/>
  <c r="AC268" i="1"/>
  <c r="AD268" i="1" s="1"/>
  <c r="AB268" i="1" s="1"/>
  <c r="H268" i="1"/>
  <c r="A268" i="1"/>
  <c r="AQ267" i="1"/>
  <c r="AP267" i="1"/>
  <c r="AO267" i="1"/>
  <c r="AF267" i="1"/>
  <c r="AC267" i="1"/>
  <c r="AD267" i="1" s="1"/>
  <c r="H267" i="1"/>
  <c r="A267" i="1"/>
  <c r="AQ266" i="1"/>
  <c r="AP266" i="1"/>
  <c r="AO266" i="1"/>
  <c r="AF266" i="1"/>
  <c r="AC266" i="1"/>
  <c r="AD266" i="1" s="1"/>
  <c r="AE266" i="1" s="1"/>
  <c r="H266" i="1"/>
  <c r="A266" i="1"/>
  <c r="AQ265" i="1"/>
  <c r="AP265" i="1"/>
  <c r="AO265" i="1"/>
  <c r="AF265" i="1"/>
  <c r="AC265" i="1"/>
  <c r="AD265" i="1" s="1"/>
  <c r="AB265" i="1" s="1"/>
  <c r="H265" i="1"/>
  <c r="A265" i="1"/>
  <c r="AQ264" i="1"/>
  <c r="AP264" i="1"/>
  <c r="AO264" i="1"/>
  <c r="AF264" i="1"/>
  <c r="AC264" i="1"/>
  <c r="AD264" i="1" s="1"/>
  <c r="AB264" i="1" s="1"/>
  <c r="H264" i="1"/>
  <c r="A264" i="1"/>
  <c r="AQ263" i="1"/>
  <c r="AP263" i="1"/>
  <c r="AO263" i="1"/>
  <c r="AF263" i="1"/>
  <c r="AC263" i="1"/>
  <c r="AD263" i="1" s="1"/>
  <c r="AE263" i="1" s="1"/>
  <c r="H263" i="1"/>
  <c r="A263" i="1"/>
  <c r="AQ262" i="1"/>
  <c r="AP262" i="1"/>
  <c r="AO262" i="1"/>
  <c r="AF262" i="1"/>
  <c r="AC262" i="1"/>
  <c r="AD262" i="1" s="1"/>
  <c r="AE262" i="1" s="1"/>
  <c r="H262" i="1"/>
  <c r="A262" i="1"/>
  <c r="AQ261" i="1"/>
  <c r="AP261" i="1"/>
  <c r="AO261" i="1"/>
  <c r="AF261" i="1"/>
  <c r="AC261" i="1"/>
  <c r="AD261" i="1" s="1"/>
  <c r="AE261" i="1" s="1"/>
  <c r="H261" i="1"/>
  <c r="A261" i="1"/>
  <c r="AQ260" i="1"/>
  <c r="AP260" i="1"/>
  <c r="AO260" i="1"/>
  <c r="AF260" i="1"/>
  <c r="AC260" i="1"/>
  <c r="AD260" i="1" s="1"/>
  <c r="AB260" i="1" s="1"/>
  <c r="H260" i="1"/>
  <c r="A260" i="1"/>
  <c r="AQ259" i="1"/>
  <c r="AP259" i="1"/>
  <c r="AO259" i="1"/>
  <c r="AF259" i="1"/>
  <c r="AC259" i="1"/>
  <c r="AD259" i="1" s="1"/>
  <c r="H259" i="1"/>
  <c r="A259" i="1"/>
  <c r="AQ258" i="1"/>
  <c r="AP258" i="1"/>
  <c r="AO258" i="1"/>
  <c r="AF258" i="1"/>
  <c r="AE258" i="1"/>
  <c r="AC258" i="1"/>
  <c r="AD258" i="1" s="1"/>
  <c r="AB258" i="1"/>
  <c r="H258" i="1"/>
  <c r="A258" i="1"/>
  <c r="AQ257" i="1"/>
  <c r="AP257" i="1"/>
  <c r="AO257" i="1"/>
  <c r="AF257" i="1"/>
  <c r="AC257" i="1"/>
  <c r="AD257" i="1" s="1"/>
  <c r="H257" i="1"/>
  <c r="A257" i="1"/>
  <c r="AQ256" i="1"/>
  <c r="AP256" i="1"/>
  <c r="AO256" i="1"/>
  <c r="AF256" i="1"/>
  <c r="AE256" i="1"/>
  <c r="AC256" i="1"/>
  <c r="AD256" i="1" s="1"/>
  <c r="AB256" i="1"/>
  <c r="H256" i="1"/>
  <c r="A256" i="1"/>
  <c r="AQ255" i="1"/>
  <c r="AP255" i="1"/>
  <c r="AO255" i="1"/>
  <c r="AF255" i="1"/>
  <c r="AC255" i="1"/>
  <c r="AD255" i="1" s="1"/>
  <c r="H255" i="1"/>
  <c r="A255" i="1"/>
  <c r="AQ254" i="1"/>
  <c r="AP254" i="1"/>
  <c r="AO254" i="1"/>
  <c r="AF254" i="1"/>
  <c r="AC254" i="1"/>
  <c r="AD254" i="1" s="1"/>
  <c r="AB254" i="1" s="1"/>
  <c r="H254" i="1"/>
  <c r="A254" i="1"/>
  <c r="AQ253" i="1"/>
  <c r="AP253" i="1"/>
  <c r="AO253" i="1"/>
  <c r="AF253" i="1"/>
  <c r="AC253" i="1"/>
  <c r="AD253" i="1" s="1"/>
  <c r="AE253" i="1" s="1"/>
  <c r="H253" i="1"/>
  <c r="A253" i="1"/>
  <c r="AQ252" i="1"/>
  <c r="AP252" i="1"/>
  <c r="AO252" i="1"/>
  <c r="AF252" i="1"/>
  <c r="AC252" i="1"/>
  <c r="AD252" i="1" s="1"/>
  <c r="AB252" i="1" s="1"/>
  <c r="H252" i="1"/>
  <c r="A252" i="1"/>
  <c r="AQ251" i="1"/>
  <c r="AP251" i="1"/>
  <c r="AO251" i="1"/>
  <c r="AF251" i="1"/>
  <c r="AC251" i="1"/>
  <c r="AD251" i="1" s="1"/>
  <c r="H251" i="1"/>
  <c r="A251" i="1"/>
  <c r="AQ250" i="1"/>
  <c r="AP250" i="1"/>
  <c r="AO250" i="1"/>
  <c r="AF250" i="1"/>
  <c r="AC250" i="1"/>
  <c r="AD250" i="1" s="1"/>
  <c r="AB250" i="1" s="1"/>
  <c r="H250" i="1"/>
  <c r="A250" i="1"/>
  <c r="AQ249" i="1"/>
  <c r="AP249" i="1"/>
  <c r="AO249" i="1"/>
  <c r="AF249" i="1"/>
  <c r="AE249" i="1"/>
  <c r="AC249" i="1"/>
  <c r="AD249" i="1" s="1"/>
  <c r="AB249" i="1"/>
  <c r="H249" i="1"/>
  <c r="A249" i="1"/>
  <c r="AQ248" i="1"/>
  <c r="AP248" i="1"/>
  <c r="AO248" i="1"/>
  <c r="AF248" i="1"/>
  <c r="AE248" i="1"/>
  <c r="AC248" i="1"/>
  <c r="AD248" i="1" s="1"/>
  <c r="AB248" i="1"/>
  <c r="H248" i="1"/>
  <c r="A248" i="1"/>
  <c r="AQ247" i="1"/>
  <c r="AP247" i="1"/>
  <c r="AO247" i="1"/>
  <c r="AF247" i="1"/>
  <c r="AC247" i="1"/>
  <c r="AD247" i="1" s="1"/>
  <c r="H247" i="1"/>
  <c r="A247" i="1"/>
  <c r="AQ246" i="1"/>
  <c r="AP246" i="1"/>
  <c r="AO246" i="1"/>
  <c r="AF246" i="1"/>
  <c r="AC246" i="1"/>
  <c r="AD246" i="1" s="1"/>
  <c r="AB246" i="1" s="1"/>
  <c r="H246" i="1"/>
  <c r="A246" i="1"/>
  <c r="AQ245" i="1"/>
  <c r="AP245" i="1"/>
  <c r="AO245" i="1"/>
  <c r="AF245" i="1"/>
  <c r="AC245" i="1"/>
  <c r="AD245" i="1" s="1"/>
  <c r="H245" i="1"/>
  <c r="A245" i="1"/>
  <c r="AQ244" i="1"/>
  <c r="AP244" i="1"/>
  <c r="AO244" i="1"/>
  <c r="AF244" i="1"/>
  <c r="AC244" i="1"/>
  <c r="AD244" i="1" s="1"/>
  <c r="AB244" i="1" s="1"/>
  <c r="H244" i="1"/>
  <c r="A244" i="1"/>
  <c r="AQ243" i="1"/>
  <c r="AP243" i="1"/>
  <c r="AO243" i="1"/>
  <c r="AF243" i="1"/>
  <c r="AC243" i="1"/>
  <c r="AD243" i="1" s="1"/>
  <c r="H243" i="1"/>
  <c r="A243" i="1"/>
  <c r="AQ242" i="1"/>
  <c r="AP242" i="1"/>
  <c r="AO242" i="1"/>
  <c r="AF242" i="1"/>
  <c r="AC242" i="1"/>
  <c r="AD242" i="1" s="1"/>
  <c r="AB242" i="1" s="1"/>
  <c r="H242" i="1"/>
  <c r="A242" i="1"/>
  <c r="AQ241" i="1"/>
  <c r="AP241" i="1"/>
  <c r="AO241" i="1"/>
  <c r="AF241" i="1"/>
  <c r="AC241" i="1"/>
  <c r="AD241" i="1" s="1"/>
  <c r="H241" i="1"/>
  <c r="A241" i="1"/>
  <c r="AQ240" i="1"/>
  <c r="AP240" i="1"/>
  <c r="AO240" i="1"/>
  <c r="AF240" i="1"/>
  <c r="AC240" i="1"/>
  <c r="AD240" i="1" s="1"/>
  <c r="AB240" i="1" s="1"/>
  <c r="H240" i="1"/>
  <c r="A240" i="1"/>
  <c r="AQ239" i="1"/>
  <c r="AP239" i="1"/>
  <c r="AO239" i="1"/>
  <c r="AF239" i="1"/>
  <c r="AC239" i="1"/>
  <c r="AD239" i="1" s="1"/>
  <c r="H239" i="1"/>
  <c r="A239" i="1"/>
  <c r="AQ238" i="1"/>
  <c r="AP238" i="1"/>
  <c r="AO238" i="1"/>
  <c r="AF238" i="1"/>
  <c r="AC238" i="1"/>
  <c r="AD238" i="1" s="1"/>
  <c r="AE238" i="1" s="1"/>
  <c r="H238" i="1"/>
  <c r="A238" i="1"/>
  <c r="AQ237" i="1"/>
  <c r="AP237" i="1"/>
  <c r="AO237" i="1"/>
  <c r="AF237" i="1"/>
  <c r="AE237" i="1"/>
  <c r="AC237" i="1"/>
  <c r="AD237" i="1" s="1"/>
  <c r="AB237" i="1"/>
  <c r="H237" i="1"/>
  <c r="A237" i="1"/>
  <c r="AQ236" i="1"/>
  <c r="AP236" i="1"/>
  <c r="AO236" i="1"/>
  <c r="AF236" i="1"/>
  <c r="AC236" i="1"/>
  <c r="AD236" i="1" s="1"/>
  <c r="AE236" i="1" s="1"/>
  <c r="H236" i="1"/>
  <c r="A236" i="1"/>
  <c r="AQ235" i="1"/>
  <c r="AP235" i="1"/>
  <c r="AO235" i="1"/>
  <c r="AF235" i="1"/>
  <c r="AE235" i="1"/>
  <c r="AC235" i="1"/>
  <c r="AD235" i="1" s="1"/>
  <c r="AB235" i="1"/>
  <c r="H235" i="1"/>
  <c r="A235" i="1"/>
  <c r="AQ234" i="1"/>
  <c r="AP234" i="1"/>
  <c r="AO234" i="1"/>
  <c r="AF234" i="1"/>
  <c r="AC234" i="1"/>
  <c r="AD234" i="1" s="1"/>
  <c r="AE234" i="1" s="1"/>
  <c r="H234" i="1"/>
  <c r="A234" i="1"/>
  <c r="AQ233" i="1"/>
  <c r="AP233" i="1"/>
  <c r="AO233" i="1"/>
  <c r="AF233" i="1"/>
  <c r="AC233" i="1"/>
  <c r="AD233" i="1" s="1"/>
  <c r="AE233" i="1" s="1"/>
  <c r="H233" i="1"/>
  <c r="A233" i="1"/>
  <c r="AQ232" i="1"/>
  <c r="AP232" i="1"/>
  <c r="AO232" i="1"/>
  <c r="AF232" i="1"/>
  <c r="AE232" i="1"/>
  <c r="AC232" i="1"/>
  <c r="AD232" i="1" s="1"/>
  <c r="AB232" i="1"/>
  <c r="H232" i="1"/>
  <c r="A232" i="1"/>
  <c r="AQ231" i="1"/>
  <c r="AP231" i="1"/>
  <c r="AO231" i="1"/>
  <c r="AF231" i="1"/>
  <c r="AC231" i="1"/>
  <c r="AD231" i="1" s="1"/>
  <c r="AB231" i="1" s="1"/>
  <c r="H231" i="1"/>
  <c r="A231" i="1"/>
  <c r="AQ230" i="1"/>
  <c r="AP230" i="1"/>
  <c r="AO230" i="1"/>
  <c r="AF230" i="1"/>
  <c r="AC230" i="1"/>
  <c r="AD230" i="1" s="1"/>
  <c r="AB230" i="1" s="1"/>
  <c r="H230" i="1"/>
  <c r="A230" i="1"/>
  <c r="AQ229" i="1"/>
  <c r="AP229" i="1"/>
  <c r="AO229" i="1"/>
  <c r="AF229" i="1"/>
  <c r="AE229" i="1"/>
  <c r="AC229" i="1"/>
  <c r="AD229" i="1" s="1"/>
  <c r="AB229" i="1"/>
  <c r="H229" i="1"/>
  <c r="A229" i="1"/>
  <c r="AQ228" i="1"/>
  <c r="AP228" i="1"/>
  <c r="AO228" i="1"/>
  <c r="AF228" i="1"/>
  <c r="AC228" i="1"/>
  <c r="AD228" i="1" s="1"/>
  <c r="AB228" i="1" s="1"/>
  <c r="H228" i="1"/>
  <c r="A228" i="1"/>
  <c r="AQ227" i="1"/>
  <c r="AP227" i="1"/>
  <c r="AO227" i="1"/>
  <c r="AF227" i="1"/>
  <c r="AC227" i="1"/>
  <c r="AD227" i="1" s="1"/>
  <c r="H227" i="1"/>
  <c r="A227" i="1"/>
  <c r="AQ226" i="1"/>
  <c r="AP226" i="1"/>
  <c r="AO226" i="1"/>
  <c r="AF226" i="1"/>
  <c r="AC226" i="1"/>
  <c r="AD226" i="1" s="1"/>
  <c r="AB226" i="1" s="1"/>
  <c r="H226" i="1"/>
  <c r="A226" i="1"/>
  <c r="AQ225" i="1"/>
  <c r="AP225" i="1"/>
  <c r="AO225" i="1"/>
  <c r="AF225" i="1"/>
  <c r="AC225" i="1"/>
  <c r="AD225" i="1" s="1"/>
  <c r="H225" i="1"/>
  <c r="A225" i="1"/>
  <c r="AQ224" i="1"/>
  <c r="AP224" i="1"/>
  <c r="AO224" i="1"/>
  <c r="AF224" i="1"/>
  <c r="AE224" i="1"/>
  <c r="AC224" i="1"/>
  <c r="AD224" i="1" s="1"/>
  <c r="AB224" i="1"/>
  <c r="H224" i="1"/>
  <c r="A224" i="1"/>
  <c r="AQ223" i="1"/>
  <c r="AP223" i="1"/>
  <c r="AO223" i="1"/>
  <c r="AF223" i="1"/>
  <c r="AE223" i="1"/>
  <c r="AC223" i="1"/>
  <c r="AD223" i="1" s="1"/>
  <c r="AB223" i="1"/>
  <c r="H223" i="1"/>
  <c r="A223" i="1"/>
  <c r="AQ222" i="1"/>
  <c r="AP222" i="1"/>
  <c r="AO222" i="1"/>
  <c r="AF222" i="1"/>
  <c r="AC222" i="1"/>
  <c r="AD222" i="1" s="1"/>
  <c r="AB222" i="1" s="1"/>
  <c r="H222" i="1"/>
  <c r="A222" i="1"/>
  <c r="AQ221" i="1"/>
  <c r="AP221" i="1"/>
  <c r="AO221" i="1"/>
  <c r="AF221" i="1"/>
  <c r="AE221" i="1"/>
  <c r="AC221" i="1"/>
  <c r="AD221" i="1" s="1"/>
  <c r="AB221" i="1"/>
  <c r="H221" i="1"/>
  <c r="A221" i="1"/>
  <c r="AQ220" i="1"/>
  <c r="AP220" i="1"/>
  <c r="AO220" i="1"/>
  <c r="AF220" i="1"/>
  <c r="AC220" i="1"/>
  <c r="AD220" i="1" s="1"/>
  <c r="AE220" i="1" s="1"/>
  <c r="H220" i="1"/>
  <c r="A220" i="1"/>
  <c r="AQ219" i="1"/>
  <c r="AP219" i="1"/>
  <c r="AO219" i="1"/>
  <c r="AF219" i="1"/>
  <c r="AC219" i="1"/>
  <c r="AD219" i="1" s="1"/>
  <c r="AE219" i="1" s="1"/>
  <c r="H219" i="1"/>
  <c r="A219" i="1"/>
  <c r="AQ218" i="1"/>
  <c r="AP218" i="1"/>
  <c r="AO218" i="1"/>
  <c r="AF218" i="1"/>
  <c r="AC218" i="1"/>
  <c r="AD218" i="1" s="1"/>
  <c r="AB218" i="1" s="1"/>
  <c r="H218" i="1"/>
  <c r="A218" i="1"/>
  <c r="AQ217" i="1"/>
  <c r="AP217" i="1"/>
  <c r="AO217" i="1"/>
  <c r="AF217" i="1"/>
  <c r="AE217" i="1"/>
  <c r="AC217" i="1"/>
  <c r="AD217" i="1" s="1"/>
  <c r="AB217" i="1"/>
  <c r="H217" i="1"/>
  <c r="A217" i="1"/>
  <c r="AQ216" i="1"/>
  <c r="AP216" i="1"/>
  <c r="AO216" i="1"/>
  <c r="AF216" i="1"/>
  <c r="AC216" i="1"/>
  <c r="AD216" i="1" s="1"/>
  <c r="AB216" i="1" s="1"/>
  <c r="H216" i="1"/>
  <c r="A216" i="1"/>
  <c r="AQ215" i="1"/>
  <c r="AP215" i="1"/>
  <c r="AO215" i="1"/>
  <c r="AF215" i="1"/>
  <c r="AC215" i="1"/>
  <c r="AD215" i="1" s="1"/>
  <c r="AE215" i="1" s="1"/>
  <c r="H215" i="1"/>
  <c r="A215" i="1"/>
  <c r="AQ214" i="1"/>
  <c r="AP214" i="1"/>
  <c r="AO214" i="1"/>
  <c r="AF214" i="1"/>
  <c r="AE214" i="1"/>
  <c r="AC214" i="1"/>
  <c r="AD214" i="1" s="1"/>
  <c r="AB214" i="1"/>
  <c r="H214" i="1"/>
  <c r="A214" i="1"/>
  <c r="AQ213" i="1"/>
  <c r="AP213" i="1"/>
  <c r="AO213" i="1"/>
  <c r="AF213" i="1"/>
  <c r="AC213" i="1"/>
  <c r="AD213" i="1" s="1"/>
  <c r="AE213" i="1" s="1"/>
  <c r="H213" i="1"/>
  <c r="A213" i="1"/>
  <c r="AQ212" i="1"/>
  <c r="AP212" i="1"/>
  <c r="AO212" i="1"/>
  <c r="AF212" i="1"/>
  <c r="AC212" i="1"/>
  <c r="AD212" i="1" s="1"/>
  <c r="AB212" i="1" s="1"/>
  <c r="H212" i="1"/>
  <c r="A212" i="1"/>
  <c r="AQ211" i="1"/>
  <c r="AP211" i="1"/>
  <c r="AO211" i="1"/>
  <c r="AF211" i="1"/>
  <c r="AC211" i="1"/>
  <c r="AD211" i="1" s="1"/>
  <c r="AB211" i="1" s="1"/>
  <c r="H211" i="1"/>
  <c r="A211" i="1"/>
  <c r="AQ210" i="1"/>
  <c r="AP210" i="1"/>
  <c r="AO210" i="1"/>
  <c r="AF210" i="1"/>
  <c r="AE210" i="1"/>
  <c r="AC210" i="1"/>
  <c r="AD210" i="1" s="1"/>
  <c r="AB210" i="1"/>
  <c r="H210" i="1"/>
  <c r="A210" i="1"/>
  <c r="AQ209" i="1"/>
  <c r="AP209" i="1"/>
  <c r="AO209" i="1"/>
  <c r="AF209" i="1"/>
  <c r="AC209" i="1"/>
  <c r="AD209" i="1" s="1"/>
  <c r="AE209" i="1" s="1"/>
  <c r="H209" i="1"/>
  <c r="A209" i="1"/>
  <c r="AQ208" i="1"/>
  <c r="AP208" i="1"/>
  <c r="AO208" i="1"/>
  <c r="AF208" i="1"/>
  <c r="AE208" i="1"/>
  <c r="AC208" i="1"/>
  <c r="AD208" i="1" s="1"/>
  <c r="AB208" i="1"/>
  <c r="H208" i="1"/>
  <c r="A208" i="1"/>
  <c r="AQ207" i="1"/>
  <c r="AP207" i="1"/>
  <c r="AO207" i="1"/>
  <c r="AF207" i="1"/>
  <c r="AC207" i="1"/>
  <c r="AD207" i="1" s="1"/>
  <c r="H207" i="1"/>
  <c r="A207" i="1"/>
  <c r="AQ206" i="1"/>
  <c r="AP206" i="1"/>
  <c r="AO206" i="1"/>
  <c r="AF206" i="1"/>
  <c r="AC206" i="1"/>
  <c r="AD206" i="1" s="1"/>
  <c r="AB206" i="1" s="1"/>
  <c r="H206" i="1"/>
  <c r="A206" i="1"/>
  <c r="AQ205" i="1"/>
  <c r="AP205" i="1"/>
  <c r="AO205" i="1"/>
  <c r="AF205" i="1"/>
  <c r="AC205" i="1"/>
  <c r="AD205" i="1" s="1"/>
  <c r="AE205" i="1" s="1"/>
  <c r="H205" i="1"/>
  <c r="A205" i="1"/>
  <c r="AQ204" i="1"/>
  <c r="AP204" i="1"/>
  <c r="AO204" i="1"/>
  <c r="AF204" i="1"/>
  <c r="AC204" i="1"/>
  <c r="AD204" i="1" s="1"/>
  <c r="AE204" i="1" s="1"/>
  <c r="H204" i="1"/>
  <c r="A204" i="1"/>
  <c r="AQ203" i="1"/>
  <c r="AP203" i="1"/>
  <c r="AO203" i="1"/>
  <c r="AF203" i="1"/>
  <c r="AC203" i="1"/>
  <c r="AD203" i="1" s="1"/>
  <c r="AE203" i="1" s="1"/>
  <c r="A203" i="1"/>
  <c r="AQ202" i="1"/>
  <c r="AP202" i="1"/>
  <c r="AO202" i="1"/>
  <c r="AF202" i="1"/>
  <c r="AE202" i="1"/>
  <c r="AC202" i="1"/>
  <c r="AD202" i="1" s="1"/>
  <c r="AB202" i="1"/>
  <c r="A202" i="1"/>
  <c r="AQ201" i="1"/>
  <c r="AP201" i="1"/>
  <c r="AO201" i="1"/>
  <c r="AF201" i="1"/>
  <c r="AE201" i="1"/>
  <c r="AC201" i="1"/>
  <c r="AD201" i="1" s="1"/>
  <c r="AB201" i="1"/>
  <c r="A201" i="1"/>
  <c r="AQ200" i="1"/>
  <c r="AP200" i="1"/>
  <c r="AO200" i="1"/>
  <c r="AF200" i="1"/>
  <c r="AC200" i="1"/>
  <c r="AD200" i="1" s="1"/>
  <c r="AB200" i="1" s="1"/>
  <c r="A200" i="1"/>
  <c r="AQ199" i="1"/>
  <c r="AP199" i="1"/>
  <c r="AO199" i="1"/>
  <c r="AF199" i="1"/>
  <c r="AC199" i="1"/>
  <c r="AD199" i="1" s="1"/>
  <c r="AE199" i="1" s="1"/>
  <c r="A199" i="1"/>
  <c r="AQ198" i="1"/>
  <c r="AP198" i="1"/>
  <c r="AO198" i="1"/>
  <c r="AF198" i="1"/>
  <c r="AE198" i="1"/>
  <c r="AC198" i="1"/>
  <c r="AD198" i="1" s="1"/>
  <c r="AB198" i="1"/>
  <c r="A198" i="1"/>
  <c r="AQ197" i="1"/>
  <c r="AP197" i="1"/>
  <c r="AO197" i="1"/>
  <c r="AF197" i="1"/>
  <c r="AE197" i="1"/>
  <c r="AC197" i="1"/>
  <c r="AD197" i="1" s="1"/>
  <c r="AB197" i="1"/>
  <c r="A197" i="1"/>
  <c r="AQ196" i="1"/>
  <c r="AP196" i="1"/>
  <c r="AO196" i="1"/>
  <c r="AF196" i="1"/>
  <c r="AC196" i="1"/>
  <c r="AD196" i="1" s="1"/>
  <c r="AB196" i="1" s="1"/>
  <c r="A196" i="1"/>
  <c r="AQ195" i="1"/>
  <c r="AP195" i="1"/>
  <c r="AO195" i="1"/>
  <c r="AF195" i="1"/>
  <c r="AC195" i="1"/>
  <c r="AD195" i="1" s="1"/>
  <c r="A195" i="1"/>
  <c r="AQ194" i="1"/>
  <c r="AP194" i="1"/>
  <c r="AO194" i="1"/>
  <c r="AF194" i="1"/>
  <c r="AC194" i="1"/>
  <c r="AD194" i="1" s="1"/>
  <c r="AB194" i="1" s="1"/>
  <c r="A194" i="1"/>
  <c r="AQ193" i="1"/>
  <c r="AP193" i="1"/>
  <c r="AO193" i="1"/>
  <c r="AF193" i="1"/>
  <c r="AC193" i="1"/>
  <c r="AD193" i="1" s="1"/>
  <c r="AE193" i="1" s="1"/>
  <c r="A193" i="1"/>
  <c r="AQ192" i="1"/>
  <c r="AP192" i="1"/>
  <c r="AO192" i="1"/>
  <c r="AF192" i="1"/>
  <c r="AE192" i="1"/>
  <c r="AC192" i="1"/>
  <c r="AD192" i="1" s="1"/>
  <c r="AB192" i="1"/>
  <c r="A192" i="1"/>
  <c r="AQ191" i="1"/>
  <c r="AP191" i="1"/>
  <c r="AO191" i="1"/>
  <c r="AF191" i="1"/>
  <c r="AC191" i="1"/>
  <c r="AD191" i="1" s="1"/>
  <c r="AB191" i="1" s="1"/>
  <c r="A191" i="1"/>
  <c r="AQ190" i="1"/>
  <c r="AP190" i="1"/>
  <c r="AO190" i="1"/>
  <c r="AF190" i="1"/>
  <c r="AC190" i="1"/>
  <c r="AD190" i="1" s="1"/>
  <c r="AB190" i="1" s="1"/>
  <c r="A190" i="1"/>
  <c r="AQ189" i="1"/>
  <c r="AP189" i="1"/>
  <c r="AO189" i="1"/>
  <c r="AF189" i="1"/>
  <c r="AE189" i="1"/>
  <c r="AC189" i="1"/>
  <c r="AD189" i="1" s="1"/>
  <c r="AB189" i="1"/>
  <c r="A189" i="1"/>
  <c r="AQ188" i="1"/>
  <c r="AP188" i="1"/>
  <c r="AO188" i="1"/>
  <c r="AF188" i="1"/>
  <c r="AE188" i="1"/>
  <c r="AC188" i="1"/>
  <c r="AD188" i="1" s="1"/>
  <c r="AB188" i="1"/>
  <c r="A188" i="1"/>
  <c r="AQ187" i="1"/>
  <c r="AP187" i="1"/>
  <c r="AO187" i="1"/>
  <c r="AF187" i="1"/>
  <c r="AC187" i="1"/>
  <c r="AD187" i="1" s="1"/>
  <c r="AE187" i="1" s="1"/>
  <c r="A187" i="1"/>
  <c r="AQ186" i="1"/>
  <c r="AP186" i="1"/>
  <c r="AO186" i="1"/>
  <c r="AF186" i="1"/>
  <c r="AC186" i="1"/>
  <c r="AD186" i="1" s="1"/>
  <c r="AB186" i="1" s="1"/>
  <c r="A186" i="1"/>
  <c r="AQ185" i="1"/>
  <c r="AP185" i="1"/>
  <c r="AO185" i="1"/>
  <c r="AF185" i="1"/>
  <c r="AC185" i="1"/>
  <c r="AD185" i="1" s="1"/>
  <c r="AE185" i="1" s="1"/>
  <c r="A185" i="1"/>
  <c r="AQ184" i="1"/>
  <c r="AP184" i="1"/>
  <c r="AO184" i="1"/>
  <c r="AF184" i="1"/>
  <c r="AC184" i="1"/>
  <c r="AD184" i="1" s="1"/>
  <c r="AB184" i="1" s="1"/>
  <c r="A184" i="1"/>
  <c r="AQ183" i="1"/>
  <c r="AP183" i="1"/>
  <c r="AO183" i="1"/>
  <c r="AF183" i="1"/>
  <c r="AE183" i="1"/>
  <c r="AC183" i="1"/>
  <c r="AD183" i="1" s="1"/>
  <c r="AB183" i="1"/>
  <c r="A183" i="1"/>
  <c r="AQ182" i="1"/>
  <c r="AP182" i="1"/>
  <c r="AO182" i="1"/>
  <c r="AF182" i="1"/>
  <c r="AC182" i="1"/>
  <c r="AD182" i="1" s="1"/>
  <c r="AB182" i="1" s="1"/>
  <c r="A182" i="1"/>
  <c r="AQ181" i="1"/>
  <c r="AP181" i="1"/>
  <c r="AO181" i="1"/>
  <c r="AF181" i="1"/>
  <c r="AC181" i="1"/>
  <c r="AD181" i="1" s="1"/>
  <c r="A181" i="1"/>
  <c r="AQ180" i="1"/>
  <c r="AP180" i="1"/>
  <c r="AO180" i="1"/>
  <c r="AF180" i="1"/>
  <c r="AC180" i="1"/>
  <c r="AD180" i="1" s="1"/>
  <c r="AB180" i="1" s="1"/>
  <c r="A180" i="1"/>
  <c r="AQ179" i="1"/>
  <c r="AP179" i="1"/>
  <c r="AO179" i="1"/>
  <c r="AF179" i="1"/>
  <c r="AE179" i="1"/>
  <c r="AC179" i="1"/>
  <c r="AD179" i="1" s="1"/>
  <c r="AB179" i="1"/>
  <c r="A179" i="1"/>
  <c r="AQ178" i="1"/>
  <c r="AP178" i="1"/>
  <c r="AO178" i="1"/>
  <c r="AF178" i="1"/>
  <c r="AC178" i="1"/>
  <c r="AD178" i="1" s="1"/>
  <c r="AE178" i="1" s="1"/>
  <c r="A178" i="1"/>
  <c r="AQ177" i="1"/>
  <c r="AP177" i="1"/>
  <c r="AO177" i="1"/>
  <c r="AF177" i="1"/>
  <c r="AC177" i="1"/>
  <c r="AD177" i="1" s="1"/>
  <c r="AB177" i="1" s="1"/>
  <c r="A177" i="1"/>
  <c r="AQ176" i="1"/>
  <c r="AP176" i="1"/>
  <c r="AO176" i="1"/>
  <c r="AF176" i="1"/>
  <c r="AC176" i="1"/>
  <c r="AD176" i="1" s="1"/>
  <c r="AB176" i="1" s="1"/>
  <c r="A176" i="1"/>
  <c r="AQ175" i="1"/>
  <c r="AP175" i="1"/>
  <c r="AO175" i="1"/>
  <c r="AF175" i="1"/>
  <c r="AE175" i="1"/>
  <c r="AC175" i="1"/>
  <c r="AD175" i="1" s="1"/>
  <c r="AB175" i="1"/>
  <c r="A175" i="1"/>
  <c r="AQ174" i="1"/>
  <c r="AP174" i="1"/>
  <c r="AO174" i="1"/>
  <c r="AF174" i="1"/>
  <c r="AE174" i="1"/>
  <c r="AC174" i="1"/>
  <c r="AD174" i="1" s="1"/>
  <c r="AB174" i="1"/>
  <c r="A174" i="1"/>
  <c r="AQ173" i="1"/>
  <c r="AP173" i="1"/>
  <c r="AO173" i="1"/>
  <c r="AF173" i="1"/>
  <c r="AE173" i="1"/>
  <c r="AC173" i="1"/>
  <c r="AD173" i="1" s="1"/>
  <c r="AB173" i="1"/>
  <c r="A173" i="1"/>
  <c r="AQ172" i="1"/>
  <c r="AP172" i="1"/>
  <c r="AO172" i="1"/>
  <c r="AF172" i="1"/>
  <c r="AC172" i="1"/>
  <c r="AD172" i="1" s="1"/>
  <c r="AB172" i="1" s="1"/>
  <c r="A172" i="1"/>
  <c r="AQ171" i="1"/>
  <c r="AP171" i="1"/>
  <c r="AO171" i="1"/>
  <c r="AF171" i="1"/>
  <c r="AC171" i="1"/>
  <c r="AD171" i="1" s="1"/>
  <c r="H171" i="1"/>
  <c r="A171" i="1"/>
  <c r="AQ170" i="1"/>
  <c r="AP170" i="1"/>
  <c r="AO170" i="1"/>
  <c r="AF170" i="1"/>
  <c r="AC170" i="1"/>
  <c r="AD170" i="1" s="1"/>
  <c r="AB170" i="1" s="1"/>
  <c r="H170" i="1"/>
  <c r="A170" i="1"/>
  <c r="AQ169" i="1"/>
  <c r="AP169" i="1"/>
  <c r="AO169" i="1"/>
  <c r="AF169" i="1"/>
  <c r="AC169" i="1"/>
  <c r="AD169" i="1" s="1"/>
  <c r="H169" i="1"/>
  <c r="A169" i="1"/>
  <c r="AQ168" i="1"/>
  <c r="AP168" i="1"/>
  <c r="AO168" i="1"/>
  <c r="AF168" i="1"/>
  <c r="AE168" i="1"/>
  <c r="AC168" i="1"/>
  <c r="AD168" i="1" s="1"/>
  <c r="AB168" i="1"/>
  <c r="H168" i="1"/>
  <c r="A168" i="1"/>
  <c r="AQ167" i="1"/>
  <c r="AP167" i="1"/>
  <c r="AO167" i="1"/>
  <c r="AF167" i="1"/>
  <c r="AC167" i="1"/>
  <c r="AD167" i="1" s="1"/>
  <c r="AE167" i="1" s="1"/>
  <c r="H167" i="1"/>
  <c r="A167" i="1"/>
  <c r="AQ166" i="1"/>
  <c r="AP166" i="1"/>
  <c r="AO166" i="1"/>
  <c r="AF166" i="1"/>
  <c r="AC166" i="1"/>
  <c r="AD166" i="1" s="1"/>
  <c r="AB166" i="1" s="1"/>
  <c r="H166" i="1"/>
  <c r="A166" i="1"/>
  <c r="AQ165" i="1"/>
  <c r="AP165" i="1"/>
  <c r="AO165" i="1"/>
  <c r="AF165" i="1"/>
  <c r="AE165" i="1"/>
  <c r="AC165" i="1"/>
  <c r="AD165" i="1" s="1"/>
  <c r="AB165" i="1"/>
  <c r="H165" i="1"/>
  <c r="A165" i="1"/>
  <c r="AQ164" i="1"/>
  <c r="AP164" i="1"/>
  <c r="AO164" i="1"/>
  <c r="AF164" i="1"/>
  <c r="AC164" i="1"/>
  <c r="AD164" i="1" s="1"/>
  <c r="AE164" i="1" s="1"/>
  <c r="H164" i="1"/>
  <c r="A164" i="1"/>
  <c r="AQ163" i="1"/>
  <c r="AP163" i="1"/>
  <c r="AO163" i="1"/>
  <c r="AF163" i="1"/>
  <c r="AC163" i="1"/>
  <c r="AD163" i="1" s="1"/>
  <c r="AE163" i="1" s="1"/>
  <c r="H163" i="1"/>
  <c r="A163" i="1"/>
  <c r="AQ162" i="1"/>
  <c r="AP162" i="1"/>
  <c r="AO162" i="1"/>
  <c r="AF162" i="1"/>
  <c r="AE162" i="1"/>
  <c r="AC162" i="1"/>
  <c r="AD162" i="1" s="1"/>
  <c r="AB162" i="1"/>
  <c r="H162" i="1"/>
  <c r="A162" i="1"/>
  <c r="AQ161" i="1"/>
  <c r="AP161" i="1"/>
  <c r="AO161" i="1"/>
  <c r="AF161" i="1"/>
  <c r="AC161" i="1"/>
  <c r="AD161" i="1" s="1"/>
  <c r="AE161" i="1" s="1"/>
  <c r="H161" i="1"/>
  <c r="A161" i="1"/>
  <c r="AQ160" i="1"/>
  <c r="AP160" i="1"/>
  <c r="AO160" i="1"/>
  <c r="AF160" i="1"/>
  <c r="AC160" i="1"/>
  <c r="AD160" i="1" s="1"/>
  <c r="AE160" i="1" s="1"/>
  <c r="A160" i="1"/>
  <c r="AQ159" i="1"/>
  <c r="AP159" i="1"/>
  <c r="AO159" i="1"/>
  <c r="AF159" i="1"/>
  <c r="AC159" i="1"/>
  <c r="AD159" i="1" s="1"/>
  <c r="A159" i="1"/>
  <c r="AQ158" i="1"/>
  <c r="AP158" i="1"/>
  <c r="AO158" i="1"/>
  <c r="AF158" i="1"/>
  <c r="AE158" i="1"/>
  <c r="AC158" i="1"/>
  <c r="AD158" i="1" s="1"/>
  <c r="AB158" i="1"/>
  <c r="A158" i="1"/>
  <c r="AQ157" i="1"/>
  <c r="AP157" i="1"/>
  <c r="AO157" i="1"/>
  <c r="AF157" i="1"/>
  <c r="AC157" i="1"/>
  <c r="AD157" i="1" s="1"/>
  <c r="AE157" i="1" s="1"/>
  <c r="A157" i="1"/>
  <c r="AQ156" i="1"/>
  <c r="AP156" i="1"/>
  <c r="AO156" i="1"/>
  <c r="AF156" i="1"/>
  <c r="AC156" i="1"/>
  <c r="AD156" i="1" s="1"/>
  <c r="AB156" i="1" s="1"/>
  <c r="A156" i="1"/>
  <c r="AQ155" i="1"/>
  <c r="AP155" i="1"/>
  <c r="AO155" i="1"/>
  <c r="AF155" i="1"/>
  <c r="AC155" i="1"/>
  <c r="AD155" i="1" s="1"/>
  <c r="A155" i="1"/>
  <c r="AQ154" i="1"/>
  <c r="AP154" i="1"/>
  <c r="AO154" i="1"/>
  <c r="AF154" i="1"/>
  <c r="AC154" i="1"/>
  <c r="AD154" i="1" s="1"/>
  <c r="AB154" i="1" s="1"/>
  <c r="A154" i="1"/>
  <c r="AQ153" i="1"/>
  <c r="AP153" i="1"/>
  <c r="AO153" i="1"/>
  <c r="AF153" i="1"/>
  <c r="AC153" i="1"/>
  <c r="AD153" i="1" s="1"/>
  <c r="A153" i="1"/>
  <c r="AQ152" i="1"/>
  <c r="AP152" i="1"/>
  <c r="AO152" i="1"/>
  <c r="AF152" i="1"/>
  <c r="AC152" i="1"/>
  <c r="AD152" i="1" s="1"/>
  <c r="AE152" i="1" s="1"/>
  <c r="A152" i="1"/>
  <c r="AQ151" i="1"/>
  <c r="AP151" i="1"/>
  <c r="AO151" i="1"/>
  <c r="AF151" i="1"/>
  <c r="AC151" i="1"/>
  <c r="AD151" i="1" s="1"/>
  <c r="AE151" i="1" s="1"/>
  <c r="A151" i="1"/>
  <c r="AQ150" i="1"/>
  <c r="AP150" i="1"/>
  <c r="AO150" i="1"/>
  <c r="AF150" i="1"/>
  <c r="AE150" i="1"/>
  <c r="AC150" i="1"/>
  <c r="AD150" i="1" s="1"/>
  <c r="AB150" i="1"/>
  <c r="A150" i="1"/>
  <c r="AQ149" i="1"/>
  <c r="AP149" i="1"/>
  <c r="AO149" i="1"/>
  <c r="AF149" i="1"/>
  <c r="AE149" i="1"/>
  <c r="AC149" i="1"/>
  <c r="AD149" i="1" s="1"/>
  <c r="AB149" i="1"/>
  <c r="A149" i="1"/>
  <c r="AQ148" i="1"/>
  <c r="AP148" i="1"/>
  <c r="AO148" i="1"/>
  <c r="AF148" i="1"/>
  <c r="AC148" i="1"/>
  <c r="AD148" i="1" s="1"/>
  <c r="AB148" i="1" s="1"/>
  <c r="A148" i="1"/>
  <c r="AQ147" i="1"/>
  <c r="AP147" i="1"/>
  <c r="AO147" i="1"/>
  <c r="AF147" i="1"/>
  <c r="AC147" i="1"/>
  <c r="AD147" i="1" s="1"/>
  <c r="AE147" i="1" s="1"/>
  <c r="A147" i="1"/>
  <c r="AQ146" i="1"/>
  <c r="AP146" i="1"/>
  <c r="AO146" i="1"/>
  <c r="AF146" i="1"/>
  <c r="AC146" i="1"/>
  <c r="AD146" i="1" s="1"/>
  <c r="AB146" i="1" s="1"/>
  <c r="A146" i="1"/>
  <c r="AQ145" i="1"/>
  <c r="AP145" i="1"/>
  <c r="AO145" i="1"/>
  <c r="AF145" i="1"/>
  <c r="AC145" i="1"/>
  <c r="AD145" i="1" s="1"/>
  <c r="AB145" i="1" s="1"/>
  <c r="A145" i="1"/>
  <c r="AQ144" i="1"/>
  <c r="AP144" i="1"/>
  <c r="AO144" i="1"/>
  <c r="AF144" i="1"/>
  <c r="AE144" i="1"/>
  <c r="AC144" i="1"/>
  <c r="AD144" i="1" s="1"/>
  <c r="AB144" i="1"/>
  <c r="A144" i="1"/>
  <c r="AQ143" i="1"/>
  <c r="AP143" i="1"/>
  <c r="AO143" i="1"/>
  <c r="AF143" i="1"/>
  <c r="AC143" i="1"/>
  <c r="AD143" i="1" s="1"/>
  <c r="AB143" i="1" s="1"/>
  <c r="A143" i="1"/>
  <c r="AQ142" i="1"/>
  <c r="AP142" i="1"/>
  <c r="AO142" i="1"/>
  <c r="AF142" i="1"/>
  <c r="AC142" i="1"/>
  <c r="AD142" i="1" s="1"/>
  <c r="AE142" i="1" s="1"/>
  <c r="A142" i="1"/>
  <c r="AQ141" i="1"/>
  <c r="AP141" i="1"/>
  <c r="AO141" i="1"/>
  <c r="AF141" i="1"/>
  <c r="AC141" i="1"/>
  <c r="AD141" i="1" s="1"/>
  <c r="AE141" i="1" s="1"/>
  <c r="A141" i="1"/>
  <c r="AQ140" i="1"/>
  <c r="AP140" i="1"/>
  <c r="AO140" i="1"/>
  <c r="AF140" i="1"/>
  <c r="AE140" i="1"/>
  <c r="AC140" i="1"/>
  <c r="AD140" i="1" s="1"/>
  <c r="AB140" i="1"/>
  <c r="A140" i="1"/>
  <c r="AQ139" i="1"/>
  <c r="AP139" i="1"/>
  <c r="AO139" i="1"/>
  <c r="AF139" i="1"/>
  <c r="AE139" i="1"/>
  <c r="AC139" i="1"/>
  <c r="AD139" i="1" s="1"/>
  <c r="AB139" i="1"/>
  <c r="A139" i="1"/>
  <c r="AQ138" i="1"/>
  <c r="AP138" i="1"/>
  <c r="AO138" i="1"/>
  <c r="AF138" i="1"/>
  <c r="AC138" i="1"/>
  <c r="AD138" i="1" s="1"/>
  <c r="AE138" i="1" s="1"/>
  <c r="A138" i="1"/>
  <c r="AQ137" i="1"/>
  <c r="AP137" i="1"/>
  <c r="AO137" i="1"/>
  <c r="AF137" i="1"/>
  <c r="AC137" i="1"/>
  <c r="AD137" i="1" s="1"/>
  <c r="AE137" i="1" s="1"/>
  <c r="A137" i="1"/>
  <c r="AQ136" i="1"/>
  <c r="AP136" i="1"/>
  <c r="AO136" i="1"/>
  <c r="AF136" i="1"/>
  <c r="AC136" i="1"/>
  <c r="AD136" i="1" s="1"/>
  <c r="AE136" i="1" s="1"/>
  <c r="A136" i="1"/>
  <c r="AQ135" i="1"/>
  <c r="AP135" i="1"/>
  <c r="AO135" i="1"/>
  <c r="AF135" i="1"/>
  <c r="AC135" i="1"/>
  <c r="AD135" i="1" s="1"/>
  <c r="AE135" i="1" s="1"/>
  <c r="A135" i="1"/>
  <c r="AQ134" i="1"/>
  <c r="AP134" i="1"/>
  <c r="AO134" i="1"/>
  <c r="AF134" i="1"/>
  <c r="AE134" i="1"/>
  <c r="AC134" i="1"/>
  <c r="AD134" i="1" s="1"/>
  <c r="AB134" i="1"/>
  <c r="A134" i="1"/>
  <c r="AQ133" i="1"/>
  <c r="AP133" i="1"/>
  <c r="AO133" i="1"/>
  <c r="AF133" i="1"/>
  <c r="AC133" i="1"/>
  <c r="AD133" i="1" s="1"/>
  <c r="A133" i="1"/>
  <c r="AQ132" i="1"/>
  <c r="AP132" i="1"/>
  <c r="AO132" i="1"/>
  <c r="AF132" i="1"/>
  <c r="AE132" i="1"/>
  <c r="AC132" i="1"/>
  <c r="AD132" i="1" s="1"/>
  <c r="AB132" i="1"/>
  <c r="A132" i="1"/>
  <c r="AQ131" i="1"/>
  <c r="AP131" i="1"/>
  <c r="AO131" i="1"/>
  <c r="AF131" i="1"/>
  <c r="AC131" i="1"/>
  <c r="AD131" i="1" s="1"/>
  <c r="A131" i="1"/>
  <c r="AQ130" i="1"/>
  <c r="AP130" i="1"/>
  <c r="AO130" i="1"/>
  <c r="AF130" i="1"/>
  <c r="AC130" i="1"/>
  <c r="AD130" i="1" s="1"/>
  <c r="AB130" i="1" s="1"/>
  <c r="A130" i="1"/>
  <c r="AQ129" i="1"/>
  <c r="AP129" i="1"/>
  <c r="AO129" i="1"/>
  <c r="AF129" i="1"/>
  <c r="AC129" i="1"/>
  <c r="AD129" i="1" s="1"/>
  <c r="AB129" i="1" s="1"/>
  <c r="A129" i="1"/>
  <c r="AQ128" i="1"/>
  <c r="AP128" i="1"/>
  <c r="AO128" i="1"/>
  <c r="AF128" i="1"/>
  <c r="AC128" i="1"/>
  <c r="AD128" i="1" s="1"/>
  <c r="AE128" i="1" s="1"/>
  <c r="A128" i="1"/>
  <c r="AQ127" i="1"/>
  <c r="AP127" i="1"/>
  <c r="AO127" i="1"/>
  <c r="AF127" i="1"/>
  <c r="AC127" i="1"/>
  <c r="AD127" i="1" s="1"/>
  <c r="A127" i="1"/>
  <c r="AQ126" i="1"/>
  <c r="AP126" i="1"/>
  <c r="AO126" i="1"/>
  <c r="AF126" i="1"/>
  <c r="AC126" i="1"/>
  <c r="AD126" i="1" s="1"/>
  <c r="AB126" i="1" s="1"/>
  <c r="A126" i="1"/>
  <c r="AQ125" i="1"/>
  <c r="AP125" i="1"/>
  <c r="AO125" i="1"/>
  <c r="AF125" i="1"/>
  <c r="AE125" i="1"/>
  <c r="AC125" i="1"/>
  <c r="AD125" i="1" s="1"/>
  <c r="AB125" i="1"/>
  <c r="A125" i="1"/>
  <c r="AQ124" i="1"/>
  <c r="AP124" i="1"/>
  <c r="AO124" i="1"/>
  <c r="AF124" i="1"/>
  <c r="AC124" i="1"/>
  <c r="AD124" i="1" s="1"/>
  <c r="AB124" i="1" s="1"/>
  <c r="A124" i="1"/>
  <c r="AQ123" i="1"/>
  <c r="AP123" i="1"/>
  <c r="AO123" i="1"/>
  <c r="AF123" i="1"/>
  <c r="AC123" i="1"/>
  <c r="AD123" i="1" s="1"/>
  <c r="AE123" i="1" s="1"/>
  <c r="A123" i="1"/>
  <c r="AQ122" i="1"/>
  <c r="AP122" i="1"/>
  <c r="AO122" i="1"/>
  <c r="AF122" i="1"/>
  <c r="AE122" i="1"/>
  <c r="AC122" i="1"/>
  <c r="AD122" i="1" s="1"/>
  <c r="AB122" i="1"/>
  <c r="A122" i="1"/>
  <c r="AQ121" i="1"/>
  <c r="AP121" i="1"/>
  <c r="AO121" i="1"/>
  <c r="AF121" i="1"/>
  <c r="AE121" i="1"/>
  <c r="AC121" i="1"/>
  <c r="AD121" i="1" s="1"/>
  <c r="AB121" i="1"/>
  <c r="A121" i="1"/>
  <c r="AQ120" i="1"/>
  <c r="AP120" i="1"/>
  <c r="AO120" i="1"/>
  <c r="AF120" i="1"/>
  <c r="AE120" i="1"/>
  <c r="AC120" i="1"/>
  <c r="AD120" i="1" s="1"/>
  <c r="AB120" i="1"/>
  <c r="A120" i="1"/>
  <c r="AQ119" i="1"/>
  <c r="AP119" i="1"/>
  <c r="AO119" i="1"/>
  <c r="AF119" i="1"/>
  <c r="AE119" i="1"/>
  <c r="AC119" i="1"/>
  <c r="AD119" i="1" s="1"/>
  <c r="AB119" i="1"/>
  <c r="A119" i="1"/>
  <c r="AQ118" i="1"/>
  <c r="AP118" i="1"/>
  <c r="AO118" i="1"/>
  <c r="AF118" i="1"/>
  <c r="AE118" i="1"/>
  <c r="AC118" i="1"/>
  <c r="AD118" i="1" s="1"/>
  <c r="AB118" i="1"/>
  <c r="A118" i="1"/>
  <c r="AQ117" i="1"/>
  <c r="AP117" i="1"/>
  <c r="AO117" i="1"/>
  <c r="AF117" i="1"/>
  <c r="AC117" i="1"/>
  <c r="AD117" i="1" s="1"/>
  <c r="A117" i="1"/>
  <c r="AQ116" i="1"/>
  <c r="AP116" i="1"/>
  <c r="AO116" i="1"/>
  <c r="AF116" i="1"/>
  <c r="AC116" i="1"/>
  <c r="AD116" i="1" s="1"/>
  <c r="AB116" i="1" s="1"/>
  <c r="A116" i="1"/>
  <c r="AQ115" i="1"/>
  <c r="AP115" i="1"/>
  <c r="AO115" i="1"/>
  <c r="AF115" i="1"/>
  <c r="AC115" i="1"/>
  <c r="AD115" i="1" s="1"/>
  <c r="AE115" i="1" s="1"/>
  <c r="A115" i="1"/>
  <c r="AQ114" i="1"/>
  <c r="AP114" i="1"/>
  <c r="AO114" i="1"/>
  <c r="AF114" i="1"/>
  <c r="AC114" i="1"/>
  <c r="AD114" i="1" s="1"/>
  <c r="AB114" i="1" s="1"/>
  <c r="A114" i="1"/>
  <c r="AQ113" i="1"/>
  <c r="AP113" i="1"/>
  <c r="AO113" i="1"/>
  <c r="AF113" i="1"/>
  <c r="AC113" i="1"/>
  <c r="AD113" i="1" s="1"/>
  <c r="AE113" i="1" s="1"/>
  <c r="A113" i="1"/>
  <c r="AQ112" i="1"/>
  <c r="AP112" i="1"/>
  <c r="AO112" i="1"/>
  <c r="AF112" i="1"/>
  <c r="AC112" i="1"/>
  <c r="AD112" i="1" s="1"/>
  <c r="AE112" i="1" s="1"/>
  <c r="A112" i="1"/>
  <c r="AQ111" i="1"/>
  <c r="AP111" i="1"/>
  <c r="AO111" i="1"/>
  <c r="AF111" i="1"/>
  <c r="AC111" i="1"/>
  <c r="AD111" i="1" s="1"/>
  <c r="AE111" i="1" s="1"/>
  <c r="A111" i="1"/>
  <c r="AQ110" i="1"/>
  <c r="AP110" i="1"/>
  <c r="AO110" i="1"/>
  <c r="AF110" i="1"/>
  <c r="AC110" i="1"/>
  <c r="AD110" i="1" s="1"/>
  <c r="AE110" i="1" s="1"/>
  <c r="A110" i="1"/>
  <c r="AQ109" i="1"/>
  <c r="AP109" i="1"/>
  <c r="AO109" i="1"/>
  <c r="AF109" i="1"/>
  <c r="AC109" i="1"/>
  <c r="AD109" i="1" s="1"/>
  <c r="AB109" i="1" s="1"/>
  <c r="A109" i="1"/>
  <c r="AQ108" i="1"/>
  <c r="AP108" i="1"/>
  <c r="AO108" i="1"/>
  <c r="AF108" i="1"/>
  <c r="AE108" i="1"/>
  <c r="AC108" i="1"/>
  <c r="AD108" i="1" s="1"/>
  <c r="AB108" i="1"/>
  <c r="A108" i="1"/>
  <c r="AQ107" i="1"/>
  <c r="AP107" i="1"/>
  <c r="AO107" i="1"/>
  <c r="AF107" i="1"/>
  <c r="AE107" i="1"/>
  <c r="AC107" i="1"/>
  <c r="AD107" i="1" s="1"/>
  <c r="AB107" i="1"/>
  <c r="H107" i="1"/>
  <c r="A107" i="1"/>
  <c r="AQ106" i="1"/>
  <c r="AP106" i="1"/>
  <c r="AO106" i="1"/>
  <c r="AF106" i="1"/>
  <c r="AC106" i="1"/>
  <c r="AD106" i="1" s="1"/>
  <c r="AE106" i="1" s="1"/>
  <c r="H106" i="1"/>
  <c r="A106" i="1"/>
  <c r="AQ105" i="1"/>
  <c r="AP105" i="1"/>
  <c r="AO105" i="1"/>
  <c r="AF105" i="1"/>
  <c r="AE105" i="1"/>
  <c r="AC105" i="1"/>
  <c r="AD105" i="1" s="1"/>
  <c r="AB105" i="1"/>
  <c r="H105" i="1"/>
  <c r="A105" i="1"/>
  <c r="AQ104" i="1"/>
  <c r="AP104" i="1"/>
  <c r="AO104" i="1"/>
  <c r="AF104" i="1"/>
  <c r="AC104" i="1"/>
  <c r="AD104" i="1" s="1"/>
  <c r="H104" i="1"/>
  <c r="A104" i="1"/>
  <c r="AQ103" i="1"/>
  <c r="AP103" i="1"/>
  <c r="AO103" i="1"/>
  <c r="AF103" i="1"/>
  <c r="AC103" i="1"/>
  <c r="AD103" i="1" s="1"/>
  <c r="AB103" i="1" s="1"/>
  <c r="H103" i="1"/>
  <c r="A103" i="1"/>
  <c r="AQ102" i="1"/>
  <c r="AP102" i="1"/>
  <c r="AO102" i="1"/>
  <c r="AF102" i="1"/>
  <c r="AC102" i="1"/>
  <c r="AD102" i="1" s="1"/>
  <c r="AE102" i="1" s="1"/>
  <c r="H102" i="1"/>
  <c r="A102" i="1"/>
  <c r="AQ101" i="1"/>
  <c r="AP101" i="1"/>
  <c r="AO101" i="1"/>
  <c r="AF101" i="1"/>
  <c r="AC101" i="1"/>
  <c r="AD101" i="1" s="1"/>
  <c r="AB101" i="1" s="1"/>
  <c r="H101" i="1"/>
  <c r="A101" i="1"/>
  <c r="AQ100" i="1"/>
  <c r="AP100" i="1"/>
  <c r="AO100" i="1"/>
  <c r="AF100" i="1"/>
  <c r="AC100" i="1"/>
  <c r="AD100" i="1" s="1"/>
  <c r="AE100" i="1" s="1"/>
  <c r="A100" i="1"/>
  <c r="AQ99" i="1"/>
  <c r="AP99" i="1"/>
  <c r="AO99" i="1"/>
  <c r="AF99" i="1"/>
  <c r="AC99" i="1"/>
  <c r="AD99" i="1" s="1"/>
  <c r="AB99" i="1" s="1"/>
  <c r="A99" i="1"/>
  <c r="AQ98" i="1"/>
  <c r="AP98" i="1"/>
  <c r="AO98" i="1"/>
  <c r="AF98" i="1"/>
  <c r="AC98" i="1"/>
  <c r="AD98" i="1" s="1"/>
  <c r="AE98" i="1" s="1"/>
  <c r="A98" i="1"/>
  <c r="AQ97" i="1"/>
  <c r="AP97" i="1"/>
  <c r="AO97" i="1"/>
  <c r="AF97" i="1"/>
  <c r="AE97" i="1"/>
  <c r="AC97" i="1"/>
  <c r="AD97" i="1" s="1"/>
  <c r="AB97" i="1"/>
  <c r="A97" i="1"/>
  <c r="AQ96" i="1"/>
  <c r="AP96" i="1"/>
  <c r="AO96" i="1"/>
  <c r="AF96" i="1"/>
  <c r="AE96" i="1"/>
  <c r="AC96" i="1"/>
  <c r="AD96" i="1" s="1"/>
  <c r="AB96" i="1"/>
  <c r="H96" i="1"/>
  <c r="A96" i="1"/>
  <c r="AQ95" i="1"/>
  <c r="AP95" i="1"/>
  <c r="AO95" i="1"/>
  <c r="AF95" i="1"/>
  <c r="AC95" i="1"/>
  <c r="AD95" i="1" s="1"/>
  <c r="AB95" i="1" s="1"/>
  <c r="H95" i="1"/>
  <c r="A95" i="1"/>
  <c r="AQ94" i="1"/>
  <c r="AP94" i="1"/>
  <c r="AO94" i="1"/>
  <c r="AF94" i="1"/>
  <c r="AE94" i="1"/>
  <c r="AC94" i="1"/>
  <c r="AD94" i="1" s="1"/>
  <c r="AB94" i="1"/>
  <c r="H94" i="1"/>
  <c r="A94" i="1"/>
  <c r="AQ93" i="1"/>
  <c r="AP93" i="1"/>
  <c r="AO93" i="1"/>
  <c r="AF93" i="1"/>
  <c r="AC93" i="1"/>
  <c r="AD93" i="1" s="1"/>
  <c r="AE93" i="1" s="1"/>
  <c r="H93" i="1"/>
  <c r="A93" i="1"/>
  <c r="AQ92" i="1"/>
  <c r="AP92" i="1"/>
  <c r="AO92" i="1"/>
  <c r="AF92" i="1"/>
  <c r="AC92" i="1"/>
  <c r="AD92" i="1" s="1"/>
  <c r="A92" i="1"/>
  <c r="AQ91" i="1"/>
  <c r="AP91" i="1"/>
  <c r="AO91" i="1"/>
  <c r="AF91" i="1"/>
  <c r="AC91" i="1"/>
  <c r="AD91" i="1" s="1"/>
  <c r="AE91" i="1" s="1"/>
  <c r="A91" i="1"/>
  <c r="AQ90" i="1"/>
  <c r="AP90" i="1"/>
  <c r="AO90" i="1"/>
  <c r="AF90" i="1"/>
  <c r="AE90" i="1"/>
  <c r="AC90" i="1"/>
  <c r="AD90" i="1" s="1"/>
  <c r="AB90" i="1"/>
  <c r="A90" i="1"/>
  <c r="AQ89" i="1"/>
  <c r="AP89" i="1"/>
  <c r="AO89" i="1"/>
  <c r="AF89" i="1"/>
  <c r="AC89" i="1"/>
  <c r="AD89" i="1" s="1"/>
  <c r="AB89" i="1" s="1"/>
  <c r="H89" i="1"/>
  <c r="A89" i="1"/>
  <c r="AQ88" i="1"/>
  <c r="AP88" i="1"/>
  <c r="AO88" i="1"/>
  <c r="AF88" i="1"/>
  <c r="AE88" i="1"/>
  <c r="AC88" i="1"/>
  <c r="AD88" i="1" s="1"/>
  <c r="AB88" i="1"/>
  <c r="H88" i="1"/>
  <c r="A88" i="1"/>
  <c r="AQ87" i="1"/>
  <c r="AP87" i="1"/>
  <c r="AO87" i="1"/>
  <c r="AF87" i="1"/>
  <c r="AC87" i="1"/>
  <c r="AD87" i="1" s="1"/>
  <c r="AB87" i="1" s="1"/>
  <c r="H87" i="1"/>
  <c r="A87" i="1"/>
  <c r="AQ86" i="1"/>
  <c r="AP86" i="1"/>
  <c r="AO86" i="1"/>
  <c r="AF86" i="1"/>
  <c r="AE86" i="1"/>
  <c r="AC86" i="1"/>
  <c r="AD86" i="1" s="1"/>
  <c r="AB86" i="1"/>
  <c r="H86" i="1"/>
  <c r="A86" i="1"/>
  <c r="AQ85" i="1"/>
  <c r="AP85" i="1"/>
  <c r="AO85" i="1"/>
  <c r="AF85" i="1"/>
  <c r="AC85" i="1"/>
  <c r="AD85" i="1" s="1"/>
  <c r="AB85" i="1" s="1"/>
  <c r="H85" i="1"/>
  <c r="A85" i="1"/>
  <c r="AQ84" i="1"/>
  <c r="AP84" i="1"/>
  <c r="AO84" i="1"/>
  <c r="AF84" i="1"/>
  <c r="AC84" i="1"/>
  <c r="AD84" i="1" s="1"/>
  <c r="AE84" i="1" s="1"/>
  <c r="H84" i="1"/>
  <c r="A84" i="1"/>
  <c r="AQ83" i="1"/>
  <c r="AP83" i="1"/>
  <c r="AO83" i="1"/>
  <c r="AF83" i="1"/>
  <c r="AC83" i="1"/>
  <c r="AD83" i="1" s="1"/>
  <c r="AE83" i="1" s="1"/>
  <c r="H83" i="1"/>
  <c r="A83" i="1"/>
  <c r="AQ82" i="1"/>
  <c r="AP82" i="1"/>
  <c r="AO82" i="1"/>
  <c r="AF82" i="1"/>
  <c r="AC82" i="1"/>
  <c r="AD82" i="1" s="1"/>
  <c r="AE82" i="1" s="1"/>
  <c r="A82" i="1"/>
  <c r="AQ81" i="1"/>
  <c r="AP81" i="1"/>
  <c r="AO81" i="1"/>
  <c r="AF81" i="1"/>
  <c r="AC81" i="1"/>
  <c r="AD81" i="1" s="1"/>
  <c r="AE81" i="1" s="1"/>
  <c r="A81" i="1"/>
  <c r="AQ80" i="1"/>
  <c r="AP80" i="1"/>
  <c r="AO80" i="1"/>
  <c r="AF80" i="1"/>
  <c r="AC80" i="1"/>
  <c r="AD80" i="1" s="1"/>
  <c r="AE80" i="1" s="1"/>
  <c r="A80" i="1"/>
  <c r="AQ79" i="1"/>
  <c r="AP79" i="1"/>
  <c r="AO79" i="1"/>
  <c r="AF79" i="1"/>
  <c r="AC79" i="1"/>
  <c r="AD79" i="1" s="1"/>
  <c r="AB79" i="1" s="1"/>
  <c r="A79" i="1"/>
  <c r="AQ78" i="1"/>
  <c r="AP78" i="1"/>
  <c r="AO78" i="1"/>
  <c r="AF78" i="1"/>
  <c r="AC78" i="1"/>
  <c r="AD78" i="1" s="1"/>
  <c r="AE78" i="1" s="1"/>
  <c r="A78" i="1"/>
  <c r="AQ77" i="1"/>
  <c r="AP77" i="1"/>
  <c r="AO77" i="1"/>
  <c r="AF77" i="1"/>
  <c r="AC77" i="1"/>
  <c r="AD77" i="1" s="1"/>
  <c r="AB77" i="1" s="1"/>
  <c r="A77" i="1"/>
  <c r="AQ76" i="1"/>
  <c r="AP76" i="1"/>
  <c r="AO76" i="1"/>
  <c r="AF76" i="1"/>
  <c r="AC76" i="1"/>
  <c r="AD76" i="1" s="1"/>
  <c r="A76" i="1"/>
  <c r="AQ75" i="1"/>
  <c r="AP75" i="1"/>
  <c r="AO75" i="1"/>
  <c r="AF75" i="1"/>
  <c r="AC75" i="1"/>
  <c r="AD75" i="1" s="1"/>
  <c r="AB75" i="1" s="1"/>
  <c r="A75" i="1"/>
  <c r="AQ74" i="1"/>
  <c r="AP74" i="1"/>
  <c r="AO74" i="1"/>
  <c r="AF74" i="1"/>
  <c r="AC74" i="1"/>
  <c r="AD74" i="1" s="1"/>
  <c r="AE74" i="1" s="1"/>
  <c r="A74" i="1"/>
  <c r="AQ73" i="1"/>
  <c r="AP73" i="1"/>
  <c r="AO73" i="1"/>
  <c r="AF73" i="1"/>
  <c r="AC73" i="1"/>
  <c r="AD73" i="1" s="1"/>
  <c r="AB73" i="1" s="1"/>
  <c r="A73" i="1"/>
  <c r="AQ72" i="1"/>
  <c r="AP72" i="1"/>
  <c r="AO72" i="1"/>
  <c r="AF72" i="1"/>
  <c r="AE72" i="1"/>
  <c r="AC72" i="1"/>
  <c r="AD72" i="1" s="1"/>
  <c r="AB72" i="1"/>
  <c r="H72" i="1"/>
  <c r="A72" i="1"/>
  <c r="AQ71" i="1"/>
  <c r="AP71" i="1"/>
  <c r="AO71" i="1"/>
  <c r="AF71" i="1"/>
  <c r="AC71" i="1"/>
  <c r="AD71" i="1" s="1"/>
  <c r="AB71" i="1" s="1"/>
  <c r="H71" i="1"/>
  <c r="A71" i="1"/>
  <c r="AQ70" i="1"/>
  <c r="AP70" i="1"/>
  <c r="AO70" i="1"/>
  <c r="AF70" i="1"/>
  <c r="AC70" i="1"/>
  <c r="AD70" i="1" s="1"/>
  <c r="H70" i="1"/>
  <c r="A70" i="1"/>
  <c r="AQ69" i="1"/>
  <c r="AP69" i="1"/>
  <c r="AO69" i="1"/>
  <c r="AF69" i="1"/>
  <c r="AC69" i="1"/>
  <c r="AD69" i="1" s="1"/>
  <c r="AB69" i="1" s="1"/>
  <c r="H69" i="1"/>
  <c r="A69" i="1"/>
  <c r="AQ68" i="1"/>
  <c r="AP68" i="1"/>
  <c r="AO68" i="1"/>
  <c r="AF68" i="1"/>
  <c r="AC68" i="1"/>
  <c r="AD68" i="1" s="1"/>
  <c r="H68" i="1"/>
  <c r="A68" i="1"/>
  <c r="AQ67" i="1"/>
  <c r="AP67" i="1"/>
  <c r="AO67" i="1"/>
  <c r="AF67" i="1"/>
  <c r="AE67" i="1"/>
  <c r="AC67" i="1"/>
  <c r="AD67" i="1" s="1"/>
  <c r="AB67" i="1"/>
  <c r="H67" i="1"/>
  <c r="A67" i="1"/>
  <c r="AQ66" i="1"/>
  <c r="AP66" i="1"/>
  <c r="AO66" i="1"/>
  <c r="AF66" i="1"/>
  <c r="AC66" i="1"/>
  <c r="AD66" i="1" s="1"/>
  <c r="AE66" i="1" s="1"/>
  <c r="H66" i="1"/>
  <c r="A66" i="1"/>
  <c r="AQ65" i="1"/>
  <c r="AP65" i="1"/>
  <c r="AO65" i="1"/>
  <c r="AF65" i="1"/>
  <c r="AE65" i="1"/>
  <c r="AC65" i="1"/>
  <c r="AD65" i="1" s="1"/>
  <c r="AB65" i="1"/>
  <c r="H65" i="1"/>
  <c r="A65" i="1"/>
  <c r="AQ64" i="1"/>
  <c r="AP64" i="1"/>
  <c r="AO64" i="1"/>
  <c r="AF64" i="1"/>
  <c r="AE64" i="1"/>
  <c r="AC64" i="1"/>
  <c r="AD64" i="1" s="1"/>
  <c r="AB64" i="1"/>
  <c r="H64" i="1"/>
  <c r="A64" i="1"/>
  <c r="AQ63" i="1"/>
  <c r="AP63" i="1"/>
  <c r="AO63" i="1"/>
  <c r="AF63" i="1"/>
  <c r="AC63" i="1"/>
  <c r="AD63" i="1" s="1"/>
  <c r="AE63" i="1" s="1"/>
  <c r="H63" i="1"/>
  <c r="A63" i="1"/>
  <c r="AQ62" i="1"/>
  <c r="AP62" i="1"/>
  <c r="AO62" i="1"/>
  <c r="AF62" i="1"/>
  <c r="AC62" i="1"/>
  <c r="AD62" i="1" s="1"/>
  <c r="H62" i="1"/>
  <c r="A62" i="1"/>
  <c r="AQ61" i="1"/>
  <c r="AP61" i="1"/>
  <c r="AO61" i="1"/>
  <c r="AF61" i="1"/>
  <c r="AC61" i="1"/>
  <c r="AD61" i="1" s="1"/>
  <c r="AB61" i="1" s="1"/>
  <c r="H61" i="1"/>
  <c r="A61" i="1"/>
  <c r="AQ60" i="1"/>
  <c r="AP60" i="1"/>
  <c r="AO60" i="1"/>
  <c r="AF60" i="1"/>
  <c r="AC60" i="1"/>
  <c r="AD60" i="1" s="1"/>
  <c r="AE60" i="1" s="1"/>
  <c r="H60" i="1"/>
  <c r="A60" i="1"/>
  <c r="AQ59" i="1"/>
  <c r="AP59" i="1"/>
  <c r="AO59" i="1"/>
  <c r="AF59" i="1"/>
  <c r="AE59" i="1"/>
  <c r="AC59" i="1"/>
  <c r="AD59" i="1" s="1"/>
  <c r="AB59" i="1"/>
  <c r="H59" i="1"/>
  <c r="A59" i="1"/>
  <c r="AQ58" i="1"/>
  <c r="AP58" i="1"/>
  <c r="AO58" i="1"/>
  <c r="AF58" i="1"/>
  <c r="AE58" i="1"/>
  <c r="AC58" i="1"/>
  <c r="AD58" i="1" s="1"/>
  <c r="AB58" i="1"/>
  <c r="H58" i="1"/>
  <c r="A58" i="1"/>
  <c r="AQ57" i="1"/>
  <c r="AP57" i="1"/>
  <c r="AO57" i="1"/>
  <c r="AF57" i="1"/>
  <c r="AC57" i="1"/>
  <c r="AD57" i="1" s="1"/>
  <c r="H57" i="1"/>
  <c r="A57" i="1"/>
  <c r="AQ56" i="1"/>
  <c r="AP56" i="1"/>
  <c r="AO56" i="1"/>
  <c r="AF56" i="1"/>
  <c r="AE56" i="1"/>
  <c r="AC56" i="1"/>
  <c r="AD56" i="1" s="1"/>
  <c r="AB56" i="1"/>
  <c r="H56" i="1"/>
  <c r="A56" i="1"/>
  <c r="AQ55" i="1"/>
  <c r="AP55" i="1"/>
  <c r="AO55" i="1"/>
  <c r="AF55" i="1"/>
  <c r="AE55" i="1"/>
  <c r="AC55" i="1"/>
  <c r="AD55" i="1" s="1"/>
  <c r="AB55" i="1"/>
  <c r="H55" i="1"/>
  <c r="A55" i="1"/>
  <c r="AQ54" i="1"/>
  <c r="AP54" i="1"/>
  <c r="AO54" i="1"/>
  <c r="AF54" i="1"/>
  <c r="AC54" i="1"/>
  <c r="AD54" i="1" s="1"/>
  <c r="AE54" i="1" s="1"/>
  <c r="H54" i="1"/>
  <c r="A54" i="1"/>
  <c r="AQ53" i="1"/>
  <c r="AP53" i="1"/>
  <c r="AO53" i="1"/>
  <c r="AF53" i="1"/>
  <c r="AC53" i="1"/>
  <c r="AD53" i="1" s="1"/>
  <c r="AE53" i="1" s="1"/>
  <c r="H53" i="1"/>
  <c r="A53" i="1"/>
  <c r="AQ52" i="1"/>
  <c r="AP52" i="1"/>
  <c r="AO52" i="1"/>
  <c r="AF52" i="1"/>
  <c r="AC52" i="1"/>
  <c r="AD52" i="1" s="1"/>
  <c r="AE52" i="1" s="1"/>
  <c r="H52" i="1"/>
  <c r="A52" i="1"/>
  <c r="AQ51" i="1"/>
  <c r="AP51" i="1"/>
  <c r="AO51" i="1"/>
  <c r="AF51" i="1"/>
  <c r="AC51" i="1"/>
  <c r="AD51" i="1" s="1"/>
  <c r="AE51" i="1" s="1"/>
  <c r="H51" i="1"/>
  <c r="A51" i="1"/>
  <c r="AQ50" i="1"/>
  <c r="AP50" i="1"/>
  <c r="AO50" i="1"/>
  <c r="AF50" i="1"/>
  <c r="AE50" i="1"/>
  <c r="AC50" i="1"/>
  <c r="AD50" i="1" s="1"/>
  <c r="AB50" i="1"/>
  <c r="H50" i="1"/>
  <c r="A50" i="1"/>
  <c r="AQ49" i="1"/>
  <c r="AP49" i="1"/>
  <c r="AO49" i="1"/>
  <c r="AF49" i="1"/>
  <c r="AC49" i="1"/>
  <c r="AD49" i="1" s="1"/>
  <c r="AE49" i="1" s="1"/>
  <c r="H49" i="1"/>
  <c r="A49" i="1"/>
  <c r="AQ48" i="1"/>
  <c r="AP48" i="1"/>
  <c r="AO48" i="1"/>
  <c r="AF48" i="1"/>
  <c r="AE48" i="1"/>
  <c r="AC48" i="1"/>
  <c r="AD48" i="1" s="1"/>
  <c r="AB48" i="1"/>
  <c r="H48" i="1"/>
  <c r="A48" i="1"/>
  <c r="AQ47" i="1"/>
  <c r="AP47" i="1"/>
  <c r="AO47" i="1"/>
  <c r="AF47" i="1"/>
  <c r="AC47" i="1"/>
  <c r="AD47" i="1" s="1"/>
  <c r="AB47" i="1" s="1"/>
  <c r="H47" i="1"/>
  <c r="A47" i="1"/>
  <c r="AQ46" i="1"/>
  <c r="AP46" i="1"/>
  <c r="AO46" i="1"/>
  <c r="AF46" i="1"/>
  <c r="AC46" i="1"/>
  <c r="AD46" i="1" s="1"/>
  <c r="H46" i="1"/>
  <c r="A46" i="1"/>
  <c r="AQ45" i="1"/>
  <c r="AP45" i="1"/>
  <c r="AO45" i="1"/>
  <c r="AF45" i="1"/>
  <c r="AC45" i="1"/>
  <c r="AD45" i="1" s="1"/>
  <c r="H45" i="1"/>
  <c r="A45" i="1"/>
  <c r="AQ44" i="1"/>
  <c r="AP44" i="1"/>
  <c r="AO44" i="1"/>
  <c r="AF44" i="1"/>
  <c r="AC44" i="1"/>
  <c r="AD44" i="1" s="1"/>
  <c r="H44" i="1"/>
  <c r="A44" i="1"/>
  <c r="AQ43" i="1"/>
  <c r="AP43" i="1"/>
  <c r="AO43" i="1"/>
  <c r="AF43" i="1"/>
  <c r="AE43" i="1"/>
  <c r="AC43" i="1"/>
  <c r="AD43" i="1" s="1"/>
  <c r="AB43" i="1"/>
  <c r="H43" i="1"/>
  <c r="A43" i="1"/>
  <c r="AQ42" i="1"/>
  <c r="AP42" i="1"/>
  <c r="AO42" i="1"/>
  <c r="AF42" i="1"/>
  <c r="AE42" i="1"/>
  <c r="AC42" i="1"/>
  <c r="AD42" i="1" s="1"/>
  <c r="AB42" i="1"/>
  <c r="H42" i="1"/>
  <c r="A42" i="1"/>
  <c r="AQ41" i="1"/>
  <c r="AP41" i="1"/>
  <c r="AO41" i="1"/>
  <c r="AF41" i="1"/>
  <c r="AC41" i="1"/>
  <c r="AD41" i="1" s="1"/>
  <c r="H41" i="1"/>
  <c r="A41" i="1"/>
  <c r="AQ40" i="1"/>
  <c r="AP40" i="1"/>
  <c r="AO40" i="1"/>
  <c r="AF40" i="1"/>
  <c r="AE40" i="1"/>
  <c r="AC40" i="1"/>
  <c r="AD40" i="1" s="1"/>
  <c r="AB40" i="1"/>
  <c r="H40" i="1"/>
  <c r="A40" i="1"/>
  <c r="AQ39" i="1"/>
  <c r="AP39" i="1"/>
  <c r="AO39" i="1"/>
  <c r="AF39" i="1"/>
  <c r="AE39" i="1"/>
  <c r="AC39" i="1"/>
  <c r="AD39" i="1" s="1"/>
  <c r="AB39" i="1"/>
  <c r="H39" i="1"/>
  <c r="A39" i="1"/>
  <c r="AQ38" i="1"/>
  <c r="AP38" i="1"/>
  <c r="AO38" i="1"/>
  <c r="AF38" i="1"/>
  <c r="AE38" i="1"/>
  <c r="AC38" i="1"/>
  <c r="AD38" i="1" s="1"/>
  <c r="AB38" i="1"/>
  <c r="H38" i="1"/>
  <c r="A38" i="1"/>
  <c r="AQ37" i="1"/>
  <c r="AP37" i="1"/>
  <c r="AO37" i="1"/>
  <c r="AF37" i="1"/>
  <c r="AC37" i="1"/>
  <c r="AD37" i="1" s="1"/>
  <c r="AE37" i="1" s="1"/>
  <c r="H37" i="1"/>
  <c r="A37" i="1"/>
  <c r="AQ36" i="1"/>
  <c r="AP36" i="1"/>
  <c r="AO36" i="1"/>
  <c r="AF36" i="1"/>
  <c r="AC36" i="1"/>
  <c r="AD36" i="1" s="1"/>
  <c r="H36" i="1"/>
  <c r="A36" i="1"/>
  <c r="AQ35" i="1"/>
  <c r="AP35" i="1"/>
  <c r="AO35" i="1"/>
  <c r="AF35" i="1"/>
  <c r="AE35" i="1"/>
  <c r="AC35" i="1"/>
  <c r="AD35" i="1" s="1"/>
  <c r="AB35" i="1"/>
  <c r="H35" i="1"/>
  <c r="A35" i="1"/>
  <c r="AQ34" i="1"/>
  <c r="AP34" i="1"/>
  <c r="AO34" i="1"/>
  <c r="AF34" i="1"/>
  <c r="AC34" i="1"/>
  <c r="AD34" i="1" s="1"/>
  <c r="H34" i="1"/>
  <c r="A34" i="1"/>
  <c r="AQ33" i="1"/>
  <c r="AP33" i="1"/>
  <c r="AO33" i="1"/>
  <c r="AF33" i="1"/>
  <c r="AC33" i="1"/>
  <c r="AD33" i="1" s="1"/>
  <c r="H33" i="1"/>
  <c r="A33" i="1"/>
  <c r="AQ32" i="1"/>
  <c r="AP32" i="1"/>
  <c r="AO32" i="1"/>
  <c r="AF32" i="1"/>
  <c r="AE32" i="1"/>
  <c r="AC32" i="1"/>
  <c r="AD32" i="1" s="1"/>
  <c r="AB32" i="1"/>
  <c r="H32" i="1"/>
  <c r="A32" i="1"/>
  <c r="AQ31" i="1"/>
  <c r="AP31" i="1"/>
  <c r="AO31" i="1"/>
  <c r="AF31" i="1"/>
  <c r="AC31" i="1"/>
  <c r="AD31" i="1" s="1"/>
  <c r="AE31" i="1" s="1"/>
  <c r="A31" i="1"/>
  <c r="AQ30" i="1"/>
  <c r="AP30" i="1"/>
  <c r="AO30" i="1"/>
  <c r="AF30" i="1"/>
  <c r="AC30" i="1"/>
  <c r="AD30" i="1" s="1"/>
  <c r="AE30" i="1" s="1"/>
  <c r="A30" i="1"/>
  <c r="AQ29" i="1"/>
  <c r="AP29" i="1"/>
  <c r="AO29" i="1"/>
  <c r="AF29" i="1"/>
  <c r="AC29" i="1"/>
  <c r="AD29" i="1" s="1"/>
  <c r="A29" i="1"/>
  <c r="AQ28" i="1"/>
  <c r="AP28" i="1"/>
  <c r="AO28" i="1"/>
  <c r="AF28" i="1"/>
  <c r="AC28" i="1"/>
  <c r="AD28" i="1" s="1"/>
  <c r="A28" i="1"/>
  <c r="AQ27" i="1"/>
  <c r="AP27" i="1"/>
  <c r="AO27" i="1"/>
  <c r="AF27" i="1"/>
  <c r="AC27" i="1"/>
  <c r="AD27" i="1" s="1"/>
  <c r="A27" i="1"/>
  <c r="AQ26" i="1"/>
  <c r="AP26" i="1"/>
  <c r="AO26" i="1"/>
  <c r="AF26" i="1"/>
  <c r="AC26" i="1"/>
  <c r="AD26" i="1" s="1"/>
  <c r="AE26" i="1" s="1"/>
  <c r="A26" i="1"/>
  <c r="AQ25" i="1"/>
  <c r="AP25" i="1"/>
  <c r="AO25" i="1"/>
  <c r="AF25" i="1"/>
  <c r="AC25" i="1"/>
  <c r="AD25" i="1" s="1"/>
  <c r="AB25" i="1" s="1"/>
  <c r="A25" i="1"/>
  <c r="AQ24" i="1"/>
  <c r="AP24" i="1"/>
  <c r="AO24" i="1"/>
  <c r="AF24" i="1"/>
  <c r="AC24" i="1"/>
  <c r="AD24" i="1" s="1"/>
  <c r="AE24" i="1" s="1"/>
  <c r="A24" i="1"/>
  <c r="AQ23" i="1"/>
  <c r="AP23" i="1"/>
  <c r="AO23" i="1"/>
  <c r="AF23" i="1"/>
  <c r="AC23" i="1"/>
  <c r="AD23" i="1" s="1"/>
  <c r="AE23" i="1" s="1"/>
  <c r="A23" i="1"/>
  <c r="AQ22" i="1"/>
  <c r="AP22" i="1"/>
  <c r="AO22" i="1"/>
  <c r="AF22" i="1"/>
  <c r="AC22" i="1"/>
  <c r="AD22" i="1" s="1"/>
  <c r="AE22" i="1" s="1"/>
  <c r="A22" i="1"/>
  <c r="AQ21" i="1"/>
  <c r="AP21" i="1"/>
  <c r="AO21" i="1"/>
  <c r="AF21" i="1"/>
  <c r="AC21" i="1"/>
  <c r="AD21" i="1" s="1"/>
  <c r="AE21" i="1" s="1"/>
  <c r="A21" i="1"/>
  <c r="AQ20" i="1"/>
  <c r="AP20" i="1"/>
  <c r="AO20" i="1"/>
  <c r="AF20" i="1"/>
  <c r="AC20" i="1"/>
  <c r="AD20" i="1" s="1"/>
  <c r="AE20" i="1" s="1"/>
  <c r="H20" i="1"/>
  <c r="A20" i="1"/>
  <c r="AQ19" i="1"/>
  <c r="AP19" i="1"/>
  <c r="AO19" i="1"/>
  <c r="AF19" i="1"/>
  <c r="AE19" i="1"/>
  <c r="AC19" i="1"/>
  <c r="AB19" i="1"/>
  <c r="H19" i="1"/>
  <c r="A19" i="1"/>
  <c r="AQ18" i="1"/>
  <c r="AP18" i="1"/>
  <c r="AO18" i="1"/>
  <c r="AF18" i="1"/>
  <c r="AC18" i="1"/>
  <c r="H18" i="1"/>
  <c r="A18" i="1"/>
  <c r="AQ17" i="1"/>
  <c r="AP17" i="1"/>
  <c r="AO17" i="1"/>
  <c r="AF17" i="1"/>
  <c r="AC17" i="1"/>
  <c r="AD17" i="1" s="1"/>
  <c r="AE17" i="1" s="1"/>
  <c r="H17" i="1"/>
  <c r="A17" i="1"/>
  <c r="AQ16" i="1"/>
  <c r="AP16" i="1"/>
  <c r="AO16" i="1"/>
  <c r="AF16" i="1"/>
  <c r="AE16" i="1"/>
  <c r="AC16" i="1"/>
  <c r="AD16" i="1" s="1"/>
  <c r="AB16" i="1"/>
  <c r="H16" i="1"/>
  <c r="A16" i="1"/>
  <c r="AQ15" i="1"/>
  <c r="AP15" i="1"/>
  <c r="AO15" i="1"/>
  <c r="AF15" i="1"/>
  <c r="AE15" i="1"/>
  <c r="AC15" i="1"/>
  <c r="AB15" i="1"/>
  <c r="H15" i="1"/>
  <c r="A15" i="1"/>
  <c r="AQ14" i="1"/>
  <c r="AP14" i="1"/>
  <c r="AO14" i="1"/>
  <c r="AF14" i="1"/>
  <c r="AE14" i="1"/>
  <c r="AC14" i="1"/>
  <c r="AD14" i="1" s="1"/>
  <c r="AB14" i="1"/>
  <c r="H14" i="1"/>
  <c r="A14" i="1"/>
  <c r="AQ13" i="1"/>
  <c r="AP13" i="1"/>
  <c r="AO13" i="1"/>
  <c r="AF13" i="1"/>
  <c r="AC13" i="1"/>
  <c r="AD13" i="1" s="1"/>
  <c r="H13" i="1"/>
  <c r="A13" i="1"/>
  <c r="AQ12" i="1"/>
  <c r="AP12" i="1"/>
  <c r="AO12" i="1"/>
  <c r="AF12" i="1"/>
  <c r="AC12" i="1"/>
  <c r="AD12" i="1" s="1"/>
  <c r="H12" i="1"/>
  <c r="A12" i="1"/>
  <c r="AQ11" i="1"/>
  <c r="AP11" i="1"/>
  <c r="AO11" i="1"/>
  <c r="AF11" i="1"/>
  <c r="AE11" i="1"/>
  <c r="AC11" i="1"/>
  <c r="AB11" i="1"/>
  <c r="H11" i="1"/>
  <c r="A11" i="1"/>
  <c r="AQ10" i="1"/>
  <c r="AP10" i="1"/>
  <c r="AO10" i="1"/>
  <c r="AF10" i="1"/>
  <c r="AE10" i="1"/>
  <c r="AC10" i="1"/>
  <c r="AD10" i="1" s="1"/>
  <c r="AB10" i="1"/>
  <c r="H10" i="1"/>
  <c r="A10" i="1"/>
  <c r="AQ9" i="1"/>
  <c r="AP9" i="1"/>
  <c r="AO9" i="1"/>
  <c r="AF9" i="1"/>
  <c r="AE9" i="1"/>
  <c r="AC9" i="1"/>
  <c r="AD9" i="1" s="1"/>
  <c r="AB9" i="1"/>
  <c r="H9" i="1"/>
  <c r="A9" i="1"/>
  <c r="AQ8" i="1"/>
  <c r="AP8" i="1"/>
  <c r="AO8" i="1"/>
  <c r="AF8" i="1"/>
  <c r="AC8" i="1"/>
  <c r="AD8" i="1" s="1"/>
  <c r="AB8" i="1" s="1"/>
  <c r="H8" i="1"/>
  <c r="A8" i="1"/>
  <c r="AQ7" i="1"/>
  <c r="AP7" i="1"/>
  <c r="AO7" i="1"/>
  <c r="AF7" i="1"/>
  <c r="AE7" i="1"/>
  <c r="AC7" i="1"/>
  <c r="AD7" i="1" s="1"/>
  <c r="AB7" i="1"/>
  <c r="H7" i="1"/>
  <c r="A7" i="1"/>
  <c r="AQ6" i="1"/>
  <c r="AP6" i="1"/>
  <c r="AO6" i="1"/>
  <c r="AF6" i="1"/>
  <c r="AC6" i="1"/>
  <c r="AD6" i="1" s="1"/>
  <c r="AE6" i="1" s="1"/>
  <c r="H6" i="1"/>
  <c r="A6" i="1"/>
  <c r="AQ5" i="1"/>
  <c r="AP5" i="1"/>
  <c r="AO5" i="1"/>
  <c r="AF5" i="1"/>
  <c r="AC5" i="1"/>
  <c r="AD5" i="1" s="1"/>
  <c r="AE5" i="1" s="1"/>
  <c r="H5" i="1"/>
  <c r="A5" i="1"/>
  <c r="AQ4" i="1"/>
  <c r="AP4" i="1"/>
  <c r="AO4" i="1"/>
  <c r="AF4" i="1"/>
  <c r="AC4" i="1"/>
  <c r="AD4" i="1" s="1"/>
  <c r="AE4" i="1" s="1"/>
  <c r="H4" i="1"/>
  <c r="A4" i="1"/>
  <c r="AQ3" i="1"/>
  <c r="AP3" i="1"/>
  <c r="AO3" i="1"/>
  <c r="AF3" i="1"/>
  <c r="AC3" i="1"/>
  <c r="AD3" i="1" s="1"/>
  <c r="AE3" i="1" s="1"/>
  <c r="H3" i="1"/>
  <c r="A3" i="1"/>
  <c r="C1" i="1"/>
  <c r="AB115" i="1" l="1"/>
  <c r="AB322" i="1"/>
  <c r="AB770" i="1"/>
  <c r="AB771" i="1"/>
  <c r="AB772" i="1"/>
  <c r="AB773" i="1"/>
  <c r="AB774" i="1"/>
  <c r="AB775" i="1"/>
  <c r="AB823" i="1"/>
  <c r="AB473" i="1"/>
  <c r="AB779" i="1"/>
  <c r="AB792" i="1"/>
  <c r="AE640" i="1"/>
  <c r="AB102" i="1"/>
  <c r="AB178" i="1"/>
  <c r="AD19" i="1"/>
  <c r="AE347" i="1"/>
  <c r="AE745" i="1"/>
  <c r="AE746" i="1"/>
  <c r="AE747" i="1"/>
  <c r="AE748" i="1"/>
  <c r="AE744" i="1"/>
  <c r="AB726" i="1"/>
  <c r="AB729" i="1"/>
  <c r="AB672" i="1"/>
  <c r="AB136" i="1"/>
  <c r="AB137" i="1"/>
  <c r="AB887" i="1"/>
  <c r="AB37" i="1"/>
  <c r="AB678" i="1"/>
  <c r="AB680" i="1"/>
  <c r="AB681" i="1"/>
  <c r="AB451" i="1"/>
  <c r="AB642" i="1"/>
  <c r="AB646" i="1"/>
  <c r="AB655" i="1"/>
  <c r="AB601" i="1"/>
  <c r="AB135" i="1"/>
  <c r="AB581" i="1"/>
  <c r="AB100" i="1"/>
  <c r="AB112" i="1"/>
  <c r="AB128" i="1"/>
  <c r="AB147" i="1"/>
  <c r="AB160" i="1"/>
  <c r="AB496" i="1"/>
  <c r="AB285" i="1"/>
  <c r="AB262" i="1"/>
  <c r="AB286" i="1"/>
  <c r="AB800" i="1"/>
  <c r="AB263" i="1"/>
  <c r="AB330" i="1"/>
  <c r="AB54" i="1"/>
  <c r="AB236" i="1"/>
  <c r="AB63" i="1"/>
  <c r="AE794" i="1"/>
  <c r="AB78" i="1"/>
  <c r="AE752" i="1"/>
  <c r="AE898" i="1"/>
  <c r="AB4" i="1"/>
  <c r="AB6" i="1"/>
  <c r="AB843" i="1"/>
  <c r="AB851" i="1"/>
  <c r="AB847" i="1"/>
  <c r="AE319" i="1"/>
  <c r="AE610" i="1"/>
  <c r="AE611" i="1"/>
  <c r="K491" i="6"/>
  <c r="K857" i="6"/>
  <c r="K685" i="6"/>
  <c r="K720" i="6"/>
  <c r="K852" i="6"/>
  <c r="I74" i="1"/>
  <c r="I76" i="1"/>
  <c r="I78" i="1"/>
  <c r="I227" i="1"/>
  <c r="I235" i="1"/>
  <c r="I10" i="1"/>
  <c r="I39" i="1"/>
  <c r="I49" i="1"/>
  <c r="C61" i="1"/>
  <c r="C69" i="1"/>
  <c r="I96" i="1"/>
  <c r="I106" i="1"/>
  <c r="G111" i="1"/>
  <c r="G124" i="1"/>
  <c r="G132" i="1"/>
  <c r="G140" i="1"/>
  <c r="G146" i="1"/>
  <c r="I153" i="1"/>
  <c r="I157" i="1"/>
  <c r="G160" i="1"/>
  <c r="I171" i="1"/>
  <c r="I221" i="1"/>
  <c r="C261" i="1"/>
  <c r="I269" i="1"/>
  <c r="I283" i="1"/>
  <c r="C328" i="1"/>
  <c r="I4" i="1"/>
  <c r="I6" i="1"/>
  <c r="I12" i="1"/>
  <c r="I16" i="1"/>
  <c r="I18" i="1"/>
  <c r="I20" i="1"/>
  <c r="I35" i="1"/>
  <c r="C37" i="1"/>
  <c r="I8" i="1"/>
  <c r="C33" i="1"/>
  <c r="I57" i="1"/>
  <c r="C65" i="1"/>
  <c r="I94" i="1"/>
  <c r="I104" i="1"/>
  <c r="I108" i="1"/>
  <c r="I117" i="1"/>
  <c r="I127" i="1"/>
  <c r="I133" i="1"/>
  <c r="I141" i="1"/>
  <c r="I149" i="1"/>
  <c r="I155" i="1"/>
  <c r="I163" i="1"/>
  <c r="I213" i="1"/>
  <c r="I223" i="1"/>
  <c r="I265" i="1"/>
  <c r="I281" i="1"/>
  <c r="I295" i="1"/>
  <c r="I309" i="1"/>
  <c r="C332" i="1"/>
  <c r="I14" i="1"/>
  <c r="C47" i="1"/>
  <c r="C51" i="1"/>
  <c r="C59" i="1"/>
  <c r="C67" i="1"/>
  <c r="C83" i="1"/>
  <c r="I102" i="1"/>
  <c r="G109" i="1"/>
  <c r="G114" i="1"/>
  <c r="G130" i="1"/>
  <c r="I139" i="1"/>
  <c r="I143" i="1"/>
  <c r="I151" i="1"/>
  <c r="I161" i="1"/>
  <c r="I205" i="1"/>
  <c r="I215" i="1"/>
  <c r="I263" i="1"/>
  <c r="I273" i="1"/>
  <c r="I287" i="1"/>
  <c r="I311" i="1"/>
  <c r="C330" i="1"/>
  <c r="G769" i="1"/>
  <c r="I41" i="1"/>
  <c r="C43" i="1"/>
  <c r="I45" i="1"/>
  <c r="I53" i="1"/>
  <c r="C55" i="1"/>
  <c r="C63" i="1"/>
  <c r="C71" i="1"/>
  <c r="G75" i="1"/>
  <c r="I80" i="1"/>
  <c r="I82" i="1"/>
  <c r="C85" i="1"/>
  <c r="C87" i="1"/>
  <c r="C89" i="1"/>
  <c r="I110" i="1"/>
  <c r="I112" i="1"/>
  <c r="I113" i="1"/>
  <c r="I115" i="1"/>
  <c r="G116" i="1"/>
  <c r="I119" i="1"/>
  <c r="G120" i="1"/>
  <c r="I121" i="1"/>
  <c r="G122" i="1"/>
  <c r="I123" i="1"/>
  <c r="I125" i="1"/>
  <c r="G126" i="1"/>
  <c r="G128" i="1"/>
  <c r="I129" i="1"/>
  <c r="I131" i="1"/>
  <c r="I135" i="1"/>
  <c r="G136" i="1"/>
  <c r="I137" i="1"/>
  <c r="G138" i="1"/>
  <c r="G142" i="1"/>
  <c r="G144" i="1"/>
  <c r="I145" i="1"/>
  <c r="I147" i="1"/>
  <c r="G156" i="1"/>
  <c r="I159" i="1"/>
  <c r="I165" i="1"/>
  <c r="I167" i="1"/>
  <c r="I169" i="1"/>
  <c r="I207" i="1"/>
  <c r="I209" i="1"/>
  <c r="I211" i="1"/>
  <c r="I217" i="1"/>
  <c r="I219" i="1"/>
  <c r="I225" i="1"/>
  <c r="I229" i="1"/>
  <c r="I231" i="1"/>
  <c r="I233" i="1"/>
  <c r="I267" i="1"/>
  <c r="I271" i="1"/>
  <c r="I275" i="1"/>
  <c r="I277" i="1"/>
  <c r="I279" i="1"/>
  <c r="I285" i="1"/>
  <c r="I289" i="1"/>
  <c r="I293" i="1"/>
  <c r="C305" i="1"/>
  <c r="C307" i="1"/>
  <c r="AD18" i="1"/>
  <c r="AB60" i="1"/>
  <c r="AB443" i="1"/>
  <c r="AB3" i="1"/>
  <c r="AB5" i="1"/>
  <c r="AD15" i="1"/>
  <c r="AB21" i="1"/>
  <c r="AB30" i="1"/>
  <c r="AB98" i="1"/>
  <c r="AB106" i="1"/>
  <c r="AB167" i="1"/>
  <c r="AB209" i="1"/>
  <c r="AB279" i="1"/>
  <c r="AB341" i="1"/>
  <c r="AB344" i="1"/>
  <c r="AB350" i="1"/>
  <c r="AB464" i="1"/>
  <c r="AB238" i="1"/>
  <c r="AB266" i="1"/>
  <c r="AB636" i="1"/>
  <c r="AB840" i="1"/>
  <c r="AB694" i="1"/>
  <c r="AB695" i="1"/>
  <c r="AB699" i="1"/>
  <c r="AB308" i="1"/>
  <c r="AB514" i="1"/>
  <c r="AB563" i="1"/>
  <c r="AB609" i="1"/>
  <c r="AB614" i="1"/>
  <c r="AB635" i="1"/>
  <c r="AB661" i="1"/>
  <c r="AB662" i="1"/>
  <c r="AB674" i="1"/>
  <c r="AB676" i="1"/>
  <c r="AB683" i="1"/>
  <c r="AB685" i="1"/>
  <c r="AB686" i="1"/>
  <c r="AB690" i="1"/>
  <c r="AB711" i="1"/>
  <c r="AB788" i="1"/>
  <c r="AB820" i="1"/>
  <c r="AB899" i="1"/>
  <c r="AB66" i="1"/>
  <c r="AB80" i="1"/>
  <c r="AB81" i="1"/>
  <c r="AB82" i="1"/>
  <c r="AB93" i="1"/>
  <c r="AB113" i="1"/>
  <c r="AB141" i="1"/>
  <c r="AB142" i="1"/>
  <c r="AB220" i="1"/>
  <c r="AB274" i="1"/>
  <c r="AB280" i="1"/>
  <c r="AB294" i="1"/>
  <c r="AB300" i="1"/>
  <c r="AB310" i="1"/>
  <c r="AB327" i="1"/>
  <c r="AB459" i="1"/>
  <c r="AB465" i="1"/>
  <c r="AB561" i="1"/>
  <c r="AB603" i="1"/>
  <c r="AB628" i="1"/>
  <c r="AB669" i="1"/>
  <c r="AB671" i="1"/>
  <c r="AB691" i="1"/>
  <c r="AB692" i="1"/>
  <c r="AB704" i="1"/>
  <c r="AB780" i="1"/>
  <c r="AB786" i="1"/>
  <c r="AB796" i="1"/>
  <c r="AB808" i="1"/>
  <c r="AB809" i="1"/>
  <c r="AB830" i="1"/>
  <c r="AB844" i="1"/>
  <c r="AB856" i="1"/>
  <c r="AB858" i="1"/>
  <c r="AB863" i="1"/>
  <c r="AB870" i="1"/>
  <c r="AB871" i="1"/>
  <c r="AB885" i="1"/>
  <c r="AB891" i="1"/>
  <c r="AB894" i="1"/>
  <c r="AB903" i="1"/>
  <c r="AB911" i="1"/>
  <c r="AB51" i="1"/>
  <c r="AB857" i="1"/>
  <c r="AB161" i="1"/>
  <c r="AB53" i="1"/>
  <c r="AB233" i="1"/>
  <c r="AB293" i="1"/>
  <c r="AB460" i="1"/>
  <c r="AB466" i="1"/>
  <c r="AE176" i="1"/>
  <c r="AE177" i="1"/>
  <c r="AB432" i="1"/>
  <c r="AB273" i="1"/>
  <c r="AB275" i="1"/>
  <c r="AB277" i="1"/>
  <c r="AE340" i="1"/>
  <c r="AB332" i="1"/>
  <c r="AE8" i="1"/>
  <c r="AB163" i="1"/>
  <c r="AB49" i="1"/>
  <c r="AB213" i="1"/>
  <c r="AB219" i="1"/>
  <c r="AB342" i="1"/>
  <c r="AB193" i="1"/>
  <c r="AB23" i="1"/>
  <c r="AB31" i="1"/>
  <c r="AB83" i="1"/>
  <c r="AB91" i="1"/>
  <c r="AB205" i="1"/>
  <c r="AB253" i="1"/>
  <c r="AB312" i="1"/>
  <c r="AB316" i="1"/>
  <c r="AB486" i="1"/>
  <c r="AB576" i="1"/>
  <c r="AB582" i="1"/>
  <c r="AB761" i="1"/>
  <c r="AB298" i="1"/>
  <c r="AB17" i="1"/>
  <c r="AB204" i="1"/>
  <c r="AB789" i="1"/>
  <c r="AB791" i="1"/>
  <c r="AE629" i="1"/>
  <c r="AB602" i="1"/>
  <c r="AB604" i="1"/>
  <c r="AB608" i="1"/>
  <c r="AB762" i="1"/>
  <c r="AD11" i="1"/>
  <c r="AB777" i="1"/>
  <c r="AB785" i="1"/>
  <c r="AB756" i="1"/>
  <c r="AB497" i="1"/>
  <c r="AB499" i="1"/>
  <c r="AB760" i="1"/>
  <c r="AB624" i="1"/>
  <c r="AB627" i="1"/>
  <c r="AB657" i="1"/>
  <c r="AB731" i="1"/>
  <c r="AB732" i="1"/>
  <c r="AB733" i="1"/>
  <c r="AB634" i="1"/>
  <c r="AB700" i="1"/>
  <c r="AB707" i="1"/>
  <c r="AB753" i="1"/>
  <c r="AB631" i="1"/>
  <c r="AB664" i="1"/>
  <c r="AB590" i="1"/>
  <c r="AB589" i="1"/>
  <c r="AB595" i="1"/>
  <c r="AB111" i="1"/>
  <c r="AB592" i="1"/>
  <c r="AB724" i="1"/>
  <c r="AB613" i="1"/>
  <c r="AB904" i="1"/>
  <c r="AB445" i="1"/>
  <c r="AB234" i="1"/>
  <c r="AB409" i="1"/>
  <c r="AB138" i="1"/>
  <c r="AB718" i="1"/>
  <c r="AB839" i="1"/>
  <c r="AB485" i="1"/>
  <c r="AE129" i="1"/>
  <c r="AB461" i="1"/>
  <c r="AE25" i="1"/>
  <c r="AB187" i="1"/>
  <c r="AB348" i="1"/>
  <c r="AE489" i="1"/>
  <c r="AE47" i="1"/>
  <c r="AE191" i="1"/>
  <c r="AE909" i="1"/>
  <c r="AB659" i="1"/>
  <c r="AB801" i="1"/>
  <c r="AB123" i="1"/>
  <c r="AB418" i="1"/>
  <c r="AB84" i="1"/>
  <c r="AB152" i="1"/>
  <c r="AB164" i="1"/>
  <c r="AB52" i="1"/>
  <c r="C450" i="1"/>
  <c r="C452" i="1"/>
  <c r="C454" i="1"/>
  <c r="C456" i="1"/>
  <c r="C458" i="1"/>
  <c r="C460" i="1"/>
  <c r="C462" i="1"/>
  <c r="C464" i="1"/>
  <c r="C466" i="1"/>
  <c r="I468" i="1"/>
  <c r="I470" i="1"/>
  <c r="I472" i="1"/>
  <c r="C474" i="1"/>
  <c r="C489" i="1"/>
  <c r="G490" i="1"/>
  <c r="C501" i="1"/>
  <c r="AB570" i="1"/>
  <c r="AB670" i="1"/>
  <c r="AE776" i="1"/>
  <c r="AE784" i="1"/>
  <c r="AE826" i="1"/>
  <c r="AE71" i="1"/>
  <c r="AE196" i="1"/>
  <c r="AE663" i="1"/>
  <c r="AE790" i="1"/>
  <c r="AE869" i="1"/>
  <c r="AE211" i="1"/>
  <c r="AE231" i="1"/>
  <c r="AB824" i="1"/>
  <c r="AE101" i="1"/>
  <c r="AE143" i="1"/>
  <c r="AE145" i="1"/>
  <c r="AB329" i="1"/>
  <c r="AB433" i="1"/>
  <c r="AE852" i="1"/>
  <c r="AE580" i="1"/>
  <c r="AE323" i="1"/>
  <c r="AB675" i="1"/>
  <c r="AE265" i="1"/>
  <c r="AB450" i="1"/>
  <c r="I5" i="1"/>
  <c r="C7" i="1"/>
  <c r="C9" i="1"/>
  <c r="I11" i="1"/>
  <c r="C13" i="1"/>
  <c r="I15" i="1"/>
  <c r="C17" i="1"/>
  <c r="I19" i="1"/>
  <c r="H21" i="1"/>
  <c r="I22" i="1"/>
  <c r="I23" i="1"/>
  <c r="I24" i="1"/>
  <c r="I25" i="1"/>
  <c r="I26" i="1"/>
  <c r="I27" i="1"/>
  <c r="I28" i="1"/>
  <c r="I29" i="1"/>
  <c r="I30" i="1"/>
  <c r="I31" i="1"/>
  <c r="I32" i="1"/>
  <c r="I34" i="1"/>
  <c r="I36" i="1"/>
  <c r="I38" i="1"/>
  <c r="I40" i="1"/>
  <c r="I42" i="1"/>
  <c r="I44" i="1"/>
  <c r="I46" i="1"/>
  <c r="I48" i="1"/>
  <c r="I50" i="1"/>
  <c r="I52" i="1"/>
  <c r="I54" i="1"/>
  <c r="I56" i="1"/>
  <c r="I58" i="1"/>
  <c r="I60" i="1"/>
  <c r="I62" i="1"/>
  <c r="I64" i="1"/>
  <c r="I66" i="1"/>
  <c r="I68" i="1"/>
  <c r="I70" i="1"/>
  <c r="I72" i="1"/>
  <c r="I84" i="1"/>
  <c r="I86" i="1"/>
  <c r="I88" i="1"/>
  <c r="I90" i="1"/>
  <c r="I92" i="1"/>
  <c r="C93" i="1"/>
  <c r="C95" i="1"/>
  <c r="G97" i="1"/>
  <c r="I98" i="1"/>
  <c r="G99" i="1"/>
  <c r="I100" i="1"/>
  <c r="C101" i="1"/>
  <c r="C103" i="1"/>
  <c r="C105" i="1"/>
  <c r="C107" i="1"/>
  <c r="C162" i="1"/>
  <c r="C164" i="1"/>
  <c r="C166" i="1"/>
  <c r="C168" i="1"/>
  <c r="C170" i="1"/>
  <c r="G172" i="1"/>
  <c r="I173" i="1"/>
  <c r="G174" i="1"/>
  <c r="I175" i="1"/>
  <c r="G176" i="1"/>
  <c r="I177" i="1"/>
  <c r="G178" i="1"/>
  <c r="I179" i="1"/>
  <c r="G180" i="1"/>
  <c r="I181" i="1"/>
  <c r="G182" i="1"/>
  <c r="I183" i="1"/>
  <c r="G184" i="1"/>
  <c r="I185" i="1"/>
  <c r="G186" i="1"/>
  <c r="I187" i="1"/>
  <c r="I189" i="1"/>
  <c r="G190" i="1"/>
  <c r="I191" i="1"/>
  <c r="G192" i="1"/>
  <c r="I193" i="1"/>
  <c r="G194" i="1"/>
  <c r="I195" i="1"/>
  <c r="G196" i="1"/>
  <c r="I197" i="1"/>
  <c r="I199" i="1"/>
  <c r="I201" i="1"/>
  <c r="G202" i="1"/>
  <c r="I203" i="1"/>
  <c r="C204" i="1"/>
  <c r="C206" i="1"/>
  <c r="C208" i="1"/>
  <c r="C210" i="1"/>
  <c r="C212" i="1"/>
  <c r="C214" i="1"/>
  <c r="C216" i="1"/>
  <c r="C218" i="1"/>
  <c r="C220" i="1"/>
  <c r="C222" i="1"/>
  <c r="C224" i="1"/>
  <c r="C226" i="1"/>
  <c r="C228" i="1"/>
  <c r="C230" i="1"/>
  <c r="C232" i="1"/>
  <c r="C234" i="1"/>
  <c r="C236" i="1"/>
  <c r="C238" i="1"/>
  <c r="C240" i="1"/>
  <c r="C242" i="1"/>
  <c r="C244" i="1"/>
  <c r="C246" i="1"/>
  <c r="C248" i="1"/>
  <c r="C250" i="1"/>
  <c r="C252" i="1"/>
  <c r="C254" i="1"/>
  <c r="C256" i="1"/>
  <c r="C258" i="1"/>
  <c r="C260" i="1"/>
  <c r="I266" i="1"/>
  <c r="C284" i="1"/>
  <c r="C288" i="1"/>
  <c r="C290" i="1"/>
  <c r="C292" i="1"/>
  <c r="C296" i="1"/>
  <c r="C298" i="1"/>
  <c r="C300" i="1"/>
  <c r="C302" i="1"/>
  <c r="C304" i="1"/>
  <c r="C306" i="1"/>
  <c r="C313" i="1"/>
  <c r="G314" i="1"/>
  <c r="I315" i="1"/>
  <c r="C321" i="1"/>
  <c r="G322" i="1"/>
  <c r="I323" i="1"/>
  <c r="C333" i="1"/>
  <c r="G334" i="1"/>
  <c r="H335" i="1"/>
  <c r="I337" i="1"/>
  <c r="H341" i="1"/>
  <c r="G342" i="1"/>
  <c r="H343" i="1"/>
  <c r="G346" i="1"/>
  <c r="I353" i="1"/>
  <c r="I355" i="1"/>
  <c r="I361" i="1"/>
  <c r="C369" i="1"/>
  <c r="I373" i="1"/>
  <c r="I375" i="1"/>
  <c r="I377" i="1"/>
  <c r="C385" i="1"/>
  <c r="C387" i="1"/>
  <c r="C389" i="1"/>
  <c r="C391" i="1"/>
  <c r="H393" i="1"/>
  <c r="H395" i="1"/>
  <c r="G396" i="1"/>
  <c r="I397" i="1"/>
  <c r="C407" i="1"/>
  <c r="C413" i="1"/>
  <c r="I431" i="1"/>
  <c r="C433" i="1"/>
  <c r="G434" i="1"/>
  <c r="H435" i="1"/>
  <c r="H437" i="1"/>
  <c r="AB500" i="1"/>
  <c r="AE500" i="1"/>
  <c r="C777" i="1"/>
  <c r="C779" i="1"/>
  <c r="C781" i="1"/>
  <c r="C783" i="1"/>
  <c r="C785" i="1"/>
  <c r="C787" i="1"/>
  <c r="C789" i="1"/>
  <c r="C791" i="1"/>
  <c r="C793" i="1"/>
  <c r="C795" i="1"/>
  <c r="C797" i="1"/>
  <c r="C799" i="1"/>
  <c r="C801" i="1"/>
  <c r="G803" i="1"/>
  <c r="H804" i="1"/>
  <c r="G805" i="1"/>
  <c r="C818" i="1"/>
  <c r="C819" i="1"/>
  <c r="C821" i="1"/>
  <c r="G822" i="1"/>
  <c r="C843" i="1"/>
  <c r="C845" i="1"/>
  <c r="C847" i="1"/>
  <c r="C857" i="1"/>
  <c r="C859" i="1"/>
  <c r="G860" i="1"/>
  <c r="G862" i="1"/>
  <c r="H863" i="1"/>
  <c r="G870" i="1"/>
  <c r="G892" i="1"/>
  <c r="G894" i="1"/>
  <c r="G896" i="1"/>
  <c r="I348" i="1"/>
  <c r="I350" i="1"/>
  <c r="C362" i="1"/>
  <c r="C364" i="1"/>
  <c r="C366" i="1"/>
  <c r="C368" i="1"/>
  <c r="C378" i="1"/>
  <c r="C380" i="1"/>
  <c r="C382" i="1"/>
  <c r="C384" i="1"/>
  <c r="C386" i="1"/>
  <c r="C388" i="1"/>
  <c r="C390" i="1"/>
  <c r="C400" i="1"/>
  <c r="C402" i="1"/>
  <c r="C410" i="1"/>
  <c r="C412" i="1"/>
  <c r="G438" i="1"/>
  <c r="I449" i="1"/>
  <c r="C465" i="1"/>
  <c r="C467" i="1"/>
  <c r="C469" i="1"/>
  <c r="C471" i="1"/>
  <c r="C473" i="1"/>
  <c r="C475" i="1"/>
  <c r="G500" i="1"/>
  <c r="G504" i="1"/>
  <c r="G516" i="1"/>
  <c r="H517" i="1"/>
  <c r="G595" i="1"/>
  <c r="H606" i="1"/>
  <c r="H608" i="1"/>
  <c r="G609" i="1"/>
  <c r="H610" i="1"/>
  <c r="G611" i="1"/>
  <c r="G621" i="1"/>
  <c r="G623" i="1"/>
  <c r="H630" i="1"/>
  <c r="C641" i="1"/>
  <c r="G642" i="1"/>
  <c r="H643" i="1"/>
  <c r="C652" i="1"/>
  <c r="G653" i="1"/>
  <c r="H654" i="1"/>
  <c r="H664" i="1"/>
  <c r="G665" i="1"/>
  <c r="H666" i="1"/>
  <c r="G667" i="1"/>
  <c r="G669" i="1"/>
  <c r="C680" i="1"/>
  <c r="G683" i="1"/>
  <c r="G685" i="1"/>
  <c r="C694" i="1"/>
  <c r="H698" i="1"/>
  <c r="G711" i="1"/>
  <c r="H722" i="1"/>
  <c r="G725" i="1"/>
  <c r="H726" i="1"/>
  <c r="G729" i="1"/>
  <c r="G743" i="1"/>
  <c r="G745" i="1"/>
  <c r="G747" i="1"/>
  <c r="C756" i="1"/>
  <c r="G757" i="1"/>
  <c r="G771" i="1"/>
  <c r="G773" i="1"/>
  <c r="G775" i="1"/>
  <c r="G834" i="1"/>
  <c r="C836" i="1"/>
  <c r="C838" i="1"/>
  <c r="C842" i="1"/>
  <c r="C844" i="1"/>
  <c r="C846" i="1"/>
  <c r="C852" i="1"/>
  <c r="C854" i="1"/>
  <c r="C856" i="1"/>
  <c r="C858" i="1"/>
  <c r="AE816" i="1"/>
  <c r="AB816" i="1"/>
  <c r="C121" i="1"/>
  <c r="C191" i="1"/>
  <c r="AE717" i="1"/>
  <c r="AE369" i="1"/>
  <c r="AB369" i="1"/>
  <c r="AE742" i="1"/>
  <c r="AB742" i="1"/>
  <c r="AE588" i="1"/>
  <c r="AB588" i="1"/>
  <c r="C141" i="1"/>
  <c r="C153" i="1"/>
  <c r="C159" i="1"/>
  <c r="C173" i="1"/>
  <c r="G266" i="1"/>
  <c r="AE679" i="1"/>
  <c r="AE195" i="1"/>
  <c r="AB195" i="1"/>
  <c r="AE307" i="1"/>
  <c r="AB307" i="1"/>
  <c r="AE467" i="1"/>
  <c r="AB467" i="1"/>
  <c r="AE469" i="1"/>
  <c r="AB469" i="1"/>
  <c r="AE471" i="1"/>
  <c r="AB471" i="1"/>
  <c r="AE475" i="1"/>
  <c r="AB475" i="1"/>
  <c r="AB110" i="1"/>
  <c r="AE77" i="1"/>
  <c r="C78" i="1"/>
  <c r="G348" i="1"/>
  <c r="G350" i="1"/>
  <c r="G468" i="1"/>
  <c r="AE468" i="1"/>
  <c r="G470" i="1"/>
  <c r="AE470" i="1"/>
  <c r="G472" i="1"/>
  <c r="AE472" i="1"/>
  <c r="AE882" i="1"/>
  <c r="AB261" i="1"/>
  <c r="AE361" i="1"/>
  <c r="AB361" i="1"/>
  <c r="AE92" i="1"/>
  <c r="AB92" i="1"/>
  <c r="AE225" i="1"/>
  <c r="AB225" i="1"/>
  <c r="AE46" i="1"/>
  <c r="AB46" i="1"/>
  <c r="AE62" i="1"/>
  <c r="AB62" i="1"/>
  <c r="AE117" i="1"/>
  <c r="AB117" i="1"/>
  <c r="AE283" i="1"/>
  <c r="AB283" i="1"/>
  <c r="AE287" i="1"/>
  <c r="AB287" i="1"/>
  <c r="AE289" i="1"/>
  <c r="AB289" i="1"/>
  <c r="AE295" i="1"/>
  <c r="AB295" i="1"/>
  <c r="AE377" i="1"/>
  <c r="AB377" i="1"/>
  <c r="AE449" i="1"/>
  <c r="AB449" i="1"/>
  <c r="AB151" i="1"/>
  <c r="I542" i="1"/>
  <c r="C542" i="1"/>
  <c r="I544" i="1"/>
  <c r="C544" i="1"/>
  <c r="I548" i="1"/>
  <c r="C548" i="1"/>
  <c r="I552" i="1"/>
  <c r="C552" i="1"/>
  <c r="I598" i="1"/>
  <c r="C598" i="1"/>
  <c r="I612" i="1"/>
  <c r="C612" i="1"/>
  <c r="AE616" i="1"/>
  <c r="AB616" i="1"/>
  <c r="I656" i="1"/>
  <c r="C656" i="1"/>
  <c r="I714" i="1"/>
  <c r="C714" i="1"/>
  <c r="I730" i="1"/>
  <c r="C730" i="1"/>
  <c r="AB737" i="1"/>
  <c r="AE737" i="1"/>
  <c r="I748" i="1"/>
  <c r="C748" i="1"/>
  <c r="I758" i="1"/>
  <c r="C758" i="1"/>
  <c r="I806" i="1"/>
  <c r="C806" i="1"/>
  <c r="I823" i="1"/>
  <c r="C823" i="1"/>
  <c r="I897" i="1"/>
  <c r="C897" i="1"/>
  <c r="AB413" i="1"/>
  <c r="I491" i="1"/>
  <c r="C491" i="1"/>
  <c r="I540" i="1"/>
  <c r="C540" i="1"/>
  <c r="I550" i="1"/>
  <c r="C550" i="1"/>
  <c r="AE552" i="1"/>
  <c r="AB552" i="1"/>
  <c r="AE647" i="1"/>
  <c r="AB647" i="1"/>
  <c r="I670" i="1"/>
  <c r="C670" i="1"/>
  <c r="AE734" i="1"/>
  <c r="AB734" i="1"/>
  <c r="C22" i="1"/>
  <c r="C26" i="1"/>
  <c r="C28" i="1"/>
  <c r="C46" i="1"/>
  <c r="G59" i="1"/>
  <c r="I59" i="1"/>
  <c r="G61" i="1"/>
  <c r="I61" i="1"/>
  <c r="AE61" i="1"/>
  <c r="C62" i="1"/>
  <c r="G63" i="1"/>
  <c r="I63" i="1"/>
  <c r="G65" i="1"/>
  <c r="I65" i="1"/>
  <c r="G67" i="1"/>
  <c r="I67" i="1"/>
  <c r="C106" i="1"/>
  <c r="C108" i="1"/>
  <c r="C119" i="1"/>
  <c r="C139" i="1"/>
  <c r="C175" i="1"/>
  <c r="C189" i="1"/>
  <c r="C193" i="1"/>
  <c r="G218" i="1"/>
  <c r="I218" i="1"/>
  <c r="AE218" i="1"/>
  <c r="C219" i="1"/>
  <c r="C221" i="1"/>
  <c r="C223" i="1"/>
  <c r="C225" i="1"/>
  <c r="I237" i="1"/>
  <c r="I239" i="1"/>
  <c r="I241" i="1"/>
  <c r="I243" i="1"/>
  <c r="I245" i="1"/>
  <c r="I247" i="1"/>
  <c r="I249" i="1"/>
  <c r="I251" i="1"/>
  <c r="I253" i="1"/>
  <c r="I255" i="1"/>
  <c r="I257" i="1"/>
  <c r="I259" i="1"/>
  <c r="I261" i="1"/>
  <c r="C262" i="1"/>
  <c r="C264" i="1"/>
  <c r="C266" i="1"/>
  <c r="C268" i="1"/>
  <c r="C270" i="1"/>
  <c r="C272" i="1"/>
  <c r="C274" i="1"/>
  <c r="C276" i="1"/>
  <c r="C278" i="1"/>
  <c r="C280" i="1"/>
  <c r="C282" i="1"/>
  <c r="C283" i="1"/>
  <c r="G284" i="1"/>
  <c r="I284" i="1"/>
  <c r="AE284" i="1"/>
  <c r="C285" i="1"/>
  <c r="C286" i="1"/>
  <c r="C287" i="1"/>
  <c r="G288" i="1"/>
  <c r="I288" i="1"/>
  <c r="AE288" i="1"/>
  <c r="C289" i="1"/>
  <c r="G290" i="1"/>
  <c r="I290" i="1"/>
  <c r="I291" i="1"/>
  <c r="G292" i="1"/>
  <c r="I292" i="1"/>
  <c r="AE292" i="1"/>
  <c r="C293" i="1"/>
  <c r="C294" i="1"/>
  <c r="C295" i="1"/>
  <c r="G296" i="1"/>
  <c r="I296" i="1"/>
  <c r="I297" i="1"/>
  <c r="G298" i="1"/>
  <c r="I298" i="1"/>
  <c r="I299" i="1"/>
  <c r="I301" i="1"/>
  <c r="I303" i="1"/>
  <c r="I305" i="1"/>
  <c r="I307" i="1"/>
  <c r="C308" i="1"/>
  <c r="C310" i="1"/>
  <c r="G312" i="1"/>
  <c r="I313" i="1"/>
  <c r="C315" i="1"/>
  <c r="G316" i="1"/>
  <c r="I317" i="1"/>
  <c r="G318" i="1"/>
  <c r="I319" i="1"/>
  <c r="I321" i="1"/>
  <c r="C323" i="1"/>
  <c r="G324" i="1"/>
  <c r="I325" i="1"/>
  <c r="G326" i="1"/>
  <c r="I327" i="1"/>
  <c r="I329" i="1"/>
  <c r="I331" i="1"/>
  <c r="G336" i="1"/>
  <c r="AE336" i="1"/>
  <c r="C337" i="1"/>
  <c r="G338" i="1"/>
  <c r="H339" i="1"/>
  <c r="G340" i="1"/>
  <c r="G344" i="1"/>
  <c r="I345" i="1"/>
  <c r="C348" i="1"/>
  <c r="C350" i="1"/>
  <c r="C352" i="1"/>
  <c r="C354" i="1"/>
  <c r="C356" i="1"/>
  <c r="C358" i="1"/>
  <c r="C360" i="1"/>
  <c r="C361" i="1"/>
  <c r="I365" i="1"/>
  <c r="I369" i="1"/>
  <c r="C370" i="1"/>
  <c r="C372" i="1"/>
  <c r="C374" i="1"/>
  <c r="C376" i="1"/>
  <c r="C377" i="1"/>
  <c r="I379" i="1"/>
  <c r="I381" i="1"/>
  <c r="I383" i="1"/>
  <c r="I385" i="1"/>
  <c r="I387" i="1"/>
  <c r="I389" i="1"/>
  <c r="I391" i="1"/>
  <c r="G394" i="1"/>
  <c r="G398" i="1"/>
  <c r="I399" i="1"/>
  <c r="I401" i="1"/>
  <c r="I407" i="1"/>
  <c r="I413" i="1"/>
  <c r="C414" i="1"/>
  <c r="C416" i="1"/>
  <c r="C418" i="1"/>
  <c r="C431" i="1"/>
  <c r="G432" i="1"/>
  <c r="I433" i="1"/>
  <c r="G436" i="1"/>
  <c r="C440" i="1"/>
  <c r="C444" i="1"/>
  <c r="C446" i="1"/>
  <c r="C448" i="1"/>
  <c r="C449" i="1"/>
  <c r="I465" i="1"/>
  <c r="I467" i="1"/>
  <c r="C468" i="1"/>
  <c r="I469" i="1"/>
  <c r="C470" i="1"/>
  <c r="I471" i="1"/>
  <c r="C472" i="1"/>
  <c r="I473" i="1"/>
  <c r="I475" i="1"/>
  <c r="C476" i="1"/>
  <c r="C478" i="1"/>
  <c r="C484" i="1"/>
  <c r="G494" i="1"/>
  <c r="G496" i="1"/>
  <c r="AE503" i="1"/>
  <c r="AB503" i="1"/>
  <c r="G508" i="1"/>
  <c r="G510" i="1"/>
  <c r="H511" i="1"/>
  <c r="G512" i="1"/>
  <c r="C553" i="1"/>
  <c r="C555" i="1"/>
  <c r="C557" i="1"/>
  <c r="C559" i="1"/>
  <c r="C561" i="1"/>
  <c r="C563" i="1"/>
  <c r="C577" i="1"/>
  <c r="C579" i="1"/>
  <c r="C587" i="1"/>
  <c r="G589" i="1"/>
  <c r="H590" i="1"/>
  <c r="G591" i="1"/>
  <c r="AB597" i="1"/>
  <c r="AE597" i="1"/>
  <c r="C602" i="1"/>
  <c r="G603" i="1"/>
  <c r="I604" i="1"/>
  <c r="C604" i="1"/>
  <c r="C614" i="1"/>
  <c r="G615" i="1"/>
  <c r="G617" i="1"/>
  <c r="AE622" i="1"/>
  <c r="AB622" i="1"/>
  <c r="G625" i="1"/>
  <c r="H626" i="1"/>
  <c r="H633" i="1"/>
  <c r="G634" i="1"/>
  <c r="H635" i="1"/>
  <c r="G636" i="1"/>
  <c r="H637" i="1"/>
  <c r="G638" i="1"/>
  <c r="I639" i="1"/>
  <c r="C639" i="1"/>
  <c r="G646" i="1"/>
  <c r="G648" i="1"/>
  <c r="C658" i="1"/>
  <c r="H660" i="1"/>
  <c r="H662" i="1"/>
  <c r="AE668" i="1"/>
  <c r="AB668" i="1"/>
  <c r="C672" i="1"/>
  <c r="H674" i="1"/>
  <c r="G675" i="1"/>
  <c r="C688" i="1"/>
  <c r="H690" i="1"/>
  <c r="G691" i="1"/>
  <c r="I692" i="1"/>
  <c r="C692" i="1"/>
  <c r="H700" i="1"/>
  <c r="G703" i="1"/>
  <c r="H704" i="1"/>
  <c r="G707" i="1"/>
  <c r="I708" i="1"/>
  <c r="C708" i="1"/>
  <c r="AB713" i="1"/>
  <c r="AE713" i="1"/>
  <c r="H716" i="1"/>
  <c r="G717" i="1"/>
  <c r="C718" i="1"/>
  <c r="H720" i="1"/>
  <c r="G733" i="1"/>
  <c r="G735" i="1"/>
  <c r="I738" i="1"/>
  <c r="C738" i="1"/>
  <c r="C750" i="1"/>
  <c r="G751" i="1"/>
  <c r="H752" i="1"/>
  <c r="G753" i="1"/>
  <c r="G809" i="1"/>
  <c r="G811" i="1"/>
  <c r="H812" i="1"/>
  <c r="G813" i="1"/>
  <c r="I814" i="1"/>
  <c r="C814" i="1"/>
  <c r="C825" i="1"/>
  <c r="G826" i="1"/>
  <c r="G828" i="1"/>
  <c r="I829" i="1"/>
  <c r="C829" i="1"/>
  <c r="H865" i="1"/>
  <c r="G866" i="1"/>
  <c r="G880" i="1"/>
  <c r="G882" i="1"/>
  <c r="C883" i="1"/>
  <c r="G884" i="1"/>
  <c r="G886" i="1"/>
  <c r="C486" i="1"/>
  <c r="G488" i="1"/>
  <c r="I489" i="1"/>
  <c r="G492" i="1"/>
  <c r="G498" i="1"/>
  <c r="I501" i="1"/>
  <c r="H505" i="1"/>
  <c r="H515" i="1"/>
  <c r="C526" i="1"/>
  <c r="C537" i="1"/>
  <c r="G593" i="1"/>
  <c r="G597" i="1"/>
  <c r="G599" i="1"/>
  <c r="H600" i="1"/>
  <c r="I602" i="1"/>
  <c r="G613" i="1"/>
  <c r="I614" i="1"/>
  <c r="H618" i="1"/>
  <c r="G619" i="1"/>
  <c r="H624" i="1"/>
  <c r="G628" i="1"/>
  <c r="G632" i="1"/>
  <c r="G640" i="1"/>
  <c r="I641" i="1"/>
  <c r="G644" i="1"/>
  <c r="H649" i="1"/>
  <c r="G651" i="1"/>
  <c r="I652" i="1"/>
  <c r="G657" i="1"/>
  <c r="I658" i="1"/>
  <c r="G663" i="1"/>
  <c r="G671" i="1"/>
  <c r="I672" i="1"/>
  <c r="G677" i="1"/>
  <c r="I680" i="1"/>
  <c r="H686" i="1"/>
  <c r="I688" i="1"/>
  <c r="G693" i="1"/>
  <c r="I694" i="1"/>
  <c r="G699" i="1"/>
  <c r="G709" i="1"/>
  <c r="G713" i="1"/>
  <c r="G715" i="1"/>
  <c r="I718" i="1"/>
  <c r="G721" i="1"/>
  <c r="G731" i="1"/>
  <c r="G739" i="1"/>
  <c r="G749" i="1"/>
  <c r="I750" i="1"/>
  <c r="H754" i="1"/>
  <c r="G755" i="1"/>
  <c r="I756" i="1"/>
  <c r="G759" i="1"/>
  <c r="H760" i="1"/>
  <c r="C761" i="1"/>
  <c r="C763" i="1"/>
  <c r="C765" i="1"/>
  <c r="C767" i="1"/>
  <c r="G807" i="1"/>
  <c r="G815" i="1"/>
  <c r="G817" i="1"/>
  <c r="I818" i="1"/>
  <c r="I819" i="1"/>
  <c r="I821" i="1"/>
  <c r="G824" i="1"/>
  <c r="I825" i="1"/>
  <c r="G830" i="1"/>
  <c r="I843" i="1"/>
  <c r="I845" i="1"/>
  <c r="I847" i="1"/>
  <c r="I857" i="1"/>
  <c r="I859" i="1"/>
  <c r="G864" i="1"/>
  <c r="G868" i="1"/>
  <c r="G872" i="1"/>
  <c r="G874" i="1"/>
  <c r="H875" i="1"/>
  <c r="G876" i="1"/>
  <c r="G878" i="1"/>
  <c r="I883" i="1"/>
  <c r="G888" i="1"/>
  <c r="G890" i="1"/>
  <c r="C898" i="1"/>
  <c r="C900" i="1"/>
  <c r="C904" i="1"/>
  <c r="C906" i="1"/>
  <c r="C908" i="1"/>
  <c r="C912" i="1"/>
  <c r="AE18" i="1"/>
  <c r="AB18" i="1"/>
  <c r="AE28" i="1"/>
  <c r="AB28" i="1"/>
  <c r="AE36" i="1"/>
  <c r="AB36" i="1"/>
  <c r="AE269" i="1"/>
  <c r="AB269" i="1"/>
  <c r="AE315" i="1"/>
  <c r="AB315" i="1"/>
  <c r="AE337" i="1"/>
  <c r="AB337" i="1"/>
  <c r="AE355" i="1"/>
  <c r="AB355" i="1"/>
  <c r="AE373" i="1"/>
  <c r="AB373" i="1"/>
  <c r="AE70" i="1"/>
  <c r="AB70" i="1"/>
  <c r="AE153" i="1"/>
  <c r="AB153" i="1"/>
  <c r="AE159" i="1"/>
  <c r="AB159" i="1"/>
  <c r="AE257" i="1"/>
  <c r="AB257" i="1"/>
  <c r="AE301" i="1"/>
  <c r="AB301" i="1"/>
  <c r="AE333" i="1"/>
  <c r="AB333" i="1"/>
  <c r="AE365" i="1"/>
  <c r="AB365" i="1"/>
  <c r="AE381" i="1"/>
  <c r="AB381" i="1"/>
  <c r="AB185" i="1"/>
  <c r="AB203" i="1"/>
  <c r="I417" i="1"/>
  <c r="C417" i="1"/>
  <c r="AE417" i="1"/>
  <c r="AB417" i="1"/>
  <c r="I479" i="1"/>
  <c r="C479" i="1"/>
  <c r="I481" i="1"/>
  <c r="C481" i="1"/>
  <c r="I497" i="1"/>
  <c r="C497" i="1"/>
  <c r="I503" i="1"/>
  <c r="C503" i="1"/>
  <c r="I513" i="1"/>
  <c r="C513" i="1"/>
  <c r="I528" i="1"/>
  <c r="C528" i="1"/>
  <c r="C565" i="1"/>
  <c r="I565" i="1"/>
  <c r="G565" i="1"/>
  <c r="AB565" i="1"/>
  <c r="AE565" i="1"/>
  <c r="C567" i="1"/>
  <c r="I567" i="1"/>
  <c r="G567" i="1"/>
  <c r="AB567" i="1"/>
  <c r="AE567" i="1"/>
  <c r="C569" i="1"/>
  <c r="I569" i="1"/>
  <c r="G569" i="1"/>
  <c r="C571" i="1"/>
  <c r="I571" i="1"/>
  <c r="G571" i="1"/>
  <c r="AB571" i="1"/>
  <c r="AE571" i="1"/>
  <c r="C573" i="1"/>
  <c r="I573" i="1"/>
  <c r="G573" i="1"/>
  <c r="AB573" i="1"/>
  <c r="AE573" i="1"/>
  <c r="C575" i="1"/>
  <c r="I575" i="1"/>
  <c r="G575" i="1"/>
  <c r="AB575" i="1"/>
  <c r="AE575" i="1"/>
  <c r="C581" i="1"/>
  <c r="I581" i="1"/>
  <c r="G581" i="1"/>
  <c r="C583" i="1"/>
  <c r="I583" i="1"/>
  <c r="G583" i="1"/>
  <c r="AB583" i="1"/>
  <c r="AE583" i="1"/>
  <c r="C585" i="1"/>
  <c r="I585" i="1"/>
  <c r="G585" i="1"/>
  <c r="AB585" i="1"/>
  <c r="AE585" i="1"/>
  <c r="I592" i="1"/>
  <c r="C592" i="1"/>
  <c r="I596" i="1"/>
  <c r="C596" i="1"/>
  <c r="AE598" i="1"/>
  <c r="AB598" i="1"/>
  <c r="I616" i="1"/>
  <c r="C616" i="1"/>
  <c r="I622" i="1"/>
  <c r="C622" i="1"/>
  <c r="I647" i="1"/>
  <c r="C647" i="1"/>
  <c r="I668" i="1"/>
  <c r="C668" i="1"/>
  <c r="AB677" i="1"/>
  <c r="AE677" i="1"/>
  <c r="AE708" i="1"/>
  <c r="AB708" i="1"/>
  <c r="I712" i="1"/>
  <c r="C712" i="1"/>
  <c r="AE714" i="1"/>
  <c r="AB714" i="1"/>
  <c r="AE730" i="1"/>
  <c r="AB730" i="1"/>
  <c r="I734" i="1"/>
  <c r="C734" i="1"/>
  <c r="AE738" i="1"/>
  <c r="AB738" i="1"/>
  <c r="AB741" i="1"/>
  <c r="AE741" i="1"/>
  <c r="AB157" i="1"/>
  <c r="C14" i="1"/>
  <c r="C16" i="1"/>
  <c r="C18" i="1"/>
  <c r="C30" i="1"/>
  <c r="C36" i="1"/>
  <c r="C70" i="1"/>
  <c r="AE79" i="1"/>
  <c r="C80" i="1"/>
  <c r="G83" i="1"/>
  <c r="I83" i="1"/>
  <c r="G85" i="1"/>
  <c r="I85" i="1"/>
  <c r="AE85" i="1"/>
  <c r="C86" i="1"/>
  <c r="C88" i="1"/>
  <c r="C92" i="1"/>
  <c r="AE109" i="1"/>
  <c r="C110" i="1"/>
  <c r="C113" i="1"/>
  <c r="C115" i="1"/>
  <c r="C117" i="1"/>
  <c r="C151" i="1"/>
  <c r="C157" i="1"/>
  <c r="C161" i="1"/>
  <c r="C163" i="1"/>
  <c r="C165" i="1"/>
  <c r="C183" i="1"/>
  <c r="C185" i="1"/>
  <c r="AE194" i="1"/>
  <c r="C195" i="1"/>
  <c r="C199" i="1"/>
  <c r="C203" i="1"/>
  <c r="C209" i="1"/>
  <c r="C211" i="1"/>
  <c r="C213" i="1"/>
  <c r="C215" i="1"/>
  <c r="C229" i="1"/>
  <c r="C249" i="1"/>
  <c r="C257" i="1"/>
  <c r="G258" i="1"/>
  <c r="I258" i="1"/>
  <c r="C269" i="1"/>
  <c r="G272" i="1"/>
  <c r="I272" i="1"/>
  <c r="G274" i="1"/>
  <c r="I274" i="1"/>
  <c r="G276" i="1"/>
  <c r="I276" i="1"/>
  <c r="G278" i="1"/>
  <c r="I278" i="1"/>
  <c r="G280" i="1"/>
  <c r="I280" i="1"/>
  <c r="C301" i="1"/>
  <c r="G302" i="1"/>
  <c r="I302" i="1"/>
  <c r="G328" i="1"/>
  <c r="I328" i="1"/>
  <c r="G330" i="1"/>
  <c r="I330" i="1"/>
  <c r="C345" i="1"/>
  <c r="C353" i="1"/>
  <c r="C355" i="1"/>
  <c r="C365" i="1"/>
  <c r="C373" i="1"/>
  <c r="C381" i="1"/>
  <c r="C397" i="1"/>
  <c r="C399" i="1"/>
  <c r="C401" i="1"/>
  <c r="AE401" i="1"/>
  <c r="AB401" i="1"/>
  <c r="I455" i="1"/>
  <c r="C455" i="1"/>
  <c r="I457" i="1"/>
  <c r="C457" i="1"/>
  <c r="AE457" i="1"/>
  <c r="AB457" i="1"/>
  <c r="I499" i="1"/>
  <c r="C499" i="1"/>
  <c r="AB502" i="1"/>
  <c r="AE502" i="1"/>
  <c r="AB512" i="1"/>
  <c r="AE512" i="1"/>
  <c r="C527" i="1"/>
  <c r="I527" i="1"/>
  <c r="G527" i="1"/>
  <c r="AB527" i="1"/>
  <c r="AE527" i="1"/>
  <c r="I558" i="1"/>
  <c r="C558" i="1"/>
  <c r="I560" i="1"/>
  <c r="C560" i="1"/>
  <c r="I562" i="1"/>
  <c r="C562" i="1"/>
  <c r="I564" i="1"/>
  <c r="C564" i="1"/>
  <c r="AE564" i="1"/>
  <c r="AB564" i="1"/>
  <c r="I566" i="1"/>
  <c r="C566" i="1"/>
  <c r="AE566" i="1"/>
  <c r="AB566" i="1"/>
  <c r="I568" i="1"/>
  <c r="C568" i="1"/>
  <c r="AE568" i="1"/>
  <c r="AB568" i="1"/>
  <c r="I572" i="1"/>
  <c r="C572" i="1"/>
  <c r="AE572" i="1"/>
  <c r="AB572" i="1"/>
  <c r="I574" i="1"/>
  <c r="C574" i="1"/>
  <c r="AE574" i="1"/>
  <c r="AB574" i="1"/>
  <c r="I576" i="1"/>
  <c r="C576" i="1"/>
  <c r="I578" i="1"/>
  <c r="C578" i="1"/>
  <c r="AE578" i="1"/>
  <c r="AB578" i="1"/>
  <c r="I584" i="1"/>
  <c r="C584" i="1"/>
  <c r="AE584" i="1"/>
  <c r="AB584" i="1"/>
  <c r="I586" i="1"/>
  <c r="C586" i="1"/>
  <c r="I588" i="1"/>
  <c r="C588" i="1"/>
  <c r="I594" i="1"/>
  <c r="C594" i="1"/>
  <c r="AB615" i="1"/>
  <c r="AE615" i="1"/>
  <c r="I620" i="1"/>
  <c r="C620" i="1"/>
  <c r="AE641" i="1"/>
  <c r="AB641" i="1"/>
  <c r="I645" i="1"/>
  <c r="C645" i="1"/>
  <c r="AE652" i="1"/>
  <c r="AB652" i="1"/>
  <c r="I678" i="1"/>
  <c r="C678" i="1"/>
  <c r="AE688" i="1"/>
  <c r="AB688" i="1"/>
  <c r="I710" i="1"/>
  <c r="C710" i="1"/>
  <c r="I732" i="1"/>
  <c r="C732" i="1"/>
  <c r="I742" i="1"/>
  <c r="C742" i="1"/>
  <c r="I776" i="1"/>
  <c r="C776" i="1"/>
  <c r="I778" i="1"/>
  <c r="C778" i="1"/>
  <c r="I780" i="1"/>
  <c r="C780" i="1"/>
  <c r="I782" i="1"/>
  <c r="C782" i="1"/>
  <c r="AE782" i="1"/>
  <c r="AB782" i="1"/>
  <c r="I816" i="1"/>
  <c r="C816" i="1"/>
  <c r="AE825" i="1"/>
  <c r="AB825" i="1"/>
  <c r="I833" i="1"/>
  <c r="C833" i="1"/>
  <c r="AE833" i="1"/>
  <c r="AB833" i="1"/>
  <c r="I835" i="1"/>
  <c r="C835" i="1"/>
  <c r="AE835" i="1"/>
  <c r="AB835" i="1"/>
  <c r="I869" i="1"/>
  <c r="C869" i="1"/>
  <c r="I879" i="1"/>
  <c r="C879" i="1"/>
  <c r="AE883" i="1"/>
  <c r="AB883" i="1"/>
  <c r="I891" i="1"/>
  <c r="C891" i="1"/>
  <c r="C902" i="1"/>
  <c r="I902" i="1"/>
  <c r="G902" i="1"/>
  <c r="AB902" i="1"/>
  <c r="AE902" i="1"/>
  <c r="C910" i="1"/>
  <c r="I910" i="1"/>
  <c r="G910" i="1"/>
  <c r="AB910" i="1"/>
  <c r="AE910" i="1"/>
  <c r="AE758" i="1"/>
  <c r="AB758" i="1"/>
  <c r="I766" i="1"/>
  <c r="C766" i="1"/>
  <c r="AE766" i="1"/>
  <c r="AB766" i="1"/>
  <c r="I774" i="1"/>
  <c r="C774" i="1"/>
  <c r="AE814" i="1"/>
  <c r="AB814" i="1"/>
  <c r="C832" i="1"/>
  <c r="I832" i="1"/>
  <c r="G832" i="1"/>
  <c r="AB832" i="1"/>
  <c r="AE832" i="1"/>
  <c r="C840" i="1"/>
  <c r="I840" i="1"/>
  <c r="G840" i="1"/>
  <c r="I867" i="1"/>
  <c r="C867" i="1"/>
  <c r="I871" i="1"/>
  <c r="C871" i="1"/>
  <c r="AB878" i="1"/>
  <c r="AE878" i="1"/>
  <c r="AB890" i="1"/>
  <c r="AE890" i="1"/>
  <c r="AE897" i="1"/>
  <c r="AB897" i="1"/>
  <c r="I903" i="1"/>
  <c r="C903" i="1"/>
  <c r="I905" i="1"/>
  <c r="C905" i="1"/>
  <c r="I907" i="1"/>
  <c r="C907" i="1"/>
  <c r="AE907" i="1"/>
  <c r="AB907" i="1"/>
  <c r="I911" i="1"/>
  <c r="C911" i="1"/>
  <c r="AE44" i="1"/>
  <c r="AB44" i="1"/>
  <c r="AE76" i="1"/>
  <c r="AB76" i="1"/>
  <c r="AE104" i="1"/>
  <c r="AB104" i="1"/>
  <c r="AE259" i="1"/>
  <c r="AB259" i="1"/>
  <c r="AE281" i="1"/>
  <c r="AB281" i="1"/>
  <c r="AE303" i="1"/>
  <c r="AB303" i="1"/>
  <c r="AE331" i="1"/>
  <c r="AB331" i="1"/>
  <c r="AE131" i="1"/>
  <c r="AB131" i="1"/>
  <c r="AE133" i="1"/>
  <c r="AB133" i="1"/>
  <c r="AE155" i="1"/>
  <c r="AB155" i="1"/>
  <c r="AE181" i="1"/>
  <c r="AB181" i="1"/>
  <c r="AE12" i="1"/>
  <c r="AB12" i="1"/>
  <c r="AE34" i="1"/>
  <c r="AB34" i="1"/>
  <c r="AE68" i="1"/>
  <c r="AB68" i="1"/>
  <c r="AE127" i="1"/>
  <c r="AB127" i="1"/>
  <c r="AE169" i="1"/>
  <c r="AB169" i="1"/>
  <c r="AE171" i="1"/>
  <c r="AB171" i="1"/>
  <c r="AE207" i="1"/>
  <c r="AB207" i="1"/>
  <c r="AE227" i="1"/>
  <c r="AB227" i="1"/>
  <c r="AE239" i="1"/>
  <c r="AB239" i="1"/>
  <c r="AE241" i="1"/>
  <c r="AB241" i="1"/>
  <c r="AE243" i="1"/>
  <c r="AB243" i="1"/>
  <c r="AE245" i="1"/>
  <c r="AB245" i="1"/>
  <c r="AE247" i="1"/>
  <c r="AB247" i="1"/>
  <c r="AE251" i="1"/>
  <c r="AB251" i="1"/>
  <c r="AE255" i="1"/>
  <c r="AB255" i="1"/>
  <c r="AE267" i="1"/>
  <c r="AB267" i="1"/>
  <c r="AE299" i="1"/>
  <c r="AB299" i="1"/>
  <c r="AE325" i="1"/>
  <c r="AB325" i="1"/>
  <c r="AB26" i="1"/>
  <c r="H74" i="1"/>
  <c r="H112" i="1"/>
  <c r="H123" i="1"/>
  <c r="H125" i="1"/>
  <c r="H127" i="1"/>
  <c r="H135" i="1"/>
  <c r="H137" i="1"/>
  <c r="H143" i="1"/>
  <c r="H145" i="1"/>
  <c r="H149" i="1"/>
  <c r="H181" i="1"/>
  <c r="H197" i="1"/>
  <c r="AB215" i="1"/>
  <c r="H317" i="1"/>
  <c r="H319" i="1"/>
  <c r="H325" i="1"/>
  <c r="I341" i="1"/>
  <c r="C341" i="1"/>
  <c r="I343" i="1"/>
  <c r="C343" i="1"/>
  <c r="AE343" i="1"/>
  <c r="AB343" i="1"/>
  <c r="I357" i="1"/>
  <c r="C357" i="1"/>
  <c r="I359" i="1"/>
  <c r="C359" i="1"/>
  <c r="AE359" i="1"/>
  <c r="AB359" i="1"/>
  <c r="I367" i="1"/>
  <c r="C367" i="1"/>
  <c r="AE367" i="1"/>
  <c r="AB367" i="1"/>
  <c r="AE375" i="1"/>
  <c r="AB375" i="1"/>
  <c r="H24" i="1"/>
  <c r="H76" i="1"/>
  <c r="H82" i="1"/>
  <c r="H90" i="1"/>
  <c r="H98" i="1"/>
  <c r="H100" i="1"/>
  <c r="H129" i="1"/>
  <c r="H131" i="1"/>
  <c r="H133" i="1"/>
  <c r="H147" i="1"/>
  <c r="H155" i="1"/>
  <c r="H177" i="1"/>
  <c r="H179" i="1"/>
  <c r="H187" i="1"/>
  <c r="AB199" i="1"/>
  <c r="H201" i="1"/>
  <c r="C4" i="1"/>
  <c r="C6" i="1"/>
  <c r="C8" i="1"/>
  <c r="C10" i="1"/>
  <c r="C12" i="1"/>
  <c r="C20" i="1"/>
  <c r="H22" i="1"/>
  <c r="C24" i="1"/>
  <c r="H26" i="1"/>
  <c r="H28" i="1"/>
  <c r="H30" i="1"/>
  <c r="C32" i="1"/>
  <c r="C34" i="1"/>
  <c r="C38" i="1"/>
  <c r="C40" i="1"/>
  <c r="C42" i="1"/>
  <c r="C44" i="1"/>
  <c r="C48" i="1"/>
  <c r="C50" i="1"/>
  <c r="C52" i="1"/>
  <c r="C54" i="1"/>
  <c r="C56" i="1"/>
  <c r="C58" i="1"/>
  <c r="C60" i="1"/>
  <c r="C64" i="1"/>
  <c r="C66" i="1"/>
  <c r="C68" i="1"/>
  <c r="C72" i="1"/>
  <c r="AE73" i="1"/>
  <c r="C74" i="1"/>
  <c r="C76" i="1"/>
  <c r="H78" i="1"/>
  <c r="H80" i="1"/>
  <c r="C82" i="1"/>
  <c r="C84" i="1"/>
  <c r="G89" i="1"/>
  <c r="I89" i="1"/>
  <c r="AE89" i="1"/>
  <c r="C90" i="1"/>
  <c r="H92" i="1"/>
  <c r="C94" i="1"/>
  <c r="C96" i="1"/>
  <c r="C98" i="1"/>
  <c r="AE99" i="1"/>
  <c r="C100" i="1"/>
  <c r="C102" i="1"/>
  <c r="C104" i="1"/>
  <c r="H108" i="1"/>
  <c r="H110" i="1"/>
  <c r="C112" i="1"/>
  <c r="H113" i="1"/>
  <c r="H115" i="1"/>
  <c r="H117" i="1"/>
  <c r="H119" i="1"/>
  <c r="H121" i="1"/>
  <c r="C123" i="1"/>
  <c r="C125" i="1"/>
  <c r="C127" i="1"/>
  <c r="C129" i="1"/>
  <c r="C131" i="1"/>
  <c r="C133" i="1"/>
  <c r="C135" i="1"/>
  <c r="C137" i="1"/>
  <c r="H139" i="1"/>
  <c r="H141" i="1"/>
  <c r="C143" i="1"/>
  <c r="C145" i="1"/>
  <c r="AE146" i="1"/>
  <c r="C147" i="1"/>
  <c r="AE148" i="1"/>
  <c r="C149" i="1"/>
  <c r="H151" i="1"/>
  <c r="H153" i="1"/>
  <c r="AE154" i="1"/>
  <c r="C155" i="1"/>
  <c r="H157" i="1"/>
  <c r="H159" i="1"/>
  <c r="G162" i="1"/>
  <c r="I162" i="1"/>
  <c r="G164" i="1"/>
  <c r="I164" i="1"/>
  <c r="G166" i="1"/>
  <c r="I166" i="1"/>
  <c r="AE166" i="1"/>
  <c r="C167" i="1"/>
  <c r="C169" i="1"/>
  <c r="G170" i="1"/>
  <c r="I170" i="1"/>
  <c r="AE170" i="1"/>
  <c r="C171" i="1"/>
  <c r="H173" i="1"/>
  <c r="H175" i="1"/>
  <c r="C177" i="1"/>
  <c r="C179" i="1"/>
  <c r="AE180" i="1"/>
  <c r="C181" i="1"/>
  <c r="H183" i="1"/>
  <c r="H185" i="1"/>
  <c r="AE186" i="1"/>
  <c r="C187" i="1"/>
  <c r="H189" i="1"/>
  <c r="H191" i="1"/>
  <c r="H193" i="1"/>
  <c r="H195" i="1"/>
  <c r="C197" i="1"/>
  <c r="H199" i="1"/>
  <c r="AE200" i="1"/>
  <c r="C201" i="1"/>
  <c r="H203" i="1"/>
  <c r="C205" i="1"/>
  <c r="C207" i="1"/>
  <c r="G214" i="1"/>
  <c r="I214" i="1"/>
  <c r="C217" i="1"/>
  <c r="G224" i="1"/>
  <c r="I224" i="1"/>
  <c r="C227" i="1"/>
  <c r="G230" i="1"/>
  <c r="I230" i="1"/>
  <c r="AE230" i="1"/>
  <c r="C231" i="1"/>
  <c r="C233" i="1"/>
  <c r="C235" i="1"/>
  <c r="C237" i="1"/>
  <c r="C239" i="1"/>
  <c r="G240" i="1"/>
  <c r="I240" i="1"/>
  <c r="AE240" i="1"/>
  <c r="C241" i="1"/>
  <c r="G242" i="1"/>
  <c r="I242" i="1"/>
  <c r="AE242" i="1"/>
  <c r="C243" i="1"/>
  <c r="G244" i="1"/>
  <c r="I244" i="1"/>
  <c r="AE244" i="1"/>
  <c r="C245" i="1"/>
  <c r="G246" i="1"/>
  <c r="I246" i="1"/>
  <c r="AE246" i="1"/>
  <c r="C247" i="1"/>
  <c r="G248" i="1"/>
  <c r="I248" i="1"/>
  <c r="G250" i="1"/>
  <c r="I250" i="1"/>
  <c r="AE250" i="1"/>
  <c r="C251" i="1"/>
  <c r="G252" i="1"/>
  <c r="I252" i="1"/>
  <c r="AE252" i="1"/>
  <c r="C253" i="1"/>
  <c r="C255" i="1"/>
  <c r="C259" i="1"/>
  <c r="C263" i="1"/>
  <c r="C265" i="1"/>
  <c r="C267" i="1"/>
  <c r="C271" i="1"/>
  <c r="C273" i="1"/>
  <c r="C275" i="1"/>
  <c r="C277" i="1"/>
  <c r="C279" i="1"/>
  <c r="C281" i="1"/>
  <c r="C291" i="1"/>
  <c r="C297" i="1"/>
  <c r="C299" i="1"/>
  <c r="C303" i="1"/>
  <c r="C309" i="1"/>
  <c r="C311" i="1"/>
  <c r="H313" i="1"/>
  <c r="H315" i="1"/>
  <c r="C317" i="1"/>
  <c r="AE318" i="1"/>
  <c r="C319" i="1"/>
  <c r="H321" i="1"/>
  <c r="H323" i="1"/>
  <c r="C325" i="1"/>
  <c r="C327" i="1"/>
  <c r="C329" i="1"/>
  <c r="C331" i="1"/>
  <c r="I333" i="1"/>
  <c r="H333" i="1"/>
  <c r="I335" i="1"/>
  <c r="C335" i="1"/>
  <c r="AE335" i="1"/>
  <c r="AB335" i="1"/>
  <c r="I339" i="1"/>
  <c r="C339" i="1"/>
  <c r="AE339" i="1"/>
  <c r="AB339" i="1"/>
  <c r="I347" i="1"/>
  <c r="C347" i="1"/>
  <c r="I349" i="1"/>
  <c r="C349" i="1"/>
  <c r="I351" i="1"/>
  <c r="C351" i="1"/>
  <c r="AE351" i="1"/>
  <c r="AB351" i="1"/>
  <c r="I363" i="1"/>
  <c r="C363" i="1"/>
  <c r="AE363" i="1"/>
  <c r="AB363" i="1"/>
  <c r="I371" i="1"/>
  <c r="C371" i="1"/>
  <c r="AE371" i="1"/>
  <c r="AB371" i="1"/>
  <c r="AE379" i="1"/>
  <c r="AB379" i="1"/>
  <c r="H337" i="1"/>
  <c r="H345" i="1"/>
  <c r="C375" i="1"/>
  <c r="C379" i="1"/>
  <c r="C383" i="1"/>
  <c r="AE383" i="1"/>
  <c r="AB383" i="1"/>
  <c r="I393" i="1"/>
  <c r="C393" i="1"/>
  <c r="I395" i="1"/>
  <c r="C395" i="1"/>
  <c r="I403" i="1"/>
  <c r="C403" i="1"/>
  <c r="AE403" i="1"/>
  <c r="AB403" i="1"/>
  <c r="I405" i="1"/>
  <c r="C405" i="1"/>
  <c r="AE405" i="1"/>
  <c r="AB405" i="1"/>
  <c r="I409" i="1"/>
  <c r="C409" i="1"/>
  <c r="I411" i="1"/>
  <c r="C411" i="1"/>
  <c r="AE411" i="1"/>
  <c r="AB411" i="1"/>
  <c r="I419" i="1"/>
  <c r="C419" i="1"/>
  <c r="AE419" i="1"/>
  <c r="AB419" i="1"/>
  <c r="I421" i="1"/>
  <c r="C421" i="1"/>
  <c r="AE421" i="1"/>
  <c r="AB421" i="1"/>
  <c r="I423" i="1"/>
  <c r="C423" i="1"/>
  <c r="AE423" i="1"/>
  <c r="AB423" i="1"/>
  <c r="I425" i="1"/>
  <c r="C425" i="1"/>
  <c r="AE425" i="1"/>
  <c r="AB425" i="1"/>
  <c r="I427" i="1"/>
  <c r="C427" i="1"/>
  <c r="AE427" i="1"/>
  <c r="AB427" i="1"/>
  <c r="I429" i="1"/>
  <c r="C429" i="1"/>
  <c r="AE429" i="1"/>
  <c r="AB429" i="1"/>
  <c r="I435" i="1"/>
  <c r="C435" i="1"/>
  <c r="I437" i="1"/>
  <c r="C437" i="1"/>
  <c r="I439" i="1"/>
  <c r="C439" i="1"/>
  <c r="I441" i="1"/>
  <c r="C441" i="1"/>
  <c r="AE441" i="1"/>
  <c r="AB441" i="1"/>
  <c r="I443" i="1"/>
  <c r="C443" i="1"/>
  <c r="I445" i="1"/>
  <c r="C445" i="1"/>
  <c r="I447" i="1"/>
  <c r="C447" i="1"/>
  <c r="AE447" i="1"/>
  <c r="AB447" i="1"/>
  <c r="I459" i="1"/>
  <c r="C459" i="1"/>
  <c r="I461" i="1"/>
  <c r="C461" i="1"/>
  <c r="I463" i="1"/>
  <c r="C463" i="1"/>
  <c r="AE463" i="1"/>
  <c r="AB463" i="1"/>
  <c r="C480" i="1"/>
  <c r="I480" i="1"/>
  <c r="G480" i="1"/>
  <c r="C482" i="1"/>
  <c r="I482" i="1"/>
  <c r="G482" i="1"/>
  <c r="AB482" i="1"/>
  <c r="AE482" i="1"/>
  <c r="I493" i="1"/>
  <c r="C493" i="1"/>
  <c r="I495" i="1"/>
  <c r="C495" i="1"/>
  <c r="I507" i="1"/>
  <c r="C507" i="1"/>
  <c r="I509" i="1"/>
  <c r="C509" i="1"/>
  <c r="AE509" i="1"/>
  <c r="AB509" i="1"/>
  <c r="I519" i="1"/>
  <c r="C519" i="1"/>
  <c r="AE519" i="1"/>
  <c r="AB519" i="1"/>
  <c r="I521" i="1"/>
  <c r="C521" i="1"/>
  <c r="AE521" i="1"/>
  <c r="AB521" i="1"/>
  <c r="I523" i="1"/>
  <c r="C523" i="1"/>
  <c r="AE523" i="1"/>
  <c r="AB523" i="1"/>
  <c r="I525" i="1"/>
  <c r="C525" i="1"/>
  <c r="I530" i="1"/>
  <c r="C530" i="1"/>
  <c r="AE530" i="1"/>
  <c r="AB530" i="1"/>
  <c r="I532" i="1"/>
  <c r="C532" i="1"/>
  <c r="AE532" i="1"/>
  <c r="AB532" i="1"/>
  <c r="I534" i="1"/>
  <c r="C534" i="1"/>
  <c r="AE534" i="1"/>
  <c r="AB534" i="1"/>
  <c r="I536" i="1"/>
  <c r="C536" i="1"/>
  <c r="I538" i="1"/>
  <c r="C538" i="1"/>
  <c r="AE538" i="1"/>
  <c r="AB538" i="1"/>
  <c r="I546" i="1"/>
  <c r="C546" i="1"/>
  <c r="AE546" i="1"/>
  <c r="AB546" i="1"/>
  <c r="I570" i="1"/>
  <c r="C570" i="1"/>
  <c r="I580" i="1"/>
  <c r="C580" i="1"/>
  <c r="I582" i="1"/>
  <c r="C582" i="1"/>
  <c r="I606" i="1"/>
  <c r="C606" i="1"/>
  <c r="AE606" i="1"/>
  <c r="AB606" i="1"/>
  <c r="I624" i="1"/>
  <c r="C624" i="1"/>
  <c r="I626" i="1"/>
  <c r="C626" i="1"/>
  <c r="I633" i="1"/>
  <c r="C633" i="1"/>
  <c r="AE633" i="1"/>
  <c r="AB633" i="1"/>
  <c r="I643" i="1"/>
  <c r="C643" i="1"/>
  <c r="AE643" i="1"/>
  <c r="AB643" i="1"/>
  <c r="I654" i="1"/>
  <c r="C654" i="1"/>
  <c r="I662" i="1"/>
  <c r="C662" i="1"/>
  <c r="I664" i="1"/>
  <c r="C664" i="1"/>
  <c r="AB665" i="1"/>
  <c r="AE665" i="1"/>
  <c r="I682" i="1"/>
  <c r="C682" i="1"/>
  <c r="H682" i="1"/>
  <c r="AB689" i="1"/>
  <c r="AE689" i="1"/>
  <c r="I696" i="1"/>
  <c r="C696" i="1"/>
  <c r="H696" i="1"/>
  <c r="AB703" i="1"/>
  <c r="AE703" i="1"/>
  <c r="I706" i="1"/>
  <c r="C706" i="1"/>
  <c r="H706" i="1"/>
  <c r="AB725" i="1"/>
  <c r="AE725" i="1"/>
  <c r="I728" i="1"/>
  <c r="C728" i="1"/>
  <c r="H728" i="1"/>
  <c r="AE736" i="1"/>
  <c r="AB736" i="1"/>
  <c r="I740" i="1"/>
  <c r="C740" i="1"/>
  <c r="H740" i="1"/>
  <c r="I746" i="1"/>
  <c r="C746" i="1"/>
  <c r="H746" i="1"/>
  <c r="C404" i="1"/>
  <c r="I404" i="1"/>
  <c r="G404" i="1"/>
  <c r="AB404" i="1"/>
  <c r="AE404" i="1"/>
  <c r="C406" i="1"/>
  <c r="I406" i="1"/>
  <c r="G406" i="1"/>
  <c r="C408" i="1"/>
  <c r="I408" i="1"/>
  <c r="G408" i="1"/>
  <c r="AB408" i="1"/>
  <c r="AE408" i="1"/>
  <c r="I415" i="1"/>
  <c r="C415" i="1"/>
  <c r="AE415" i="1"/>
  <c r="AB415" i="1"/>
  <c r="C420" i="1"/>
  <c r="I420" i="1"/>
  <c r="G420" i="1"/>
  <c r="AB420" i="1"/>
  <c r="AE420" i="1"/>
  <c r="C422" i="1"/>
  <c r="I422" i="1"/>
  <c r="G422" i="1"/>
  <c r="AB422" i="1"/>
  <c r="AE422" i="1"/>
  <c r="C424" i="1"/>
  <c r="I424" i="1"/>
  <c r="G424" i="1"/>
  <c r="AB424" i="1"/>
  <c r="AE424" i="1"/>
  <c r="C426" i="1"/>
  <c r="I426" i="1"/>
  <c r="G426" i="1"/>
  <c r="AB426" i="1"/>
  <c r="AE426" i="1"/>
  <c r="C428" i="1"/>
  <c r="I428" i="1"/>
  <c r="G428" i="1"/>
  <c r="AB428" i="1"/>
  <c r="AE428" i="1"/>
  <c r="C430" i="1"/>
  <c r="I430" i="1"/>
  <c r="G430" i="1"/>
  <c r="C442" i="1"/>
  <c r="I442" i="1"/>
  <c r="G442" i="1"/>
  <c r="AB442" i="1"/>
  <c r="AE442" i="1"/>
  <c r="I451" i="1"/>
  <c r="C451" i="1"/>
  <c r="I453" i="1"/>
  <c r="C453" i="1"/>
  <c r="AE453" i="1"/>
  <c r="AB453" i="1"/>
  <c r="I477" i="1"/>
  <c r="C477" i="1"/>
  <c r="AE477" i="1"/>
  <c r="AB477" i="1"/>
  <c r="I483" i="1"/>
  <c r="C483" i="1"/>
  <c r="I485" i="1"/>
  <c r="C485" i="1"/>
  <c r="I487" i="1"/>
  <c r="C487" i="1"/>
  <c r="H493" i="1"/>
  <c r="H495" i="1"/>
  <c r="I505" i="1"/>
  <c r="C505" i="1"/>
  <c r="AE505" i="1"/>
  <c r="AB505" i="1"/>
  <c r="H507" i="1"/>
  <c r="H509" i="1"/>
  <c r="I511" i="1"/>
  <c r="C511" i="1"/>
  <c r="AE511" i="1"/>
  <c r="AB511" i="1"/>
  <c r="I515" i="1"/>
  <c r="C515" i="1"/>
  <c r="I517" i="1"/>
  <c r="C517" i="1"/>
  <c r="AB518" i="1"/>
  <c r="AE518" i="1"/>
  <c r="C520" i="1"/>
  <c r="I520" i="1"/>
  <c r="G520" i="1"/>
  <c r="AB520" i="1"/>
  <c r="AE520" i="1"/>
  <c r="C522" i="1"/>
  <c r="I522" i="1"/>
  <c r="G522" i="1"/>
  <c r="AB522" i="1"/>
  <c r="AE522" i="1"/>
  <c r="C524" i="1"/>
  <c r="I524" i="1"/>
  <c r="G524" i="1"/>
  <c r="AB524" i="1"/>
  <c r="AE524" i="1"/>
  <c r="C529" i="1"/>
  <c r="I529" i="1"/>
  <c r="G529" i="1"/>
  <c r="AB529" i="1"/>
  <c r="AE529" i="1"/>
  <c r="C531" i="1"/>
  <c r="I531" i="1"/>
  <c r="G531" i="1"/>
  <c r="AB531" i="1"/>
  <c r="AE531" i="1"/>
  <c r="C533" i="1"/>
  <c r="I533" i="1"/>
  <c r="G533" i="1"/>
  <c r="AB533" i="1"/>
  <c r="AE533" i="1"/>
  <c r="C535" i="1"/>
  <c r="I535" i="1"/>
  <c r="G535" i="1"/>
  <c r="AB535" i="1"/>
  <c r="AE535" i="1"/>
  <c r="C539" i="1"/>
  <c r="I539" i="1"/>
  <c r="G539" i="1"/>
  <c r="C541" i="1"/>
  <c r="I541" i="1"/>
  <c r="G541" i="1"/>
  <c r="C543" i="1"/>
  <c r="I543" i="1"/>
  <c r="G543" i="1"/>
  <c r="C545" i="1"/>
  <c r="I545" i="1"/>
  <c r="G545" i="1"/>
  <c r="AB545" i="1"/>
  <c r="AE545" i="1"/>
  <c r="C547" i="1"/>
  <c r="I547" i="1"/>
  <c r="G547" i="1"/>
  <c r="C549" i="1"/>
  <c r="I549" i="1"/>
  <c r="G549" i="1"/>
  <c r="C551" i="1"/>
  <c r="I551" i="1"/>
  <c r="G551" i="1"/>
  <c r="I554" i="1"/>
  <c r="C554" i="1"/>
  <c r="I556" i="1"/>
  <c r="C556" i="1"/>
  <c r="AE556" i="1"/>
  <c r="AB556" i="1"/>
  <c r="I590" i="1"/>
  <c r="C590" i="1"/>
  <c r="I600" i="1"/>
  <c r="C600" i="1"/>
  <c r="I608" i="1"/>
  <c r="C608" i="1"/>
  <c r="I610" i="1"/>
  <c r="C610" i="1"/>
  <c r="I618" i="1"/>
  <c r="C618" i="1"/>
  <c r="I630" i="1"/>
  <c r="C630" i="1"/>
  <c r="AE630" i="1"/>
  <c r="AB630" i="1"/>
  <c r="I635" i="1"/>
  <c r="C635" i="1"/>
  <c r="I637" i="1"/>
  <c r="C637" i="1"/>
  <c r="I649" i="1"/>
  <c r="C649" i="1"/>
  <c r="AB650" i="1"/>
  <c r="AE650" i="1"/>
  <c r="AB653" i="1"/>
  <c r="AE653" i="1"/>
  <c r="I660" i="1"/>
  <c r="C660" i="1"/>
  <c r="AE660" i="1"/>
  <c r="AB660" i="1"/>
  <c r="I666" i="1"/>
  <c r="C666" i="1"/>
  <c r="AE666" i="1"/>
  <c r="AB666" i="1"/>
  <c r="I674" i="1"/>
  <c r="C674" i="1"/>
  <c r="I676" i="1"/>
  <c r="H676" i="1"/>
  <c r="C676" i="1"/>
  <c r="I684" i="1"/>
  <c r="C684" i="1"/>
  <c r="H684" i="1"/>
  <c r="AE696" i="1"/>
  <c r="AB696" i="1"/>
  <c r="I702" i="1"/>
  <c r="C702" i="1"/>
  <c r="H702" i="1"/>
  <c r="I724" i="1"/>
  <c r="C724" i="1"/>
  <c r="H724" i="1"/>
  <c r="I736" i="1"/>
  <c r="C736" i="1"/>
  <c r="H736" i="1"/>
  <c r="AE740" i="1"/>
  <c r="AB740" i="1"/>
  <c r="I744" i="1"/>
  <c r="C744" i="1"/>
  <c r="H744" i="1"/>
  <c r="AB759" i="1"/>
  <c r="AE759" i="1"/>
  <c r="I768" i="1"/>
  <c r="C768" i="1"/>
  <c r="I770" i="1"/>
  <c r="C770" i="1"/>
  <c r="I772" i="1"/>
  <c r="C772" i="1"/>
  <c r="I784" i="1"/>
  <c r="C784" i="1"/>
  <c r="I786" i="1"/>
  <c r="C786" i="1"/>
  <c r="I788" i="1"/>
  <c r="C788" i="1"/>
  <c r="I790" i="1"/>
  <c r="C790" i="1"/>
  <c r="I792" i="1"/>
  <c r="C792" i="1"/>
  <c r="I794" i="1"/>
  <c r="C794" i="1"/>
  <c r="I796" i="1"/>
  <c r="C796" i="1"/>
  <c r="I798" i="1"/>
  <c r="C798" i="1"/>
  <c r="I800" i="1"/>
  <c r="C800" i="1"/>
  <c r="I802" i="1"/>
  <c r="C802" i="1"/>
  <c r="AB803" i="1"/>
  <c r="AE803" i="1"/>
  <c r="I808" i="1"/>
  <c r="C808" i="1"/>
  <c r="I810" i="1"/>
  <c r="C810" i="1"/>
  <c r="AB811" i="1"/>
  <c r="AE811" i="1"/>
  <c r="I827" i="1"/>
  <c r="C827" i="1"/>
  <c r="AE827" i="1"/>
  <c r="AB827" i="1"/>
  <c r="AE861" i="1"/>
  <c r="AB861" i="1"/>
  <c r="I873" i="1"/>
  <c r="C873" i="1"/>
  <c r="H873" i="1"/>
  <c r="AE877" i="1"/>
  <c r="AB877" i="1"/>
  <c r="I881" i="1"/>
  <c r="C881" i="1"/>
  <c r="H881" i="1"/>
  <c r="I887" i="1"/>
  <c r="C887" i="1"/>
  <c r="H887" i="1"/>
  <c r="AE889" i="1"/>
  <c r="AB889" i="1"/>
  <c r="I893" i="1"/>
  <c r="C893" i="1"/>
  <c r="H893" i="1"/>
  <c r="H391" i="1"/>
  <c r="H397" i="1"/>
  <c r="H431" i="1"/>
  <c r="H433" i="1"/>
  <c r="H489" i="1"/>
  <c r="H491" i="1"/>
  <c r="H497" i="1"/>
  <c r="H499" i="1"/>
  <c r="H501" i="1"/>
  <c r="H503" i="1"/>
  <c r="H513" i="1"/>
  <c r="H588" i="1"/>
  <c r="H592" i="1"/>
  <c r="H594" i="1"/>
  <c r="H596" i="1"/>
  <c r="H598" i="1"/>
  <c r="H602" i="1"/>
  <c r="H604" i="1"/>
  <c r="H612" i="1"/>
  <c r="H614" i="1"/>
  <c r="H616" i="1"/>
  <c r="H620" i="1"/>
  <c r="H622" i="1"/>
  <c r="H639" i="1"/>
  <c r="H641" i="1"/>
  <c r="H645" i="1"/>
  <c r="H647" i="1"/>
  <c r="H652" i="1"/>
  <c r="H656" i="1"/>
  <c r="H658" i="1"/>
  <c r="H668" i="1"/>
  <c r="H670" i="1"/>
  <c r="H672" i="1"/>
  <c r="I686" i="1"/>
  <c r="C686" i="1"/>
  <c r="I690" i="1"/>
  <c r="C690" i="1"/>
  <c r="I698" i="1"/>
  <c r="C698" i="1"/>
  <c r="I700" i="1"/>
  <c r="C700" i="1"/>
  <c r="AB701" i="1"/>
  <c r="AE701" i="1"/>
  <c r="I704" i="1"/>
  <c r="C704" i="1"/>
  <c r="AB705" i="1"/>
  <c r="AE705" i="1"/>
  <c r="I716" i="1"/>
  <c r="C716" i="1"/>
  <c r="AE716" i="1"/>
  <c r="AB716" i="1"/>
  <c r="I720" i="1"/>
  <c r="C720" i="1"/>
  <c r="I722" i="1"/>
  <c r="C722" i="1"/>
  <c r="AB723" i="1"/>
  <c r="AE723" i="1"/>
  <c r="I726" i="1"/>
  <c r="C726" i="1"/>
  <c r="AB727" i="1"/>
  <c r="AE727" i="1"/>
  <c r="I752" i="1"/>
  <c r="C752" i="1"/>
  <c r="I754" i="1"/>
  <c r="C754" i="1"/>
  <c r="I760" i="1"/>
  <c r="C760" i="1"/>
  <c r="I762" i="1"/>
  <c r="C762" i="1"/>
  <c r="I764" i="1"/>
  <c r="C764" i="1"/>
  <c r="AE764" i="1"/>
  <c r="AB764" i="1"/>
  <c r="H770" i="1"/>
  <c r="H772" i="1"/>
  <c r="I804" i="1"/>
  <c r="C804" i="1"/>
  <c r="AE804" i="1"/>
  <c r="AB804" i="1"/>
  <c r="H808" i="1"/>
  <c r="H810" i="1"/>
  <c r="I812" i="1"/>
  <c r="C812" i="1"/>
  <c r="C820" i="1"/>
  <c r="I820" i="1"/>
  <c r="G820" i="1"/>
  <c r="H827" i="1"/>
  <c r="I831" i="1"/>
  <c r="C831" i="1"/>
  <c r="I837" i="1"/>
  <c r="C837" i="1"/>
  <c r="I839" i="1"/>
  <c r="C839" i="1"/>
  <c r="I841" i="1"/>
  <c r="C841" i="1"/>
  <c r="AE841" i="1"/>
  <c r="AB841" i="1"/>
  <c r="I849" i="1"/>
  <c r="C849" i="1"/>
  <c r="AE849" i="1"/>
  <c r="AB849" i="1"/>
  <c r="I851" i="1"/>
  <c r="C851" i="1"/>
  <c r="I853" i="1"/>
  <c r="C853" i="1"/>
  <c r="I855" i="1"/>
  <c r="C855" i="1"/>
  <c r="AE855" i="1"/>
  <c r="AB855" i="1"/>
  <c r="I861" i="1"/>
  <c r="C861" i="1"/>
  <c r="H861" i="1"/>
  <c r="AE873" i="1"/>
  <c r="AB873" i="1"/>
  <c r="I877" i="1"/>
  <c r="C877" i="1"/>
  <c r="H877" i="1"/>
  <c r="AE881" i="1"/>
  <c r="AB881" i="1"/>
  <c r="I885" i="1"/>
  <c r="C885" i="1"/>
  <c r="H885" i="1"/>
  <c r="I889" i="1"/>
  <c r="C889" i="1"/>
  <c r="H889" i="1"/>
  <c r="I895" i="1"/>
  <c r="C895" i="1"/>
  <c r="H895" i="1"/>
  <c r="H678" i="1"/>
  <c r="H680" i="1"/>
  <c r="H688" i="1"/>
  <c r="H692" i="1"/>
  <c r="H694" i="1"/>
  <c r="H708" i="1"/>
  <c r="H710" i="1"/>
  <c r="H712" i="1"/>
  <c r="H714" i="1"/>
  <c r="H718" i="1"/>
  <c r="H730" i="1"/>
  <c r="H732" i="1"/>
  <c r="H734" i="1"/>
  <c r="H738" i="1"/>
  <c r="H742" i="1"/>
  <c r="H748" i="1"/>
  <c r="H750" i="1"/>
  <c r="H756" i="1"/>
  <c r="H758" i="1"/>
  <c r="H774" i="1"/>
  <c r="H806" i="1"/>
  <c r="H814" i="1"/>
  <c r="H816" i="1"/>
  <c r="H821" i="1"/>
  <c r="H823" i="1"/>
  <c r="H825" i="1"/>
  <c r="H829" i="1"/>
  <c r="C834" i="1"/>
  <c r="I834" i="1"/>
  <c r="C848" i="1"/>
  <c r="I848" i="1"/>
  <c r="G848" i="1"/>
  <c r="AB848" i="1"/>
  <c r="AE848" i="1"/>
  <c r="C850" i="1"/>
  <c r="I850" i="1"/>
  <c r="G850" i="1"/>
  <c r="AB850" i="1"/>
  <c r="AE850" i="1"/>
  <c r="I863" i="1"/>
  <c r="C863" i="1"/>
  <c r="I865" i="1"/>
  <c r="C865" i="1"/>
  <c r="I875" i="1"/>
  <c r="C875" i="1"/>
  <c r="AE875" i="1"/>
  <c r="AB875" i="1"/>
  <c r="I899" i="1"/>
  <c r="C899" i="1"/>
  <c r="I901" i="1"/>
  <c r="C901" i="1"/>
  <c r="I909" i="1"/>
  <c r="C909" i="1"/>
  <c r="H859" i="1"/>
  <c r="H867" i="1"/>
  <c r="H869" i="1"/>
  <c r="H871" i="1"/>
  <c r="H879" i="1"/>
  <c r="H883" i="1"/>
  <c r="H891" i="1"/>
  <c r="H897" i="1"/>
  <c r="AB13" i="1"/>
  <c r="AE13" i="1"/>
  <c r="AE27" i="1"/>
  <c r="AB27" i="1"/>
  <c r="AE29" i="1"/>
  <c r="AB29" i="1"/>
  <c r="AE45" i="1"/>
  <c r="AB45" i="1"/>
  <c r="AB33" i="1"/>
  <c r="AE33" i="1"/>
  <c r="AE41" i="1"/>
  <c r="AB41" i="1"/>
  <c r="AE57" i="1"/>
  <c r="AB57" i="1"/>
  <c r="J977" i="6"/>
  <c r="J975" i="6"/>
  <c r="J973" i="6"/>
  <c r="J971" i="6"/>
  <c r="J969" i="6"/>
  <c r="J967" i="6"/>
  <c r="J965" i="6"/>
  <c r="J963" i="6"/>
  <c r="J961" i="6"/>
  <c r="J959" i="6"/>
  <c r="J957" i="6"/>
  <c r="J955" i="6"/>
  <c r="J953" i="6"/>
  <c r="J951" i="6"/>
  <c r="J949" i="6"/>
  <c r="J947" i="6"/>
  <c r="J945" i="6"/>
  <c r="J943" i="6"/>
  <c r="J941" i="6"/>
  <c r="J939" i="6"/>
  <c r="J937" i="6"/>
  <c r="J935" i="6"/>
  <c r="J933" i="6"/>
  <c r="J931" i="6"/>
  <c r="J929" i="6"/>
  <c r="J927" i="6"/>
  <c r="J925" i="6"/>
  <c r="J923" i="6"/>
  <c r="J921" i="6"/>
  <c r="J919" i="6"/>
  <c r="J917" i="6"/>
  <c r="J915" i="6"/>
  <c r="J913" i="6"/>
  <c r="J911" i="6"/>
  <c r="J909" i="6"/>
  <c r="J907" i="6"/>
  <c r="J905" i="6"/>
  <c r="J903" i="6"/>
  <c r="J901" i="6"/>
  <c r="J899" i="6"/>
  <c r="J897" i="6"/>
  <c r="J895" i="6"/>
  <c r="J893" i="6"/>
  <c r="J891" i="6"/>
  <c r="J889" i="6"/>
  <c r="J887" i="6"/>
  <c r="J885" i="6"/>
  <c r="J883" i="6"/>
  <c r="J881" i="6"/>
  <c r="J879" i="6"/>
  <c r="J877" i="6"/>
  <c r="J875" i="6"/>
  <c r="J873" i="6"/>
  <c r="J871" i="6"/>
  <c r="J869" i="6"/>
  <c r="J867" i="6"/>
  <c r="J865" i="6"/>
  <c r="J863" i="6"/>
  <c r="J861" i="6"/>
  <c r="J859" i="6"/>
  <c r="J857" i="6"/>
  <c r="J855" i="6"/>
  <c r="J853" i="6"/>
  <c r="J851" i="6"/>
  <c r="J849" i="6"/>
  <c r="J847" i="6"/>
  <c r="J845" i="6"/>
  <c r="J843" i="6"/>
  <c r="J841" i="6"/>
  <c r="J839" i="6"/>
  <c r="J837" i="6"/>
  <c r="J835" i="6"/>
  <c r="J833" i="6"/>
  <c r="J831" i="6"/>
  <c r="J829" i="6"/>
  <c r="J827" i="6"/>
  <c r="J825" i="6"/>
  <c r="J823" i="6"/>
  <c r="J821" i="6"/>
  <c r="J819" i="6"/>
  <c r="J817" i="6"/>
  <c r="J815" i="6"/>
  <c r="J813" i="6"/>
  <c r="J811" i="6"/>
  <c r="J809" i="6"/>
  <c r="J976" i="6"/>
  <c r="J974" i="6"/>
  <c r="J972" i="6"/>
  <c r="J970" i="6"/>
  <c r="J968" i="6"/>
  <c r="J966" i="6"/>
  <c r="J964" i="6"/>
  <c r="J960" i="6"/>
  <c r="J958" i="6"/>
  <c r="J956" i="6"/>
  <c r="J952" i="6"/>
  <c r="J948" i="6"/>
  <c r="J946" i="6"/>
  <c r="J944" i="6"/>
  <c r="J942" i="6"/>
  <c r="J934" i="6"/>
  <c r="J932" i="6"/>
  <c r="J918" i="6"/>
  <c r="J916" i="6"/>
  <c r="J914" i="6"/>
  <c r="J912" i="6"/>
  <c r="J910" i="6"/>
  <c r="J908" i="6"/>
  <c r="J906" i="6"/>
  <c r="J904" i="6"/>
  <c r="J902" i="6"/>
  <c r="J900" i="6"/>
  <c r="J898" i="6"/>
  <c r="J896" i="6"/>
  <c r="J894" i="6"/>
  <c r="J892" i="6"/>
  <c r="J890" i="6"/>
  <c r="J888" i="6"/>
  <c r="J886" i="6"/>
  <c r="J884" i="6"/>
  <c r="J882" i="6"/>
  <c r="J880" i="6"/>
  <c r="J878" i="6"/>
  <c r="J876" i="6"/>
  <c r="J874" i="6"/>
  <c r="J872" i="6"/>
  <c r="J870" i="6"/>
  <c r="J868" i="6"/>
  <c r="J866" i="6"/>
  <c r="J864" i="6"/>
  <c r="J858" i="6"/>
  <c r="J856" i="6"/>
  <c r="J854" i="6"/>
  <c r="J850" i="6"/>
  <c r="J848" i="6"/>
  <c r="J846" i="6"/>
  <c r="J844" i="6"/>
  <c r="J842" i="6"/>
  <c r="J840" i="6"/>
  <c r="J838" i="6"/>
  <c r="J836" i="6"/>
  <c r="J834" i="6"/>
  <c r="J832" i="6"/>
  <c r="J830" i="6"/>
  <c r="J828" i="6"/>
  <c r="J826" i="6"/>
  <c r="J824" i="6"/>
  <c r="J822" i="6"/>
  <c r="J820" i="6"/>
  <c r="J818" i="6"/>
  <c r="J816" i="6"/>
  <c r="J807" i="6"/>
  <c r="J805" i="6"/>
  <c r="J803" i="6"/>
  <c r="J801" i="6"/>
  <c r="J799" i="6"/>
  <c r="J797" i="6"/>
  <c r="J795" i="6"/>
  <c r="J793" i="6"/>
  <c r="J791" i="6"/>
  <c r="J789" i="6"/>
  <c r="J787" i="6"/>
  <c r="J785" i="6"/>
  <c r="J783" i="6"/>
  <c r="J781" i="6"/>
  <c r="J779" i="6"/>
  <c r="J777" i="6"/>
  <c r="J775" i="6"/>
  <c r="J773" i="6"/>
  <c r="J771" i="6"/>
  <c r="J769" i="6"/>
  <c r="J767" i="6"/>
  <c r="J765" i="6"/>
  <c r="J763" i="6"/>
  <c r="J761" i="6"/>
  <c r="J759" i="6"/>
  <c r="J757" i="6"/>
  <c r="J755" i="6"/>
  <c r="J753" i="6"/>
  <c r="J751" i="6"/>
  <c r="J749" i="6"/>
  <c r="J747" i="6"/>
  <c r="J745" i="6"/>
  <c r="J743" i="6"/>
  <c r="J741" i="6"/>
  <c r="J739" i="6"/>
  <c r="J737" i="6"/>
  <c r="J735" i="6"/>
  <c r="J733" i="6"/>
  <c r="J731" i="6"/>
  <c r="J729" i="6"/>
  <c r="J727" i="6"/>
  <c r="J725" i="6"/>
  <c r="J723" i="6"/>
  <c r="J721" i="6"/>
  <c r="J719" i="6"/>
  <c r="J717" i="6"/>
  <c r="J715" i="6"/>
  <c r="J713" i="6"/>
  <c r="J711" i="6"/>
  <c r="J709" i="6"/>
  <c r="J707" i="6"/>
  <c r="J705" i="6"/>
  <c r="J703" i="6"/>
  <c r="J701" i="6"/>
  <c r="J699" i="6"/>
  <c r="J697" i="6"/>
  <c r="J695" i="6"/>
  <c r="J693" i="6"/>
  <c r="J691" i="6"/>
  <c r="J689" i="6"/>
  <c r="J950" i="6"/>
  <c r="J940" i="6"/>
  <c r="J938" i="6"/>
  <c r="J936" i="6"/>
  <c r="J862" i="6"/>
  <c r="J860" i="6"/>
  <c r="J814" i="6"/>
  <c r="J812" i="6"/>
  <c r="J810" i="6"/>
  <c r="J808" i="6"/>
  <c r="J806" i="6"/>
  <c r="J804" i="6"/>
  <c r="J802" i="6"/>
  <c r="J800" i="6"/>
  <c r="J798" i="6"/>
  <c r="J796" i="6"/>
  <c r="J794" i="6"/>
  <c r="J792" i="6"/>
  <c r="J790" i="6"/>
  <c r="J788" i="6"/>
  <c r="J720" i="6"/>
  <c r="J718" i="6"/>
  <c r="J716" i="6"/>
  <c r="J714" i="6"/>
  <c r="J708" i="6"/>
  <c r="J706" i="6"/>
  <c r="J704" i="6"/>
  <c r="J700" i="6"/>
  <c r="J698" i="6"/>
  <c r="J696" i="6"/>
  <c r="J694" i="6"/>
  <c r="J690" i="6"/>
  <c r="J687" i="6"/>
  <c r="J685" i="6"/>
  <c r="J683" i="6"/>
  <c r="J681" i="6"/>
  <c r="J679" i="6"/>
  <c r="J677" i="6"/>
  <c r="J675" i="6"/>
  <c r="J673" i="6"/>
  <c r="J671" i="6"/>
  <c r="J669" i="6"/>
  <c r="J667" i="6"/>
  <c r="J665" i="6"/>
  <c r="J663" i="6"/>
  <c r="J661" i="6"/>
  <c r="J659" i="6"/>
  <c r="J657" i="6"/>
  <c r="J655" i="6"/>
  <c r="J653" i="6"/>
  <c r="J651" i="6"/>
  <c r="J649" i="6"/>
  <c r="J647" i="6"/>
  <c r="J645" i="6"/>
  <c r="J643" i="6"/>
  <c r="J641" i="6"/>
  <c r="J639" i="6"/>
  <c r="J637" i="6"/>
  <c r="J635" i="6"/>
  <c r="J633" i="6"/>
  <c r="J631" i="6"/>
  <c r="J629" i="6"/>
  <c r="J627" i="6"/>
  <c r="J625" i="6"/>
  <c r="J623" i="6"/>
  <c r="J621" i="6"/>
  <c r="J619" i="6"/>
  <c r="J617" i="6"/>
  <c r="J615" i="6"/>
  <c r="J613" i="6"/>
  <c r="J611" i="6"/>
  <c r="J962" i="6"/>
  <c r="J954" i="6"/>
  <c r="J680" i="6"/>
  <c r="J678" i="6"/>
  <c r="J676" i="6"/>
  <c r="J674" i="6"/>
  <c r="J672" i="6"/>
  <c r="J670" i="6"/>
  <c r="J668" i="6"/>
  <c r="J666" i="6"/>
  <c r="J664" i="6"/>
  <c r="J654" i="6"/>
  <c r="J652" i="6"/>
  <c r="J650" i="6"/>
  <c r="J648" i="6"/>
  <c r="J646" i="6"/>
  <c r="J642" i="6"/>
  <c r="J634" i="6"/>
  <c r="J632" i="6"/>
  <c r="J624" i="6"/>
  <c r="J622" i="6"/>
  <c r="J620" i="6"/>
  <c r="J618" i="6"/>
  <c r="J616" i="6"/>
  <c r="J609" i="6"/>
  <c r="J607" i="6"/>
  <c r="J605" i="6"/>
  <c r="J603" i="6"/>
  <c r="J601" i="6"/>
  <c r="J599" i="6"/>
  <c r="J597" i="6"/>
  <c r="J595" i="6"/>
  <c r="J593" i="6"/>
  <c r="J591" i="6"/>
  <c r="J589" i="6"/>
  <c r="J587" i="6"/>
  <c r="J585" i="6"/>
  <c r="J583" i="6"/>
  <c r="J581" i="6"/>
  <c r="J579" i="6"/>
  <c r="J577" i="6"/>
  <c r="J575" i="6"/>
  <c r="J573" i="6"/>
  <c r="J571" i="6"/>
  <c r="J569" i="6"/>
  <c r="J567" i="6"/>
  <c r="J565" i="6"/>
  <c r="J563" i="6"/>
  <c r="J561" i="6"/>
  <c r="J559" i="6"/>
  <c r="J557" i="6"/>
  <c r="J555" i="6"/>
  <c r="J553" i="6"/>
  <c r="J551" i="6"/>
  <c r="J549" i="6"/>
  <c r="J547" i="6"/>
  <c r="J545" i="6"/>
  <c r="J543" i="6"/>
  <c r="J541" i="6"/>
  <c r="J539" i="6"/>
  <c r="J537" i="6"/>
  <c r="J535" i="6"/>
  <c r="J533" i="6"/>
  <c r="J531" i="6"/>
  <c r="J529" i="6"/>
  <c r="J527" i="6"/>
  <c r="J525" i="6"/>
  <c r="J523" i="6"/>
  <c r="J521" i="6"/>
  <c r="J519" i="6"/>
  <c r="J517" i="6"/>
  <c r="J515" i="6"/>
  <c r="J513" i="6"/>
  <c r="J511" i="6"/>
  <c r="J509" i="6"/>
  <c r="J507" i="6"/>
  <c r="J505" i="6"/>
  <c r="J503" i="6"/>
  <c r="J501" i="6"/>
  <c r="J499" i="6"/>
  <c r="J497" i="6"/>
  <c r="J495" i="6"/>
  <c r="J493" i="6"/>
  <c r="J491" i="6"/>
  <c r="J489" i="6"/>
  <c r="J487" i="6"/>
  <c r="J485" i="6"/>
  <c r="J483" i="6"/>
  <c r="J481" i="6"/>
  <c r="J479" i="6"/>
  <c r="J477" i="6"/>
  <c r="J475" i="6"/>
  <c r="J473" i="6"/>
  <c r="J471" i="6"/>
  <c r="J469" i="6"/>
  <c r="J467" i="6"/>
  <c r="J465" i="6"/>
  <c r="J463" i="6"/>
  <c r="J461" i="6"/>
  <c r="J459" i="6"/>
  <c r="J457" i="6"/>
  <c r="J455" i="6"/>
  <c r="J453" i="6"/>
  <c r="J451" i="6"/>
  <c r="J449" i="6"/>
  <c r="J447" i="6"/>
  <c r="J445" i="6"/>
  <c r="J443" i="6"/>
  <c r="J441" i="6"/>
  <c r="J439" i="6"/>
  <c r="J437" i="6"/>
  <c r="J435" i="6"/>
  <c r="J433" i="6"/>
  <c r="J431" i="6"/>
  <c r="J429" i="6"/>
  <c r="J427" i="6"/>
  <c r="J425" i="6"/>
  <c r="J423" i="6"/>
  <c r="J421" i="6"/>
  <c r="J419" i="6"/>
  <c r="J417" i="6"/>
  <c r="J415" i="6"/>
  <c r="J413" i="6"/>
  <c r="J411" i="6"/>
  <c r="J409" i="6"/>
  <c r="J407" i="6"/>
  <c r="J405" i="6"/>
  <c r="J403" i="6"/>
  <c r="J401" i="6"/>
  <c r="J399" i="6"/>
  <c r="J397" i="6"/>
  <c r="J395" i="6"/>
  <c r="J393" i="6"/>
  <c r="J391" i="6"/>
  <c r="J389" i="6"/>
  <c r="J387" i="6"/>
  <c r="J385" i="6"/>
  <c r="J383" i="6"/>
  <c r="J381" i="6"/>
  <c r="J379" i="6"/>
  <c r="J377" i="6"/>
  <c r="J375" i="6"/>
  <c r="J373" i="6"/>
  <c r="J371" i="6"/>
  <c r="J369" i="6"/>
  <c r="J367" i="6"/>
  <c r="J365" i="6"/>
  <c r="J363" i="6"/>
  <c r="J361" i="6"/>
  <c r="J359" i="6"/>
  <c r="J357" i="6"/>
  <c r="J355" i="6"/>
  <c r="J353" i="6"/>
  <c r="J351" i="6"/>
  <c r="J349" i="6"/>
  <c r="J347" i="6"/>
  <c r="J345" i="6"/>
  <c r="J343" i="6"/>
  <c r="J341" i="6"/>
  <c r="J339" i="6"/>
  <c r="J337" i="6"/>
  <c r="J335" i="6"/>
  <c r="J333" i="6"/>
  <c r="J331" i="6"/>
  <c r="J329" i="6"/>
  <c r="J327" i="6"/>
  <c r="J325" i="6"/>
  <c r="J323" i="6"/>
  <c r="J321" i="6"/>
  <c r="J319" i="6"/>
  <c r="J317" i="6"/>
  <c r="J315" i="6"/>
  <c r="J313" i="6"/>
  <c r="J311" i="6"/>
  <c r="J309" i="6"/>
  <c r="J307" i="6"/>
  <c r="J305" i="6"/>
  <c r="J303" i="6"/>
  <c r="J301" i="6"/>
  <c r="J299" i="6"/>
  <c r="J297" i="6"/>
  <c r="J295" i="6"/>
  <c r="J293" i="6"/>
  <c r="J291" i="6"/>
  <c r="J289" i="6"/>
  <c r="J287" i="6"/>
  <c r="J285" i="6"/>
  <c r="J283" i="6"/>
  <c r="J281" i="6"/>
  <c r="J279" i="6"/>
  <c r="J277" i="6"/>
  <c r="J275" i="6"/>
  <c r="J273" i="6"/>
  <c r="J271" i="6"/>
  <c r="J269" i="6"/>
  <c r="J267" i="6"/>
  <c r="J265" i="6"/>
  <c r="J263" i="6"/>
  <c r="J261" i="6"/>
  <c r="J259" i="6"/>
  <c r="J257" i="6"/>
  <c r="J255" i="6"/>
  <c r="J253" i="6"/>
  <c r="J251" i="6"/>
  <c r="J249" i="6"/>
  <c r="J247" i="6"/>
  <c r="J245" i="6"/>
  <c r="J243" i="6"/>
  <c r="J241" i="6"/>
  <c r="J239" i="6"/>
  <c r="J644" i="6"/>
  <c r="J604" i="6"/>
  <c r="J602" i="6"/>
  <c r="J598" i="6"/>
  <c r="J596" i="6"/>
  <c r="J594" i="6"/>
  <c r="J556" i="6"/>
  <c r="J554" i="6"/>
  <c r="J552" i="6"/>
  <c r="J550" i="6"/>
  <c r="J548" i="6"/>
  <c r="J546" i="6"/>
  <c r="J544" i="6"/>
  <c r="J542" i="6"/>
  <c r="J442" i="6"/>
  <c r="J440" i="6"/>
  <c r="J438" i="6"/>
  <c r="J436" i="6"/>
  <c r="J434" i="6"/>
  <c r="J432" i="6"/>
  <c r="J430" i="6"/>
  <c r="J428" i="6"/>
  <c r="J426" i="6"/>
  <c r="J424" i="6"/>
  <c r="J422" i="6"/>
  <c r="J420" i="6"/>
  <c r="J418" i="6"/>
  <c r="J416" i="6"/>
  <c r="J414" i="6"/>
  <c r="J412" i="6"/>
  <c r="J410" i="6"/>
  <c r="J408" i="6"/>
  <c r="J406" i="6"/>
  <c r="J404" i="6"/>
  <c r="J376" i="6"/>
  <c r="J374" i="6"/>
  <c r="J372" i="6"/>
  <c r="J370" i="6"/>
  <c r="J368" i="6"/>
  <c r="J366" i="6"/>
  <c r="J364" i="6"/>
  <c r="J362" i="6"/>
  <c r="J360" i="6"/>
  <c r="J358" i="6"/>
  <c r="J356" i="6"/>
  <c r="J354" i="6"/>
  <c r="J352" i="6"/>
  <c r="J350" i="6"/>
  <c r="J348" i="6"/>
  <c r="J346" i="6"/>
  <c r="J344" i="6"/>
  <c r="J342" i="6"/>
  <c r="J340" i="6"/>
  <c r="J338" i="6"/>
  <c r="J336" i="6"/>
  <c r="J334" i="6"/>
  <c r="J332" i="6"/>
  <c r="J330" i="6"/>
  <c r="J328" i="6"/>
  <c r="J326" i="6"/>
  <c r="J324" i="6"/>
  <c r="J322" i="6"/>
  <c r="J320" i="6"/>
  <c r="J318" i="6"/>
  <c r="J316" i="6"/>
  <c r="J314" i="6"/>
  <c r="J312" i="6"/>
  <c r="J310" i="6"/>
  <c r="J308" i="6"/>
  <c r="J306" i="6"/>
  <c r="J304" i="6"/>
  <c r="J302" i="6"/>
  <c r="J300" i="6"/>
  <c r="J298" i="6"/>
  <c r="J296" i="6"/>
  <c r="J294" i="6"/>
  <c r="J292" i="6"/>
  <c r="J286" i="6"/>
  <c r="J278" i="6"/>
  <c r="J276" i="6"/>
  <c r="J274" i="6"/>
  <c r="J237" i="6"/>
  <c r="J235" i="6"/>
  <c r="J233" i="6"/>
  <c r="J231" i="6"/>
  <c r="J229" i="6"/>
  <c r="J227" i="6"/>
  <c r="J225" i="6"/>
  <c r="J223" i="6"/>
  <c r="J221" i="6"/>
  <c r="J219" i="6"/>
  <c r="J217" i="6"/>
  <c r="J215" i="6"/>
  <c r="J213" i="6"/>
  <c r="J211" i="6"/>
  <c r="J209" i="6"/>
  <c r="J207" i="6"/>
  <c r="J205" i="6"/>
  <c r="J203" i="6"/>
  <c r="J201" i="6"/>
  <c r="J199" i="6"/>
  <c r="J197" i="6"/>
  <c r="J195" i="6"/>
  <c r="J193" i="6"/>
  <c r="J191" i="6"/>
  <c r="J189" i="6"/>
  <c r="J187" i="6"/>
  <c r="J185" i="6"/>
  <c r="J183" i="6"/>
  <c r="J181" i="6"/>
  <c r="J179" i="6"/>
  <c r="J177" i="6"/>
  <c r="J175" i="6"/>
  <c r="J173" i="6"/>
  <c r="J171" i="6"/>
  <c r="J169" i="6"/>
  <c r="J167" i="6"/>
  <c r="J165" i="6"/>
  <c r="J163" i="6"/>
  <c r="J161" i="6"/>
  <c r="J159" i="6"/>
  <c r="J157" i="6"/>
  <c r="J155" i="6"/>
  <c r="J153" i="6"/>
  <c r="J151" i="6"/>
  <c r="J149" i="6"/>
  <c r="J147" i="6"/>
  <c r="J145" i="6"/>
  <c r="J143" i="6"/>
  <c r="J141" i="6"/>
  <c r="J139" i="6"/>
  <c r="J137" i="6"/>
  <c r="J135" i="6"/>
  <c r="J133" i="6"/>
  <c r="J131" i="6"/>
  <c r="J129" i="6"/>
  <c r="J127" i="6"/>
  <c r="J125" i="6"/>
  <c r="J123" i="6"/>
  <c r="J121" i="6"/>
  <c r="J119" i="6"/>
  <c r="J117" i="6"/>
  <c r="J115" i="6"/>
  <c r="J113" i="6"/>
  <c r="J111" i="6"/>
  <c r="J109" i="6"/>
  <c r="J107" i="6"/>
  <c r="J105" i="6"/>
  <c r="J103" i="6"/>
  <c r="J101" i="6"/>
  <c r="J99" i="6"/>
  <c r="J97" i="6"/>
  <c r="J95" i="6"/>
  <c r="J93" i="6"/>
  <c r="J91" i="6"/>
  <c r="J89" i="6"/>
  <c r="J87" i="6"/>
  <c r="J85" i="6"/>
  <c r="J83" i="6"/>
  <c r="J81" i="6"/>
  <c r="J79" i="6"/>
  <c r="J77" i="6"/>
  <c r="J75" i="6"/>
  <c r="J73" i="6"/>
  <c r="J71" i="6"/>
  <c r="J69" i="6"/>
  <c r="J67" i="6"/>
  <c r="J65" i="6"/>
  <c r="J63" i="6"/>
  <c r="J61" i="6"/>
  <c r="J59" i="6"/>
  <c r="J57" i="6"/>
  <c r="J55" i="6"/>
  <c r="J53" i="6"/>
  <c r="J51" i="6"/>
  <c r="J49" i="6"/>
  <c r="J47" i="6"/>
  <c r="J45" i="6"/>
  <c r="J43" i="6"/>
  <c r="J41" i="6"/>
  <c r="J39" i="6"/>
  <c r="J37" i="6"/>
  <c r="J35" i="6"/>
  <c r="J33" i="6"/>
  <c r="J31" i="6"/>
  <c r="J29" i="6"/>
  <c r="J27" i="6"/>
  <c r="J25" i="6"/>
  <c r="J23" i="6"/>
  <c r="J21" i="6"/>
  <c r="J19" i="6"/>
  <c r="J17" i="6"/>
  <c r="J15" i="6"/>
  <c r="J13" i="6"/>
  <c r="J11" i="6"/>
  <c r="J9" i="6"/>
  <c r="J7" i="6"/>
  <c r="J5" i="6"/>
  <c r="J3" i="6"/>
  <c r="G3" i="1"/>
  <c r="I3" i="1"/>
  <c r="G7" i="1"/>
  <c r="I7" i="1"/>
  <c r="G9" i="1"/>
  <c r="I9" i="1"/>
  <c r="G13" i="1"/>
  <c r="I13" i="1"/>
  <c r="G17" i="1"/>
  <c r="I17" i="1"/>
  <c r="AB20" i="1"/>
  <c r="G21" i="1"/>
  <c r="I21" i="1"/>
  <c r="AB22" i="1"/>
  <c r="G23" i="1"/>
  <c r="AB24" i="1"/>
  <c r="G33" i="1"/>
  <c r="I33" i="1"/>
  <c r="G37" i="1"/>
  <c r="I37" i="1"/>
  <c r="G43" i="1"/>
  <c r="I43" i="1"/>
  <c r="G47" i="1"/>
  <c r="I47" i="1"/>
  <c r="G51" i="1"/>
  <c r="I51" i="1"/>
  <c r="G55" i="1"/>
  <c r="I55" i="1"/>
  <c r="H73" i="1"/>
  <c r="C73" i="1"/>
  <c r="I73" i="1"/>
  <c r="H77" i="1"/>
  <c r="C77" i="1"/>
  <c r="I77" i="1"/>
  <c r="H79" i="1"/>
  <c r="C79" i="1"/>
  <c r="H81" i="1"/>
  <c r="C81" i="1"/>
  <c r="I81" i="1"/>
  <c r="H91" i="1"/>
  <c r="C91" i="1"/>
  <c r="I91" i="1"/>
  <c r="H118" i="1"/>
  <c r="C118" i="1"/>
  <c r="I118" i="1"/>
  <c r="H134" i="1"/>
  <c r="C134" i="1"/>
  <c r="I134" i="1"/>
  <c r="H148" i="1"/>
  <c r="C148" i="1"/>
  <c r="I148" i="1"/>
  <c r="H150" i="1"/>
  <c r="C150" i="1"/>
  <c r="I150" i="1"/>
  <c r="H152" i="1"/>
  <c r="C152" i="1"/>
  <c r="I152" i="1"/>
  <c r="H154" i="1"/>
  <c r="C154" i="1"/>
  <c r="I154" i="1"/>
  <c r="H158" i="1"/>
  <c r="C158" i="1"/>
  <c r="I158" i="1"/>
  <c r="H188" i="1"/>
  <c r="C188" i="1"/>
  <c r="I188" i="1"/>
  <c r="H198" i="1"/>
  <c r="C198" i="1"/>
  <c r="I198" i="1"/>
  <c r="H200" i="1"/>
  <c r="C200" i="1"/>
  <c r="I200" i="1"/>
  <c r="H320" i="1"/>
  <c r="C320" i="1"/>
  <c r="I320" i="1"/>
  <c r="H392" i="1"/>
  <c r="C392" i="1"/>
  <c r="I392" i="1"/>
  <c r="H502" i="1"/>
  <c r="C502" i="1"/>
  <c r="I502" i="1"/>
  <c r="H506" i="1"/>
  <c r="C506" i="1"/>
  <c r="I506" i="1"/>
  <c r="H514" i="1"/>
  <c r="C514" i="1"/>
  <c r="I514" i="1"/>
  <c r="H518" i="1"/>
  <c r="C518" i="1"/>
  <c r="I518" i="1"/>
  <c r="I597" i="1"/>
  <c r="H601" i="1"/>
  <c r="C601" i="1"/>
  <c r="I601" i="1"/>
  <c r="H605" i="1"/>
  <c r="C605" i="1"/>
  <c r="H607" i="1"/>
  <c r="C607" i="1"/>
  <c r="H627" i="1"/>
  <c r="C627" i="1"/>
  <c r="I627" i="1"/>
  <c r="H629" i="1"/>
  <c r="C629" i="1"/>
  <c r="I629" i="1"/>
  <c r="H631" i="1"/>
  <c r="C631" i="1"/>
  <c r="I631" i="1"/>
  <c r="H650" i="1"/>
  <c r="C650" i="1"/>
  <c r="I650" i="1"/>
  <c r="H655" i="1"/>
  <c r="C655" i="1"/>
  <c r="I655" i="1"/>
  <c r="H659" i="1"/>
  <c r="C659" i="1"/>
  <c r="I659" i="1"/>
  <c r="H661" i="1"/>
  <c r="C661" i="1"/>
  <c r="I661" i="1"/>
  <c r="H673" i="1"/>
  <c r="C673" i="1"/>
  <c r="H679" i="1"/>
  <c r="C679" i="1"/>
  <c r="I679" i="1"/>
  <c r="H681" i="1"/>
  <c r="C681" i="1"/>
  <c r="I681" i="1"/>
  <c r="H687" i="1"/>
  <c r="C687" i="1"/>
  <c r="I687" i="1"/>
  <c r="H689" i="1"/>
  <c r="C689" i="1"/>
  <c r="I689" i="1"/>
  <c r="H695" i="1"/>
  <c r="C695" i="1"/>
  <c r="I695" i="1"/>
  <c r="H697" i="1"/>
  <c r="C697" i="1"/>
  <c r="I697" i="1"/>
  <c r="H701" i="1"/>
  <c r="C701" i="1"/>
  <c r="I701" i="1"/>
  <c r="H705" i="1"/>
  <c r="C705" i="1"/>
  <c r="I705" i="1"/>
  <c r="H719" i="1"/>
  <c r="C719" i="1"/>
  <c r="I719" i="1"/>
  <c r="H723" i="1"/>
  <c r="C723" i="1"/>
  <c r="I723" i="1"/>
  <c r="H727" i="1"/>
  <c r="C727" i="1"/>
  <c r="I727" i="1"/>
  <c r="H737" i="1"/>
  <c r="C737" i="1"/>
  <c r="I737" i="1"/>
  <c r="H741" i="1"/>
  <c r="C741" i="1"/>
  <c r="I741" i="1"/>
  <c r="C3" i="1"/>
  <c r="G4" i="1"/>
  <c r="C5" i="1"/>
  <c r="G6" i="1"/>
  <c r="G8" i="1"/>
  <c r="G10" i="1"/>
  <c r="C11" i="1"/>
  <c r="G12" i="1"/>
  <c r="G14" i="1"/>
  <c r="C15" i="1"/>
  <c r="G16" i="1"/>
  <c r="G18" i="1"/>
  <c r="C19" i="1"/>
  <c r="G20" i="1"/>
  <c r="C21" i="1"/>
  <c r="G22" i="1"/>
  <c r="C23" i="1"/>
  <c r="H23" i="1"/>
  <c r="G24" i="1"/>
  <c r="C25" i="1"/>
  <c r="H25" i="1"/>
  <c r="G26" i="1"/>
  <c r="C27" i="1"/>
  <c r="H27" i="1"/>
  <c r="G28" i="1"/>
  <c r="C29" i="1"/>
  <c r="H29" i="1"/>
  <c r="G30" i="1"/>
  <c r="C31" i="1"/>
  <c r="H31" i="1"/>
  <c r="G32" i="1"/>
  <c r="G34" i="1"/>
  <c r="C35" i="1"/>
  <c r="G36" i="1"/>
  <c r="G38" i="1"/>
  <c r="C39" i="1"/>
  <c r="G40" i="1"/>
  <c r="C41" i="1"/>
  <c r="G42" i="1"/>
  <c r="G44" i="1"/>
  <c r="C45" i="1"/>
  <c r="G46" i="1"/>
  <c r="G48" i="1"/>
  <c r="C49" i="1"/>
  <c r="G50" i="1"/>
  <c r="G52" i="1"/>
  <c r="C53" i="1"/>
  <c r="G54" i="1"/>
  <c r="G56" i="1"/>
  <c r="C57" i="1"/>
  <c r="G58" i="1"/>
  <c r="G69" i="1"/>
  <c r="I69" i="1"/>
  <c r="AE69" i="1"/>
  <c r="G71" i="1"/>
  <c r="I71" i="1"/>
  <c r="G73" i="1"/>
  <c r="H75" i="1"/>
  <c r="C75" i="1"/>
  <c r="I75" i="1"/>
  <c r="AE75" i="1"/>
  <c r="G77" i="1"/>
  <c r="G79" i="1"/>
  <c r="G81" i="1"/>
  <c r="G87" i="1"/>
  <c r="I87" i="1"/>
  <c r="AE87" i="1"/>
  <c r="G91" i="1"/>
  <c r="G93" i="1"/>
  <c r="I93" i="1"/>
  <c r="G95" i="1"/>
  <c r="I95" i="1"/>
  <c r="AE95" i="1"/>
  <c r="H97" i="1"/>
  <c r="C97" i="1"/>
  <c r="I97" i="1"/>
  <c r="G101" i="1"/>
  <c r="I101" i="1"/>
  <c r="G103" i="1"/>
  <c r="I103" i="1"/>
  <c r="AE103" i="1"/>
  <c r="G105" i="1"/>
  <c r="I105" i="1"/>
  <c r="G107" i="1"/>
  <c r="I107" i="1"/>
  <c r="H111" i="1"/>
  <c r="C111" i="1"/>
  <c r="I111" i="1"/>
  <c r="H114" i="1"/>
  <c r="C114" i="1"/>
  <c r="I114" i="1"/>
  <c r="AE114" i="1"/>
  <c r="H116" i="1"/>
  <c r="C116" i="1"/>
  <c r="I116" i="1"/>
  <c r="AE116" i="1"/>
  <c r="G118" i="1"/>
  <c r="H120" i="1"/>
  <c r="C120" i="1"/>
  <c r="I120" i="1"/>
  <c r="H124" i="1"/>
  <c r="C124" i="1"/>
  <c r="I124" i="1"/>
  <c r="AE124" i="1"/>
  <c r="H126" i="1"/>
  <c r="C126" i="1"/>
  <c r="I126" i="1"/>
  <c r="AE126" i="1"/>
  <c r="H130" i="1"/>
  <c r="C130" i="1"/>
  <c r="I130" i="1"/>
  <c r="AE130" i="1"/>
  <c r="G134" i="1"/>
  <c r="H136" i="1"/>
  <c r="C136" i="1"/>
  <c r="I136" i="1"/>
  <c r="H140" i="1"/>
  <c r="C140" i="1"/>
  <c r="I140" i="1"/>
  <c r="H144" i="1"/>
  <c r="C144" i="1"/>
  <c r="I144" i="1"/>
  <c r="G148" i="1"/>
  <c r="G150" i="1"/>
  <c r="G152" i="1"/>
  <c r="G154" i="1"/>
  <c r="H156" i="1"/>
  <c r="C156" i="1"/>
  <c r="I156" i="1"/>
  <c r="AE156" i="1"/>
  <c r="G158" i="1"/>
  <c r="G168" i="1"/>
  <c r="I168" i="1"/>
  <c r="H172" i="1"/>
  <c r="C172" i="1"/>
  <c r="I172" i="1"/>
  <c r="AE172" i="1"/>
  <c r="H174" i="1"/>
  <c r="C174" i="1"/>
  <c r="I174" i="1"/>
  <c r="H178" i="1"/>
  <c r="C178" i="1"/>
  <c r="I178" i="1"/>
  <c r="H182" i="1"/>
  <c r="C182" i="1"/>
  <c r="I182" i="1"/>
  <c r="AE182" i="1"/>
  <c r="H184" i="1"/>
  <c r="C184" i="1"/>
  <c r="I184" i="1"/>
  <c r="AE184" i="1"/>
  <c r="G188" i="1"/>
  <c r="H190" i="1"/>
  <c r="C190" i="1"/>
  <c r="I190" i="1"/>
  <c r="AE190" i="1"/>
  <c r="H192" i="1"/>
  <c r="C192" i="1"/>
  <c r="I192" i="1"/>
  <c r="H196" i="1"/>
  <c r="C196" i="1"/>
  <c r="I196" i="1"/>
  <c r="G198" i="1"/>
  <c r="G200" i="1"/>
  <c r="G204" i="1"/>
  <c r="I204" i="1"/>
  <c r="G206" i="1"/>
  <c r="I206" i="1"/>
  <c r="AE206" i="1"/>
  <c r="G208" i="1"/>
  <c r="I208" i="1"/>
  <c r="G210" i="1"/>
  <c r="I210" i="1"/>
  <c r="G212" i="1"/>
  <c r="I212" i="1"/>
  <c r="AE212" i="1"/>
  <c r="G216" i="1"/>
  <c r="I216" i="1"/>
  <c r="AE216" i="1"/>
  <c r="G220" i="1"/>
  <c r="I220" i="1"/>
  <c r="G222" i="1"/>
  <c r="I222" i="1"/>
  <c r="AE222" i="1"/>
  <c r="G226" i="1"/>
  <c r="I226" i="1"/>
  <c r="AE226" i="1"/>
  <c r="G228" i="1"/>
  <c r="I228" i="1"/>
  <c r="AE228" i="1"/>
  <c r="G232" i="1"/>
  <c r="I232" i="1"/>
  <c r="G234" i="1"/>
  <c r="I234" i="1"/>
  <c r="G236" i="1"/>
  <c r="I236" i="1"/>
  <c r="G238" i="1"/>
  <c r="I238" i="1"/>
  <c r="G254" i="1"/>
  <c r="I254" i="1"/>
  <c r="AE254" i="1"/>
  <c r="G256" i="1"/>
  <c r="I256" i="1"/>
  <c r="G260" i="1"/>
  <c r="I260" i="1"/>
  <c r="AE260" i="1"/>
  <c r="G262" i="1"/>
  <c r="I262" i="1"/>
  <c r="G264" i="1"/>
  <c r="I264" i="1"/>
  <c r="AE264" i="1"/>
  <c r="G268" i="1"/>
  <c r="I268" i="1"/>
  <c r="AE268" i="1"/>
  <c r="G270" i="1"/>
  <c r="I270" i="1"/>
  <c r="AE270" i="1"/>
  <c r="G282" i="1"/>
  <c r="I282" i="1"/>
  <c r="G286" i="1"/>
  <c r="I286" i="1"/>
  <c r="G294" i="1"/>
  <c r="I294" i="1"/>
  <c r="G300" i="1"/>
  <c r="I300" i="1"/>
  <c r="G304" i="1"/>
  <c r="I304" i="1"/>
  <c r="G306" i="1"/>
  <c r="I306" i="1"/>
  <c r="AE306" i="1"/>
  <c r="G308" i="1"/>
  <c r="I308" i="1"/>
  <c r="G310" i="1"/>
  <c r="I310" i="1"/>
  <c r="H314" i="1"/>
  <c r="C314" i="1"/>
  <c r="I314" i="1"/>
  <c r="H316" i="1"/>
  <c r="C316" i="1"/>
  <c r="I316" i="1"/>
  <c r="G320" i="1"/>
  <c r="H322" i="1"/>
  <c r="C322" i="1"/>
  <c r="I322" i="1"/>
  <c r="G332" i="1"/>
  <c r="I332" i="1"/>
  <c r="H334" i="1"/>
  <c r="C334" i="1"/>
  <c r="I334" i="1"/>
  <c r="AE334" i="1"/>
  <c r="H338" i="1"/>
  <c r="C338" i="1"/>
  <c r="I338" i="1"/>
  <c r="AE338" i="1"/>
  <c r="H342" i="1"/>
  <c r="C342" i="1"/>
  <c r="I342" i="1"/>
  <c r="H344" i="1"/>
  <c r="C344" i="1"/>
  <c r="I344" i="1"/>
  <c r="G352" i="1"/>
  <c r="I352" i="1"/>
  <c r="G354" i="1"/>
  <c r="I354" i="1"/>
  <c r="AE354" i="1"/>
  <c r="G356" i="1"/>
  <c r="I356" i="1"/>
  <c r="G358" i="1"/>
  <c r="I358" i="1"/>
  <c r="AE358" i="1"/>
  <c r="G360" i="1"/>
  <c r="I360" i="1"/>
  <c r="AE360" i="1"/>
  <c r="G362" i="1"/>
  <c r="I362" i="1"/>
  <c r="AE362" i="1"/>
  <c r="G364" i="1"/>
  <c r="I364" i="1"/>
  <c r="AE364" i="1"/>
  <c r="G366" i="1"/>
  <c r="I366" i="1"/>
  <c r="AE366" i="1"/>
  <c r="G368" i="1"/>
  <c r="I368" i="1"/>
  <c r="AE368" i="1"/>
  <c r="G370" i="1"/>
  <c r="I370" i="1"/>
  <c r="AE370" i="1"/>
  <c r="G372" i="1"/>
  <c r="I372" i="1"/>
  <c r="AE372" i="1"/>
  <c r="G374" i="1"/>
  <c r="I374" i="1"/>
  <c r="AE374" i="1"/>
  <c r="G376" i="1"/>
  <c r="I376" i="1"/>
  <c r="AE376" i="1"/>
  <c r="G378" i="1"/>
  <c r="I378" i="1"/>
  <c r="AE378" i="1"/>
  <c r="G380" i="1"/>
  <c r="I380" i="1"/>
  <c r="AE380" i="1"/>
  <c r="G382" i="1"/>
  <c r="I382" i="1"/>
  <c r="AE382" i="1"/>
  <c r="G384" i="1"/>
  <c r="I384" i="1"/>
  <c r="G386" i="1"/>
  <c r="I386" i="1"/>
  <c r="G388" i="1"/>
  <c r="I388" i="1"/>
  <c r="G390" i="1"/>
  <c r="I390" i="1"/>
  <c r="G392" i="1"/>
  <c r="H394" i="1"/>
  <c r="C394" i="1"/>
  <c r="I394" i="1"/>
  <c r="H398" i="1"/>
  <c r="C398" i="1"/>
  <c r="I398" i="1"/>
  <c r="G400" i="1"/>
  <c r="I400" i="1"/>
  <c r="AE400" i="1"/>
  <c r="G402" i="1"/>
  <c r="I402" i="1"/>
  <c r="G410" i="1"/>
  <c r="I410" i="1"/>
  <c r="AE410" i="1"/>
  <c r="G412" i="1"/>
  <c r="I412" i="1"/>
  <c r="AE412" i="1"/>
  <c r="G414" i="1"/>
  <c r="I414" i="1"/>
  <c r="AE414" i="1"/>
  <c r="G416" i="1"/>
  <c r="I416" i="1"/>
  <c r="AE416" i="1"/>
  <c r="G418" i="1"/>
  <c r="I418" i="1"/>
  <c r="H432" i="1"/>
  <c r="C432" i="1"/>
  <c r="I432" i="1"/>
  <c r="H436" i="1"/>
  <c r="C436" i="1"/>
  <c r="I436" i="1"/>
  <c r="AE436" i="1"/>
  <c r="H438" i="1"/>
  <c r="C438" i="1"/>
  <c r="I438" i="1"/>
  <c r="G440" i="1"/>
  <c r="I440" i="1"/>
  <c r="G444" i="1"/>
  <c r="I444" i="1"/>
  <c r="G446" i="1"/>
  <c r="I446" i="1"/>
  <c r="AE446" i="1"/>
  <c r="G448" i="1"/>
  <c r="I448" i="1"/>
  <c r="AE448" i="1"/>
  <c r="G450" i="1"/>
  <c r="I450" i="1"/>
  <c r="G452" i="1"/>
  <c r="I452" i="1"/>
  <c r="AE452" i="1"/>
  <c r="G454" i="1"/>
  <c r="I454" i="1"/>
  <c r="G456" i="1"/>
  <c r="I456" i="1"/>
  <c r="AE456" i="1"/>
  <c r="G458" i="1"/>
  <c r="I458" i="1"/>
  <c r="G460" i="1"/>
  <c r="I460" i="1"/>
  <c r="G462" i="1"/>
  <c r="I462" i="1"/>
  <c r="AE462" i="1"/>
  <c r="G464" i="1"/>
  <c r="I464" i="1"/>
  <c r="G466" i="1"/>
  <c r="I466" i="1"/>
  <c r="G474" i="1"/>
  <c r="I474" i="1"/>
  <c r="AE474" i="1"/>
  <c r="G476" i="1"/>
  <c r="I476" i="1"/>
  <c r="AE476" i="1"/>
  <c r="G478" i="1"/>
  <c r="I478" i="1"/>
  <c r="AE478" i="1"/>
  <c r="G484" i="1"/>
  <c r="I484" i="1"/>
  <c r="G486" i="1"/>
  <c r="I486" i="1"/>
  <c r="H490" i="1"/>
  <c r="C490" i="1"/>
  <c r="I490" i="1"/>
  <c r="H494" i="1"/>
  <c r="C494" i="1"/>
  <c r="I494" i="1"/>
  <c r="H498" i="1"/>
  <c r="C498" i="1"/>
  <c r="I498" i="1"/>
  <c r="G502" i="1"/>
  <c r="H504" i="1"/>
  <c r="C504" i="1"/>
  <c r="I504" i="1"/>
  <c r="AE504" i="1"/>
  <c r="G506" i="1"/>
  <c r="H508" i="1"/>
  <c r="C508" i="1"/>
  <c r="I508" i="1"/>
  <c r="AE508" i="1"/>
  <c r="G514" i="1"/>
  <c r="H516" i="1"/>
  <c r="C516" i="1"/>
  <c r="I516" i="1"/>
  <c r="G518" i="1"/>
  <c r="G526" i="1"/>
  <c r="I526" i="1"/>
  <c r="AE526" i="1"/>
  <c r="G537" i="1"/>
  <c r="I537" i="1"/>
  <c r="G553" i="1"/>
  <c r="I553" i="1"/>
  <c r="G555" i="1"/>
  <c r="I555" i="1"/>
  <c r="AE555" i="1"/>
  <c r="G557" i="1"/>
  <c r="I557" i="1"/>
  <c r="G559" i="1"/>
  <c r="I559" i="1"/>
  <c r="G561" i="1"/>
  <c r="I561" i="1"/>
  <c r="G563" i="1"/>
  <c r="I563" i="1"/>
  <c r="G577" i="1"/>
  <c r="I577" i="1"/>
  <c r="AE577" i="1"/>
  <c r="G579" i="1"/>
  <c r="I579" i="1"/>
  <c r="AE579" i="1"/>
  <c r="G587" i="1"/>
  <c r="I587" i="1"/>
  <c r="H589" i="1"/>
  <c r="C589" i="1"/>
  <c r="I589" i="1"/>
  <c r="H593" i="1"/>
  <c r="C593" i="1"/>
  <c r="I593" i="1"/>
  <c r="AE593" i="1"/>
  <c r="H595" i="1"/>
  <c r="C595" i="1"/>
  <c r="I595" i="1"/>
  <c r="H599" i="1"/>
  <c r="C599" i="1"/>
  <c r="I599" i="1"/>
  <c r="G601" i="1"/>
  <c r="H603" i="1"/>
  <c r="C603" i="1"/>
  <c r="I603" i="1"/>
  <c r="G605" i="1"/>
  <c r="G607" i="1"/>
  <c r="H609" i="1"/>
  <c r="C609" i="1"/>
  <c r="I609" i="1"/>
  <c r="H613" i="1"/>
  <c r="C613" i="1"/>
  <c r="I613" i="1"/>
  <c r="H617" i="1"/>
  <c r="C617" i="1"/>
  <c r="I617" i="1"/>
  <c r="H621" i="1"/>
  <c r="C621" i="1"/>
  <c r="I621" i="1"/>
  <c r="H623" i="1"/>
  <c r="C623" i="1"/>
  <c r="I623" i="1"/>
  <c r="AE623" i="1"/>
  <c r="H625" i="1"/>
  <c r="C625" i="1"/>
  <c r="I625" i="1"/>
  <c r="G627" i="1"/>
  <c r="H628" i="1"/>
  <c r="C628" i="1"/>
  <c r="I628" i="1"/>
  <c r="G629" i="1"/>
  <c r="G631" i="1"/>
  <c r="H632" i="1"/>
  <c r="C632" i="1"/>
  <c r="I632" i="1"/>
  <c r="AE632" i="1"/>
  <c r="H636" i="1"/>
  <c r="C636" i="1"/>
  <c r="I636" i="1"/>
  <c r="H640" i="1"/>
  <c r="C640" i="1"/>
  <c r="I640" i="1"/>
  <c r="H642" i="1"/>
  <c r="C642" i="1"/>
  <c r="I642" i="1"/>
  <c r="H644" i="1"/>
  <c r="C644" i="1"/>
  <c r="I644" i="1"/>
  <c r="AE644" i="1"/>
  <c r="H646" i="1"/>
  <c r="C646" i="1"/>
  <c r="I646" i="1"/>
  <c r="H648" i="1"/>
  <c r="C648" i="1"/>
  <c r="I648" i="1"/>
  <c r="G650" i="1"/>
  <c r="G655" i="1"/>
  <c r="H657" i="1"/>
  <c r="C657" i="1"/>
  <c r="I657" i="1"/>
  <c r="G659" i="1"/>
  <c r="G661" i="1"/>
  <c r="H663" i="1"/>
  <c r="C663" i="1"/>
  <c r="I663" i="1"/>
  <c r="H667" i="1"/>
  <c r="C667" i="1"/>
  <c r="I667" i="1"/>
  <c r="AE667" i="1"/>
  <c r="H671" i="1"/>
  <c r="C671" i="1"/>
  <c r="I671" i="1"/>
  <c r="G673" i="1"/>
  <c r="H675" i="1"/>
  <c r="C675" i="1"/>
  <c r="I675" i="1"/>
  <c r="G679" i="1"/>
  <c r="G681" i="1"/>
  <c r="H683" i="1"/>
  <c r="C683" i="1"/>
  <c r="I683" i="1"/>
  <c r="H685" i="1"/>
  <c r="C685" i="1"/>
  <c r="I685" i="1"/>
  <c r="G687" i="1"/>
  <c r="G689" i="1"/>
  <c r="H693" i="1"/>
  <c r="C693" i="1"/>
  <c r="I693" i="1"/>
  <c r="G695" i="1"/>
  <c r="G697" i="1"/>
  <c r="H699" i="1"/>
  <c r="C699" i="1"/>
  <c r="I699" i="1"/>
  <c r="G701" i="1"/>
  <c r="G705" i="1"/>
  <c r="H711" i="1"/>
  <c r="C711" i="1"/>
  <c r="I711" i="1"/>
  <c r="H715" i="1"/>
  <c r="C715" i="1"/>
  <c r="I715" i="1"/>
  <c r="AE715" i="1"/>
  <c r="G719" i="1"/>
  <c r="H721" i="1"/>
  <c r="C721" i="1"/>
  <c r="I721" i="1"/>
  <c r="G723" i="1"/>
  <c r="G727" i="1"/>
  <c r="H733" i="1"/>
  <c r="C733" i="1"/>
  <c r="I733" i="1"/>
  <c r="H735" i="1"/>
  <c r="C735" i="1"/>
  <c r="I735" i="1"/>
  <c r="AE735" i="1"/>
  <c r="G737" i="1"/>
  <c r="H739" i="1"/>
  <c r="C739" i="1"/>
  <c r="I739" i="1"/>
  <c r="AE739" i="1"/>
  <c r="G741" i="1"/>
  <c r="H743" i="1"/>
  <c r="C743" i="1"/>
  <c r="I743" i="1"/>
  <c r="AE743" i="1"/>
  <c r="H745" i="1"/>
  <c r="C745" i="1"/>
  <c r="I745" i="1"/>
  <c r="H749" i="1"/>
  <c r="C749" i="1"/>
  <c r="I749" i="1"/>
  <c r="H753" i="1"/>
  <c r="C753" i="1"/>
  <c r="I753" i="1"/>
  <c r="H757" i="1"/>
  <c r="C757" i="1"/>
  <c r="I757" i="1"/>
  <c r="AE757" i="1"/>
  <c r="G761" i="1"/>
  <c r="I761" i="1"/>
  <c r="G763" i="1"/>
  <c r="I763" i="1"/>
  <c r="AE763" i="1"/>
  <c r="G765" i="1"/>
  <c r="I765" i="1"/>
  <c r="AE765" i="1"/>
  <c r="G767" i="1"/>
  <c r="I767" i="1"/>
  <c r="AE767" i="1"/>
  <c r="H769" i="1"/>
  <c r="C769" i="1"/>
  <c r="I769" i="1"/>
  <c r="AE769" i="1"/>
  <c r="H771" i="1"/>
  <c r="C771" i="1"/>
  <c r="I771" i="1"/>
  <c r="H775" i="1"/>
  <c r="C775" i="1"/>
  <c r="I775" i="1"/>
  <c r="G777" i="1"/>
  <c r="I777" i="1"/>
  <c r="G779" i="1"/>
  <c r="I779" i="1"/>
  <c r="G781" i="1"/>
  <c r="I781" i="1"/>
  <c r="AE781" i="1"/>
  <c r="G783" i="1"/>
  <c r="I783" i="1"/>
  <c r="G785" i="1"/>
  <c r="I785" i="1"/>
  <c r="G787" i="1"/>
  <c r="I787" i="1"/>
  <c r="G789" i="1"/>
  <c r="I789" i="1"/>
  <c r="G791" i="1"/>
  <c r="I791" i="1"/>
  <c r="G793" i="1"/>
  <c r="I793" i="1"/>
  <c r="G795" i="1"/>
  <c r="I795" i="1"/>
  <c r="G797" i="1"/>
  <c r="I797" i="1"/>
  <c r="G799" i="1"/>
  <c r="I799" i="1"/>
  <c r="G801" i="1"/>
  <c r="I801" i="1"/>
  <c r="H805" i="1"/>
  <c r="C805" i="1"/>
  <c r="I805" i="1"/>
  <c r="H809" i="1"/>
  <c r="C809" i="1"/>
  <c r="I809" i="1"/>
  <c r="H822" i="1"/>
  <c r="C822" i="1"/>
  <c r="I822" i="1"/>
  <c r="AE822" i="1"/>
  <c r="H824" i="1"/>
  <c r="C824" i="1"/>
  <c r="I824" i="1"/>
  <c r="H826" i="1"/>
  <c r="C826" i="1"/>
  <c r="I826" i="1"/>
  <c r="H828" i="1"/>
  <c r="C828" i="1"/>
  <c r="I828" i="1"/>
  <c r="G836" i="1"/>
  <c r="I836" i="1"/>
  <c r="G838" i="1"/>
  <c r="I838" i="1"/>
  <c r="AE838" i="1"/>
  <c r="G842" i="1"/>
  <c r="I842" i="1"/>
  <c r="G844" i="1"/>
  <c r="I844" i="1"/>
  <c r="G846" i="1"/>
  <c r="I846" i="1"/>
  <c r="AE846" i="1"/>
  <c r="G852" i="1"/>
  <c r="I852" i="1"/>
  <c r="G854" i="1"/>
  <c r="I854" i="1"/>
  <c r="AE854" i="1"/>
  <c r="G856" i="1"/>
  <c r="I856" i="1"/>
  <c r="G858" i="1"/>
  <c r="I858" i="1"/>
  <c r="H864" i="1"/>
  <c r="C864" i="1"/>
  <c r="I864" i="1"/>
  <c r="H868" i="1"/>
  <c r="C868" i="1"/>
  <c r="I868" i="1"/>
  <c r="AE868" i="1"/>
  <c r="H870" i="1"/>
  <c r="C870" i="1"/>
  <c r="I870" i="1"/>
  <c r="H884" i="1"/>
  <c r="C884" i="1"/>
  <c r="I884" i="1"/>
  <c r="AE884" i="1"/>
  <c r="H886" i="1"/>
  <c r="C886" i="1"/>
  <c r="I886" i="1"/>
  <c r="AE886" i="1"/>
  <c r="H888" i="1"/>
  <c r="C888" i="1"/>
  <c r="I888" i="1"/>
  <c r="AE888" i="1"/>
  <c r="H894" i="1"/>
  <c r="C894" i="1"/>
  <c r="I894" i="1"/>
  <c r="G898" i="1"/>
  <c r="I898" i="1"/>
  <c r="G900" i="1"/>
  <c r="I900" i="1"/>
  <c r="AE900" i="1"/>
  <c r="G904" i="1"/>
  <c r="I904" i="1"/>
  <c r="G906" i="1"/>
  <c r="I906" i="1"/>
  <c r="AE906" i="1"/>
  <c r="G908" i="1"/>
  <c r="I908" i="1"/>
  <c r="AE908" i="1"/>
  <c r="G912" i="1"/>
  <c r="I912" i="1"/>
  <c r="AE912" i="1"/>
  <c r="J12" i="6"/>
  <c r="J68" i="6"/>
  <c r="J70" i="6"/>
  <c r="J72" i="6"/>
  <c r="J74" i="6"/>
  <c r="J76" i="6"/>
  <c r="J78" i="6"/>
  <c r="J80" i="6"/>
  <c r="J82" i="6"/>
  <c r="J84" i="6"/>
  <c r="J86" i="6"/>
  <c r="J88" i="6"/>
  <c r="J90" i="6"/>
  <c r="J92" i="6"/>
  <c r="J94" i="6"/>
  <c r="J114" i="6"/>
  <c r="J120" i="6"/>
  <c r="J122" i="6"/>
  <c r="J130" i="6"/>
  <c r="J138" i="6"/>
  <c r="J142" i="6"/>
  <c r="J146" i="6"/>
  <c r="J162" i="6"/>
  <c r="J164" i="6"/>
  <c r="J168" i="6"/>
  <c r="J170" i="6"/>
  <c r="J206" i="6"/>
  <c r="J208" i="6"/>
  <c r="J210" i="6"/>
  <c r="J238" i="6"/>
  <c r="J240" i="6"/>
  <c r="J242" i="6"/>
  <c r="J244" i="6"/>
  <c r="J246" i="6"/>
  <c r="J248" i="6"/>
  <c r="J250" i="6"/>
  <c r="J252" i="6"/>
  <c r="J254" i="6"/>
  <c r="J256" i="6"/>
  <c r="J258" i="6"/>
  <c r="J260" i="6"/>
  <c r="J262" i="6"/>
  <c r="J264" i="6"/>
  <c r="J266" i="6"/>
  <c r="J268" i="6"/>
  <c r="J270" i="6"/>
  <c r="J272" i="6"/>
  <c r="J280" i="6"/>
  <c r="J282" i="6"/>
  <c r="J284" i="6"/>
  <c r="J288" i="6"/>
  <c r="J290" i="6"/>
  <c r="J444" i="6"/>
  <c r="J446" i="6"/>
  <c r="J448" i="6"/>
  <c r="J450" i="6"/>
  <c r="J452" i="6"/>
  <c r="J454" i="6"/>
  <c r="J456" i="6"/>
  <c r="J458" i="6"/>
  <c r="J460" i="6"/>
  <c r="J462" i="6"/>
  <c r="J464" i="6"/>
  <c r="J466" i="6"/>
  <c r="J468" i="6"/>
  <c r="J470" i="6"/>
  <c r="J472" i="6"/>
  <c r="J474" i="6"/>
  <c r="J476" i="6"/>
  <c r="J478" i="6"/>
  <c r="J480" i="6"/>
  <c r="J482" i="6"/>
  <c r="J484" i="6"/>
  <c r="J486" i="6"/>
  <c r="J488" i="6"/>
  <c r="J490" i="6"/>
  <c r="J492" i="6"/>
  <c r="J494" i="6"/>
  <c r="J496" i="6"/>
  <c r="J498" i="6"/>
  <c r="J500" i="6"/>
  <c r="J502" i="6"/>
  <c r="J504" i="6"/>
  <c r="J506" i="6"/>
  <c r="J508" i="6"/>
  <c r="J510" i="6"/>
  <c r="J512" i="6"/>
  <c r="J514" i="6"/>
  <c r="J516" i="6"/>
  <c r="J518" i="6"/>
  <c r="J520" i="6"/>
  <c r="J522" i="6"/>
  <c r="J524" i="6"/>
  <c r="J526" i="6"/>
  <c r="J528" i="6"/>
  <c r="J530" i="6"/>
  <c r="J532" i="6"/>
  <c r="J534" i="6"/>
  <c r="J536" i="6"/>
  <c r="J538" i="6"/>
  <c r="J540" i="6"/>
  <c r="J606" i="6"/>
  <c r="J608" i="6"/>
  <c r="J610" i="6"/>
  <c r="J612" i="6"/>
  <c r="J614" i="6"/>
  <c r="J626" i="6"/>
  <c r="J628" i="6"/>
  <c r="J630" i="6"/>
  <c r="J636" i="6"/>
  <c r="J638" i="6"/>
  <c r="J640" i="6"/>
  <c r="J656" i="6"/>
  <c r="J658" i="6"/>
  <c r="J660" i="6"/>
  <c r="J662" i="6"/>
  <c r="J682" i="6"/>
  <c r="J684" i="6"/>
  <c r="J686" i="6"/>
  <c r="J688" i="6"/>
  <c r="J692" i="6"/>
  <c r="J702" i="6"/>
  <c r="J710" i="6"/>
  <c r="J712" i="6"/>
  <c r="J722" i="6"/>
  <c r="J724" i="6"/>
  <c r="J726" i="6"/>
  <c r="J728" i="6"/>
  <c r="J730" i="6"/>
  <c r="J732" i="6"/>
  <c r="J734" i="6"/>
  <c r="J736" i="6"/>
  <c r="J738" i="6"/>
  <c r="J740" i="6"/>
  <c r="J742" i="6"/>
  <c r="J744" i="6"/>
  <c r="J746" i="6"/>
  <c r="J748" i="6"/>
  <c r="J750" i="6"/>
  <c r="J752" i="6"/>
  <c r="J754" i="6"/>
  <c r="J756" i="6"/>
  <c r="J758" i="6"/>
  <c r="J760" i="6"/>
  <c r="J762" i="6"/>
  <c r="J764" i="6"/>
  <c r="J766" i="6"/>
  <c r="J768" i="6"/>
  <c r="J770" i="6"/>
  <c r="J772" i="6"/>
  <c r="J774" i="6"/>
  <c r="J776" i="6"/>
  <c r="J778" i="6"/>
  <c r="J780" i="6"/>
  <c r="J782" i="6"/>
  <c r="J784" i="6"/>
  <c r="J786" i="6"/>
  <c r="J852" i="6"/>
  <c r="J920" i="6"/>
  <c r="J922" i="6"/>
  <c r="J924" i="6"/>
  <c r="J926" i="6"/>
  <c r="J928" i="6"/>
  <c r="J930" i="6"/>
  <c r="G5" i="1"/>
  <c r="G11" i="1"/>
  <c r="G15" i="1"/>
  <c r="G19" i="1"/>
  <c r="G25" i="1"/>
  <c r="G27" i="1"/>
  <c r="G29" i="1"/>
  <c r="G31" i="1"/>
  <c r="G35" i="1"/>
  <c r="G39" i="1"/>
  <c r="G41" i="1"/>
  <c r="G45" i="1"/>
  <c r="G49" i="1"/>
  <c r="G53" i="1"/>
  <c r="G57" i="1"/>
  <c r="AB74" i="1"/>
  <c r="I79" i="1"/>
  <c r="H99" i="1"/>
  <c r="C99" i="1"/>
  <c r="I99" i="1"/>
  <c r="H109" i="1"/>
  <c r="C109" i="1"/>
  <c r="I109" i="1"/>
  <c r="H122" i="1"/>
  <c r="C122" i="1"/>
  <c r="I122" i="1"/>
  <c r="H128" i="1"/>
  <c r="C128" i="1"/>
  <c r="I128" i="1"/>
  <c r="H132" i="1"/>
  <c r="C132" i="1"/>
  <c r="I132" i="1"/>
  <c r="H138" i="1"/>
  <c r="C138" i="1"/>
  <c r="I138" i="1"/>
  <c r="H142" i="1"/>
  <c r="C142" i="1"/>
  <c r="I142" i="1"/>
  <c r="H146" i="1"/>
  <c r="C146" i="1"/>
  <c r="I146" i="1"/>
  <c r="H160" i="1"/>
  <c r="C160" i="1"/>
  <c r="I160" i="1"/>
  <c r="H176" i="1"/>
  <c r="C176" i="1"/>
  <c r="I176" i="1"/>
  <c r="H180" i="1"/>
  <c r="C180" i="1"/>
  <c r="I180" i="1"/>
  <c r="H186" i="1"/>
  <c r="C186" i="1"/>
  <c r="I186" i="1"/>
  <c r="H194" i="1"/>
  <c r="C194" i="1"/>
  <c r="I194" i="1"/>
  <c r="H202" i="1"/>
  <c r="C202" i="1"/>
  <c r="I202" i="1"/>
  <c r="H312" i="1"/>
  <c r="C312" i="1"/>
  <c r="I312" i="1"/>
  <c r="H318" i="1"/>
  <c r="C318" i="1"/>
  <c r="I318" i="1"/>
  <c r="H324" i="1"/>
  <c r="C324" i="1"/>
  <c r="I324" i="1"/>
  <c r="H326" i="1"/>
  <c r="C326" i="1"/>
  <c r="I326" i="1"/>
  <c r="H336" i="1"/>
  <c r="C336" i="1"/>
  <c r="I336" i="1"/>
  <c r="H340" i="1"/>
  <c r="C340" i="1"/>
  <c r="I340" i="1"/>
  <c r="H346" i="1"/>
  <c r="C346" i="1"/>
  <c r="I346" i="1"/>
  <c r="H396" i="1"/>
  <c r="C396" i="1"/>
  <c r="I396" i="1"/>
  <c r="H434" i="1"/>
  <c r="C434" i="1"/>
  <c r="I434" i="1"/>
  <c r="H488" i="1"/>
  <c r="C488" i="1"/>
  <c r="I488" i="1"/>
  <c r="H492" i="1"/>
  <c r="C492" i="1"/>
  <c r="I492" i="1"/>
  <c r="H496" i="1"/>
  <c r="C496" i="1"/>
  <c r="I496" i="1"/>
  <c r="H500" i="1"/>
  <c r="C500" i="1"/>
  <c r="I500" i="1"/>
  <c r="H510" i="1"/>
  <c r="C510" i="1"/>
  <c r="I510" i="1"/>
  <c r="H512" i="1"/>
  <c r="C512" i="1"/>
  <c r="I512" i="1"/>
  <c r="AB528" i="1"/>
  <c r="H591" i="1"/>
  <c r="C591" i="1"/>
  <c r="I591" i="1"/>
  <c r="H597" i="1"/>
  <c r="C597" i="1"/>
  <c r="I605" i="1"/>
  <c r="I607" i="1"/>
  <c r="H611" i="1"/>
  <c r="C611" i="1"/>
  <c r="I611" i="1"/>
  <c r="H615" i="1"/>
  <c r="C615" i="1"/>
  <c r="I615" i="1"/>
  <c r="H619" i="1"/>
  <c r="C619" i="1"/>
  <c r="I619" i="1"/>
  <c r="H634" i="1"/>
  <c r="C634" i="1"/>
  <c r="I634" i="1"/>
  <c r="H638" i="1"/>
  <c r="C638" i="1"/>
  <c r="I638" i="1"/>
  <c r="H651" i="1"/>
  <c r="C651" i="1"/>
  <c r="I651" i="1"/>
  <c r="H653" i="1"/>
  <c r="C653" i="1"/>
  <c r="I653" i="1"/>
  <c r="H665" i="1"/>
  <c r="C665" i="1"/>
  <c r="I665" i="1"/>
  <c r="H669" i="1"/>
  <c r="C669" i="1"/>
  <c r="I669" i="1"/>
  <c r="I673" i="1"/>
  <c r="H677" i="1"/>
  <c r="C677" i="1"/>
  <c r="I677" i="1"/>
  <c r="AB684" i="1"/>
  <c r="H691" i="1"/>
  <c r="C691" i="1"/>
  <c r="I691" i="1"/>
  <c r="H703" i="1"/>
  <c r="C703" i="1"/>
  <c r="I703" i="1"/>
  <c r="H707" i="1"/>
  <c r="C707" i="1"/>
  <c r="I707" i="1"/>
  <c r="H709" i="1"/>
  <c r="C709" i="1"/>
  <c r="I709" i="1"/>
  <c r="H713" i="1"/>
  <c r="C713" i="1"/>
  <c r="I713" i="1"/>
  <c r="H717" i="1"/>
  <c r="C717" i="1"/>
  <c r="I717" i="1"/>
  <c r="H725" i="1"/>
  <c r="C725" i="1"/>
  <c r="I725" i="1"/>
  <c r="H729" i="1"/>
  <c r="C729" i="1"/>
  <c r="I729" i="1"/>
  <c r="H731" i="1"/>
  <c r="C731" i="1"/>
  <c r="I731" i="1"/>
  <c r="H747" i="1"/>
  <c r="C747" i="1"/>
  <c r="I747" i="1"/>
  <c r="H751" i="1"/>
  <c r="C751" i="1"/>
  <c r="I751" i="1"/>
  <c r="H755" i="1"/>
  <c r="C755" i="1"/>
  <c r="I755" i="1"/>
  <c r="H759" i="1"/>
  <c r="C759" i="1"/>
  <c r="I759" i="1"/>
  <c r="H773" i="1"/>
  <c r="C773" i="1"/>
  <c r="I773" i="1"/>
  <c r="H803" i="1"/>
  <c r="C803" i="1"/>
  <c r="I803" i="1"/>
  <c r="H807" i="1"/>
  <c r="C807" i="1"/>
  <c r="I807" i="1"/>
  <c r="H811" i="1"/>
  <c r="C811" i="1"/>
  <c r="I811" i="1"/>
  <c r="H813" i="1"/>
  <c r="C813" i="1"/>
  <c r="I813" i="1"/>
  <c r="H815" i="1"/>
  <c r="C815" i="1"/>
  <c r="I815" i="1"/>
  <c r="H817" i="1"/>
  <c r="C817" i="1"/>
  <c r="I817" i="1"/>
  <c r="H830" i="1"/>
  <c r="C830" i="1"/>
  <c r="I830" i="1"/>
  <c r="H860" i="1"/>
  <c r="C860" i="1"/>
  <c r="I860" i="1"/>
  <c r="H862" i="1"/>
  <c r="C862" i="1"/>
  <c r="I862" i="1"/>
  <c r="H866" i="1"/>
  <c r="C866" i="1"/>
  <c r="I866" i="1"/>
  <c r="H872" i="1"/>
  <c r="C872" i="1"/>
  <c r="I872" i="1"/>
  <c r="H874" i="1"/>
  <c r="C874" i="1"/>
  <c r="I874" i="1"/>
  <c r="H876" i="1"/>
  <c r="C876" i="1"/>
  <c r="I876" i="1"/>
  <c r="H878" i="1"/>
  <c r="C878" i="1"/>
  <c r="I878" i="1"/>
  <c r="H880" i="1"/>
  <c r="C880" i="1"/>
  <c r="I880" i="1"/>
  <c r="H882" i="1"/>
  <c r="C882" i="1"/>
  <c r="I882" i="1"/>
  <c r="H890" i="1"/>
  <c r="C890" i="1"/>
  <c r="I890" i="1"/>
  <c r="H892" i="1"/>
  <c r="C892" i="1"/>
  <c r="I892" i="1"/>
  <c r="H896" i="1"/>
  <c r="C896" i="1"/>
  <c r="I896" i="1"/>
  <c r="J2" i="6"/>
  <c r="J4" i="6"/>
  <c r="J6" i="6"/>
  <c r="J8" i="6"/>
  <c r="J10" i="6"/>
  <c r="J14" i="6"/>
  <c r="J16" i="6"/>
  <c r="J18" i="6"/>
  <c r="J20" i="6"/>
  <c r="J22" i="6"/>
  <c r="J24" i="6"/>
  <c r="J26" i="6"/>
  <c r="J28" i="6"/>
  <c r="J30" i="6"/>
  <c r="J32" i="6"/>
  <c r="J34" i="6"/>
  <c r="J36" i="6"/>
  <c r="J38" i="6"/>
  <c r="J40" i="6"/>
  <c r="J42" i="6"/>
  <c r="J44" i="6"/>
  <c r="J46" i="6"/>
  <c r="J48" i="6"/>
  <c r="J50" i="6"/>
  <c r="J52" i="6"/>
  <c r="J54" i="6"/>
  <c r="J56" i="6"/>
  <c r="J58" i="6"/>
  <c r="J60" i="6"/>
  <c r="J62" i="6"/>
  <c r="J64" i="6"/>
  <c r="J66" i="6"/>
  <c r="J96" i="6"/>
  <c r="J98" i="6"/>
  <c r="J100" i="6"/>
  <c r="J102" i="6"/>
  <c r="J104" i="6"/>
  <c r="J106" i="6"/>
  <c r="J108" i="6"/>
  <c r="J110" i="6"/>
  <c r="J112" i="6"/>
  <c r="J116" i="6"/>
  <c r="J118" i="6"/>
  <c r="J124" i="6"/>
  <c r="J126" i="6"/>
  <c r="J128" i="6"/>
  <c r="J132" i="6"/>
  <c r="J134" i="6"/>
  <c r="J136" i="6"/>
  <c r="J140" i="6"/>
  <c r="J144" i="6"/>
  <c r="J148" i="6"/>
  <c r="J150" i="6"/>
  <c r="J152" i="6"/>
  <c r="J154" i="6"/>
  <c r="J156" i="6"/>
  <c r="J158" i="6"/>
  <c r="J160" i="6"/>
  <c r="J166" i="6"/>
  <c r="J172" i="6"/>
  <c r="J174" i="6"/>
  <c r="J176" i="6"/>
  <c r="J178" i="6"/>
  <c r="J180" i="6"/>
  <c r="J182" i="6"/>
  <c r="J184" i="6"/>
  <c r="J186" i="6"/>
  <c r="J188" i="6"/>
  <c r="J190" i="6"/>
  <c r="J192" i="6"/>
  <c r="J194" i="6"/>
  <c r="J196" i="6"/>
  <c r="J198" i="6"/>
  <c r="J200" i="6"/>
  <c r="J202" i="6"/>
  <c r="J204" i="6"/>
  <c r="J212" i="6"/>
  <c r="J214" i="6"/>
  <c r="J216" i="6"/>
  <c r="J218" i="6"/>
  <c r="J220" i="6"/>
  <c r="J222" i="6"/>
  <c r="J224" i="6"/>
  <c r="J226" i="6"/>
  <c r="J228" i="6"/>
  <c r="J230" i="6"/>
  <c r="J232" i="6"/>
  <c r="J234" i="6"/>
  <c r="J236" i="6"/>
  <c r="J378" i="6"/>
  <c r="J380" i="6"/>
  <c r="J382" i="6"/>
  <c r="J384" i="6"/>
  <c r="J386" i="6"/>
  <c r="J388" i="6"/>
  <c r="J390" i="6"/>
  <c r="J392" i="6"/>
  <c r="J394" i="6"/>
  <c r="J396" i="6"/>
  <c r="J398" i="6"/>
  <c r="J400" i="6"/>
  <c r="J402" i="6"/>
  <c r="J558" i="6"/>
  <c r="J560" i="6"/>
  <c r="J562" i="6"/>
  <c r="J564" i="6"/>
  <c r="J566" i="6"/>
  <c r="J568" i="6"/>
  <c r="J570" i="6"/>
  <c r="J572" i="6"/>
  <c r="J574" i="6"/>
  <c r="J576" i="6"/>
  <c r="J578" i="6"/>
  <c r="J580" i="6"/>
  <c r="J582" i="6"/>
  <c r="J584" i="6"/>
  <c r="J586" i="6"/>
  <c r="J588" i="6"/>
  <c r="J590" i="6"/>
  <c r="J592" i="6"/>
  <c r="J600" i="6"/>
  <c r="G60" i="1"/>
  <c r="G62" i="1"/>
  <c r="G64" i="1"/>
  <c r="G66" i="1"/>
  <c r="G68" i="1"/>
  <c r="G70" i="1"/>
  <c r="G72" i="1"/>
  <c r="G74" i="1"/>
  <c r="G76" i="1"/>
  <c r="G78" i="1"/>
  <c r="G80" i="1"/>
  <c r="G82" i="1"/>
  <c r="G84" i="1"/>
  <c r="G86" i="1"/>
  <c r="G88" i="1"/>
  <c r="G90" i="1"/>
  <c r="G92" i="1"/>
  <c r="G94" i="1"/>
  <c r="G96" i="1"/>
  <c r="G98" i="1"/>
  <c r="G100" i="1"/>
  <c r="G102" i="1"/>
  <c r="G104" i="1"/>
  <c r="G106" i="1"/>
  <c r="G108" i="1"/>
  <c r="G110" i="1"/>
  <c r="G112" i="1"/>
  <c r="G113" i="1"/>
  <c r="G115" i="1"/>
  <c r="G117" i="1"/>
  <c r="G119" i="1"/>
  <c r="G121" i="1"/>
  <c r="G123" i="1"/>
  <c r="G125" i="1"/>
  <c r="G127" i="1"/>
  <c r="G129" i="1"/>
  <c r="G131" i="1"/>
  <c r="G133" i="1"/>
  <c r="G135" i="1"/>
  <c r="G137" i="1"/>
  <c r="G139" i="1"/>
  <c r="G141" i="1"/>
  <c r="G143" i="1"/>
  <c r="G145" i="1"/>
  <c r="G147" i="1"/>
  <c r="G149" i="1"/>
  <c r="G151" i="1"/>
  <c r="G153" i="1"/>
  <c r="G155" i="1"/>
  <c r="G157" i="1"/>
  <c r="G159" i="1"/>
  <c r="G161" i="1"/>
  <c r="G163" i="1"/>
  <c r="G165" i="1"/>
  <c r="G167" i="1"/>
  <c r="G169" i="1"/>
  <c r="G171" i="1"/>
  <c r="G173" i="1"/>
  <c r="G175" i="1"/>
  <c r="G177" i="1"/>
  <c r="G179" i="1"/>
  <c r="G181" i="1"/>
  <c r="G183" i="1"/>
  <c r="G185" i="1"/>
  <c r="G187" i="1"/>
  <c r="G189" i="1"/>
  <c r="G191" i="1"/>
  <c r="G193" i="1"/>
  <c r="G195" i="1"/>
  <c r="G197" i="1"/>
  <c r="G199" i="1"/>
  <c r="G201" i="1"/>
  <c r="G203" i="1"/>
  <c r="G205" i="1"/>
  <c r="G207" i="1"/>
  <c r="G209" i="1"/>
  <c r="G211" i="1"/>
  <c r="G213" i="1"/>
  <c r="G215" i="1"/>
  <c r="G217" i="1"/>
  <c r="G219" i="1"/>
  <c r="G221" i="1"/>
  <c r="G223" i="1"/>
  <c r="G225" i="1"/>
  <c r="G227" i="1"/>
  <c r="G229" i="1"/>
  <c r="G231" i="1"/>
  <c r="G233" i="1"/>
  <c r="G235" i="1"/>
  <c r="G237" i="1"/>
  <c r="G239" i="1"/>
  <c r="G241" i="1"/>
  <c r="G243" i="1"/>
  <c r="G245" i="1"/>
  <c r="G247" i="1"/>
  <c r="G249" i="1"/>
  <c r="G251" i="1"/>
  <c r="G253" i="1"/>
  <c r="G255" i="1"/>
  <c r="G257" i="1"/>
  <c r="G259" i="1"/>
  <c r="G261" i="1"/>
  <c r="G263" i="1"/>
  <c r="G265" i="1"/>
  <c r="G267" i="1"/>
  <c r="G269" i="1"/>
  <c r="G271" i="1"/>
  <c r="G273" i="1"/>
  <c r="G275" i="1"/>
  <c r="G277" i="1"/>
  <c r="G279" i="1"/>
  <c r="G281" i="1"/>
  <c r="G283" i="1"/>
  <c r="G285" i="1"/>
  <c r="G287" i="1"/>
  <c r="G289" i="1"/>
  <c r="G291" i="1"/>
  <c r="G293" i="1"/>
  <c r="G295" i="1"/>
  <c r="G297" i="1"/>
  <c r="G299" i="1"/>
  <c r="G301" i="1"/>
  <c r="G303" i="1"/>
  <c r="G305" i="1"/>
  <c r="G307" i="1"/>
  <c r="G309" i="1"/>
  <c r="G311" i="1"/>
  <c r="G313" i="1"/>
  <c r="G315" i="1"/>
  <c r="G317" i="1"/>
  <c r="G319" i="1"/>
  <c r="G321" i="1"/>
  <c r="G323" i="1"/>
  <c r="G325" i="1"/>
  <c r="G327" i="1"/>
  <c r="G329" i="1"/>
  <c r="G331" i="1"/>
  <c r="G333" i="1"/>
  <c r="G335" i="1"/>
  <c r="G337" i="1"/>
  <c r="G339" i="1"/>
  <c r="G341" i="1"/>
  <c r="G343" i="1"/>
  <c r="G345" i="1"/>
  <c r="G347" i="1"/>
  <c r="G349" i="1"/>
  <c r="G351" i="1"/>
  <c r="G353" i="1"/>
  <c r="G355" i="1"/>
  <c r="G357" i="1"/>
  <c r="G359" i="1"/>
  <c r="G361" i="1"/>
  <c r="G363" i="1"/>
  <c r="G365" i="1"/>
  <c r="G367" i="1"/>
  <c r="G369" i="1"/>
  <c r="G371" i="1"/>
  <c r="G373" i="1"/>
  <c r="G375" i="1"/>
  <c r="G377" i="1"/>
  <c r="G379" i="1"/>
  <c r="G381" i="1"/>
  <c r="G383" i="1"/>
  <c r="G385" i="1"/>
  <c r="G387" i="1"/>
  <c r="G389" i="1"/>
  <c r="G391" i="1"/>
  <c r="G393" i="1"/>
  <c r="G395" i="1"/>
  <c r="G397" i="1"/>
  <c r="G399" i="1"/>
  <c r="G401" i="1"/>
  <c r="G403" i="1"/>
  <c r="G405" i="1"/>
  <c r="G407" i="1"/>
  <c r="G409" i="1"/>
  <c r="G411" i="1"/>
  <c r="G413" i="1"/>
  <c r="G415" i="1"/>
  <c r="G417" i="1"/>
  <c r="G419" i="1"/>
  <c r="G421" i="1"/>
  <c r="G423" i="1"/>
  <c r="G425" i="1"/>
  <c r="G427" i="1"/>
  <c r="G429" i="1"/>
  <c r="G431" i="1"/>
  <c r="G433" i="1"/>
  <c r="G435" i="1"/>
  <c r="G437" i="1"/>
  <c r="G439" i="1"/>
  <c r="G441" i="1"/>
  <c r="G443" i="1"/>
  <c r="G445" i="1"/>
  <c r="G447" i="1"/>
  <c r="G449" i="1"/>
  <c r="G451" i="1"/>
  <c r="G453" i="1"/>
  <c r="G455" i="1"/>
  <c r="G457" i="1"/>
  <c r="G459" i="1"/>
  <c r="G461" i="1"/>
  <c r="G463" i="1"/>
  <c r="G465" i="1"/>
  <c r="G467" i="1"/>
  <c r="G469" i="1"/>
  <c r="G471" i="1"/>
  <c r="G473" i="1"/>
  <c r="G475" i="1"/>
  <c r="G477" i="1"/>
  <c r="G479" i="1"/>
  <c r="G481" i="1"/>
  <c r="G483" i="1"/>
  <c r="G485" i="1"/>
  <c r="G487" i="1"/>
  <c r="G489" i="1"/>
  <c r="G491" i="1"/>
  <c r="G493" i="1"/>
  <c r="G495" i="1"/>
  <c r="G497" i="1"/>
  <c r="G499" i="1"/>
  <c r="G501" i="1"/>
  <c r="G503" i="1"/>
  <c r="G505" i="1"/>
  <c r="G507" i="1"/>
  <c r="G509" i="1"/>
  <c r="G511" i="1"/>
  <c r="G513" i="1"/>
  <c r="G515" i="1"/>
  <c r="G517" i="1"/>
  <c r="G519" i="1"/>
  <c r="G521" i="1"/>
  <c r="G523" i="1"/>
  <c r="G525" i="1"/>
  <c r="G528" i="1"/>
  <c r="G530" i="1"/>
  <c r="G532" i="1"/>
  <c r="G534" i="1"/>
  <c r="G536" i="1"/>
  <c r="G538" i="1"/>
  <c r="G540" i="1"/>
  <c r="G542" i="1"/>
  <c r="G544" i="1"/>
  <c r="G546" i="1"/>
  <c r="G548" i="1"/>
  <c r="G550" i="1"/>
  <c r="G552" i="1"/>
  <c r="G554" i="1"/>
  <c r="G556" i="1"/>
  <c r="G558" i="1"/>
  <c r="G560" i="1"/>
  <c r="G562" i="1"/>
  <c r="G564" i="1"/>
  <c r="G566" i="1"/>
  <c r="G568" i="1"/>
  <c r="G570" i="1"/>
  <c r="G572" i="1"/>
  <c r="G574" i="1"/>
  <c r="G576" i="1"/>
  <c r="G578" i="1"/>
  <c r="G580" i="1"/>
  <c r="G582" i="1"/>
  <c r="G584" i="1"/>
  <c r="G586" i="1"/>
  <c r="G588" i="1"/>
  <c r="G590" i="1"/>
  <c r="G592" i="1"/>
  <c r="G594" i="1"/>
  <c r="G596" i="1"/>
  <c r="G598" i="1"/>
  <c r="G600" i="1"/>
  <c r="G602" i="1"/>
  <c r="G604" i="1"/>
  <c r="G606" i="1"/>
  <c r="G608" i="1"/>
  <c r="G610" i="1"/>
  <c r="G612" i="1"/>
  <c r="G614" i="1"/>
  <c r="G616" i="1"/>
  <c r="G618" i="1"/>
  <c r="G620" i="1"/>
  <c r="G622" i="1"/>
  <c r="G624" i="1"/>
  <c r="G626" i="1"/>
  <c r="G630" i="1"/>
  <c r="G633" i="1"/>
  <c r="G635" i="1"/>
  <c r="G637" i="1"/>
  <c r="G639" i="1"/>
  <c r="G641" i="1"/>
  <c r="G643" i="1"/>
  <c r="G645" i="1"/>
  <c r="G647" i="1"/>
  <c r="G649" i="1"/>
  <c r="G652" i="1"/>
  <c r="G654" i="1"/>
  <c r="G656" i="1"/>
  <c r="G658" i="1"/>
  <c r="G660" i="1"/>
  <c r="G662" i="1"/>
  <c r="G664" i="1"/>
  <c r="G666" i="1"/>
  <c r="G668" i="1"/>
  <c r="G670" i="1"/>
  <c r="G672" i="1"/>
  <c r="G674" i="1"/>
  <c r="G676" i="1"/>
  <c r="G678" i="1"/>
  <c r="G680" i="1"/>
  <c r="G682" i="1"/>
  <c r="G684" i="1"/>
  <c r="G686" i="1"/>
  <c r="G688" i="1"/>
  <c r="G690" i="1"/>
  <c r="G692" i="1"/>
  <c r="G694" i="1"/>
  <c r="G696" i="1"/>
  <c r="G698" i="1"/>
  <c r="G700" i="1"/>
  <c r="G702" i="1"/>
  <c r="G704" i="1"/>
  <c r="G706" i="1"/>
  <c r="G708" i="1"/>
  <c r="G710" i="1"/>
  <c r="G712" i="1"/>
  <c r="G714" i="1"/>
  <c r="G716" i="1"/>
  <c r="G718" i="1"/>
  <c r="G720" i="1"/>
  <c r="G722" i="1"/>
  <c r="G724" i="1"/>
  <c r="G726" i="1"/>
  <c r="G728" i="1"/>
  <c r="G730" i="1"/>
  <c r="G732" i="1"/>
  <c r="G734" i="1"/>
  <c r="G736" i="1"/>
  <c r="G738" i="1"/>
  <c r="G740" i="1"/>
  <c r="G742" i="1"/>
  <c r="G744" i="1"/>
  <c r="G746" i="1"/>
  <c r="G748" i="1"/>
  <c r="G750" i="1"/>
  <c r="G752" i="1"/>
  <c r="G754" i="1"/>
  <c r="G756" i="1"/>
  <c r="G758" i="1"/>
  <c r="G760" i="1"/>
  <c r="G762" i="1"/>
  <c r="G764" i="1"/>
  <c r="G766" i="1"/>
  <c r="G768" i="1"/>
  <c r="G770" i="1"/>
  <c r="G772" i="1"/>
  <c r="G774" i="1"/>
  <c r="G776" i="1"/>
  <c r="G778" i="1"/>
  <c r="G780" i="1"/>
  <c r="G782" i="1"/>
  <c r="G784" i="1"/>
  <c r="G786" i="1"/>
  <c r="G788" i="1"/>
  <c r="G790" i="1"/>
  <c r="G792" i="1"/>
  <c r="G794" i="1"/>
  <c r="G796" i="1"/>
  <c r="G798" i="1"/>
  <c r="G800" i="1"/>
  <c r="G802" i="1"/>
  <c r="G804" i="1"/>
  <c r="G806" i="1"/>
  <c r="G808" i="1"/>
  <c r="G810" i="1"/>
  <c r="G812" i="1"/>
  <c r="G814" i="1"/>
  <c r="G816" i="1"/>
  <c r="G818" i="1"/>
  <c r="G819" i="1"/>
  <c r="G821" i="1"/>
  <c r="G823" i="1"/>
  <c r="G825" i="1"/>
  <c r="G827" i="1"/>
  <c r="G829" i="1"/>
  <c r="G831" i="1"/>
  <c r="G833" i="1"/>
  <c r="G835" i="1"/>
  <c r="G837" i="1"/>
  <c r="G839" i="1"/>
  <c r="G841" i="1"/>
  <c r="G843" i="1"/>
  <c r="G845" i="1"/>
  <c r="G847" i="1"/>
  <c r="G849" i="1"/>
  <c r="G851" i="1"/>
  <c r="G853" i="1"/>
  <c r="G855" i="1"/>
  <c r="G857" i="1"/>
  <c r="G859" i="1"/>
  <c r="G861" i="1"/>
  <c r="G863" i="1"/>
  <c r="G865" i="1"/>
  <c r="G867" i="1"/>
  <c r="G869" i="1"/>
  <c r="G871" i="1"/>
  <c r="G873" i="1"/>
  <c r="G875" i="1"/>
  <c r="G877" i="1"/>
  <c r="G879" i="1"/>
  <c r="G881" i="1"/>
  <c r="G883" i="1"/>
  <c r="G885" i="1"/>
  <c r="G887" i="1"/>
  <c r="G889" i="1"/>
  <c r="G891" i="1"/>
  <c r="G893" i="1"/>
  <c r="G895" i="1"/>
  <c r="G897" i="1"/>
  <c r="G899" i="1"/>
  <c r="G901" i="1"/>
  <c r="G903" i="1"/>
  <c r="G905" i="1"/>
  <c r="G907" i="1"/>
  <c r="G909" i="1"/>
  <c r="G911" i="1"/>
  <c r="K855" i="6" l="1"/>
  <c r="K757" i="6"/>
  <c r="K922" i="6"/>
  <c r="K197" i="6"/>
  <c r="K245" i="6"/>
  <c r="K118" i="6"/>
  <c r="K768" i="6"/>
  <c r="K764" i="6"/>
  <c r="K498" i="6"/>
  <c r="K474" i="6"/>
  <c r="K8" i="6"/>
  <c r="K9" i="6"/>
  <c r="K121" i="6"/>
  <c r="K189" i="6"/>
  <c r="K193" i="6"/>
  <c r="K404" i="6"/>
  <c r="K412" i="6"/>
  <c r="K416" i="6"/>
  <c r="K341" i="6"/>
  <c r="K401" i="6"/>
  <c r="K478" i="6"/>
  <c r="K672" i="6"/>
  <c r="K679" i="6"/>
  <c r="K694" i="6"/>
  <c r="K854" i="6"/>
  <c r="K906" i="6"/>
  <c r="K835" i="6"/>
  <c r="K851" i="6"/>
  <c r="K394" i="6"/>
  <c r="K378" i="6"/>
  <c r="K226" i="6"/>
  <c r="K169" i="6"/>
  <c r="K105" i="6"/>
  <c r="K928" i="6"/>
  <c r="K750" i="6"/>
  <c r="K746" i="6"/>
  <c r="K742" i="6"/>
  <c r="K726" i="6"/>
  <c r="K500" i="6"/>
  <c r="K492" i="6"/>
  <c r="K488" i="6"/>
  <c r="K472" i="6"/>
  <c r="K468" i="6"/>
  <c r="K437" i="6"/>
  <c r="K464" i="6"/>
  <c r="K460" i="6"/>
  <c r="K456" i="6"/>
  <c r="K448" i="6"/>
  <c r="K240" i="6"/>
  <c r="K120" i="6"/>
  <c r="K86" i="6"/>
  <c r="K70" i="6"/>
  <c r="K3" i="6"/>
  <c r="K23" i="6"/>
  <c r="K31" i="6"/>
  <c r="K55" i="6"/>
  <c r="K67" i="6"/>
  <c r="K87" i="6"/>
  <c r="K91" i="6"/>
  <c r="K107" i="6"/>
  <c r="K139" i="6"/>
  <c r="K143" i="6"/>
  <c r="K183" i="6"/>
  <c r="K187" i="6"/>
  <c r="K227" i="6"/>
  <c r="K231" i="6"/>
  <c r="K292" i="6"/>
  <c r="K304" i="6"/>
  <c r="K340" i="6"/>
  <c r="K348" i="6"/>
  <c r="K356" i="6"/>
  <c r="K360" i="6"/>
  <c r="K368" i="6"/>
  <c r="K406" i="6"/>
  <c r="K426" i="6"/>
  <c r="K430" i="6"/>
  <c r="K434" i="6"/>
  <c r="K438" i="6"/>
  <c r="K596" i="6"/>
  <c r="K239" i="6"/>
  <c r="K259" i="6"/>
  <c r="K295" i="6"/>
  <c r="K323" i="6"/>
  <c r="K351" i="6"/>
  <c r="K363" i="6"/>
  <c r="K367" i="6"/>
  <c r="K375" i="6"/>
  <c r="K391" i="6"/>
  <c r="K395" i="6"/>
  <c r="K399" i="6"/>
  <c r="K407" i="6"/>
  <c r="K411" i="6"/>
  <c r="K415" i="6"/>
  <c r="K419" i="6"/>
  <c r="K427" i="6"/>
  <c r="K435" i="6"/>
  <c r="K439" i="6"/>
  <c r="K451" i="6"/>
  <c r="K467" i="6"/>
  <c r="K471" i="6"/>
  <c r="K475" i="6"/>
  <c r="K483" i="6"/>
  <c r="K487" i="6"/>
  <c r="K499" i="6"/>
  <c r="K503" i="6"/>
  <c r="K507" i="6"/>
  <c r="K527" i="6"/>
  <c r="K620" i="6"/>
  <c r="K646" i="6"/>
  <c r="K696" i="6"/>
  <c r="K714" i="6"/>
  <c r="K718" i="6"/>
  <c r="K792" i="6"/>
  <c r="K695" i="6"/>
  <c r="K755" i="6"/>
  <c r="K834" i="6"/>
  <c r="K838" i="6"/>
  <c r="K842" i="6"/>
  <c r="K864" i="6"/>
  <c r="K872" i="6"/>
  <c r="K896" i="6"/>
  <c r="K964" i="6"/>
  <c r="K821" i="6"/>
  <c r="K837" i="6"/>
  <c r="K861" i="6"/>
  <c r="K865" i="6"/>
  <c r="K869" i="6"/>
  <c r="K873" i="6"/>
  <c r="K877" i="6"/>
  <c r="K881" i="6"/>
  <c r="K901" i="6"/>
  <c r="K921" i="6"/>
  <c r="K925" i="6"/>
  <c r="K929" i="6"/>
  <c r="K961" i="6"/>
  <c r="K965" i="6"/>
  <c r="K825" i="6" l="1"/>
  <c r="K517" i="6"/>
  <c r="K417" i="6"/>
  <c r="K897" i="6"/>
  <c r="K47" i="6"/>
  <c r="K90" i="6"/>
  <c r="K804" i="6"/>
  <c r="K885" i="6"/>
  <c r="K255" i="6"/>
  <c r="K446" i="6"/>
  <c r="K463" i="6"/>
  <c r="K637" i="6"/>
  <c r="K51" i="6"/>
  <c r="K206" i="6"/>
  <c r="K316" i="6"/>
  <c r="K408" i="6"/>
  <c r="K808" i="6"/>
  <c r="K447" i="6"/>
  <c r="K893" i="6"/>
  <c r="K889" i="6"/>
  <c r="K822" i="6"/>
  <c r="K479" i="6"/>
  <c r="K431" i="6"/>
  <c r="K355" i="6"/>
  <c r="K203" i="6"/>
  <c r="K127" i="6"/>
  <c r="K38" i="6"/>
  <c r="K831" i="6"/>
  <c r="K801" i="6"/>
  <c r="K413" i="6"/>
  <c r="K33" i="6"/>
  <c r="K454" i="6"/>
  <c r="K159" i="6"/>
  <c r="K845" i="6"/>
  <c r="K916" i="6"/>
  <c r="K839" i="6"/>
  <c r="K806" i="6"/>
  <c r="K937" i="6"/>
  <c r="K912" i="6"/>
  <c r="K826" i="6"/>
  <c r="K455" i="6"/>
  <c r="K78" i="6"/>
  <c r="K82" i="6"/>
  <c r="K46" i="6"/>
  <c r="K898" i="6"/>
  <c r="K805" i="6"/>
  <c r="K457" i="6"/>
  <c r="K449" i="6"/>
  <c r="K445" i="6"/>
  <c r="K892" i="6"/>
  <c r="K443" i="6"/>
  <c r="K410" i="6"/>
  <c r="K721" i="6"/>
  <c r="K485" i="6"/>
  <c r="K469" i="6"/>
  <c r="K232" i="6"/>
  <c r="K462" i="6"/>
  <c r="K649" i="6"/>
  <c r="K364" i="6"/>
  <c r="K706" i="6"/>
  <c r="K303" i="6"/>
  <c r="K71" i="6"/>
  <c r="K335" i="6"/>
  <c r="K95" i="6"/>
  <c r="K677" i="6"/>
  <c r="K603" i="6"/>
  <c r="K211" i="6"/>
  <c r="K32" i="6"/>
  <c r="K617" i="6"/>
  <c r="K663" i="6"/>
  <c r="K668" i="6"/>
  <c r="K251" i="6"/>
  <c r="K79" i="6"/>
  <c r="K10" i="6"/>
  <c r="K260" i="6"/>
  <c r="K218" i="6"/>
  <c r="K233" i="6"/>
  <c r="K83" i="6"/>
  <c r="K230" i="6"/>
  <c r="K228" i="6"/>
  <c r="K75" i="6"/>
  <c r="K222" i="6"/>
  <c r="K229" i="6"/>
  <c r="K209" i="6"/>
  <c r="K41" i="6"/>
  <c r="K250" i="6"/>
  <c r="K185" i="6"/>
  <c r="K223" i="6"/>
  <c r="K214" i="6"/>
  <c r="K254" i="6"/>
  <c r="K269" i="6"/>
  <c r="K730" i="6"/>
  <c r="K931" i="6"/>
  <c r="K678" i="6"/>
  <c r="K579" i="6"/>
  <c r="K551" i="6"/>
  <c r="K371" i="6"/>
  <c r="K296" i="6"/>
  <c r="K576" i="6"/>
  <c r="K337" i="6"/>
  <c r="K514" i="6"/>
  <c r="K681" i="6"/>
  <c r="K653" i="6"/>
  <c r="K299" i="6"/>
  <c r="K754" i="6"/>
  <c r="K334" i="6"/>
  <c r="K13" i="6"/>
  <c r="K171" i="6"/>
  <c r="K179" i="6"/>
  <c r="K12" i="6"/>
  <c r="K26" i="6"/>
  <c r="K177" i="6"/>
  <c r="K60" i="6"/>
  <c r="K68" i="6"/>
  <c r="K352" i="6"/>
  <c r="K111" i="6"/>
  <c r="K99" i="6"/>
  <c r="K285" i="6"/>
  <c r="K310" i="6"/>
  <c r="K942" i="6"/>
  <c r="K515" i="6"/>
  <c r="K512" i="6"/>
  <c r="K738" i="6"/>
  <c r="K4" i="6"/>
  <c r="K944" i="6"/>
  <c r="K651" i="6"/>
  <c r="K635" i="6"/>
  <c r="K561" i="6"/>
  <c r="K497" i="6"/>
  <c r="K309" i="6"/>
  <c r="K97" i="6"/>
  <c r="K5" i="6"/>
  <c r="K610" i="6"/>
  <c r="K628" i="6"/>
  <c r="K736" i="6"/>
  <c r="K182" i="6"/>
  <c r="K629" i="6"/>
  <c r="K288" i="6"/>
  <c r="K591" i="6"/>
  <c r="K331" i="6"/>
  <c r="K319" i="6"/>
  <c r="K300" i="6"/>
  <c r="K19" i="6"/>
  <c r="K11" i="6"/>
  <c r="K524" i="6"/>
  <c r="K626" i="6"/>
  <c r="K660" i="6"/>
  <c r="K106" i="6"/>
  <c r="K554" i="6"/>
  <c r="K676" i="6"/>
  <c r="K513" i="6"/>
  <c r="K327" i="6"/>
  <c r="K358" i="6"/>
  <c r="K522" i="6"/>
  <c r="K534" i="6"/>
  <c r="K59" i="6"/>
  <c r="K264" i="6"/>
  <c r="K516" i="6"/>
  <c r="K528" i="6"/>
  <c r="K532" i="6"/>
  <c r="K14" i="6"/>
  <c r="K102" i="6"/>
  <c r="K110" i="6"/>
  <c r="K564" i="6"/>
  <c r="K560" i="6"/>
  <c r="K647" i="6"/>
  <c r="K643" i="6"/>
  <c r="K533" i="6"/>
  <c r="K509" i="6"/>
  <c r="K381" i="6"/>
  <c r="K546" i="6"/>
  <c r="K542" i="6"/>
  <c r="K109" i="6"/>
  <c r="K502" i="6"/>
  <c r="K510" i="6"/>
  <c r="K2" i="6"/>
  <c r="K6" i="6"/>
  <c r="K16" i="6"/>
  <c r="K945" i="6"/>
  <c r="K946" i="6"/>
  <c r="K657" i="6"/>
  <c r="K613" i="6"/>
  <c r="K531" i="6"/>
  <c r="K379" i="6"/>
  <c r="K315" i="6"/>
  <c r="K15" i="6"/>
  <c r="K682" i="6"/>
  <c r="K18" i="6"/>
  <c r="K22" i="6"/>
  <c r="K98" i="6"/>
  <c r="K761" i="6"/>
  <c r="K297" i="6"/>
  <c r="K25" i="6"/>
  <c r="K21" i="6"/>
  <c r="K108" i="6"/>
  <c r="K330" i="6"/>
  <c r="K715" i="6"/>
  <c r="K713" i="6"/>
  <c r="K703" i="6"/>
  <c r="K347" i="6"/>
  <c r="K119" i="6"/>
  <c r="K275" i="6"/>
  <c r="K444" i="6"/>
  <c r="K496" i="6"/>
  <c r="K920" i="6"/>
  <c r="K523" i="6"/>
  <c r="K977" i="6"/>
  <c r="K905" i="6"/>
  <c r="K829" i="6"/>
  <c r="K972" i="6"/>
  <c r="K932" i="6"/>
  <c r="K888" i="6"/>
  <c r="K876" i="6"/>
  <c r="K856" i="6"/>
  <c r="K803" i="6"/>
  <c r="K787" i="6"/>
  <c r="K747" i="6"/>
  <c r="K727" i="6"/>
  <c r="K567" i="6"/>
  <c r="K539" i="6"/>
  <c r="K423" i="6"/>
  <c r="K324" i="6"/>
  <c r="K308" i="6"/>
  <c r="K274" i="6"/>
  <c r="K476" i="6"/>
  <c r="K536" i="6"/>
  <c r="K54" i="6"/>
  <c r="K152" i="6"/>
  <c r="K188" i="6"/>
  <c r="K390" i="6"/>
  <c r="K40" i="6"/>
  <c r="K976" i="6"/>
  <c r="K968" i="6"/>
  <c r="K904" i="6"/>
  <c r="K884" i="6"/>
  <c r="K791" i="6"/>
  <c r="K779" i="6"/>
  <c r="K767" i="6"/>
  <c r="K743" i="6"/>
  <c r="K739" i="6"/>
  <c r="K735" i="6"/>
  <c r="K936" i="6"/>
  <c r="K583" i="6"/>
  <c r="K311" i="6"/>
  <c r="K414" i="6"/>
  <c r="K508" i="6"/>
  <c r="K770" i="6"/>
  <c r="K924" i="6"/>
  <c r="K42" i="6"/>
  <c r="K50" i="6"/>
  <c r="K58" i="6"/>
  <c r="K148" i="6"/>
  <c r="K192" i="6"/>
  <c r="K386" i="6"/>
  <c r="K572" i="6"/>
  <c r="K580" i="6"/>
  <c r="K973" i="6"/>
  <c r="K833" i="6"/>
  <c r="K846" i="6"/>
  <c r="K818" i="6"/>
  <c r="K751" i="6"/>
  <c r="K699" i="6"/>
  <c r="K674" i="6"/>
  <c r="K535" i="6"/>
  <c r="K336" i="6"/>
  <c r="K115" i="6"/>
  <c r="K252" i="6"/>
  <c r="K282" i="6"/>
  <c r="K504" i="6"/>
  <c r="K608" i="6"/>
  <c r="K686" i="6"/>
  <c r="K234" i="6"/>
  <c r="K398" i="6"/>
  <c r="K373" i="6"/>
  <c r="K841" i="6"/>
  <c r="K783" i="6"/>
  <c r="K691" i="6"/>
  <c r="K307" i="6"/>
  <c r="K480" i="6"/>
  <c r="K520" i="6"/>
  <c r="K656" i="6"/>
  <c r="K778" i="6"/>
  <c r="K62" i="6"/>
  <c r="K124" i="6"/>
  <c r="K382" i="6"/>
  <c r="K975" i="6"/>
  <c r="K947" i="6"/>
  <c r="K891" i="6"/>
  <c r="K883" i="6"/>
  <c r="K875" i="6"/>
  <c r="K867" i="6"/>
  <c r="K863" i="6"/>
  <c r="K959" i="6"/>
  <c r="K918" i="6"/>
  <c r="K943" i="6"/>
  <c r="K917" i="6"/>
  <c r="K895" i="6"/>
  <c r="K960" i="6"/>
  <c r="K953" i="6"/>
  <c r="K849" i="6"/>
  <c r="K913" i="6"/>
  <c r="K819" i="6"/>
  <c r="K909" i="6"/>
  <c r="K815" i="6"/>
  <c r="K853" i="6"/>
  <c r="K758" i="6"/>
  <c r="K908" i="6"/>
  <c r="K814" i="6"/>
  <c r="K880" i="6"/>
  <c r="K786" i="6"/>
  <c r="K868" i="6"/>
  <c r="K774" i="6"/>
  <c r="K807" i="6"/>
  <c r="K697" i="6"/>
  <c r="K799" i="6"/>
  <c r="K711" i="6"/>
  <c r="K775" i="6"/>
  <c r="K683" i="6"/>
  <c r="K759" i="6"/>
  <c r="K630" i="6"/>
  <c r="K731" i="6"/>
  <c r="K598" i="6"/>
  <c r="K719" i="6"/>
  <c r="K588" i="6"/>
  <c r="K860" i="6"/>
  <c r="K766" i="6"/>
  <c r="K800" i="6"/>
  <c r="K712" i="6"/>
  <c r="K796" i="6"/>
  <c r="K708" i="6"/>
  <c r="K788" i="6"/>
  <c r="K700" i="6"/>
  <c r="K665" i="6"/>
  <c r="K552" i="6"/>
  <c r="K661" i="6"/>
  <c r="K549" i="6"/>
  <c r="K625" i="6"/>
  <c r="K530" i="6"/>
  <c r="K670" i="6"/>
  <c r="K556" i="6"/>
  <c r="K666" i="6"/>
  <c r="K553" i="6"/>
  <c r="K650" i="6"/>
  <c r="K540" i="6"/>
  <c r="K575" i="6"/>
  <c r="K662" i="6"/>
  <c r="K563" i="6"/>
  <c r="K654" i="6"/>
  <c r="K559" i="6"/>
  <c r="K652" i="6"/>
  <c r="K555" i="6"/>
  <c r="K493" i="6"/>
  <c r="K547" i="6"/>
  <c r="K644" i="6"/>
  <c r="K359" i="6"/>
  <c r="K317" i="6"/>
  <c r="K291" i="6"/>
  <c r="K248" i="6"/>
  <c r="K283" i="6"/>
  <c r="K242" i="6"/>
  <c r="K279" i="6"/>
  <c r="K238" i="6"/>
  <c r="K263" i="6"/>
  <c r="K224" i="6"/>
  <c r="K247" i="6"/>
  <c r="K208" i="6"/>
  <c r="K243" i="6"/>
  <c r="K204" i="6"/>
  <c r="K548" i="6"/>
  <c r="K645" i="6"/>
  <c r="K544" i="6"/>
  <c r="K641" i="6"/>
  <c r="K422" i="6"/>
  <c r="K376" i="6"/>
  <c r="K418" i="6"/>
  <c r="K372" i="6"/>
  <c r="K332" i="6"/>
  <c r="K290" i="6"/>
  <c r="K328" i="6"/>
  <c r="K286" i="6"/>
  <c r="K320" i="6"/>
  <c r="K278" i="6"/>
  <c r="K312" i="6"/>
  <c r="K271" i="6"/>
  <c r="K207" i="6"/>
  <c r="K170" i="6"/>
  <c r="K199" i="6"/>
  <c r="K164" i="6"/>
  <c r="K195" i="6"/>
  <c r="K160" i="6"/>
  <c r="K191" i="6"/>
  <c r="K156" i="6"/>
  <c r="K175" i="6"/>
  <c r="K141" i="6"/>
  <c r="K155" i="6"/>
  <c r="K132" i="6"/>
  <c r="K147" i="6"/>
  <c r="K126" i="6"/>
  <c r="K135" i="6"/>
  <c r="K123" i="6"/>
  <c r="K103" i="6"/>
  <c r="K104" i="6"/>
  <c r="K63" i="6"/>
  <c r="K66" i="6"/>
  <c r="K35" i="6"/>
  <c r="K39" i="6"/>
  <c r="K7" i="6"/>
  <c r="K930" i="6"/>
  <c r="K74" i="6"/>
  <c r="K76" i="6"/>
  <c r="K168" i="6"/>
  <c r="K137" i="6"/>
  <c r="K244" i="6"/>
  <c r="K205" i="6"/>
  <c r="K256" i="6"/>
  <c r="K217" i="6"/>
  <c r="K452" i="6"/>
  <c r="K402" i="6"/>
  <c r="K612" i="6"/>
  <c r="K519" i="6"/>
  <c r="K710" i="6"/>
  <c r="K584" i="6"/>
  <c r="K722" i="6"/>
  <c r="K590" i="6"/>
  <c r="K734" i="6"/>
  <c r="K601" i="6"/>
  <c r="K762" i="6"/>
  <c r="K633" i="6"/>
  <c r="K782" i="6"/>
  <c r="K690" i="6"/>
  <c r="K30" i="6"/>
  <c r="K34" i="6"/>
  <c r="K116" i="6"/>
  <c r="K114" i="6"/>
  <c r="K172" i="6"/>
  <c r="K138" i="6"/>
  <c r="K176" i="6"/>
  <c r="K142" i="6"/>
  <c r="K180" i="6"/>
  <c r="K145" i="6"/>
  <c r="K184" i="6"/>
  <c r="K149" i="6"/>
  <c r="K196" i="6"/>
  <c r="K161" i="6"/>
  <c r="K200" i="6"/>
  <c r="K165" i="6"/>
  <c r="K969" i="6"/>
  <c r="K957" i="6"/>
  <c r="K954" i="6"/>
  <c r="K950" i="6"/>
  <c r="K949" i="6"/>
  <c r="K941" i="6"/>
  <c r="K958" i="6"/>
  <c r="K900" i="6"/>
  <c r="K955" i="6"/>
  <c r="K850" i="6"/>
  <c r="K962" i="6"/>
  <c r="K971" i="6"/>
  <c r="K963" i="6"/>
  <c r="K858" i="6"/>
  <c r="K919" i="6"/>
  <c r="K911" i="6"/>
  <c r="K966" i="6"/>
  <c r="K878" i="6"/>
  <c r="K874" i="6"/>
  <c r="K870" i="6"/>
  <c r="K816" i="6"/>
  <c r="K773" i="6"/>
  <c r="K745" i="6"/>
  <c r="K717" i="6"/>
  <c r="K604" i="6"/>
  <c r="K810" i="6"/>
  <c r="K794" i="6"/>
  <c r="K585" i="6"/>
  <c r="K669" i="6"/>
  <c r="K433" i="6"/>
  <c r="K421" i="6"/>
  <c r="K409" i="6"/>
  <c r="K361" i="6"/>
  <c r="K353" i="6"/>
  <c r="K281" i="6"/>
  <c r="K277" i="6"/>
  <c r="K253" i="6"/>
  <c r="K436" i="6"/>
  <c r="K432" i="6"/>
  <c r="K387" i="6"/>
  <c r="K362" i="6"/>
  <c r="K354" i="6"/>
  <c r="K342" i="6"/>
  <c r="K326" i="6"/>
  <c r="K318" i="6"/>
  <c r="K306" i="6"/>
  <c r="K302" i="6"/>
  <c r="K237" i="6"/>
  <c r="K181" i="6"/>
  <c r="K146" i="6"/>
  <c r="K157" i="6"/>
  <c r="K93" i="6"/>
  <c r="K17" i="6"/>
  <c r="K84" i="6"/>
  <c r="K266" i="6"/>
  <c r="K280" i="6"/>
  <c r="K482" i="6"/>
  <c r="K486" i="6"/>
  <c r="K538" i="6"/>
  <c r="K606" i="6"/>
  <c r="K756" i="6"/>
  <c r="K24" i="6"/>
  <c r="K29" i="6"/>
  <c r="K96" i="6"/>
  <c r="K158" i="6"/>
  <c r="K216" i="6"/>
  <c r="K388" i="6"/>
  <c r="K558" i="6"/>
  <c r="K501" i="6"/>
  <c r="K578" i="6"/>
  <c r="K582" i="6"/>
  <c r="K951" i="6"/>
  <c r="K795" i="6"/>
  <c r="K707" i="6"/>
  <c r="K511" i="6"/>
  <c r="K162" i="6"/>
  <c r="K136" i="6"/>
  <c r="K843" i="6"/>
  <c r="K659" i="6"/>
  <c r="K597" i="6"/>
  <c r="K293" i="6"/>
  <c r="K133" i="6"/>
  <c r="K122" i="6"/>
  <c r="K37" i="6"/>
  <c r="K776" i="6"/>
  <c r="K817" i="6"/>
  <c r="K616" i="6"/>
  <c r="K403" i="6"/>
  <c r="K344" i="6"/>
  <c r="K268" i="6"/>
  <c r="K934" i="6"/>
  <c r="K609" i="6"/>
  <c r="K313" i="6"/>
  <c r="K272" i="6"/>
  <c r="K970" i="6"/>
  <c r="K914" i="6"/>
  <c r="K894" i="6"/>
  <c r="K886" i="6"/>
  <c r="K840" i="6"/>
  <c r="K828" i="6"/>
  <c r="K824" i="6"/>
  <c r="K820" i="6"/>
  <c r="K793" i="6"/>
  <c r="K705" i="6"/>
  <c r="K781" i="6"/>
  <c r="K737" i="6"/>
  <c r="K733" i="6"/>
  <c r="K600" i="6"/>
  <c r="K802" i="6"/>
  <c r="K704" i="6"/>
  <c r="K687" i="6"/>
  <c r="K671" i="6"/>
  <c r="K557" i="6"/>
  <c r="K619" i="6"/>
  <c r="K664" i="6"/>
  <c r="K593" i="6"/>
  <c r="K577" i="6"/>
  <c r="K545" i="6"/>
  <c r="K642" i="6"/>
  <c r="K405" i="6"/>
  <c r="K393" i="6"/>
  <c r="K389" i="6"/>
  <c r="K385" i="6"/>
  <c r="K329" i="6"/>
  <c r="K287" i="6"/>
  <c r="K261" i="6"/>
  <c r="K550" i="6"/>
  <c r="K440" i="6"/>
  <c r="K276" i="6"/>
  <c r="K236" i="6"/>
  <c r="K153" i="6"/>
  <c r="K130" i="6"/>
  <c r="K69" i="6"/>
  <c r="K61" i="6"/>
  <c r="K49" i="6"/>
  <c r="K262" i="6"/>
  <c r="K270" i="6"/>
  <c r="K458" i="6"/>
  <c r="K506" i="6"/>
  <c r="K636" i="6"/>
  <c r="K658" i="6"/>
  <c r="K684" i="6"/>
  <c r="K571" i="6"/>
  <c r="K724" i="6"/>
  <c r="K592" i="6"/>
  <c r="K732" i="6"/>
  <c r="K599" i="6"/>
  <c r="K740" i="6"/>
  <c r="K744" i="6"/>
  <c r="K624" i="6"/>
  <c r="K772" i="6"/>
  <c r="K680" i="6"/>
  <c r="K784" i="6"/>
  <c r="K692" i="6"/>
  <c r="K926" i="6"/>
  <c r="K20" i="6"/>
  <c r="K28" i="6"/>
  <c r="K48" i="6"/>
  <c r="K52" i="6"/>
  <c r="K100" i="6"/>
  <c r="K154" i="6"/>
  <c r="K131" i="6"/>
  <c r="K186" i="6"/>
  <c r="K151" i="6"/>
  <c r="K190" i="6"/>
  <c r="K202" i="6"/>
  <c r="K167" i="6"/>
  <c r="K212" i="6"/>
  <c r="K400" i="6"/>
  <c r="K566" i="6"/>
  <c r="K655" i="6"/>
  <c r="K570" i="6"/>
  <c r="K574" i="6"/>
  <c r="K771" i="6"/>
  <c r="K621" i="6"/>
  <c r="K495" i="6"/>
  <c r="K638" i="6"/>
  <c r="K848" i="6"/>
  <c r="K627" i="6"/>
  <c r="K461" i="6"/>
  <c r="K221" i="6"/>
  <c r="K125" i="6"/>
  <c r="K117" i="6"/>
  <c r="K72" i="6"/>
  <c r="K595" i="6"/>
  <c r="K339" i="6"/>
  <c r="K235" i="6"/>
  <c r="K484" i="6"/>
  <c r="K890" i="6"/>
  <c r="K749" i="6"/>
  <c r="K273" i="6"/>
  <c r="K424" i="6"/>
  <c r="K57" i="6"/>
  <c r="K967" i="6"/>
  <c r="K862" i="6"/>
  <c r="K915" i="6"/>
  <c r="K907" i="6"/>
  <c r="K813" i="6"/>
  <c r="K903" i="6"/>
  <c r="K809" i="6"/>
  <c r="K879" i="6"/>
  <c r="K859" i="6"/>
  <c r="K847" i="6"/>
  <c r="K823" i="6"/>
  <c r="K974" i="6"/>
  <c r="K956" i="6"/>
  <c r="K832" i="6"/>
  <c r="K797" i="6"/>
  <c r="K709" i="6"/>
  <c r="K769" i="6"/>
  <c r="K725" i="6"/>
  <c r="K938" i="6"/>
  <c r="K716" i="6"/>
  <c r="K667" i="6"/>
  <c r="K639" i="6"/>
  <c r="K565" i="6"/>
  <c r="K611" i="6"/>
  <c r="K618" i="6"/>
  <c r="K537" i="6"/>
  <c r="K529" i="6"/>
  <c r="K505" i="6"/>
  <c r="K477" i="6"/>
  <c r="K473" i="6"/>
  <c r="K441" i="6"/>
  <c r="K377" i="6"/>
  <c r="K369" i="6"/>
  <c r="K365" i="6"/>
  <c r="K357" i="6"/>
  <c r="K349" i="6"/>
  <c r="K333" i="6"/>
  <c r="K321" i="6"/>
  <c r="K305" i="6"/>
  <c r="K301" i="6"/>
  <c r="K241" i="6"/>
  <c r="K420" i="6"/>
  <c r="K374" i="6"/>
  <c r="K370" i="6"/>
  <c r="K366" i="6"/>
  <c r="K346" i="6"/>
  <c r="K294" i="6"/>
  <c r="K225" i="6"/>
  <c r="K201" i="6"/>
  <c r="K166" i="6"/>
  <c r="K89" i="6"/>
  <c r="K77" i="6"/>
  <c r="K53" i="6"/>
  <c r="K45" i="6"/>
  <c r="K80" i="6"/>
  <c r="K92" i="6"/>
  <c r="K94" i="6"/>
  <c r="K466" i="6"/>
  <c r="K470" i="6"/>
  <c r="K526" i="6"/>
  <c r="K56" i="6"/>
  <c r="K174" i="6"/>
  <c r="K140" i="6"/>
  <c r="K178" i="6"/>
  <c r="K144" i="6"/>
  <c r="K198" i="6"/>
  <c r="K163" i="6"/>
  <c r="K396" i="6"/>
  <c r="K562" i="6"/>
  <c r="K948" i="6"/>
  <c r="K933" i="6"/>
  <c r="K763" i="6"/>
  <c r="K634" i="6"/>
  <c r="K607" i="6"/>
  <c r="K383" i="6"/>
  <c r="K923" i="6"/>
  <c r="K729" i="6"/>
  <c r="K632" i="6"/>
  <c r="K673" i="6"/>
  <c r="K453" i="6"/>
  <c r="K213" i="6"/>
  <c r="K101" i="6"/>
  <c r="K88" i="6"/>
  <c r="K830" i="6"/>
  <c r="K587" i="6"/>
  <c r="K267" i="6"/>
  <c r="K43" i="6"/>
  <c r="K935" i="6"/>
  <c r="K844" i="6"/>
  <c r="K615" i="6"/>
  <c r="K521" i="6"/>
  <c r="K265" i="6"/>
  <c r="K350" i="6"/>
  <c r="K134" i="6"/>
  <c r="K939" i="6"/>
  <c r="K887" i="6"/>
  <c r="K871" i="6"/>
  <c r="K777" i="6"/>
  <c r="K827" i="6"/>
  <c r="K811" i="6"/>
  <c r="K910" i="6"/>
  <c r="K902" i="6"/>
  <c r="K882" i="6"/>
  <c r="K866" i="6"/>
  <c r="K836" i="6"/>
  <c r="K785" i="6"/>
  <c r="K693" i="6"/>
  <c r="K765" i="6"/>
  <c r="K753" i="6"/>
  <c r="K614" i="6"/>
  <c r="K741" i="6"/>
  <c r="K689" i="6"/>
  <c r="K798" i="6"/>
  <c r="K698" i="6"/>
  <c r="K675" i="6"/>
  <c r="K623" i="6"/>
  <c r="K648" i="6"/>
  <c r="K622" i="6"/>
  <c r="K589" i="6"/>
  <c r="K581" i="6"/>
  <c r="K573" i="6"/>
  <c r="K569" i="6"/>
  <c r="K541" i="6"/>
  <c r="K525" i="6"/>
  <c r="K489" i="6"/>
  <c r="K442" i="6"/>
  <c r="K481" i="6"/>
  <c r="K429" i="6"/>
  <c r="K425" i="6"/>
  <c r="K345" i="6"/>
  <c r="K325" i="6"/>
  <c r="K284" i="6"/>
  <c r="K289" i="6"/>
  <c r="K249" i="6"/>
  <c r="K210" i="6"/>
  <c r="K594" i="6"/>
  <c r="K428" i="6"/>
  <c r="K322" i="6"/>
  <c r="K314" i="6"/>
  <c r="K298" i="6"/>
  <c r="K173" i="6"/>
  <c r="K129" i="6"/>
  <c r="K113" i="6"/>
  <c r="K112" i="6"/>
  <c r="K81" i="6"/>
  <c r="K73" i="6"/>
  <c r="K65" i="6"/>
  <c r="K246" i="6"/>
  <c r="K258" i="6"/>
  <c r="K219" i="6"/>
  <c r="K450" i="6"/>
  <c r="K490" i="6"/>
  <c r="K494" i="6"/>
  <c r="K518" i="6"/>
  <c r="K728" i="6"/>
  <c r="K748" i="6"/>
  <c r="K752" i="6"/>
  <c r="K760" i="6"/>
  <c r="K631" i="6"/>
  <c r="K780" i="6"/>
  <c r="K688" i="6"/>
  <c r="K36" i="6"/>
  <c r="K44" i="6"/>
  <c r="K64" i="6"/>
  <c r="K150" i="6"/>
  <c r="K128" i="6"/>
  <c r="K220" i="6"/>
  <c r="K380" i="6"/>
  <c r="K384" i="6"/>
  <c r="K392" i="6"/>
  <c r="K586" i="6"/>
  <c r="K940" i="6"/>
  <c r="K723" i="6"/>
  <c r="K543" i="6"/>
  <c r="K640" i="6"/>
  <c r="K343" i="6"/>
  <c r="K215" i="6"/>
  <c r="K899" i="6"/>
  <c r="K790" i="6"/>
  <c r="K702" i="6"/>
  <c r="K605" i="6"/>
  <c r="K397" i="6"/>
  <c r="K338" i="6"/>
  <c r="K85" i="6"/>
  <c r="K952" i="6"/>
  <c r="K812" i="6"/>
  <c r="K459" i="6"/>
  <c r="K602" i="6"/>
  <c r="K27" i="6"/>
  <c r="K194" i="6"/>
  <c r="K927" i="6"/>
  <c r="K789" i="6"/>
  <c r="K701" i="6"/>
  <c r="K465" i="6"/>
  <c r="K257" i="6"/>
  <c r="K568" i="6"/>
</calcChain>
</file>

<file path=xl/sharedStrings.xml><?xml version="1.0" encoding="utf-8"?>
<sst xmlns="http://schemas.openxmlformats.org/spreadsheetml/2006/main" count="11666" uniqueCount="1579">
  <si>
    <t>UNITES</t>
  </si>
  <si>
    <t>CODE UNITE</t>
  </si>
  <si>
    <t>NB de jours de retard</t>
  </si>
  <si>
    <t>Date butoir de vérification</t>
  </si>
  <si>
    <t>Mois de vérification prévu</t>
  </si>
  <si>
    <t>Date aujourd'hui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</si>
  <si>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</si>
  <si>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</si>
  <si>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</si>
  <si>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</si>
  <si>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</si>
  <si>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</si>
  <si>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</si>
  <si>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</si>
  <si>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</si>
  <si>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</si>
  <si>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Vérification au plus tard</t>
  </si>
  <si>
    <t>AOUT</t>
  </si>
  <si>
    <t>DECEMBRE</t>
  </si>
  <si>
    <t>VALEUR INFERIEURE</t>
  </si>
  <si>
    <t>VALEUR SUPERIEURE</t>
  </si>
  <si>
    <t>COULEUR</t>
  </si>
  <si>
    <t>ATTENTION PAS DE RETOUR</t>
  </si>
  <si>
    <t>Mois réel de vérification</t>
  </si>
  <si>
    <t>DATES ENVOI KIT ET RELANCES</t>
  </si>
  <si>
    <t>AOÛT</t>
  </si>
  <si>
    <t>DÉCEMBRE</t>
  </si>
  <si>
    <t>RELANCE M+1</t>
  </si>
  <si>
    <t>Détentions comportant  des articles pour lesquels la PFAF Ouest est GDBd</t>
  </si>
  <si>
    <t>Mois de prise en compte sur le RIAG</t>
  </si>
  <si>
    <t>Dates envoi
PFAF-OUEST</t>
  </si>
  <si>
    <t>Date de saisie
Plan d'Inventaire</t>
  </si>
  <si>
    <t>DETENTION NE COMPORTANT QUE DES IMMO</t>
  </si>
  <si>
    <t>pas nemo</t>
  </si>
  <si>
    <t>Observation CIL</t>
  </si>
  <si>
    <t>Serv</t>
  </si>
  <si>
    <t>Sect</t>
  </si>
  <si>
    <t>Det</t>
  </si>
  <si>
    <t>Code</t>
  </si>
  <si>
    <t xml:space="preserve">Unité </t>
  </si>
  <si>
    <t xml:space="preserve">Libellé unité </t>
  </si>
  <si>
    <t xml:space="preserve">Service </t>
  </si>
  <si>
    <t xml:space="preserve">Libellé service </t>
  </si>
  <si>
    <t xml:space="preserve">Secteur </t>
  </si>
  <si>
    <t xml:space="preserve">Libellé secteur </t>
  </si>
  <si>
    <t xml:space="preserve">Détention </t>
  </si>
  <si>
    <t xml:space="preserve">Libellé détention </t>
  </si>
  <si>
    <t xml:space="preserve">LOIRE                         </t>
  </si>
  <si>
    <t xml:space="preserve">EFFETS SPECIAUX               </t>
  </si>
  <si>
    <t xml:space="preserve">PAVILLONNERIE                 </t>
  </si>
  <si>
    <t xml:space="preserve">DIVERS                        </t>
  </si>
  <si>
    <t xml:space="preserve">COMMISSARIAT                  </t>
  </si>
  <si>
    <t xml:space="preserve">CMA                           </t>
  </si>
  <si>
    <t xml:space="preserve">VIVRES                        </t>
  </si>
  <si>
    <t xml:space="preserve">TABLE CDT                     </t>
  </si>
  <si>
    <t xml:space="preserve">ALIZE                         </t>
  </si>
  <si>
    <t xml:space="preserve">PRODEF                        </t>
  </si>
  <si>
    <t xml:space="preserve">NAV/TIM                       </t>
  </si>
  <si>
    <t xml:space="preserve">SPORT                         </t>
  </si>
  <si>
    <t xml:space="preserve">RADIO                         </t>
  </si>
  <si>
    <t xml:space="preserve">GAMELLERIE                    </t>
  </si>
  <si>
    <t xml:space="preserve">SECURITE                      </t>
  </si>
  <si>
    <t xml:space="preserve">MACHINE                       </t>
  </si>
  <si>
    <t xml:space="preserve">ELECTRICITE                   </t>
  </si>
  <si>
    <t xml:space="preserve">CAPRICORNE                    </t>
  </si>
  <si>
    <t xml:space="preserve">TIMONERIE                     </t>
  </si>
  <si>
    <t xml:space="preserve">MANOEUVRE                     </t>
  </si>
  <si>
    <t xml:space="preserve">COUCHAGE                      </t>
  </si>
  <si>
    <t xml:space="preserve">RECHANGE/ARMES INFANT         </t>
  </si>
  <si>
    <t xml:space="preserve">RADIO-FIL                     </t>
  </si>
  <si>
    <t xml:space="preserve">INFORMATIQUE                  </t>
  </si>
  <si>
    <t xml:space="preserve">PLONGEE                       </t>
  </si>
  <si>
    <t xml:space="preserve">IMPRIMES                      </t>
  </si>
  <si>
    <t xml:space="preserve">TABLE/CDT                     </t>
  </si>
  <si>
    <t xml:space="preserve">TABLE/OMS                     </t>
  </si>
  <si>
    <t xml:space="preserve">ARGENS                        </t>
  </si>
  <si>
    <t xml:space="preserve">ARMEMENT                      </t>
  </si>
  <si>
    <t xml:space="preserve">LYRE                          </t>
  </si>
  <si>
    <t xml:space="preserve">CASERNEMENT                   </t>
  </si>
  <si>
    <t xml:space="preserve">CORPS DEB                     </t>
  </si>
  <si>
    <t xml:space="preserve">ARMES PORTATIVES              </t>
  </si>
  <si>
    <t xml:space="preserve">EFFETS SPCX MANOEUVRE         </t>
  </si>
  <si>
    <t xml:space="preserve">TRANSMISSIONS                 </t>
  </si>
  <si>
    <t xml:space="preserve">COMMIS/CUISINE                </t>
  </si>
  <si>
    <t xml:space="preserve">TABLE OMS                     </t>
  </si>
  <si>
    <t xml:space="preserve">ORION                         </t>
  </si>
  <si>
    <t xml:space="preserve">TRANSM.                       </t>
  </si>
  <si>
    <t xml:space="preserve">SPORT..                       </t>
  </si>
  <si>
    <t xml:space="preserve">PLONGEE..                     </t>
  </si>
  <si>
    <t xml:space="preserve">MANOEUVRE...                  </t>
  </si>
  <si>
    <t xml:space="preserve">COUCHAGE..                    </t>
  </si>
  <si>
    <t xml:space="preserve">EFFETS SPECIAUX..             </t>
  </si>
  <si>
    <t xml:space="preserve">ARTILLERIE/ARMES/RECHANGES    </t>
  </si>
  <si>
    <t xml:space="preserve">SECRETARIAT/BO                </t>
  </si>
  <si>
    <t xml:space="preserve">MATERIEL DE TABLE CDT         </t>
  </si>
  <si>
    <t xml:space="preserve">MATERIEL DE TABLE OMS         </t>
  </si>
  <si>
    <t xml:space="preserve">CAFETERIA                     </t>
  </si>
  <si>
    <t xml:space="preserve">LUBERON                       </t>
  </si>
  <si>
    <t xml:space="preserve">ARMES INFANTERIE              </t>
  </si>
  <si>
    <t xml:space="preserve">ESTEREL                       </t>
  </si>
  <si>
    <t xml:space="preserve">TIMONERIE-OCEANO              </t>
  </si>
  <si>
    <t xml:space="preserve">SEC/CDT/INFOR                 </t>
  </si>
  <si>
    <t xml:space="preserve">PATRIMOINE                    </t>
  </si>
  <si>
    <t xml:space="preserve">ACHERON                       </t>
  </si>
  <si>
    <t xml:space="preserve">TRANSMISSION                  </t>
  </si>
  <si>
    <t xml:space="preserve">ARMES                         </t>
  </si>
  <si>
    <t xml:space="preserve">ARMES/MUNIT                   </t>
  </si>
  <si>
    <t xml:space="preserve">CORPS DEB.                    </t>
  </si>
  <si>
    <t xml:space="preserve">SECRETARIAT                   </t>
  </si>
  <si>
    <t xml:space="preserve">EFFTS/SPCX                    </t>
  </si>
  <si>
    <t xml:space="preserve">PLUTON                        </t>
  </si>
  <si>
    <t xml:space="preserve">TIMONERIE...                  </t>
  </si>
  <si>
    <t xml:space="preserve">SECRET/BO....                 </t>
  </si>
  <si>
    <t xml:space="preserve">ELECTRICITE....               </t>
  </si>
  <si>
    <t xml:space="preserve">L ADROIT                      </t>
  </si>
  <si>
    <t xml:space="preserve">CUISINE                       </t>
  </si>
  <si>
    <t xml:space="preserve">TELECOMMUNICATIONS            </t>
  </si>
  <si>
    <t xml:space="preserve">JONQUILLE                     </t>
  </si>
  <si>
    <t xml:space="preserve">PAVILLONS                     </t>
  </si>
  <si>
    <t xml:space="preserve">TABLE OFFICIER                </t>
  </si>
  <si>
    <t xml:space="preserve">GAPEAU                        </t>
  </si>
  <si>
    <t xml:space="preserve">VOILERIE                      </t>
  </si>
  <si>
    <t xml:space="preserve">AUDIO VIDEO                   </t>
  </si>
  <si>
    <t xml:space="preserve">GAZELLE                       </t>
  </si>
  <si>
    <t xml:space="preserve">BELIER                        </t>
  </si>
  <si>
    <t xml:space="preserve">TAAPE                         </t>
  </si>
  <si>
    <t xml:space="preserve">EXTERIEUR                     </t>
  </si>
  <si>
    <t xml:space="preserve">BISON                         </t>
  </si>
  <si>
    <t xml:space="preserve">CNIGM                         </t>
  </si>
  <si>
    <t xml:space="preserve">ARMES MUNITIONS               </t>
  </si>
  <si>
    <t xml:space="preserve">MAGASINIER                    </t>
  </si>
  <si>
    <t xml:space="preserve">PAVILLONERIE                  </t>
  </si>
  <si>
    <t xml:space="preserve">SECU/DIVERS AF                </t>
  </si>
  <si>
    <t xml:space="preserve">MECAN/ELEC                    </t>
  </si>
  <si>
    <t xml:space="preserve">VEHICULES                     </t>
  </si>
  <si>
    <t xml:space="preserve">MAT BUREAU                    </t>
  </si>
  <si>
    <t xml:space="preserve">SERTIM                        </t>
  </si>
  <si>
    <t xml:space="preserve">RADIO AUDIO                   </t>
  </si>
  <si>
    <t xml:space="preserve">EPPA TOULON                   </t>
  </si>
  <si>
    <t xml:space="preserve">MATERIEL DE LEVAGE            </t>
  </si>
  <si>
    <t xml:space="preserve">AUDIOVISUEL                   </t>
  </si>
  <si>
    <t xml:space="preserve">MATERIEL DE BUREAU            </t>
  </si>
  <si>
    <t xml:space="preserve">ELECTROMENAGER                </t>
  </si>
  <si>
    <t xml:space="preserve">SANTE                         </t>
  </si>
  <si>
    <t>PAVILLONNERIE ARMES INFANTERIE</t>
  </si>
  <si>
    <t xml:space="preserve">CEARH SSA                     </t>
  </si>
  <si>
    <t xml:space="preserve">EQUIPEMENT DIVERS             </t>
  </si>
  <si>
    <t xml:space="preserve">DSLM TOULON                   </t>
  </si>
  <si>
    <t xml:space="preserve">SLC TOULON                    </t>
  </si>
  <si>
    <t xml:space="preserve">INFORMATIQUE/TELEPHONIE       </t>
  </si>
  <si>
    <t xml:space="preserve">CERH                          </t>
  </si>
  <si>
    <t xml:space="preserve">AUDIO PHOTO                   </t>
  </si>
  <si>
    <t xml:space="preserve">ALFAN                         </t>
  </si>
  <si>
    <t xml:space="preserve">TRANS/MILHAUD                 </t>
  </si>
  <si>
    <t xml:space="preserve">INFOR/MILHAUD                 </t>
  </si>
  <si>
    <t xml:space="preserve">SECOURISME                    </t>
  </si>
  <si>
    <t xml:space="preserve">ROULAGE                       </t>
  </si>
  <si>
    <t xml:space="preserve">SECRET/COND/FORCES            </t>
  </si>
  <si>
    <t xml:space="preserve">EFFTS/SPEC/DIV/CDF            </t>
  </si>
  <si>
    <t xml:space="preserve">RENS.PHOTO                    </t>
  </si>
  <si>
    <t xml:space="preserve">PATRIMOINE FRMARFOR           </t>
  </si>
  <si>
    <t xml:space="preserve">SECRET/LOGIST                 </t>
  </si>
  <si>
    <t xml:space="preserve">SECRET/AG                     </t>
  </si>
  <si>
    <t xml:space="preserve">LCAI                          </t>
  </si>
  <si>
    <t xml:space="preserve">SENIN                         </t>
  </si>
  <si>
    <t xml:space="preserve">ENT/PATRIMOINE                </t>
  </si>
  <si>
    <t xml:space="preserve">EFFTS/SPCX/DIV/ENT            </t>
  </si>
  <si>
    <t xml:space="preserve">ENT/PROTEC                    </t>
  </si>
  <si>
    <t xml:space="preserve">MAISON CIVILE                 </t>
  </si>
  <si>
    <t xml:space="preserve">RESIDENCE ALFAN               </t>
  </si>
  <si>
    <t xml:space="preserve">MATERIEL DE TABLE             </t>
  </si>
  <si>
    <t xml:space="preserve">INFOR/HRF                     </t>
  </si>
  <si>
    <t xml:space="preserve">POLICE DES PECHES             </t>
  </si>
  <si>
    <t xml:space="preserve">DRSSA TOULON                  </t>
  </si>
  <si>
    <t xml:space="preserve">9 CMA/150 AM/14 AMP/1ER GV    </t>
  </si>
  <si>
    <t xml:space="preserve">MAT AUDIOVISUEL               </t>
  </si>
  <si>
    <t xml:space="preserve">COUCHAGE SUD                  </t>
  </si>
  <si>
    <t xml:space="preserve">MAT. BUREAU SUD               </t>
  </si>
  <si>
    <t xml:space="preserve">EFFETS SPCX SUD               </t>
  </si>
  <si>
    <t xml:space="preserve">MAT. TABLE OFFICE SUD         </t>
  </si>
  <si>
    <t xml:space="preserve">MAT. DIVERS SUD               </t>
  </si>
  <si>
    <t xml:space="preserve">CASERNEMENT OUEST             </t>
  </si>
  <si>
    <t xml:space="preserve">BUREAUTIQUE OUEST             </t>
  </si>
  <si>
    <t xml:space="preserve">SITE TOULON                   </t>
  </si>
  <si>
    <t xml:space="preserve">BASE NAVALE TOULON            </t>
  </si>
  <si>
    <t xml:space="preserve">CASER/COUCHAGE                </t>
  </si>
  <si>
    <t xml:space="preserve">PISCINE                       </t>
  </si>
  <si>
    <t xml:space="preserve">AF DIVERS                     </t>
  </si>
  <si>
    <t xml:space="preserve">ALR                           </t>
  </si>
  <si>
    <t xml:space="preserve">MDQ                           </t>
  </si>
  <si>
    <t xml:space="preserve">ENVIRONNEMENT                 </t>
  </si>
  <si>
    <t xml:space="preserve">PATRIMOINE ETAT MAJOR         </t>
  </si>
  <si>
    <t xml:space="preserve">CASERNEMENT HCC               </t>
  </si>
  <si>
    <t xml:space="preserve">SECURITE/SERVICE COURANT      </t>
  </si>
  <si>
    <t xml:space="preserve">BRIGADE DE PROTECTION         </t>
  </si>
  <si>
    <t xml:space="preserve">CASER PROVENCE RDC BSC DISP   </t>
  </si>
  <si>
    <t xml:space="preserve">COMMUN                        </t>
  </si>
  <si>
    <t xml:space="preserve">N.B.C                         </t>
  </si>
  <si>
    <t xml:space="preserve">EFFETS SPCX                   </t>
  </si>
  <si>
    <t xml:space="preserve">2 S.N.M                       </t>
  </si>
  <si>
    <t xml:space="preserve">GARAGE                        </t>
  </si>
  <si>
    <t xml:space="preserve">MAT AUDIOVISUEL EM            </t>
  </si>
  <si>
    <t xml:space="preserve">MAT SERTIM EM                 </t>
  </si>
  <si>
    <t xml:space="preserve">MAT INFOR EM                  </t>
  </si>
  <si>
    <t xml:space="preserve">DETAIL                        </t>
  </si>
  <si>
    <t xml:space="preserve">PC BASE NAVALE                </t>
  </si>
  <si>
    <t xml:space="preserve">VEDETTES                      </t>
  </si>
  <si>
    <t xml:space="preserve">EFFETS SPECIAUX MANOEUVRE     </t>
  </si>
  <si>
    <t xml:space="preserve">GFA 3                         </t>
  </si>
  <si>
    <t xml:space="preserve">RPC 12 SICIE EFFETS SPECIAUX  </t>
  </si>
  <si>
    <t xml:space="preserve">RPC 12 SICIE COMMISSARIAT     </t>
  </si>
  <si>
    <t xml:space="preserve">RPC 12 SICIE TIMONERIE        </t>
  </si>
  <si>
    <t xml:space="preserve">RPC 12 SICIE COUCHAGE         </t>
  </si>
  <si>
    <t xml:space="preserve">RPC 12 SICIE VIVRES           </t>
  </si>
  <si>
    <t xml:space="preserve">RP 12 GIENS EFFETS SPECIAUX   </t>
  </si>
  <si>
    <t xml:space="preserve">RP 12 GIENS CASERNEMENT       </t>
  </si>
  <si>
    <t xml:space="preserve">POUSSEUR 16                   </t>
  </si>
  <si>
    <t xml:space="preserve">RP 12 LARDIER EFFETS SPECIAUX </t>
  </si>
  <si>
    <t xml:space="preserve">RP 12 LARDIER MAG/DIV         </t>
  </si>
  <si>
    <t>RP 12 BALAGUIER EFFETS SPECIAU</t>
  </si>
  <si>
    <t xml:space="preserve">RP 12 BALAGUIER TIMONERIE     </t>
  </si>
  <si>
    <t xml:space="preserve">RP 12 TAILLAT EFFETS SPECIAUX </t>
  </si>
  <si>
    <t xml:space="preserve">RP 12 TAILLAT CASERNEMENT     </t>
  </si>
  <si>
    <t xml:space="preserve">POUSSEUR 23                   </t>
  </si>
  <si>
    <t>RP 12 PORT CROS EFFETS SPECIAU</t>
  </si>
  <si>
    <t xml:space="preserve">RP 12 PORT CROS DIVERS        </t>
  </si>
  <si>
    <t xml:space="preserve">POUSSEUR 33                   </t>
  </si>
  <si>
    <t xml:space="preserve">REMORQUEUR                    </t>
  </si>
  <si>
    <t xml:space="preserve">EFFETS SPECIAUX PONT          </t>
  </si>
  <si>
    <t xml:space="preserve">RP 10 PHOQUE MANOEUVRE        </t>
  </si>
  <si>
    <t xml:space="preserve">RP 10 LOUTRE MANOEUVRE        </t>
  </si>
  <si>
    <t xml:space="preserve">RP 10 OTARIE MANOEUVRE        </t>
  </si>
  <si>
    <t xml:space="preserve">RPC RASCAS EFFETS SPECIAUX    </t>
  </si>
  <si>
    <t xml:space="preserve">RPC RASCAS COUCHAGE           </t>
  </si>
  <si>
    <t xml:space="preserve">BUREAU PORTUAIRE              </t>
  </si>
  <si>
    <t xml:space="preserve">SECTEUR PLONGEE               </t>
  </si>
  <si>
    <t xml:space="preserve">ALLEGES                       </t>
  </si>
  <si>
    <t xml:space="preserve">PARC AUX CHAINES              </t>
  </si>
  <si>
    <t xml:space="preserve">GARNITURE                     </t>
  </si>
  <si>
    <t xml:space="preserve">ANTIPOL PONT                  </t>
  </si>
  <si>
    <t xml:space="preserve">ANTIPOL MACHINE               </t>
  </si>
  <si>
    <t xml:space="preserve">E.E.I. MODULE MANOEUVRE       </t>
  </si>
  <si>
    <t xml:space="preserve">EFFETS SPECIAUX ANTIPOLL      </t>
  </si>
  <si>
    <t xml:space="preserve">CASERNEMENT BAT ANTIPOL       </t>
  </si>
  <si>
    <t xml:space="preserve">CASERNEMENT/TIMONERIE         </t>
  </si>
  <si>
    <t xml:space="preserve">VETEMENTS SPECIAUX/COUCHAGE   </t>
  </si>
  <si>
    <t xml:space="preserve">TRANSMISSIONS/INFORMATIQUE    </t>
  </si>
  <si>
    <t xml:space="preserve">CASERNEMENT BAT A             </t>
  </si>
  <si>
    <t xml:space="preserve">MATERIEL / DIVERS             </t>
  </si>
  <si>
    <t xml:space="preserve">VEHICULES HEPHAISTOS          </t>
  </si>
  <si>
    <t xml:space="preserve">MAGASIN GENERAL               </t>
  </si>
  <si>
    <t xml:space="preserve">MATERIEL LABORATOIRE          </t>
  </si>
  <si>
    <t xml:space="preserve">CASERNEMENT LCA               </t>
  </si>
  <si>
    <t xml:space="preserve">CASERNEMENT LSR               </t>
  </si>
  <si>
    <t xml:space="preserve">SSS                           </t>
  </si>
  <si>
    <t xml:space="preserve">MATERIEL ASM.                 </t>
  </si>
  <si>
    <t xml:space="preserve">GUERRE DES MINES.             </t>
  </si>
  <si>
    <t xml:space="preserve">OUTILLAGE DE PRECISION        </t>
  </si>
  <si>
    <t xml:space="preserve">CASERNEMENT BAT B ET C        </t>
  </si>
  <si>
    <t xml:space="preserve">MATERIEL DE SECURITE          </t>
  </si>
  <si>
    <t xml:space="preserve">MACH. OUTILS/MECANIQUES       </t>
  </si>
  <si>
    <t xml:space="preserve">MAT.MECANIQUE : RECH GFA-CHL  </t>
  </si>
  <si>
    <t xml:space="preserve">PATRIMOINE.                   </t>
  </si>
  <si>
    <t xml:space="preserve">TRANSMISSIONS.                </t>
  </si>
  <si>
    <t xml:space="preserve">SAUVETAGE.                    </t>
  </si>
  <si>
    <t xml:space="preserve">CMIC                          </t>
  </si>
  <si>
    <t xml:space="preserve">PHOTO AUDIO                   </t>
  </si>
  <si>
    <t xml:space="preserve">SECOURISME.                   </t>
  </si>
  <si>
    <t xml:space="preserve">VIVRES.                       </t>
  </si>
  <si>
    <t xml:space="preserve">EFFETS SPECIAUX.              </t>
  </si>
  <si>
    <t xml:space="preserve">COUCHAGE.                     </t>
  </si>
  <si>
    <t xml:space="preserve">CASERNEMENT.                  </t>
  </si>
  <si>
    <t xml:space="preserve">SPORT.                        </t>
  </si>
  <si>
    <t xml:space="preserve">OUTILLAGE.                    </t>
  </si>
  <si>
    <t xml:space="preserve">GROS OUTILLAGE.               </t>
  </si>
  <si>
    <t xml:space="preserve">ENGINS NAUTIQUES.             </t>
  </si>
  <si>
    <t xml:space="preserve">VEHICULES.                    </t>
  </si>
  <si>
    <t xml:space="preserve">ST/MATERIEL INCENDIE.         </t>
  </si>
  <si>
    <t xml:space="preserve">PATRIMOINE CFPES.             </t>
  </si>
  <si>
    <t xml:space="preserve">N.R.B.C.                      </t>
  </si>
  <si>
    <t xml:space="preserve">SECOURISME CFPES.             </t>
  </si>
  <si>
    <t xml:space="preserve">INFRASTRUCTURE CFPES.         </t>
  </si>
  <si>
    <t xml:space="preserve">CASERNEMENT CFPES             </t>
  </si>
  <si>
    <t xml:space="preserve">MATERIEL INCENDIE CFPES.      </t>
  </si>
  <si>
    <t xml:space="preserve">VETEMENTS SPECIAUX CFPES.     </t>
  </si>
  <si>
    <t xml:space="preserve">BUREAUTIQUE CFPES.            </t>
  </si>
  <si>
    <t xml:space="preserve">ALAVIA                        </t>
  </si>
  <si>
    <t xml:space="preserve">EMPLOI COMMUN                 </t>
  </si>
  <si>
    <t xml:space="preserve">TRADITION                     </t>
  </si>
  <si>
    <t xml:space="preserve">MAT/COMMUNICATION             </t>
  </si>
  <si>
    <t xml:space="preserve">RESTAURATION                  </t>
  </si>
  <si>
    <t xml:space="preserve">MAT TABLE AMIRAL              </t>
  </si>
  <si>
    <t xml:space="preserve">CASER VILLA AMIRAL            </t>
  </si>
  <si>
    <t xml:space="preserve">COUCH VILLA AMIRAL            </t>
  </si>
  <si>
    <t xml:space="preserve">FLOPHIB                       </t>
  </si>
  <si>
    <t xml:space="preserve">MAN/CTM                       </t>
  </si>
  <si>
    <t xml:space="preserve">DIVERS EDAR                   </t>
  </si>
  <si>
    <t xml:space="preserve">MANOEUVRE EDAR                </t>
  </si>
  <si>
    <t xml:space="preserve">RECOPLAGE                     </t>
  </si>
  <si>
    <t xml:space="preserve">PHOTO                         </t>
  </si>
  <si>
    <t xml:space="preserve">SECURITE EDAR                 </t>
  </si>
  <si>
    <t xml:space="preserve">MACHINE EDAR                  </t>
  </si>
  <si>
    <t xml:space="preserve">EFFTS SPCX                    </t>
  </si>
  <si>
    <t xml:space="preserve">ARMES D'INFANTERIE            </t>
  </si>
  <si>
    <t xml:space="preserve">GGM TOULON                    </t>
  </si>
  <si>
    <t xml:space="preserve">MOBILIER DE BUREAU            </t>
  </si>
  <si>
    <t xml:space="preserve">PHOTO/AUDIO/VIDEO             </t>
  </si>
  <si>
    <t xml:space="preserve">TIMONERIE MANOEUVRE           </t>
  </si>
  <si>
    <t xml:space="preserve">COUCHAGE/HABILLEMENT          </t>
  </si>
  <si>
    <t xml:space="preserve">PHOTAV                        </t>
  </si>
  <si>
    <t xml:space="preserve">CYNOPHILE                     </t>
  </si>
  <si>
    <t xml:space="preserve">MOTOCYCLISTE                  </t>
  </si>
  <si>
    <t xml:space="preserve">TIC/MAT PHOTAV                </t>
  </si>
  <si>
    <t xml:space="preserve">TELECOM-OPERA TRANSMISSION    </t>
  </si>
  <si>
    <t xml:space="preserve">MATERIEL POLICE TECHNIQUE     </t>
  </si>
  <si>
    <t xml:space="preserve">(SIC) DIVERS                  </t>
  </si>
  <si>
    <t xml:space="preserve">(GAV) VOILERIE                </t>
  </si>
  <si>
    <t xml:space="preserve">(GAV) CASERNEMENT             </t>
  </si>
  <si>
    <t xml:space="preserve">CASERNEMENT/COUCHAGE          </t>
  </si>
  <si>
    <t xml:space="preserve">MATERIEL NAUTIQUE             </t>
  </si>
  <si>
    <t xml:space="preserve">HABILLEMENT-COUCHAGE          </t>
  </si>
  <si>
    <t xml:space="preserve">TRANS/TELECOM/OPERA           </t>
  </si>
  <si>
    <t xml:space="preserve">TIMONERIE/MANOEUVRE           </t>
  </si>
  <si>
    <t xml:space="preserve">SIMU TOULON                   </t>
  </si>
  <si>
    <t xml:space="preserve">CASERNEMENT SIMU              </t>
  </si>
  <si>
    <t xml:space="preserve">PARIMOINE SIMU                </t>
  </si>
  <si>
    <t xml:space="preserve">AUDIOVISUEL SIMU              </t>
  </si>
  <si>
    <t xml:space="preserve">MATERIEL DE SURETE SIMU       </t>
  </si>
  <si>
    <t xml:space="preserve">ELECTRO MENAGER               </t>
  </si>
  <si>
    <t xml:space="preserve">INFORMATIQUE SIMU             </t>
  </si>
  <si>
    <t xml:space="preserve">VEHICULES SIMU                </t>
  </si>
  <si>
    <t xml:space="preserve">REMORQUES                     </t>
  </si>
  <si>
    <t xml:space="preserve">TRACTEURS                     </t>
  </si>
  <si>
    <t xml:space="preserve">ELEVATEURS                    </t>
  </si>
  <si>
    <t xml:space="preserve">PORTEURS                      </t>
  </si>
  <si>
    <t xml:space="preserve">TRANSPALETTES                 </t>
  </si>
  <si>
    <t xml:space="preserve">VELOS                         </t>
  </si>
  <si>
    <t xml:space="preserve">CYCLOMOTEURS                  </t>
  </si>
  <si>
    <t xml:space="preserve">SCOOTERS                      </t>
  </si>
  <si>
    <t xml:space="preserve">TRIPORTEURS                   </t>
  </si>
  <si>
    <t xml:space="preserve">MATERIEL AUDIOVISUEL          </t>
  </si>
  <si>
    <t xml:space="preserve">APPAREIL DE MESURE            </t>
  </si>
  <si>
    <t xml:space="preserve">MANUTENTION LEVAGE STOCKAGE   </t>
  </si>
  <si>
    <t xml:space="preserve">OUTILLAGE DIVERS              </t>
  </si>
  <si>
    <t xml:space="preserve">MATERIEL ENTRETIEN            </t>
  </si>
  <si>
    <t xml:space="preserve">PETIT MATERIEL DE CUISINE     </t>
  </si>
  <si>
    <t>GROS MATERIEL DE CUISINE(VIDE)</t>
  </si>
  <si>
    <t xml:space="preserve">TELEPHONIE                    </t>
  </si>
  <si>
    <t xml:space="preserve">MATERIEL ENTRETIEN LAVAGE     </t>
  </si>
  <si>
    <t xml:space="preserve">PREPA OPS                     </t>
  </si>
  <si>
    <t xml:space="preserve">CASERNEMENT JDC               </t>
  </si>
  <si>
    <t xml:space="preserve">MACHINE OUTILS ACCESSOIRES    </t>
  </si>
  <si>
    <t xml:space="preserve">EFFETS SPECIAUX FORMATION     </t>
  </si>
  <si>
    <t xml:space="preserve">MATERIEL DIVERS               </t>
  </si>
  <si>
    <t xml:space="preserve">INFOR MATERIEL EX-SERMACOM    </t>
  </si>
  <si>
    <t xml:space="preserve">EMPLOI COURANT                </t>
  </si>
  <si>
    <t xml:space="preserve">MACHINE BUREAU                </t>
  </si>
  <si>
    <t xml:space="preserve">INFOR / TEL                   </t>
  </si>
  <si>
    <t xml:space="preserve">MATERIEL SPECIFIQUE           </t>
  </si>
  <si>
    <t xml:space="preserve">CASERNEMENT / AUDIO           </t>
  </si>
  <si>
    <t xml:space="preserve">TRANSP CELL REGUL TECHNIQUE   </t>
  </si>
  <si>
    <t xml:space="preserve">MATERIEL DE JARDINAGE         </t>
  </si>
  <si>
    <t xml:space="preserve">COUCHAGE CVO                  </t>
  </si>
  <si>
    <t xml:space="preserve">AT MESURE ET GALON            </t>
  </si>
  <si>
    <t xml:space="preserve">OUTILLAGE DIVERS - ELEC/FROID </t>
  </si>
  <si>
    <t>EFFETS SPECIAUX - ELEC / FROID</t>
  </si>
  <si>
    <t xml:space="preserve">CASERNEMENT - MECA / TOLERIE  </t>
  </si>
  <si>
    <t>MATERIEL SPECIFIQUE - MECA/TOL</t>
  </si>
  <si>
    <t xml:space="preserve">OUTILLAGE DIVERS - MECA / TOL </t>
  </si>
  <si>
    <t xml:space="preserve">ATELIER FROID INDUSTRIEL      </t>
  </si>
  <si>
    <t xml:space="preserve">AUDIO-PHOTO                   </t>
  </si>
  <si>
    <t xml:space="preserve">MATERIEL MARINE               </t>
  </si>
  <si>
    <t xml:space="preserve">MACHINE SECURITE              </t>
  </si>
  <si>
    <t xml:space="preserve">FORT SAINT LOUIS DIVERS       </t>
  </si>
  <si>
    <t xml:space="preserve">MIRABEAU CASERNEMENT          </t>
  </si>
  <si>
    <t xml:space="preserve">CENTRE DETENTE DU CAP BRUN    </t>
  </si>
  <si>
    <t xml:space="preserve">SLR / AF DIVERS               </t>
  </si>
  <si>
    <t xml:space="preserve">CSAM / MATERIEL DIVERS TENNIS </t>
  </si>
  <si>
    <t xml:space="preserve">DIVERS FOYER                  </t>
  </si>
  <si>
    <t xml:space="preserve">BAR                           </t>
  </si>
  <si>
    <t xml:space="preserve">POOL COMPTABLE                </t>
  </si>
  <si>
    <t xml:space="preserve">MATERIEL VIVRES               </t>
  </si>
  <si>
    <t xml:space="preserve">VAISSELLE                     </t>
  </si>
  <si>
    <t xml:space="preserve">CASERNEMENT RDC IPER          </t>
  </si>
  <si>
    <t xml:space="preserve">MATERIEL BUREAU REPROGRAPHIE  </t>
  </si>
  <si>
    <t xml:space="preserve">SLM TOULON                    </t>
  </si>
  <si>
    <t xml:space="preserve">MAT DE BUREAU                 </t>
  </si>
  <si>
    <t xml:space="preserve">MECANIQUE                     </t>
  </si>
  <si>
    <t xml:space="preserve">EFF SPEC/MAT DIVERS           </t>
  </si>
  <si>
    <t xml:space="preserve">CASERNEMENT FDM               </t>
  </si>
  <si>
    <t xml:space="preserve">EQUIPEMENT/SOUTIEN/ATELIER    </t>
  </si>
  <si>
    <t xml:space="preserve">EFFETS SPECIAUX PST           </t>
  </si>
  <si>
    <t xml:space="preserve">CASERNEMENT PLONGEE           </t>
  </si>
  <si>
    <t xml:space="preserve">GROS OUTILLAGE                </t>
  </si>
  <si>
    <t xml:space="preserve">CHARPENTAGE                   </t>
  </si>
  <si>
    <t xml:space="preserve">EFFETS CASERNEMENT            </t>
  </si>
  <si>
    <t xml:space="preserve">AUDIO/VIDEO                   </t>
  </si>
  <si>
    <t xml:space="preserve">SECTION DE RECHERCHE TOULON   </t>
  </si>
  <si>
    <t xml:space="preserve">TIC/MATPHOTAV                 </t>
  </si>
  <si>
    <t xml:space="preserve">CMG                           </t>
  </si>
  <si>
    <t xml:space="preserve">G P D   M E D                 </t>
  </si>
  <si>
    <t xml:space="preserve">L  C  M                       </t>
  </si>
  <si>
    <t xml:space="preserve">TRVX SS MARIN                 </t>
  </si>
  <si>
    <t xml:space="preserve">VIDEO                         </t>
  </si>
  <si>
    <t xml:space="preserve">SOUD/DECOUP                   </t>
  </si>
  <si>
    <t xml:space="preserve">HYDRAU                        </t>
  </si>
  <si>
    <t xml:space="preserve">NEUTRA                        </t>
  </si>
  <si>
    <t xml:space="preserve">IEEI                          </t>
  </si>
  <si>
    <t xml:space="preserve">IME                           </t>
  </si>
  <si>
    <t xml:space="preserve">BCMD                          </t>
  </si>
  <si>
    <t xml:space="preserve">MELANGE                       </t>
  </si>
  <si>
    <t xml:space="preserve">HORS BORD                     </t>
  </si>
  <si>
    <t xml:space="preserve">FOSIT                         </t>
  </si>
  <si>
    <t xml:space="preserve">PRISE DE VUE ACCESSOIRES      </t>
  </si>
  <si>
    <t xml:space="preserve">PHOTO - VIDEO                 </t>
  </si>
  <si>
    <t xml:space="preserve">MULTIMEDIA                    </t>
  </si>
  <si>
    <t xml:space="preserve">CASER/VIVRES                  </t>
  </si>
  <si>
    <t xml:space="preserve">EFFTS SPCX/SECU/DSS           </t>
  </si>
  <si>
    <t xml:space="preserve">PAVILL/COUCHAGE               </t>
  </si>
  <si>
    <t xml:space="preserve">EFFT SPCX/SECU/DSS            </t>
  </si>
  <si>
    <t xml:space="preserve">PAVIIL/COUCHAGE               </t>
  </si>
  <si>
    <t xml:space="preserve">PAVILLON/COUCHAGE             </t>
  </si>
  <si>
    <t xml:space="preserve">INFOR/TEL/OPTIQUE             </t>
  </si>
  <si>
    <t xml:space="preserve">APER                          </t>
  </si>
  <si>
    <t xml:space="preserve">GTR TLN                       </t>
  </si>
  <si>
    <t xml:space="preserve">DRSD TOULON                   </t>
  </si>
  <si>
    <t xml:space="preserve">ARMES / MUNITIONS             </t>
  </si>
  <si>
    <t xml:space="preserve">DIVERS AF                     </t>
  </si>
  <si>
    <t xml:space="preserve">DMD VAR                       </t>
  </si>
  <si>
    <t xml:space="preserve">SLPA TOULON                   </t>
  </si>
  <si>
    <t xml:space="preserve">DIVERS HCC                    </t>
  </si>
  <si>
    <t xml:space="preserve">SLPA AERO                     </t>
  </si>
  <si>
    <t xml:space="preserve">CIRFA                         </t>
  </si>
  <si>
    <t xml:space="preserve">POLE DEFENSE MOBILITÉ TOULON  </t>
  </si>
  <si>
    <t xml:space="preserve">INFORMATIQUE / VIDEO          </t>
  </si>
  <si>
    <t xml:space="preserve">SHD TOULON                    </t>
  </si>
  <si>
    <t xml:space="preserve">CEPHISMER                     </t>
  </si>
  <si>
    <t xml:space="preserve">SCAPHANDRE                    </t>
  </si>
  <si>
    <t xml:space="preserve">ERATO                         </t>
  </si>
  <si>
    <t xml:space="preserve">ELECTRONIQUE AMEC             </t>
  </si>
  <si>
    <t xml:space="preserve">MACHINE/EFFETS SPECIAUX       </t>
  </si>
  <si>
    <t xml:space="preserve">CERHS SSA                     </t>
  </si>
  <si>
    <t xml:space="preserve">CTAS                          </t>
  </si>
  <si>
    <t xml:space="preserve">519 GTM                       </t>
  </si>
  <si>
    <t xml:space="preserve">D1 LAGOUBRAN                  </t>
  </si>
  <si>
    <t xml:space="preserve">D2 LAGOUBRAN E63              </t>
  </si>
  <si>
    <t xml:space="preserve">D3 LAGOUBRAN E65 BCC          </t>
  </si>
  <si>
    <t xml:space="preserve">D4 BASE NAVALE                </t>
  </si>
  <si>
    <t xml:space="preserve">D5 LAGOUBRAN E68              </t>
  </si>
  <si>
    <t xml:space="preserve">D6 LAGOUBRAN E64              </t>
  </si>
  <si>
    <t xml:space="preserve">CECMED                        </t>
  </si>
  <si>
    <t xml:space="preserve">ACC. DE BUREAU                </t>
  </si>
  <si>
    <t xml:space="preserve">ACHAT VILLE                   </t>
  </si>
  <si>
    <t xml:space="preserve">ACC ARMES PORT                </t>
  </si>
  <si>
    <t xml:space="preserve">VEHICULES / DIVERS            </t>
  </si>
  <si>
    <t xml:space="preserve">CASER AG/VA                   </t>
  </si>
  <si>
    <t xml:space="preserve">MATERIEL DE CULTE             </t>
  </si>
  <si>
    <t xml:space="preserve">CASERNEMENT RESIDENCE         </t>
  </si>
  <si>
    <t xml:space="preserve">CUISINE RESIDENCE             </t>
  </si>
  <si>
    <t xml:space="preserve">SECU/HSCT                     </t>
  </si>
  <si>
    <t xml:space="preserve">AUDIO-VIDEO SIRPA             </t>
  </si>
  <si>
    <t xml:space="preserve">CASERNEMENT COM               </t>
  </si>
  <si>
    <t xml:space="preserve">BRILOM INFOR                  </t>
  </si>
  <si>
    <t xml:space="preserve">GARDE ARMEE SAINT ANNE        </t>
  </si>
  <si>
    <t xml:space="preserve">INSTRUMENTS DE MUSIQUE        </t>
  </si>
  <si>
    <t xml:space="preserve">ENREGISTREMENT                </t>
  </si>
  <si>
    <t xml:space="preserve">INSTRUMENTS BATTERIE          </t>
  </si>
  <si>
    <t xml:space="preserve">CEPN                          </t>
  </si>
  <si>
    <t xml:space="preserve">BUREAUTIQUE                   </t>
  </si>
  <si>
    <t xml:space="preserve">CENTRE DPMM LAMALGUE          </t>
  </si>
  <si>
    <t xml:space="preserve">INFOR                         </t>
  </si>
  <si>
    <t xml:space="preserve">CASERNEMENT - BASTION IV      </t>
  </si>
  <si>
    <t xml:space="preserve">CASERNEMENT EN ATTENTE        </t>
  </si>
  <si>
    <t xml:space="preserve">PFAF SE                       </t>
  </si>
  <si>
    <t xml:space="preserve">OUTILLAGE/DIVERS              </t>
  </si>
  <si>
    <t xml:space="preserve">ESID                          </t>
  </si>
  <si>
    <t xml:space="preserve">MACONNERIE                    </t>
  </si>
  <si>
    <t xml:space="preserve">MULTISERVICES                 </t>
  </si>
  <si>
    <t xml:space="preserve">PLOMBERIE                     </t>
  </si>
  <si>
    <t xml:space="preserve">DEPOT                         </t>
  </si>
  <si>
    <t xml:space="preserve">PLB1                          </t>
  </si>
  <si>
    <t xml:space="preserve">ENG                           </t>
  </si>
  <si>
    <t xml:space="preserve">DEI                           </t>
  </si>
  <si>
    <t xml:space="preserve">EL1                           </t>
  </si>
  <si>
    <t xml:space="preserve">EL2                           </t>
  </si>
  <si>
    <t>ATELIER MAINTENANCE POLYVALENC</t>
  </si>
  <si>
    <t xml:space="preserve">POL1                          </t>
  </si>
  <si>
    <t xml:space="preserve">POL2                          </t>
  </si>
  <si>
    <t xml:space="preserve">POL3                          </t>
  </si>
  <si>
    <t xml:space="preserve">DIRISI                        </t>
  </si>
  <si>
    <t xml:space="preserve">BUREAU                        </t>
  </si>
  <si>
    <t xml:space="preserve">MACHINE/SECURITE              </t>
  </si>
  <si>
    <t xml:space="preserve">RADIO ELECTRICITE             </t>
  </si>
  <si>
    <t xml:space="preserve">INFOR/TEL                     </t>
  </si>
  <si>
    <t xml:space="preserve">PAVILLONNERIE / COUCHAGE      </t>
  </si>
  <si>
    <t xml:space="preserve">DSSF                          </t>
  </si>
  <si>
    <t xml:space="preserve">CASERNEMENT/MAT.BUREAU        </t>
  </si>
  <si>
    <t xml:space="preserve">MATERIEL SURETE               </t>
  </si>
  <si>
    <t xml:space="preserve">OUTILLAGE/APPAREILS MESURE    </t>
  </si>
  <si>
    <t xml:space="preserve">MATERIEL TECHNIQUE LOGISTIQUE </t>
  </si>
  <si>
    <t xml:space="preserve">CASERNEMENT BASSIN            </t>
  </si>
  <si>
    <t xml:space="preserve">EFFETS SPECIAUX BASSINS       </t>
  </si>
  <si>
    <t>code complet</t>
  </si>
  <si>
    <t>Unité</t>
  </si>
  <si>
    <t>Service</t>
  </si>
  <si>
    <t>Secteur</t>
  </si>
  <si>
    <t>Détention</t>
  </si>
  <si>
    <t>Date réelle de vérification
(à inscrire dans MAT2K)</t>
  </si>
  <si>
    <t>MOTIF VERIF 
Vérif simple : V       
Mutation : M
Recensement : R</t>
  </si>
  <si>
    <t>Date NEMO
GdB délégué
M+1</t>
  </si>
  <si>
    <t>Numéro du LC19
au LC1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</si>
  <si>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</si>
  <si>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</si>
  <si>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</si>
  <si>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</si>
  <si>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</si>
  <si>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</si>
  <si>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</si>
  <si>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</si>
  <si>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</si>
  <si>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</si>
  <si>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</si>
  <si>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</si>
  <si>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d'envoi
kit de vérification</t>
  </si>
  <si>
    <t>PLAN INVENTAIRE DCSCA 2019</t>
  </si>
  <si>
    <t/>
  </si>
  <si>
    <t>x</t>
  </si>
  <si>
    <t>varif prévu?</t>
  </si>
  <si>
    <t>DETENTION ETEINTE
A SUP EN 2020</t>
  </si>
  <si>
    <t>X</t>
  </si>
  <si>
    <t>1</t>
  </si>
  <si>
    <t>10</t>
  </si>
  <si>
    <t>5</t>
  </si>
  <si>
    <t>6</t>
  </si>
  <si>
    <t>43200</t>
  </si>
  <si>
    <t>verif dans liste des articles pas a zéro</t>
  </si>
  <si>
    <t>63019</t>
  </si>
  <si>
    <t>M</t>
  </si>
  <si>
    <t>2019-28</t>
  </si>
  <si>
    <t>2019-29</t>
  </si>
  <si>
    <t>2019-30</t>
  </si>
  <si>
    <t>Type de contrôle</t>
  </si>
  <si>
    <t>V</t>
  </si>
  <si>
    <t>R</t>
  </si>
  <si>
    <t>Nb de mois de retard</t>
  </si>
  <si>
    <t>2019-17</t>
  </si>
  <si>
    <t>2019-20</t>
  </si>
  <si>
    <t>2019-34</t>
  </si>
  <si>
    <t>ERREUR
Motif non renseigné Basé sur "V et W"</t>
  </si>
  <si>
    <t>ERREUR
Obs non renseigné
Basé sur "V et X"</t>
  </si>
  <si>
    <t xml:space="preserve">VERIFICATIONS / MUTATION / RECENSEMENT </t>
  </si>
  <si>
    <t>Résultat
(déficit et/ou excédent)</t>
  </si>
  <si>
    <t>Résultat</t>
  </si>
  <si>
    <t>Déficit</t>
  </si>
  <si>
    <t>Excédent</t>
  </si>
  <si>
    <t>Déficit + Excédent</t>
  </si>
  <si>
    <t>2019-90</t>
  </si>
  <si>
    <t>2019-95</t>
  </si>
  <si>
    <t>2019-99</t>
  </si>
  <si>
    <t>2019-80</t>
  </si>
  <si>
    <t>2019-121</t>
  </si>
  <si>
    <t>2019-124</t>
  </si>
  <si>
    <t>2019-140</t>
  </si>
  <si>
    <t>2019-145</t>
  </si>
  <si>
    <t>2019-146</t>
  </si>
  <si>
    <t>2019-147</t>
  </si>
  <si>
    <t>2019-148</t>
  </si>
  <si>
    <t>2019-149</t>
  </si>
  <si>
    <t>2019-150</t>
  </si>
  <si>
    <t>2019-151</t>
  </si>
  <si>
    <t>2019-152</t>
  </si>
  <si>
    <t>2019-160</t>
  </si>
  <si>
    <t>2019-175</t>
  </si>
  <si>
    <t>2019-177</t>
  </si>
  <si>
    <t>2019-178</t>
  </si>
  <si>
    <t>2019-179</t>
  </si>
  <si>
    <t>2019-180</t>
  </si>
  <si>
    <t>2019-185</t>
  </si>
  <si>
    <t>2019-201</t>
  </si>
  <si>
    <t>2019-200</t>
  </si>
  <si>
    <t>2019-198</t>
  </si>
  <si>
    <t>2019-199</t>
  </si>
  <si>
    <t>2019-210</t>
  </si>
  <si>
    <t>2019-211</t>
  </si>
  <si>
    <t>2019-217</t>
  </si>
  <si>
    <t>2019-215</t>
  </si>
  <si>
    <t>2019-213</t>
  </si>
  <si>
    <t>2019-212</t>
  </si>
  <si>
    <t>2019-219</t>
  </si>
  <si>
    <t>2019-220</t>
  </si>
  <si>
    <t>2019-223</t>
  </si>
  <si>
    <t>2019-224</t>
  </si>
  <si>
    <t>2019-225</t>
  </si>
  <si>
    <t>2019-226</t>
  </si>
  <si>
    <t>2019-227</t>
  </si>
  <si>
    <t>2019-229</t>
  </si>
  <si>
    <t>2019-230</t>
  </si>
  <si>
    <t>2019-236</t>
  </si>
  <si>
    <t>2019-231</t>
  </si>
  <si>
    <t>2019-232</t>
  </si>
  <si>
    <t>2019-233</t>
  </si>
  <si>
    <t>2019-239</t>
  </si>
  <si>
    <t>2019-240</t>
  </si>
  <si>
    <t>2019-241</t>
  </si>
  <si>
    <t>2019-158</t>
  </si>
  <si>
    <t>2019-242</t>
  </si>
  <si>
    <t>2019-243</t>
  </si>
  <si>
    <t>2019-244</t>
  </si>
  <si>
    <t>2019-245</t>
  </si>
  <si>
    <t>2019-252</t>
  </si>
  <si>
    <t>2019-202</t>
  </si>
  <si>
    <t>2019-203</t>
  </si>
  <si>
    <t>2019-205</t>
  </si>
  <si>
    <t>2019-206</t>
  </si>
  <si>
    <t>2019-204</t>
  </si>
  <si>
    <t>2019-263</t>
  </si>
  <si>
    <t>2019-265</t>
  </si>
  <si>
    <t>2019-266</t>
  </si>
  <si>
    <t>2019-264</t>
  </si>
  <si>
    <t>2019-267</t>
  </si>
  <si>
    <t>2019-271</t>
  </si>
  <si>
    <t>2019-273</t>
  </si>
  <si>
    <t>2019-274</t>
  </si>
  <si>
    <t>2019-275</t>
  </si>
  <si>
    <t>2019-278</t>
  </si>
  <si>
    <t>2019-276</t>
  </si>
  <si>
    <t>2019-285</t>
  </si>
  <si>
    <t>2019-286</t>
  </si>
  <si>
    <t>2019-287</t>
  </si>
  <si>
    <t>2019-288</t>
  </si>
  <si>
    <t>2019-280</t>
  </si>
  <si>
    <t>2019-281</t>
  </si>
  <si>
    <t>2019-282</t>
  </si>
  <si>
    <t>2019-283</t>
  </si>
  <si>
    <t>2019-284</t>
  </si>
  <si>
    <t>2019-289</t>
  </si>
  <si>
    <t>2019-290</t>
  </si>
  <si>
    <t>2019-291</t>
  </si>
  <si>
    <t>2019-292</t>
  </si>
  <si>
    <t>2019-293</t>
  </si>
  <si>
    <t>2019-299</t>
  </si>
  <si>
    <t>2019-82</t>
  </si>
  <si>
    <t>2019-83</t>
  </si>
  <si>
    <t>2019-85</t>
  </si>
  <si>
    <t>2019-86</t>
  </si>
  <si>
    <t>2019-87</t>
  </si>
  <si>
    <t>2019-88</t>
  </si>
  <si>
    <t>2019-173</t>
  </si>
  <si>
    <t>2019-312</t>
  </si>
  <si>
    <t>2019-310</t>
  </si>
  <si>
    <t>2019-320</t>
  </si>
  <si>
    <t>2019-321</t>
  </si>
  <si>
    <t>2019-322</t>
  </si>
  <si>
    <t>2019-323</t>
  </si>
  <si>
    <t>2019-324</t>
  </si>
  <si>
    <t>2019-327</t>
  </si>
  <si>
    <t>2019-325</t>
  </si>
  <si>
    <t>2019-328</t>
  </si>
  <si>
    <t>2019-329</t>
  </si>
  <si>
    <t>2019-330</t>
  </si>
  <si>
    <t>13/2/19 - Détention éteinte à supprimer en 2020</t>
  </si>
  <si>
    <t>2019-332</t>
  </si>
  <si>
    <t>2019-334</t>
  </si>
  <si>
    <t>2019-331</t>
  </si>
  <si>
    <t>2019-354</t>
  </si>
  <si>
    <t>2019-355</t>
  </si>
  <si>
    <t>2019-356</t>
  </si>
  <si>
    <t>2019-357</t>
  </si>
  <si>
    <t>2019-358</t>
  </si>
  <si>
    <t>2019-359</t>
  </si>
  <si>
    <t>2019-360</t>
  </si>
  <si>
    <t>2019-361</t>
  </si>
  <si>
    <t>2019-372</t>
  </si>
  <si>
    <t>2019-374</t>
  </si>
  <si>
    <t>2019-377</t>
  </si>
  <si>
    <t>2019-379</t>
  </si>
  <si>
    <t>2019-381</t>
  </si>
  <si>
    <t>2019-383</t>
  </si>
  <si>
    <t>2019-375</t>
  </si>
  <si>
    <t>2019-392</t>
  </si>
  <si>
    <t>2019-394</t>
  </si>
  <si>
    <t>2019-395</t>
  </si>
  <si>
    <t>2019-396</t>
  </si>
  <si>
    <t>2019-397</t>
  </si>
  <si>
    <t>2019-398</t>
  </si>
  <si>
    <t>2019-400</t>
  </si>
  <si>
    <t>2019-403</t>
  </si>
  <si>
    <t>2019-404</t>
  </si>
  <si>
    <t>2019-405</t>
  </si>
  <si>
    <t>2019-401</t>
  </si>
  <si>
    <t>2019-413</t>
  </si>
  <si>
    <t>2019-418</t>
  </si>
  <si>
    <t>2019-420</t>
  </si>
  <si>
    <t>2019-421</t>
  </si>
  <si>
    <t>2019-427</t>
  </si>
  <si>
    <t>2019-428</t>
  </si>
  <si>
    <t>2019-431</t>
  </si>
  <si>
    <t>2019-432</t>
  </si>
  <si>
    <t>2019-433</t>
  </si>
  <si>
    <t>2019-435</t>
  </si>
  <si>
    <t>2019-436</t>
  </si>
  <si>
    <t>2019-457</t>
  </si>
  <si>
    <t>2019-466</t>
  </si>
  <si>
    <t>2019-437</t>
  </si>
  <si>
    <t>2019-438</t>
  </si>
  <si>
    <t>2019-440</t>
  </si>
  <si>
    <t>2019-441</t>
  </si>
  <si>
    <t>2019-442</t>
  </si>
  <si>
    <t>2019-444</t>
  </si>
  <si>
    <t>2019-445</t>
  </si>
  <si>
    <t>2019-446</t>
  </si>
  <si>
    <t>2019-447</t>
  </si>
  <si>
    <t>2019-448</t>
  </si>
  <si>
    <t>2019-450</t>
  </si>
  <si>
    <t>2019-451</t>
  </si>
  <si>
    <t>2019-452</t>
  </si>
  <si>
    <t>2019-453</t>
  </si>
  <si>
    <t>2019-454</t>
  </si>
  <si>
    <t>2019-455</t>
  </si>
  <si>
    <t>2019-426</t>
  </si>
  <si>
    <t>2019-469</t>
  </si>
  <si>
    <t>2019-470</t>
  </si>
  <si>
    <t>2019-471</t>
  </si>
  <si>
    <t>2019-472</t>
  </si>
  <si>
    <t xml:space="preserve">GSBDD TOULON 2019             </t>
  </si>
  <si>
    <t>2019-507</t>
  </si>
  <si>
    <t>2019-508</t>
  </si>
  <si>
    <t>2019-510</t>
  </si>
  <si>
    <t>2019-511</t>
  </si>
  <si>
    <t>2019-512</t>
  </si>
  <si>
    <t>2019-513</t>
  </si>
  <si>
    <t>2019-514</t>
  </si>
  <si>
    <t>2019-523</t>
  </si>
  <si>
    <t>2019-524</t>
  </si>
  <si>
    <t>2019-525</t>
  </si>
  <si>
    <t>2019-509</t>
  </si>
  <si>
    <t>2019-515</t>
  </si>
  <si>
    <t>2019-516</t>
  </si>
  <si>
    <t>2019-541</t>
  </si>
  <si>
    <t>2019-518</t>
  </si>
  <si>
    <t>2019-519</t>
  </si>
  <si>
    <t>2019-520</t>
  </si>
  <si>
    <t>2019-521</t>
  </si>
  <si>
    <t>2019-532</t>
  </si>
  <si>
    <t>2019-531</t>
  </si>
  <si>
    <t>2019-530</t>
  </si>
  <si>
    <t>2019-529</t>
  </si>
  <si>
    <t>2019-528</t>
  </si>
  <si>
    <t>2019-533</t>
  </si>
  <si>
    <t>2019-542</t>
  </si>
  <si>
    <t>2019-537</t>
  </si>
  <si>
    <t>2019-538</t>
  </si>
  <si>
    <t>2019-535</t>
  </si>
  <si>
    <t>2019-539</t>
  </si>
  <si>
    <t>2019-517</t>
  </si>
  <si>
    <t>2019-549</t>
  </si>
  <si>
    <t>2019-460</t>
  </si>
  <si>
    <t>2019-459</t>
  </si>
  <si>
    <t>2019-461</t>
  </si>
  <si>
    <t>2019-462</t>
  </si>
  <si>
    <t>2019-463</t>
  </si>
  <si>
    <t>2019-464</t>
  </si>
  <si>
    <t>2019-563</t>
  </si>
  <si>
    <t>2019-568</t>
  </si>
  <si>
    <t>2019-567</t>
  </si>
  <si>
    <t>2019-569</t>
  </si>
  <si>
    <t>2019-570</t>
  </si>
  <si>
    <t>2019-571</t>
  </si>
  <si>
    <t>2019-572</t>
  </si>
  <si>
    <t>2019-573</t>
  </si>
  <si>
    <t>2019-574</t>
  </si>
  <si>
    <t>2019-575</t>
  </si>
  <si>
    <t>2019-496</t>
  </si>
  <si>
    <t>2019-577</t>
  </si>
  <si>
    <t>2019-578</t>
  </si>
  <si>
    <t>2019-579</t>
  </si>
  <si>
    <t>2019-580</t>
  </si>
  <si>
    <t>2019-581</t>
  </si>
  <si>
    <t>2019-557</t>
  </si>
  <si>
    <t>2019-582</t>
  </si>
  <si>
    <t>2019-522</t>
  </si>
  <si>
    <t>2019-609</t>
  </si>
  <si>
    <t>2019-610</t>
  </si>
  <si>
    <t>2019-583</t>
  </si>
  <si>
    <t>2019-614</t>
  </si>
  <si>
    <t>2019-615</t>
  </si>
  <si>
    <t>2019-616</t>
  </si>
  <si>
    <t>2019-617</t>
  </si>
  <si>
    <t>7/3/19 - Détention éteinte à supprimer en 2020</t>
  </si>
  <si>
    <t>2019-604</t>
  </si>
  <si>
    <t>2019-605</t>
  </si>
  <si>
    <t>2019-606</t>
  </si>
  <si>
    <t>2019-497</t>
  </si>
  <si>
    <t>2019-498</t>
  </si>
  <si>
    <t>2019-499</t>
  </si>
  <si>
    <t>2019-408</t>
  </si>
  <si>
    <t>2019-409</t>
  </si>
  <si>
    <t>2019-410</t>
  </si>
  <si>
    <t>2019-618</t>
  </si>
  <si>
    <t>2019-619</t>
  </si>
  <si>
    <t>2019-620</t>
  </si>
  <si>
    <t>2019-621</t>
  </si>
  <si>
    <t>2019-622</t>
  </si>
  <si>
    <t>2019-623</t>
  </si>
  <si>
    <t>2019-624</t>
  </si>
  <si>
    <t>2019-625</t>
  </si>
  <si>
    <t>2019-626</t>
  </si>
  <si>
    <t>2019-627</t>
  </si>
  <si>
    <t>2019-634</t>
  </si>
  <si>
    <t>2019-640</t>
  </si>
  <si>
    <t>2019-643</t>
  </si>
  <si>
    <t>2019-656</t>
  </si>
  <si>
    <t>2019-658</t>
  </si>
  <si>
    <t>2019-670</t>
  </si>
  <si>
    <t>2019-671</t>
  </si>
  <si>
    <t>2019-672</t>
  </si>
  <si>
    <t>2019-673</t>
  </si>
  <si>
    <t>2019-674</t>
  </si>
  <si>
    <t>2019-678</t>
  </si>
  <si>
    <t>2019-680</t>
  </si>
  <si>
    <t>2019-676</t>
  </si>
  <si>
    <t>2019-675</t>
  </si>
  <si>
    <t>2019-683</t>
  </si>
  <si>
    <t>2019-710</t>
  </si>
  <si>
    <t>2019-714</t>
  </si>
  <si>
    <t>Sans Observation</t>
  </si>
  <si>
    <t>N° 181 DU 12/03/2019</t>
  </si>
  <si>
    <t>N° 183 DU 12/03/2019</t>
  </si>
  <si>
    <t>N° 184 DU 12/03/2019</t>
  </si>
  <si>
    <t>N° 185 DU 12/03/2019</t>
  </si>
  <si>
    <t>N° 186 DU 12/03/2019</t>
  </si>
  <si>
    <t>N° 187 DU 12/03/2019</t>
  </si>
  <si>
    <t>N° 188 DU 12/03/2019</t>
  </si>
  <si>
    <t>N° 189 DU 12/03/2019</t>
  </si>
  <si>
    <t>N° 190 DU 12/03/2019</t>
  </si>
  <si>
    <t>N° 191 DU 12/03/2019</t>
  </si>
  <si>
    <t>N° 192 DU 12/03/2019</t>
  </si>
  <si>
    <t>N° 182 DU 12/03/2019</t>
  </si>
  <si>
    <t>2019-719</t>
  </si>
  <si>
    <t>2019-718</t>
  </si>
  <si>
    <t>2019-717</t>
  </si>
  <si>
    <t>N°199 DU 13/03/2019</t>
  </si>
  <si>
    <t>2019-684</t>
  </si>
  <si>
    <t>2019-685</t>
  </si>
  <si>
    <t>2019-686</t>
  </si>
  <si>
    <t>2019-687</t>
  </si>
  <si>
    <t>2019-688</t>
  </si>
  <si>
    <t>2019-689</t>
  </si>
  <si>
    <t>2019-690</t>
  </si>
  <si>
    <t>2019-691</t>
  </si>
  <si>
    <t>2019-720</t>
  </si>
  <si>
    <t>2019-707</t>
  </si>
  <si>
    <t>2019-699</t>
  </si>
  <si>
    <t>2019-700</t>
  </si>
  <si>
    <t>2019-694</t>
  </si>
  <si>
    <t>2019-695</t>
  </si>
  <si>
    <t>2019-697</t>
  </si>
  <si>
    <t>2019-698</t>
  </si>
  <si>
    <t>2019-696</t>
  </si>
  <si>
    <t>2019-692</t>
  </si>
  <si>
    <t>2019-693</t>
  </si>
  <si>
    <t>2019-701</t>
  </si>
  <si>
    <t>2019-721</t>
  </si>
  <si>
    <t>2019-709</t>
  </si>
  <si>
    <t>2019-708</t>
  </si>
  <si>
    <t>2019-702</t>
  </si>
  <si>
    <t>2019-735</t>
  </si>
  <si>
    <t>2019-744</t>
  </si>
  <si>
    <t>2019-742</t>
  </si>
  <si>
    <t>2019-740</t>
  </si>
  <si>
    <t>2019-738</t>
  </si>
  <si>
    <t>2019-737</t>
  </si>
  <si>
    <t>2019-726</t>
  </si>
  <si>
    <t>2019-751</t>
  </si>
  <si>
    <t>2019-752</t>
  </si>
  <si>
    <t>2019-753</t>
  </si>
  <si>
    <t>2019-754</t>
  </si>
  <si>
    <t>2019-758</t>
  </si>
  <si>
    <t>2019-760</t>
  </si>
  <si>
    <t>2019-764</t>
  </si>
  <si>
    <t>2019-763</t>
  </si>
  <si>
    <t>2019-748</t>
  </si>
  <si>
    <t>2019-750</t>
  </si>
  <si>
    <t>2019-747</t>
  </si>
  <si>
    <t>2019-746</t>
  </si>
  <si>
    <t>2019-773</t>
  </si>
  <si>
    <t>2019-775</t>
  </si>
  <si>
    <t>2019-783</t>
  </si>
  <si>
    <t>2019-784</t>
  </si>
  <si>
    <t>2019-781</t>
  </si>
  <si>
    <t>2019-782</t>
  </si>
  <si>
    <t>2019-786</t>
  </si>
  <si>
    <t>2019-787</t>
  </si>
  <si>
    <t>2019-779</t>
  </si>
  <si>
    <t>2019-785</t>
  </si>
  <si>
    <t>2019-802</t>
  </si>
  <si>
    <t>2019-812</t>
  </si>
  <si>
    <t>2019-813</t>
  </si>
  <si>
    <t>2019-814</t>
  </si>
  <si>
    <t>2019-816</t>
  </si>
  <si>
    <t>2019-817</t>
  </si>
  <si>
    <t>2019-818</t>
  </si>
  <si>
    <t>2019-819</t>
  </si>
  <si>
    <t>2019-826</t>
  </si>
  <si>
    <t>2019-825</t>
  </si>
  <si>
    <t>2019-824</t>
  </si>
  <si>
    <t>2019-828</t>
  </si>
  <si>
    <t>2019-829</t>
  </si>
  <si>
    <t>2019-831</t>
  </si>
  <si>
    <t>2019-838</t>
  </si>
  <si>
    <t>2019-839</t>
  </si>
  <si>
    <t>2019-846</t>
  </si>
  <si>
    <t>2019-847</t>
  </si>
  <si>
    <t>2019-861</t>
  </si>
  <si>
    <t>2019-850</t>
  </si>
  <si>
    <t>2019-851</t>
  </si>
  <si>
    <t>2019-852</t>
  </si>
  <si>
    <t>2019-853</t>
  </si>
  <si>
    <t>2019-863</t>
  </si>
  <si>
    <t>2019-873</t>
  </si>
  <si>
    <t>2019-808</t>
  </si>
  <si>
    <t>2019-866</t>
  </si>
  <si>
    <t>2019-875</t>
  </si>
  <si>
    <t>2019-876</t>
  </si>
  <si>
    <t>2019-877</t>
  </si>
  <si>
    <t>2019-878</t>
  </si>
  <si>
    <t>2019-880</t>
  </si>
  <si>
    <t>2019-893</t>
  </si>
  <si>
    <t>2019-641</t>
  </si>
  <si>
    <t>v</t>
  </si>
  <si>
    <t>2019-899</t>
  </si>
  <si>
    <t>2019-900</t>
  </si>
  <si>
    <t>2019-906</t>
  </si>
  <si>
    <t>2019-858</t>
  </si>
  <si>
    <t>2019-910</t>
  </si>
  <si>
    <t>2019-909</t>
  </si>
  <si>
    <t>2019-908</t>
  </si>
  <si>
    <t>2019-911</t>
  </si>
  <si>
    <t>2019-912</t>
  </si>
  <si>
    <t>2019-913</t>
  </si>
  <si>
    <t>2019-914</t>
  </si>
  <si>
    <t>2019-916</t>
  </si>
  <si>
    <t>2019-917</t>
  </si>
  <si>
    <t>2019-918</t>
  </si>
  <si>
    <t>2019-919</t>
  </si>
  <si>
    <t>2019-915</t>
  </si>
  <si>
    <t>2019-924</t>
  </si>
  <si>
    <t>2019-928</t>
  </si>
  <si>
    <t>2019-927</t>
  </si>
  <si>
    <t>2019-926</t>
  </si>
  <si>
    <t>2019-925</t>
  </si>
  <si>
    <t>2019-842</t>
  </si>
  <si>
    <t>2019-932</t>
  </si>
  <si>
    <t>2019-933</t>
  </si>
  <si>
    <t>2019-996</t>
  </si>
  <si>
    <t>2019-997</t>
  </si>
  <si>
    <t>2019-1003</t>
  </si>
  <si>
    <t>2019-1002</t>
  </si>
  <si>
    <t>2019-998</t>
  </si>
  <si>
    <t>2019-1000</t>
  </si>
  <si>
    <t>2019-1007</t>
  </si>
  <si>
    <t>2019-1008</t>
  </si>
  <si>
    <t>2019-1009</t>
  </si>
  <si>
    <t>2019-1013</t>
  </si>
  <si>
    <t>2019-1014</t>
  </si>
  <si>
    <t>2019-1017</t>
  </si>
  <si>
    <t>2019-1020</t>
  </si>
  <si>
    <t>2019-1021</t>
  </si>
  <si>
    <t>2019-1022</t>
  </si>
  <si>
    <t>2019-1030</t>
  </si>
  <si>
    <t>2019-1028</t>
  </si>
  <si>
    <t>2019-1027</t>
  </si>
  <si>
    <t>2019-1025</t>
  </si>
  <si>
    <t>2019-1026</t>
  </si>
  <si>
    <t>2019-749</t>
  </si>
  <si>
    <t>2019-1038</t>
  </si>
  <si>
    <t>2019-1035</t>
  </si>
  <si>
    <t>2019-1045</t>
  </si>
  <si>
    <t>2019-1046</t>
  </si>
  <si>
    <t>2019-1051</t>
  </si>
  <si>
    <t>2019-1057</t>
  </si>
  <si>
    <t>2019-1058</t>
  </si>
  <si>
    <t>2019-1073</t>
  </si>
  <si>
    <t>2019-1074</t>
  </si>
  <si>
    <t>2019-1072</t>
  </si>
  <si>
    <t>2019-1075</t>
  </si>
  <si>
    <t>2019-856</t>
  </si>
  <si>
    <t>2019-1071</t>
  </si>
  <si>
    <t>2019-1070</t>
  </si>
  <si>
    <t>2019-1069</t>
  </si>
  <si>
    <t>2019-1076</t>
  </si>
  <si>
    <t>2019-1068</t>
  </si>
  <si>
    <t>2019-1077</t>
  </si>
  <si>
    <t>2019-1079</t>
  </si>
  <si>
    <t>2019-1082</t>
  </si>
  <si>
    <t>2019-1087</t>
  </si>
  <si>
    <t>2019-1088</t>
  </si>
  <si>
    <t>2019-1089</t>
  </si>
  <si>
    <t>2019-1095</t>
  </si>
  <si>
    <t>2019-1104</t>
  </si>
  <si>
    <t>2019-1105</t>
  </si>
  <si>
    <t>2019-1106</t>
  </si>
  <si>
    <t>2019-1124</t>
  </si>
  <si>
    <t>2019-1126</t>
  </si>
  <si>
    <t>2019-1125</t>
  </si>
  <si>
    <t>2019-1135</t>
  </si>
  <si>
    <t>2019-1131</t>
  </si>
  <si>
    <t>2019-1138</t>
  </si>
  <si>
    <t>2019-1144</t>
  </si>
  <si>
    <t>2019-1145</t>
  </si>
  <si>
    <t>Trouvé au LC1</t>
  </si>
  <si>
    <t>2019-81</t>
  </si>
  <si>
    <t>2019-84</t>
  </si>
  <si>
    <t>2019-25</t>
  </si>
  <si>
    <t>2019-724</t>
  </si>
  <si>
    <t>2019-734</t>
  </si>
  <si>
    <t>2019-894</t>
  </si>
  <si>
    <t>2019-1031</t>
  </si>
  <si>
    <t>2019-1032</t>
  </si>
  <si>
    <t>2019-1056</t>
  </si>
  <si>
    <t>2019-1151</t>
  </si>
  <si>
    <t>2019-1150</t>
  </si>
  <si>
    <t>2019-1157</t>
  </si>
  <si>
    <t>2019-1158</t>
  </si>
  <si>
    <t>N° 282 DU 11/04/2019</t>
  </si>
  <si>
    <t>N° 283 DU 11/04/2019</t>
  </si>
  <si>
    <t>N° 284 DU 11/04/2019</t>
  </si>
  <si>
    <t>N° 285 DU 11/04/2019</t>
  </si>
  <si>
    <t>N° 286 DU 11/04/19</t>
  </si>
  <si>
    <t>N° 287 DU 11/04/2019</t>
  </si>
  <si>
    <t>N° 288 DU 11/04/2019</t>
  </si>
  <si>
    <t>N° 289 DU 11/04/2019</t>
  </si>
  <si>
    <t>N° 290 DU 11/04/2019</t>
  </si>
  <si>
    <t>N° 291 DU 11/04/2019</t>
  </si>
  <si>
    <t>2019-1159</t>
  </si>
  <si>
    <t>N° 295 DU 12/04/2019</t>
  </si>
  <si>
    <t>2019-1169</t>
  </si>
  <si>
    <t>2019-1170</t>
  </si>
  <si>
    <t>2019-1176</t>
  </si>
  <si>
    <t>2019-1189</t>
  </si>
  <si>
    <t>2019-1190</t>
  </si>
  <si>
    <t>2019-1191</t>
  </si>
  <si>
    <t>2019-125</t>
  </si>
  <si>
    <t>2019-1194</t>
  </si>
  <si>
    <t>2019-1195</t>
  </si>
  <si>
    <t>2019-1196</t>
  </si>
  <si>
    <t>2019-1198</t>
  </si>
  <si>
    <t>EN COURS</t>
  </si>
  <si>
    <t>2019-1204</t>
  </si>
  <si>
    <t>2019-1205</t>
  </si>
  <si>
    <t>2019-1206</t>
  </si>
  <si>
    <t>2019-1214</t>
  </si>
  <si>
    <t>2019-1215</t>
  </si>
  <si>
    <t>2019-1232</t>
  </si>
  <si>
    <t>2019-1228</t>
  </si>
  <si>
    <t>2019-1229</t>
  </si>
  <si>
    <t>2019-1230</t>
  </si>
  <si>
    <t>2019-1231</t>
  </si>
  <si>
    <t>2019-1247</t>
  </si>
  <si>
    <t>2019-1255</t>
  </si>
  <si>
    <t>2019-1237</t>
  </si>
  <si>
    <t>2019-1239</t>
  </si>
  <si>
    <t>2019-1241</t>
  </si>
  <si>
    <t>2019-1259</t>
  </si>
  <si>
    <t>2019-1264</t>
  </si>
  <si>
    <t>2019-1263</t>
  </si>
  <si>
    <t>2019-1262</t>
  </si>
  <si>
    <t>2019-1261</t>
  </si>
  <si>
    <t>2019-1286</t>
  </si>
  <si>
    <t>2019-1285</t>
  </si>
  <si>
    <t>2019-1260</t>
  </si>
  <si>
    <t>2019-1284</t>
  </si>
  <si>
    <t>2019-1288</t>
  </si>
  <si>
    <t>2019-1310</t>
  </si>
  <si>
    <t>2019-1311</t>
  </si>
  <si>
    <t>2019-1282</t>
  </si>
  <si>
    <t>2019-1287</t>
  </si>
  <si>
    <t>2019-1312</t>
  </si>
  <si>
    <t>2019-1313</t>
  </si>
  <si>
    <t>2019-1314</t>
  </si>
  <si>
    <t>2019-1238</t>
  </si>
  <si>
    <t>2019-1333</t>
  </si>
  <si>
    <t>2019-1334</t>
  </si>
  <si>
    <t>2019-1343</t>
  </si>
  <si>
    <t>2019-1344</t>
  </si>
  <si>
    <t>2019-1359</t>
  </si>
  <si>
    <t>2019-1349</t>
  </si>
  <si>
    <t>2019-1351</t>
  </si>
  <si>
    <t>2019-1353</t>
  </si>
  <si>
    <t>2019-1362</t>
  </si>
  <si>
    <t>2019-1155</t>
  </si>
  <si>
    <t>2019-58</t>
  </si>
  <si>
    <t>2019-1385</t>
  </si>
  <si>
    <t>2019-1384</t>
  </si>
  <si>
    <t>2019-1382</t>
  </si>
  <si>
    <t>2019-1388</t>
  </si>
  <si>
    <t>2019-1389</t>
  </si>
  <si>
    <t>2019-1390</t>
  </si>
  <si>
    <t>2019-1391</t>
  </si>
  <si>
    <t>2019-1393</t>
  </si>
  <si>
    <t>2019-1394</t>
  </si>
  <si>
    <t>2019-1420</t>
  </si>
  <si>
    <t>2019-1415</t>
  </si>
  <si>
    <t>2019-1414</t>
  </si>
  <si>
    <t>2019-1421</t>
  </si>
  <si>
    <t>2019-1411</t>
  </si>
  <si>
    <t>2019-1412</t>
  </si>
  <si>
    <t>2019-1395</t>
  </si>
  <si>
    <t>2019-1397</t>
  </si>
  <si>
    <t>2019-1423</t>
  </si>
  <si>
    <t>2019-1424</t>
  </si>
  <si>
    <t>2019-1398</t>
  </si>
  <si>
    <t>2019-1399</t>
  </si>
  <si>
    <t>2019-1400</t>
  </si>
  <si>
    <t>2019-1401</t>
  </si>
  <si>
    <t>2019-1402</t>
  </si>
  <si>
    <t>2019-1403</t>
  </si>
  <si>
    <t>2019-1406</t>
  </si>
  <si>
    <t>2019-1407</t>
  </si>
  <si>
    <t>2019-1409</t>
  </si>
  <si>
    <t>2019-1417</t>
  </si>
  <si>
    <t>2019-1416</t>
  </si>
  <si>
    <t>2019-1426</t>
  </si>
  <si>
    <t>2019-1427</t>
  </si>
  <si>
    <t>2019-1428</t>
  </si>
  <si>
    <t>2019-1459</t>
  </si>
  <si>
    <t>2019-1457</t>
  </si>
  <si>
    <t>2019-1458</t>
  </si>
  <si>
    <t>2019-1465</t>
  </si>
  <si>
    <t>2019-1466</t>
  </si>
  <si>
    <t>2019-1467</t>
  </si>
  <si>
    <t>2019-1468</t>
  </si>
  <si>
    <t>2019-1472</t>
  </si>
  <si>
    <t>2019-1471</t>
  </si>
  <si>
    <t>2019-1475</t>
  </si>
  <si>
    <t>2019-1469</t>
  </si>
  <si>
    <t>2019-1470</t>
  </si>
  <si>
    <t>2019-1477</t>
  </si>
  <si>
    <t>2019-1479</t>
  </si>
  <si>
    <t>2019-1481</t>
  </si>
  <si>
    <t>2019-1487</t>
  </si>
  <si>
    <t>2019-1488</t>
  </si>
  <si>
    <t>2019-1490</t>
  </si>
  <si>
    <t>2019-1489</t>
  </si>
  <si>
    <t>2019-1210</t>
  </si>
  <si>
    <t>2019-1493</t>
  </si>
  <si>
    <t>2019-1413</t>
  </si>
  <si>
    <t>2019-1494</t>
  </si>
  <si>
    <t>2019-1485</t>
  </si>
  <si>
    <t>2019-1484</t>
  </si>
  <si>
    <t>Sans observation</t>
  </si>
  <si>
    <t>2019-1498</t>
  </si>
  <si>
    <t>2019-1497</t>
  </si>
  <si>
    <t>2019-1483</t>
  </si>
  <si>
    <t>2019-1503</t>
  </si>
  <si>
    <t>2019-141</t>
  </si>
  <si>
    <t xml:space="preserve">BSAH SEINE                    </t>
  </si>
  <si>
    <t xml:space="preserve">PONT/OPERATIONS               </t>
  </si>
  <si>
    <t xml:space="preserve">SIC                           </t>
  </si>
  <si>
    <t xml:space="preserve">AVIATION                      </t>
  </si>
  <si>
    <t xml:space="preserve">ENTRETIEN                     </t>
  </si>
  <si>
    <t xml:space="preserve">FLOTTEUR                      </t>
  </si>
  <si>
    <t xml:space="preserve">MAINTENANCE                   </t>
  </si>
  <si>
    <t xml:space="preserve">PONT                          </t>
  </si>
  <si>
    <t xml:space="preserve">DAG                           </t>
  </si>
  <si>
    <t xml:space="preserve">TIM                           </t>
  </si>
  <si>
    <t xml:space="preserve">MACH/THERM                    </t>
  </si>
  <si>
    <t xml:space="preserve">MOBILITE                      </t>
  </si>
  <si>
    <t xml:space="preserve">OPERATIONS                    </t>
  </si>
  <si>
    <t xml:space="preserve">FLOTT/MOB                     </t>
  </si>
  <si>
    <t xml:space="preserve">COMM/SANTE                    </t>
  </si>
  <si>
    <t xml:space="preserve">SERVICE UNIQUE                </t>
  </si>
  <si>
    <t xml:space="preserve">OPS                           </t>
  </si>
  <si>
    <t xml:space="preserve">PLATEFORME                    </t>
  </si>
  <si>
    <t xml:space="preserve">COMMISSARIAT/SANTE            </t>
  </si>
  <si>
    <t xml:space="preserve">IDS                           </t>
  </si>
  <si>
    <t xml:space="preserve">ARTILLERIE                    </t>
  </si>
  <si>
    <t xml:space="preserve">PLATE-FORME                   </t>
  </si>
  <si>
    <t xml:space="preserve">CAFET                         </t>
  </si>
  <si>
    <t xml:space="preserve">FLOTTEUR MOBILITE             </t>
  </si>
  <si>
    <t xml:space="preserve">C.D.N                         </t>
  </si>
  <si>
    <t xml:space="preserve">PONT/OPS                      </t>
  </si>
  <si>
    <t xml:space="preserve">MAN                           </t>
  </si>
  <si>
    <t xml:space="preserve">FLOTT/MOB.                    </t>
  </si>
  <si>
    <t xml:space="preserve">ARMES..                       </t>
  </si>
  <si>
    <t xml:space="preserve">MACH/THERM/FLOTT              </t>
  </si>
  <si>
    <t xml:space="preserve">ELEC                          </t>
  </si>
  <si>
    <t xml:space="preserve">PONT/ARMES                    </t>
  </si>
  <si>
    <t xml:space="preserve">NAVIGATION (VIDE)             </t>
  </si>
  <si>
    <t xml:space="preserve">TIMONERIE (ETEINTE)           </t>
  </si>
  <si>
    <t xml:space="preserve">CMA/SANTE                     </t>
  </si>
  <si>
    <t xml:space="preserve">CUISINE (VIDE)                </t>
  </si>
  <si>
    <t xml:space="preserve">TELECOMMUNICATIONS (ETEINTE)  </t>
  </si>
  <si>
    <t xml:space="preserve">INFORMATIQUE (ETEINTE)        </t>
  </si>
  <si>
    <t xml:space="preserve">PLATE FORME                   </t>
  </si>
  <si>
    <t xml:space="preserve">CMA / SANTE                   </t>
  </si>
  <si>
    <t xml:space="preserve">MANOEUVRE (VIDE)              </t>
  </si>
  <si>
    <t xml:space="preserve">SECURITE (ETEINTE)            </t>
  </si>
  <si>
    <t xml:space="preserve">PONT OPERATION                </t>
  </si>
  <si>
    <t xml:space="preserve">PONT / CDN                    </t>
  </si>
  <si>
    <t xml:space="preserve">CONDUITE DU NAVIRE/ PONT      </t>
  </si>
  <si>
    <t xml:space="preserve">SERVICE TECHNIQUE             </t>
  </si>
  <si>
    <t xml:space="preserve">SECTEUR PONT                  </t>
  </si>
  <si>
    <t xml:space="preserve">SECTEUR FLOTTEUR              </t>
  </si>
  <si>
    <t xml:space="preserve">SERVICE GENERAL               </t>
  </si>
  <si>
    <t xml:space="preserve">SEC/ ADM                      </t>
  </si>
  <si>
    <t xml:space="preserve">MAT COMMUN                    </t>
  </si>
  <si>
    <t xml:space="preserve">INFRA/HSCT/SPORT              </t>
  </si>
  <si>
    <t xml:space="preserve">DEPARTEMENT SUPPORT           </t>
  </si>
  <si>
    <t xml:space="preserve">HABILLEMENT (VIDE)            </t>
  </si>
  <si>
    <t xml:space="preserve">DIVISION ETUDE FORMATION      </t>
  </si>
  <si>
    <t xml:space="preserve">MATERIEL DE BUREAU (VIDE)     </t>
  </si>
  <si>
    <t xml:space="preserve">DEPARTEMENT AIDE COMMANDEMENT </t>
  </si>
  <si>
    <t xml:space="preserve">CASERNEMENT (VIDE)            </t>
  </si>
  <si>
    <t xml:space="preserve">PAVILLONERIE (VIDE)           </t>
  </si>
  <si>
    <t xml:space="preserve">ELECTROMENAGER (VIDE)         </t>
  </si>
  <si>
    <t xml:space="preserve">SANTE (VIDE)                  </t>
  </si>
  <si>
    <t xml:space="preserve">DIVERS (VIDE)                 </t>
  </si>
  <si>
    <t xml:space="preserve">BATAILLON DES ELEVES          </t>
  </si>
  <si>
    <t xml:space="preserve">EFFETS SPECIAUX (ETEINTE)     </t>
  </si>
  <si>
    <t xml:space="preserve">SPORT (VIDE)                  </t>
  </si>
  <si>
    <t xml:space="preserve">ALFAN / EXPL                  </t>
  </si>
  <si>
    <t xml:space="preserve">SIC.                          </t>
  </si>
  <si>
    <t xml:space="preserve">SANTE.                        </t>
  </si>
  <si>
    <t xml:space="preserve">QUARTIER GENERAL.             </t>
  </si>
  <si>
    <t xml:space="preserve">CDF TIMONERIE                 </t>
  </si>
  <si>
    <t xml:space="preserve">CDF SECRETARIAT               </t>
  </si>
  <si>
    <t xml:space="preserve">CDF EFFETS SPECIAUX           </t>
  </si>
  <si>
    <t xml:space="preserve">CDF RENSEIGNEMENT             </t>
  </si>
  <si>
    <t xml:space="preserve">FRMARFOR PATRIMOINE           </t>
  </si>
  <si>
    <t xml:space="preserve">LOGISTIQUE                    </t>
  </si>
  <si>
    <t xml:space="preserve">AFFAIRES GENERALES            </t>
  </si>
  <si>
    <t xml:space="preserve">ENTRAINEMENT                  </t>
  </si>
  <si>
    <t xml:space="preserve">ARMES / CIBLERIE              </t>
  </si>
  <si>
    <t xml:space="preserve">ENTRAIN/EFFETS SPECIAUX       </t>
  </si>
  <si>
    <t xml:space="preserve">ENTRAIN/PROTEC                </t>
  </si>
  <si>
    <t xml:space="preserve">ENTRAIN/SECURITE              </t>
  </si>
  <si>
    <t xml:space="preserve">CABINET                       </t>
  </si>
  <si>
    <t xml:space="preserve">HRF                           </t>
  </si>
  <si>
    <t xml:space="preserve">DRSSA TOULON (VIDE)           </t>
  </si>
  <si>
    <t xml:space="preserve">SECU INCENDIE SUD (VIDE)      </t>
  </si>
  <si>
    <t xml:space="preserve">CASERNMENT SUD (VIDE)         </t>
  </si>
  <si>
    <t xml:space="preserve">CMPA                          </t>
  </si>
  <si>
    <t xml:space="preserve">1ER GROUPE VETERINAIRE TOULON </t>
  </si>
  <si>
    <t xml:space="preserve">9EME CMA                      </t>
  </si>
  <si>
    <t xml:space="preserve">EPMS - RMM                    </t>
  </si>
  <si>
    <t xml:space="preserve">DIV / AI                      </t>
  </si>
  <si>
    <t xml:space="preserve">SERVICE SOUTIEN SNA           </t>
  </si>
  <si>
    <t xml:space="preserve">MDR - 43289                   </t>
  </si>
  <si>
    <t xml:space="preserve">SURETE- 43289                 </t>
  </si>
  <si>
    <t xml:space="preserve">ETAT MAJOR - 43289            </t>
  </si>
  <si>
    <t xml:space="preserve">BASE VIE - 43282              </t>
  </si>
  <si>
    <t xml:space="preserve">SERVICE COURANT               </t>
  </si>
  <si>
    <t xml:space="preserve">ARMURERIE/FORMATION MILITAIRE </t>
  </si>
  <si>
    <t xml:space="preserve">HEBERGEMENT/MATERIEL DIVERS   </t>
  </si>
  <si>
    <t xml:space="preserve">LASEM/SSR - 43968             </t>
  </si>
  <si>
    <t xml:space="preserve">ECHELON DIRECTION - 43289     </t>
  </si>
  <si>
    <t xml:space="preserve">PATRIMOINE - 43285            </t>
  </si>
  <si>
    <t xml:space="preserve">ENTRETIEN IMMOBILIER          </t>
  </si>
  <si>
    <t xml:space="preserve">SECURITE (VIDE)               </t>
  </si>
  <si>
    <t xml:space="preserve">ACTIVITES - 43289             </t>
  </si>
  <si>
    <t xml:space="preserve">VIGIE                         </t>
  </si>
  <si>
    <t xml:space="preserve">EFFETS SPECIAUX VIGIE (VIDE)  </t>
  </si>
  <si>
    <t xml:space="preserve">ACTIVITES TERRE               </t>
  </si>
  <si>
    <t xml:space="preserve">SMP/MOYENS NAUTIQUES - 43610  </t>
  </si>
  <si>
    <t xml:space="preserve">SMP/GTP - 43610               </t>
  </si>
  <si>
    <t xml:space="preserve">                              </t>
  </si>
  <si>
    <t xml:space="preserve">ANTIPOLLUTION/DEFENSE FIXE    </t>
  </si>
  <si>
    <t xml:space="preserve">CRA CHEVREUIL                 </t>
  </si>
  <si>
    <t xml:space="preserve">ARMEMENT PORTUAIRE - 43610    </t>
  </si>
  <si>
    <t xml:space="preserve">ADM                           </t>
  </si>
  <si>
    <t xml:space="preserve">ADMINISTRATION - 43284        </t>
  </si>
  <si>
    <t xml:space="preserve">LASEM - 43562                 </t>
  </si>
  <si>
    <t xml:space="preserve">LASEM / LSR - 43562           </t>
  </si>
  <si>
    <t xml:space="preserve">OCI - 43289                   </t>
  </si>
  <si>
    <t xml:space="preserve">SMP/DT - 43286                </t>
  </si>
  <si>
    <t xml:space="preserve">LOGISTIQUE PORTUAIRE          </t>
  </si>
  <si>
    <t>RP 12 GIENS : MACHINE(ETEINTE)</t>
  </si>
  <si>
    <t xml:space="preserve">MARINS.POMPIERS               </t>
  </si>
  <si>
    <t xml:space="preserve">TRANSMISSIONS INFORMATIQUE    </t>
  </si>
  <si>
    <t xml:space="preserve">FORMATION                     </t>
  </si>
  <si>
    <t xml:space="preserve">SERVICE LOGISTIQUE            </t>
  </si>
  <si>
    <t xml:space="preserve">CFPES                         </t>
  </si>
  <si>
    <t xml:space="preserve">SRP                           </t>
  </si>
  <si>
    <t xml:space="preserve">PLONGEE (ETEINTE)             </t>
  </si>
  <si>
    <t xml:space="preserve">PHOTO (ETEINTE)               </t>
  </si>
  <si>
    <t xml:space="preserve">ELECTRICITE (ETEINTE)         </t>
  </si>
  <si>
    <t xml:space="preserve">SCE COURANT                   </t>
  </si>
  <si>
    <t xml:space="preserve">PATRIMOINE (ETEINTE)          </t>
  </si>
  <si>
    <t xml:space="preserve">GROUPGENDMAR TOULON           </t>
  </si>
  <si>
    <t xml:space="preserve">AUDIO VISUEL (ETEINTE)        </t>
  </si>
  <si>
    <t xml:space="preserve">MATERIEL DE BUREAU (ETEINTE)  </t>
  </si>
  <si>
    <t xml:space="preserve">DETAIL OUTILLAGE (ETEINTE)    </t>
  </si>
  <si>
    <t xml:space="preserve">DIVERS (ETEINTE)              </t>
  </si>
  <si>
    <t xml:space="preserve">ARMES MUNITIONS (ETEINTE)     </t>
  </si>
  <si>
    <t xml:space="preserve">RESEAU "OPERA" (ETEINTE)      </t>
  </si>
  <si>
    <t xml:space="preserve">CIE MARSEILLE                 </t>
  </si>
  <si>
    <t xml:space="preserve">PSMP MARSEILLE-JOLIETTE       </t>
  </si>
  <si>
    <t xml:space="preserve">BSL MARSEILLE                 </t>
  </si>
  <si>
    <t xml:space="preserve">BR MARSEILLE                  </t>
  </si>
  <si>
    <t xml:space="preserve">CIE TOULON                    </t>
  </si>
  <si>
    <t xml:space="preserve">BSL DE TOULON                 </t>
  </si>
  <si>
    <t xml:space="preserve">BGMAR                         </t>
  </si>
  <si>
    <t xml:space="preserve">COUCHAGE (ETEINTE)            </t>
  </si>
  <si>
    <t xml:space="preserve">SPORT (ETEINTE)               </t>
  </si>
  <si>
    <t xml:space="preserve">PSMPM                         </t>
  </si>
  <si>
    <t xml:space="preserve">BRIGADE BAN HYERES            </t>
  </si>
  <si>
    <t xml:space="preserve">BSL DE PORT LA NOUVELLE       </t>
  </si>
  <si>
    <t xml:space="preserve">PSMP PORT-DE-BOUC             </t>
  </si>
  <si>
    <t xml:space="preserve">GROS OUTILLAGE SIMU           </t>
  </si>
  <si>
    <t xml:space="preserve">MATERIEL ROULANT              </t>
  </si>
  <si>
    <t xml:space="preserve">CYCLES 2 ET 3 ROUES           </t>
  </si>
  <si>
    <t xml:space="preserve">FONTVIEILLE (VIDE)            </t>
  </si>
  <si>
    <t xml:space="preserve">SITE  FONTVIEILLE (VIDE)      </t>
  </si>
  <si>
    <t xml:space="preserve">TOURRIS                       </t>
  </si>
  <si>
    <t xml:space="preserve">SITE TOURRIS (VIDE)           </t>
  </si>
  <si>
    <t xml:space="preserve">CHEFFERIE                     </t>
  </si>
  <si>
    <t xml:space="preserve">INFOR DOTATION 2010 (ETEINTE) </t>
  </si>
  <si>
    <t xml:space="preserve">INFORMATIQUE (VIDE)           </t>
  </si>
  <si>
    <t xml:space="preserve">SAF TOULON                    </t>
  </si>
  <si>
    <t xml:space="preserve">FINANCES                      </t>
  </si>
  <si>
    <t xml:space="preserve">SAP TOULON                    </t>
  </si>
  <si>
    <t xml:space="preserve">BAPM                          </t>
  </si>
  <si>
    <t xml:space="preserve">TELEPHONIE TELECOPIEUR (VIDE) </t>
  </si>
  <si>
    <t xml:space="preserve">BAPC                          </t>
  </si>
  <si>
    <t xml:space="preserve">SSC - SOUTIEN BASE VIE        </t>
  </si>
  <si>
    <t xml:space="preserve">COMMANDEMENT                  </t>
  </si>
  <si>
    <t xml:space="preserve">ATELIER REPROGRAPHIE          </t>
  </si>
  <si>
    <t xml:space="preserve">MCO MATERIELS COMMUNS         </t>
  </si>
  <si>
    <t xml:space="preserve">CELLULE ENTRETIEN VEHICULES   </t>
  </si>
  <si>
    <t xml:space="preserve">BCRM TOULON                   </t>
  </si>
  <si>
    <t xml:space="preserve">MATERIEL DIVERS (VIDE)        </t>
  </si>
  <si>
    <t xml:space="preserve">BUREAU TRANSPORT              </t>
  </si>
  <si>
    <t xml:space="preserve">DECHETS ESPACES VERTS         </t>
  </si>
  <si>
    <t xml:space="preserve">SSC - SOUTIEN DE L'HOMME      </t>
  </si>
  <si>
    <t xml:space="preserve">MAGASINS                      </t>
  </si>
  <si>
    <t xml:space="preserve">BLANCHISSERIE                 </t>
  </si>
  <si>
    <t xml:space="preserve">ATELIER CONFECTION TEXTILE    </t>
  </si>
  <si>
    <t xml:space="preserve">SOUTIEN TECHNIQUE PREVISION   </t>
  </si>
  <si>
    <t xml:space="preserve">MCO RESTAURATION CO BUANDERIE </t>
  </si>
  <si>
    <t xml:space="preserve">MAGASIN HCP                   </t>
  </si>
  <si>
    <t xml:space="preserve">SALON A TOULON                </t>
  </si>
  <si>
    <t xml:space="preserve">SALON B SAINT-MANDRIER        </t>
  </si>
  <si>
    <t xml:space="preserve">MAITRE TAILLEUR               </t>
  </si>
  <si>
    <t xml:space="preserve">SSV - CERCLE BASE DEFENSE TLN </t>
  </si>
  <si>
    <t xml:space="preserve">SERVICE DES COOPERATIVES      </t>
  </si>
  <si>
    <t xml:space="preserve">CLUB NAUTIQUE DE LA MARINE    </t>
  </si>
  <si>
    <t xml:space="preserve">ESCALE VAUBAN                 </t>
  </si>
  <si>
    <t xml:space="preserve">CERCLE SPORT ET CULT MARINE   </t>
  </si>
  <si>
    <t xml:space="preserve">RESIDENCE IGESA LOUVOIS       </t>
  </si>
  <si>
    <t xml:space="preserve">ESCALE RONARC'H               </t>
  </si>
  <si>
    <t xml:space="preserve">CENTRE LOISIR LA NAIADE       </t>
  </si>
  <si>
    <t xml:space="preserve">CBDDT - SOUTIEN ETATIQUE      </t>
  </si>
  <si>
    <t xml:space="preserve">SSV - CERCLE GRANDE RADE TLN  </t>
  </si>
  <si>
    <t xml:space="preserve">LAGOUBRAN                     </t>
  </si>
  <si>
    <t xml:space="preserve">CASTIGNEAU                    </t>
  </si>
  <si>
    <t xml:space="preserve">LIGURIENNE                    </t>
  </si>
  <si>
    <t xml:space="preserve">TITAN 1                       </t>
  </si>
  <si>
    <t xml:space="preserve">TITAN 2                       </t>
  </si>
  <si>
    <t xml:space="preserve">SERVICE VIVRES POSTES         </t>
  </si>
  <si>
    <t xml:space="preserve">MESS DIRECTION                </t>
  </si>
  <si>
    <t xml:space="preserve">FORT SIX-FOURS                </t>
  </si>
  <si>
    <t xml:space="preserve">FORT LAMALGUE                 </t>
  </si>
  <si>
    <t xml:space="preserve">SSV - HEBERGEMENT             </t>
  </si>
  <si>
    <t xml:space="preserve">COLOSSE                       </t>
  </si>
  <si>
    <t xml:space="preserve">PROVENCE                      </t>
  </si>
  <si>
    <t xml:space="preserve">VAUBAN                        </t>
  </si>
  <si>
    <t xml:space="preserve">BATIMENT G                    </t>
  </si>
  <si>
    <t xml:space="preserve">CASTIGNEAU 1                  </t>
  </si>
  <si>
    <t xml:space="preserve">CASTIGNEAU 2                  </t>
  </si>
  <si>
    <t xml:space="preserve">CASTIGNEAU 3                  </t>
  </si>
  <si>
    <t xml:space="preserve">CASTIGNEAU 4                  </t>
  </si>
  <si>
    <t xml:space="preserve">CASTIGNEAU 5                  </t>
  </si>
  <si>
    <t xml:space="preserve">CASTIGNEAU 6                  </t>
  </si>
  <si>
    <t xml:space="preserve">ESNA 1                        </t>
  </si>
  <si>
    <t xml:space="preserve">ESNA 2                        </t>
  </si>
  <si>
    <t xml:space="preserve">ESNA 3                        </t>
  </si>
  <si>
    <t xml:space="preserve">JAS                           </t>
  </si>
  <si>
    <t xml:space="preserve">ORATOIRE                      </t>
  </si>
  <si>
    <t xml:space="preserve">BATIMENT P - RDC              </t>
  </si>
  <si>
    <t xml:space="preserve">CALMETTE                      </t>
  </si>
  <si>
    <t xml:space="preserve">HESNARD                       </t>
  </si>
  <si>
    <t xml:space="preserve">SSV - ECHELON DIRECTION       </t>
  </si>
  <si>
    <t xml:space="preserve">REZ DE CHAUSSEE               </t>
  </si>
  <si>
    <t xml:space="preserve">1ER ETAGE                     </t>
  </si>
  <si>
    <t xml:space="preserve">BUREAU SUPPORT                </t>
  </si>
  <si>
    <t xml:space="preserve">SSV - PRODUCTION              </t>
  </si>
  <si>
    <t xml:space="preserve">CPA TOULON                    </t>
  </si>
  <si>
    <t xml:space="preserve">POINT CHAUD                   </t>
  </si>
  <si>
    <t xml:space="preserve">SSV - MAGASINS LOG VIVRES     </t>
  </si>
  <si>
    <t xml:space="preserve">MAGASIN TEMP AMBIANTE P ET Q  </t>
  </si>
  <si>
    <t xml:space="preserve">MAGASIN TEMP AMBIANTE T       </t>
  </si>
  <si>
    <t xml:space="preserve">MAGASIN FROID NEGATIF         </t>
  </si>
  <si>
    <t xml:space="preserve">MAGASIN FROID POSITIF         </t>
  </si>
  <si>
    <t xml:space="preserve">VIVRES OPERATIONNELLES        </t>
  </si>
  <si>
    <t xml:space="preserve">SERVICE SOUTIEN COMMUN        </t>
  </si>
  <si>
    <t xml:space="preserve">SERVICE SOUTIEN VIE           </t>
  </si>
  <si>
    <t xml:space="preserve">HEBERGEMENT                   </t>
  </si>
  <si>
    <t xml:space="preserve">ANTENNE LAMALGUE              </t>
  </si>
  <si>
    <t xml:space="preserve">ETAT MAJOR                    </t>
  </si>
  <si>
    <t xml:space="preserve">CSG                           </t>
  </si>
  <si>
    <t xml:space="preserve">DIV/LOG                       </t>
  </si>
  <si>
    <t xml:space="preserve">GPRPA                         </t>
  </si>
  <si>
    <t xml:space="preserve">REMISE                        </t>
  </si>
  <si>
    <t xml:space="preserve">GLB                           </t>
  </si>
  <si>
    <t xml:space="preserve">GMN                           </t>
  </si>
  <si>
    <t xml:space="preserve">AI                            </t>
  </si>
  <si>
    <t xml:space="preserve">TRANSIT                       </t>
  </si>
  <si>
    <t xml:space="preserve">MAT BUREAU (VIDE)             </t>
  </si>
  <si>
    <t xml:space="preserve">DIVAT                         </t>
  </si>
  <si>
    <t xml:space="preserve">MAITRISE D'OEUVRE             </t>
  </si>
  <si>
    <t xml:space="preserve">AE                            </t>
  </si>
  <si>
    <t xml:space="preserve">PROD/FDM                      </t>
  </si>
  <si>
    <t xml:space="preserve">PST                           </t>
  </si>
  <si>
    <t xml:space="preserve">CHAUDRONNERIE                 </t>
  </si>
  <si>
    <t xml:space="preserve">BSM                           </t>
  </si>
  <si>
    <t xml:space="preserve">LUTTE CONTRE MINES            </t>
  </si>
  <si>
    <t xml:space="preserve">GENIE SS MARIN                </t>
  </si>
  <si>
    <t xml:space="preserve">NEUTRALISATION                </t>
  </si>
  <si>
    <t xml:space="preserve">GIROFLEE Y 797                </t>
  </si>
  <si>
    <t xml:space="preserve">GARDENIA Y 792                </t>
  </si>
  <si>
    <t xml:space="preserve">MAGASIN                       </t>
  </si>
  <si>
    <t xml:space="preserve">SEMAPHORES CONTINENT          </t>
  </si>
  <si>
    <t xml:space="preserve">VIVRES (VIDE)                 </t>
  </si>
  <si>
    <t xml:space="preserve">OUTILLAGE (VIDE)              </t>
  </si>
  <si>
    <t xml:space="preserve">GIMED                         </t>
  </si>
  <si>
    <t xml:space="preserve">MATERIEL TELEPHONIQUE (VIDE)  </t>
  </si>
  <si>
    <t xml:space="preserve">PATRIMOINE (VIDE)             </t>
  </si>
  <si>
    <t xml:space="preserve">GIMED / PHOTO                 </t>
  </si>
  <si>
    <t xml:space="preserve">GIMED / VIDEO                 </t>
  </si>
  <si>
    <t xml:space="preserve">PHOTAV - GP (VIDE)            </t>
  </si>
  <si>
    <t xml:space="preserve">GIMED / MULTIMEDIA            </t>
  </si>
  <si>
    <t xml:space="preserve">SEMAPHORE BEAR                </t>
  </si>
  <si>
    <t xml:space="preserve">SEMAPHORE LEUCATE             </t>
  </si>
  <si>
    <t xml:space="preserve">SEMAPHORE SETE                </t>
  </si>
  <si>
    <t xml:space="preserve">SEMAPHORE ESPIGUETTE          </t>
  </si>
  <si>
    <t xml:space="preserve">SEMAPHORE COURONNE            </t>
  </si>
  <si>
    <t xml:space="preserve">SEMAPHORE BEC DE L'AIGLE      </t>
  </si>
  <si>
    <t xml:space="preserve">VIGIE CEPET                   </t>
  </si>
  <si>
    <t xml:space="preserve">SEMAPHORE PORQUEROLLES        </t>
  </si>
  <si>
    <t xml:space="preserve">SEMAPHORE CAP CORSE           </t>
  </si>
  <si>
    <t xml:space="preserve">SEMAPHORE SAGRO               </t>
  </si>
  <si>
    <t xml:space="preserve">SEMAPHORE DE LA PERTUSATO     </t>
  </si>
  <si>
    <t xml:space="preserve">SEMAPHORE ILE ROUSSE          </t>
  </si>
  <si>
    <t xml:space="preserve">SERVICE INFRA                 </t>
  </si>
  <si>
    <t xml:space="preserve">UNIQUE                        </t>
  </si>
  <si>
    <t xml:space="preserve">TELEPHONIE (VIDE)             </t>
  </si>
  <si>
    <t xml:space="preserve">SERTIM (VIDE)                 </t>
  </si>
  <si>
    <t xml:space="preserve">CONTROLES / ACTIVITES         </t>
  </si>
  <si>
    <t xml:space="preserve">REGLEMENTATION / EQUIPEMENTS  </t>
  </si>
  <si>
    <t xml:space="preserve">PHOTO/VIDEO                   </t>
  </si>
  <si>
    <t xml:space="preserve">INTERVENTIONS / ENGINS        </t>
  </si>
  <si>
    <t xml:space="preserve">CH500 / SOUTIEN               </t>
  </si>
  <si>
    <t xml:space="preserve">CASERNEMENT (ETEINTE)         </t>
  </si>
  <si>
    <t xml:space="preserve">PAVILLONNERIE (ETEINTE)       </t>
  </si>
  <si>
    <t xml:space="preserve">1ER ETC                       </t>
  </si>
  <si>
    <t xml:space="preserve">2EME EP                       </t>
  </si>
  <si>
    <t xml:space="preserve">EXERCICE ESTEREL              </t>
  </si>
  <si>
    <t xml:space="preserve">CTM / ESTEREL                 </t>
  </si>
  <si>
    <t xml:space="preserve">MUSIQUE                       </t>
  </si>
  <si>
    <t xml:space="preserve">CROSSMED LA GARDE             </t>
  </si>
  <si>
    <t xml:space="preserve">DRIMM                         </t>
  </si>
  <si>
    <t xml:space="preserve">ARMES PORTATIVES (ETEINTE)    </t>
  </si>
  <si>
    <t xml:space="preserve">PAVILLONERIE/PMM (ETEINTE)    </t>
  </si>
  <si>
    <t xml:space="preserve">SECURITE/PMM (ETEINTE)        </t>
  </si>
  <si>
    <t xml:space="preserve">DIVERS/PMM (ETEINTE)          </t>
  </si>
  <si>
    <t xml:space="preserve">INFOR-AUDIO/PMM (ETEINTE)     </t>
  </si>
  <si>
    <t xml:space="preserve">ASC/QG                        </t>
  </si>
  <si>
    <t xml:space="preserve">DEB ARMES PORT MUNI (ETEINTE) </t>
  </si>
  <si>
    <t xml:space="preserve">AUMONERIE CATHOLIQUE          </t>
  </si>
  <si>
    <t xml:space="preserve">AUMONERIE PROTESTANTE         </t>
  </si>
  <si>
    <t xml:space="preserve">DIVISION SECU                 </t>
  </si>
  <si>
    <t xml:space="preserve">COMMUNICATION REGIONALE       </t>
  </si>
  <si>
    <t xml:space="preserve">COM TOULON                    </t>
  </si>
  <si>
    <t xml:space="preserve">AUDIOVISUEL COM               </t>
  </si>
  <si>
    <t xml:space="preserve">BRILOM                        </t>
  </si>
  <si>
    <t xml:space="preserve">AGSC                          </t>
  </si>
  <si>
    <t xml:space="preserve">CEPN BASE NAVALE 1            </t>
  </si>
  <si>
    <t xml:space="preserve">QUALITE   (ETEINTE)           </t>
  </si>
  <si>
    <t xml:space="preserve">CEPN MOURILLON                </t>
  </si>
  <si>
    <t xml:space="preserve">PM3                           </t>
  </si>
  <si>
    <t xml:space="preserve">BMM                           </t>
  </si>
  <si>
    <t xml:space="preserve">COMILI                        </t>
  </si>
  <si>
    <t xml:space="preserve">PFC SE                        </t>
  </si>
  <si>
    <t>INFORMATIQUE/TELEPHONIE (VIDE)</t>
  </si>
  <si>
    <t xml:space="preserve">BSAM LOIRE                    </t>
  </si>
  <si>
    <t xml:space="preserve">ART/SERVICE COURANT           </t>
  </si>
  <si>
    <t xml:space="preserve">FLOT/SECU                     </t>
  </si>
  <si>
    <t xml:space="preserve">ATELIER MACONNERIE            </t>
  </si>
  <si>
    <t xml:space="preserve">ATELIER MULTISERVICES         </t>
  </si>
  <si>
    <t xml:space="preserve">ATELIER MACONNERIE MENUISERIE </t>
  </si>
  <si>
    <t xml:space="preserve">REGIE A                       </t>
  </si>
  <si>
    <t xml:space="preserve">ATELIER RESEAU                </t>
  </si>
  <si>
    <t xml:space="preserve">ATELIER ENGINS SPECIAUX       </t>
  </si>
  <si>
    <t xml:space="preserve">REGIE B                       </t>
  </si>
  <si>
    <t xml:space="preserve">ATELIER ELEC BAT DEI          </t>
  </si>
  <si>
    <t xml:space="preserve">REGIE C                       </t>
  </si>
  <si>
    <t xml:space="preserve">DL TOULON                     </t>
  </si>
  <si>
    <t xml:space="preserve">CIRISI TOULON                 </t>
  </si>
  <si>
    <t xml:space="preserve">CDAD-T LAMALGUE               </t>
  </si>
  <si>
    <t xml:space="preserve">CNMO TSR                      </t>
  </si>
  <si>
    <t xml:space="preserve">SIX-FOURS                     </t>
  </si>
  <si>
    <t xml:space="preserve">CROIX FARON                   </t>
  </si>
  <si>
    <t xml:space="preserve">LA CRAU                       </t>
  </si>
  <si>
    <t xml:space="preserve">MUSE                          </t>
  </si>
  <si>
    <t xml:space="preserve">POLE CDT SIX-FOURS            </t>
  </si>
  <si>
    <t xml:space="preserve">SOC-R TLN                     </t>
  </si>
  <si>
    <t xml:space="preserve">SDAG                          </t>
  </si>
  <si>
    <t xml:space="preserve">SDPM                          </t>
  </si>
  <si>
    <t xml:space="preserve">GRUE ET BASSIN                </t>
  </si>
  <si>
    <t xml:space="preserve">OUTILLAGE BASSINS (ETEINTE)   </t>
  </si>
  <si>
    <t>PETIT OUTILLAGE SIMU (VIDE)</t>
  </si>
  <si>
    <t xml:space="preserve">DIVERS (VIDE)                      </t>
  </si>
  <si>
    <t>est régulièrement vide en fonction des exercices.</t>
  </si>
  <si>
    <t>état de versement à venir</t>
  </si>
  <si>
    <t>normal que pas à vérifier car vieux dossier</t>
  </si>
  <si>
    <t>création détantion à vérifier en 2020</t>
  </si>
  <si>
    <t>que immo</t>
  </si>
  <si>
    <t xml:space="preserve">PLONGEE (VIDE)                      </t>
  </si>
  <si>
    <t>2019-1499</t>
  </si>
  <si>
    <t>2019-1501</t>
  </si>
  <si>
    <t>2019-1500</t>
  </si>
  <si>
    <t>2019-1504</t>
  </si>
  <si>
    <t>2019-1507</t>
  </si>
  <si>
    <t>2019-1513</t>
  </si>
  <si>
    <t>2019-1514</t>
  </si>
  <si>
    <t>2019-1515</t>
  </si>
  <si>
    <t>2019-1526</t>
  </si>
  <si>
    <t>2019-1528</t>
  </si>
  <si>
    <t>2019-1534</t>
  </si>
  <si>
    <t>2019-1533</t>
  </si>
  <si>
    <t>2019-1532</t>
  </si>
  <si>
    <t>2019-1531</t>
  </si>
  <si>
    <t>2019-1530</t>
  </si>
  <si>
    <t>2019-1529</t>
  </si>
  <si>
    <t>2019-1538</t>
  </si>
  <si>
    <t>2019-1539</t>
  </si>
  <si>
    <t>2019-1543</t>
  </si>
  <si>
    <t>2019-1542</t>
  </si>
  <si>
    <t>2019-1541</t>
  </si>
  <si>
    <t>2019-1540</t>
  </si>
  <si>
    <t>2019-1546</t>
  </si>
  <si>
    <t>2019-1545</t>
  </si>
  <si>
    <t>2019-1544</t>
  </si>
  <si>
    <t>2019-1547</t>
  </si>
  <si>
    <t>2019-1555</t>
  </si>
  <si>
    <t>2019-1557</t>
  </si>
  <si>
    <t>2019-1558</t>
  </si>
  <si>
    <t>2019-1560</t>
  </si>
  <si>
    <t>2019-1585</t>
  </si>
  <si>
    <t>2019-1581</t>
  </si>
  <si>
    <t>2019-1579</t>
  </si>
  <si>
    <t>2019-1577</t>
  </si>
  <si>
    <t>2019-1575</t>
  </si>
  <si>
    <t>2019-1573</t>
  </si>
  <si>
    <t>2019-1571</t>
  </si>
  <si>
    <t>2019-1569</t>
  </si>
  <si>
    <t>2019-1567</t>
  </si>
  <si>
    <t>2019-1566</t>
  </si>
  <si>
    <t>2019-1593</t>
  </si>
  <si>
    <t>ERREUR
RIAG non renseigné
Basé sur "V et AG"</t>
  </si>
  <si>
    <t>2019-1152</t>
  </si>
  <si>
    <t>2019-1583</t>
  </si>
  <si>
    <t>2019-809</t>
  </si>
  <si>
    <t>2019-1602</t>
  </si>
  <si>
    <t>2019-1601</t>
  </si>
  <si>
    <t>2019-1603</t>
  </si>
  <si>
    <t>2019-1604</t>
  </si>
  <si>
    <t>2019-1605</t>
  </si>
  <si>
    <t>2019-1606</t>
  </si>
  <si>
    <t>2019-1608</t>
  </si>
  <si>
    <t>2019-1609</t>
  </si>
  <si>
    <t>2019-1612</t>
  </si>
  <si>
    <t>2019-1614</t>
  </si>
  <si>
    <t>2019-1616</t>
  </si>
  <si>
    <t>2019-1618</t>
  </si>
  <si>
    <t>2019-1620</t>
  </si>
  <si>
    <t>2019-1622</t>
  </si>
  <si>
    <t>2019-1628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</si>
</sst>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.00\ [$€]_-;\-* #,##0.00\ [$€]_-;_-* &quot;-&quot;??\ [$€]_-;_-@_-"/>
    <numFmt numFmtId="166" formatCode="[$-40C]General"/>
    <numFmt numFmtId="167" formatCode="_(* #,##0.00_);_(* \(#,##0.00\);_(* &quot;-&quot;??_);_(@_)"/>
    <numFmt numFmtId="168" formatCode="_([$€]* #,##0.00_);_([$€]* \(#,##0.00\);_([$€]* &quot;-&quot;??_);_(@_)"/>
  </numFmts>
  <fonts count="10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1"/>
      <color indexed="9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8"/>
      <name val="Arial1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2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u/>
      <sz val="7"/>
      <color indexed="12"/>
      <name val="Arial"/>
      <family val="2"/>
    </font>
    <font>
      <u/>
      <sz val="7.5"/>
      <color indexed="12"/>
      <name val="Arial"/>
      <family val="2"/>
    </font>
    <font>
      <u/>
      <sz val="11"/>
      <color rgb="FF0000FF"/>
      <name val="Calibri"/>
      <family val="2"/>
    </font>
    <font>
      <sz val="10"/>
      <color indexed="60"/>
      <name val="Arial"/>
      <family val="2"/>
    </font>
    <font>
      <sz val="10"/>
      <color rgb="FF000000"/>
      <name val="Arial"/>
      <family val="2"/>
    </font>
    <font>
      <sz val="11"/>
      <color theme="1"/>
      <name val="Comic Sans MS"/>
      <family val="2"/>
    </font>
    <font>
      <b/>
      <sz val="11"/>
      <color indexed="63"/>
      <name val="Calibri"/>
      <family val="2"/>
    </font>
    <font>
      <sz val="8"/>
      <color indexed="8"/>
      <name val="Calibri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sz val="10"/>
      <color indexed="8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0"/>
      <color theme="1"/>
      <name val="Arial"/>
      <family val="2"/>
    </font>
    <font>
      <sz val="12"/>
      <color theme="1"/>
      <name val="Times New Roman"/>
      <family val="2"/>
    </font>
    <font>
      <sz val="10"/>
      <color theme="1"/>
      <name val="Arial"/>
      <family val="2"/>
      <charset val="177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0000"/>
      <name val="Calibri"/>
      <family val="2"/>
      <charset val="1"/>
    </font>
    <font>
      <i/>
      <sz val="11"/>
      <color rgb="FF7F7F7F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4"/>
      <color theme="1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</patternFill>
    </fill>
    <fill>
      <patternFill patternType="solid">
        <fgColor indexed="4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5" tint="0.39997558519241921"/>
        <bgColor theme="4"/>
      </patternFill>
    </fill>
    <fill>
      <patternFill patternType="solid">
        <fgColor theme="6" tint="0.59999389629810485"/>
        <bgColor theme="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theme="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0"/>
        <bgColor indexed="25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631">
    <xf numFmtId="0" fontId="0" fillId="0" borderId="0"/>
    <xf numFmtId="0" fontId="1" fillId="0" borderId="0"/>
    <xf numFmtId="0" fontId="1" fillId="0" borderId="0"/>
    <xf numFmtId="0" fontId="7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 applyNumberFormat="0" applyFill="0" applyBorder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NumberFormat="0" applyFill="0" applyBorder="0" applyProtection="0"/>
    <xf numFmtId="9" fontId="1" fillId="0" borderId="0" applyFont="0" applyFill="0" applyBorder="0" applyAlignment="0" applyProtection="0"/>
    <xf numFmtId="0" fontId="38" fillId="43" borderId="0" applyNumberFormat="0" applyBorder="0" applyAlignment="0" applyProtection="0"/>
    <xf numFmtId="0" fontId="39" fillId="44" borderId="0" applyNumberFormat="0" applyBorder="0" applyAlignment="0" applyProtection="0"/>
    <xf numFmtId="0" fontId="1" fillId="0" borderId="0"/>
    <xf numFmtId="0" fontId="1" fillId="0" borderId="0"/>
    <xf numFmtId="0" fontId="41" fillId="0" borderId="0"/>
    <xf numFmtId="43" fontId="40" fillId="0" borderId="0" applyFont="0" applyFill="0" applyBorder="0" applyAlignment="0" applyProtection="0"/>
    <xf numFmtId="0" fontId="10" fillId="18" borderId="0" applyNumberFormat="0" applyBorder="0" applyAlignment="0" applyProtection="0"/>
    <xf numFmtId="0" fontId="33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33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33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33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33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10" fillId="34" borderId="0" applyNumberFormat="0" applyBorder="0" applyAlignment="0" applyProtection="0"/>
    <xf numFmtId="0" fontId="10" fillId="38" borderId="0" applyNumberFormat="0" applyBorder="0" applyAlignment="0" applyProtection="0"/>
    <xf numFmtId="0" fontId="33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10" fillId="38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10" fillId="19" borderId="0" applyNumberFormat="0" applyBorder="0" applyAlignment="0" applyProtection="0"/>
    <xf numFmtId="0" fontId="33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33" fillId="51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33" fillId="52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33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33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10" fillId="35" borderId="0" applyNumberFormat="0" applyBorder="0" applyAlignment="0" applyProtection="0"/>
    <xf numFmtId="0" fontId="10" fillId="39" borderId="0" applyNumberFormat="0" applyBorder="0" applyAlignment="0" applyProtection="0"/>
    <xf numFmtId="0" fontId="33" fillId="53" borderId="0" applyNumberFormat="0" applyBorder="0" applyAlignment="0" applyProtection="0"/>
    <xf numFmtId="0" fontId="40" fillId="53" borderId="0" applyNumberFormat="0" applyBorder="0" applyAlignment="0" applyProtection="0"/>
    <xf numFmtId="0" fontId="40" fillId="53" borderId="0" applyNumberFormat="0" applyBorder="0" applyAlignment="0" applyProtection="0"/>
    <xf numFmtId="0" fontId="10" fillId="39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3" borderId="0" applyNumberFormat="0" applyBorder="0" applyAlignment="0" applyProtection="0"/>
    <xf numFmtId="0" fontId="40" fillId="53" borderId="0" applyNumberFormat="0" applyBorder="0" applyAlignment="0" applyProtection="0"/>
    <xf numFmtId="0" fontId="40" fillId="53" borderId="0" applyNumberFormat="0" applyBorder="0" applyAlignment="0" applyProtection="0"/>
    <xf numFmtId="0" fontId="40" fillId="53" borderId="0" applyNumberFormat="0" applyBorder="0" applyAlignment="0" applyProtection="0"/>
    <xf numFmtId="0" fontId="29" fillId="20" borderId="0" applyNumberFormat="0" applyBorder="0" applyAlignment="0" applyProtection="0"/>
    <xf numFmtId="0" fontId="35" fillId="54" borderId="0" applyNumberFormat="0" applyBorder="0" applyAlignment="0" applyProtection="0"/>
    <xf numFmtId="0" fontId="42" fillId="54" borderId="0" applyNumberFormat="0" applyBorder="0" applyAlignment="0" applyProtection="0"/>
    <xf numFmtId="0" fontId="42" fillId="54" borderId="0" applyNumberFormat="0" applyBorder="0" applyAlignment="0" applyProtection="0"/>
    <xf numFmtId="0" fontId="29" fillId="24" borderId="0" applyNumberFormat="0" applyBorder="0" applyAlignment="0" applyProtection="0"/>
    <xf numFmtId="0" fontId="35" fillId="51" borderId="0" applyNumberFormat="0" applyBorder="0" applyAlignment="0" applyProtection="0"/>
    <xf numFmtId="0" fontId="42" fillId="51" borderId="0" applyNumberFormat="0" applyBorder="0" applyAlignment="0" applyProtection="0"/>
    <xf numFmtId="0" fontId="42" fillId="51" borderId="0" applyNumberFormat="0" applyBorder="0" applyAlignment="0" applyProtection="0"/>
    <xf numFmtId="0" fontId="29" fillId="28" borderId="0" applyNumberFormat="0" applyBorder="0" applyAlignment="0" applyProtection="0"/>
    <xf numFmtId="0" fontId="35" fillId="52" borderId="0" applyNumberFormat="0" applyBorder="0" applyAlignment="0" applyProtection="0"/>
    <xf numFmtId="0" fontId="42" fillId="52" borderId="0" applyNumberFormat="0" applyBorder="0" applyAlignment="0" applyProtection="0"/>
    <xf numFmtId="0" fontId="42" fillId="52" borderId="0" applyNumberFormat="0" applyBorder="0" applyAlignment="0" applyProtection="0"/>
    <xf numFmtId="0" fontId="29" fillId="32" borderId="0" applyNumberFormat="0" applyBorder="0" applyAlignment="0" applyProtection="0"/>
    <xf numFmtId="0" fontId="35" fillId="55" borderId="0" applyNumberFormat="0" applyBorder="0" applyAlignment="0" applyProtection="0"/>
    <xf numFmtId="0" fontId="42" fillId="55" borderId="0" applyNumberFormat="0" applyBorder="0" applyAlignment="0" applyProtection="0"/>
    <xf numFmtId="0" fontId="42" fillId="55" borderId="0" applyNumberFormat="0" applyBorder="0" applyAlignment="0" applyProtection="0"/>
    <xf numFmtId="0" fontId="29" fillId="36" borderId="0" applyNumberFormat="0" applyBorder="0" applyAlignment="0" applyProtection="0"/>
    <xf numFmtId="0" fontId="35" fillId="56" borderId="0" applyNumberFormat="0" applyBorder="0" applyAlignment="0" applyProtection="0"/>
    <xf numFmtId="0" fontId="42" fillId="56" borderId="0" applyNumberFormat="0" applyBorder="0" applyAlignment="0" applyProtection="0"/>
    <xf numFmtId="0" fontId="42" fillId="56" borderId="0" applyNumberFormat="0" applyBorder="0" applyAlignment="0" applyProtection="0"/>
    <xf numFmtId="0" fontId="29" fillId="40" borderId="0" applyNumberFormat="0" applyBorder="0" applyAlignment="0" applyProtection="0"/>
    <xf numFmtId="0" fontId="35" fillId="57" borderId="0" applyNumberFormat="0" applyBorder="0" applyAlignment="0" applyProtection="0"/>
    <xf numFmtId="0" fontId="42" fillId="57" borderId="0" applyNumberFormat="0" applyBorder="0" applyAlignment="0" applyProtection="0"/>
    <xf numFmtId="0" fontId="42" fillId="57" borderId="0" applyNumberFormat="0" applyBorder="0" applyAlignment="0" applyProtection="0"/>
    <xf numFmtId="0" fontId="42" fillId="54" borderId="0" applyNumberFormat="0" applyBorder="0" applyAlignment="0" applyProtection="0"/>
    <xf numFmtId="0" fontId="42" fillId="51" borderId="0" applyNumberFormat="0" applyBorder="0" applyAlignment="0" applyProtection="0"/>
    <xf numFmtId="0" fontId="42" fillId="52" borderId="0" applyNumberFormat="0" applyBorder="0" applyAlignment="0" applyProtection="0"/>
    <xf numFmtId="0" fontId="42" fillId="55" borderId="0" applyNumberFormat="0" applyBorder="0" applyAlignment="0" applyProtection="0"/>
    <xf numFmtId="0" fontId="42" fillId="56" borderId="0" applyNumberFormat="0" applyBorder="0" applyAlignment="0" applyProtection="0"/>
    <xf numFmtId="0" fontId="42" fillId="57" borderId="0" applyNumberFormat="0" applyBorder="0" applyAlignment="0" applyProtection="0"/>
    <xf numFmtId="0" fontId="29" fillId="17" borderId="0" applyNumberFormat="0" applyBorder="0" applyAlignment="0" applyProtection="0"/>
    <xf numFmtId="0" fontId="35" fillId="58" borderId="0" applyNumberFormat="0" applyBorder="0" applyAlignment="0" applyProtection="0"/>
    <xf numFmtId="0" fontId="42" fillId="58" borderId="0" applyNumberFormat="0" applyBorder="0" applyAlignment="0" applyProtection="0"/>
    <xf numFmtId="0" fontId="42" fillId="58" borderId="0" applyNumberFormat="0" applyBorder="0" applyAlignment="0" applyProtection="0"/>
    <xf numFmtId="0" fontId="42" fillId="58" borderId="0" applyNumberFormat="0" applyBorder="0" applyAlignment="0" applyProtection="0"/>
    <xf numFmtId="0" fontId="29" fillId="21" borderId="0" applyNumberFormat="0" applyBorder="0" applyAlignment="0" applyProtection="0"/>
    <xf numFmtId="0" fontId="35" fillId="59" borderId="0" applyNumberFormat="0" applyBorder="0" applyAlignment="0" applyProtection="0"/>
    <xf numFmtId="0" fontId="42" fillId="59" borderId="0" applyNumberFormat="0" applyBorder="0" applyAlignment="0" applyProtection="0"/>
    <xf numFmtId="0" fontId="42" fillId="59" borderId="0" applyNumberFormat="0" applyBorder="0" applyAlignment="0" applyProtection="0"/>
    <xf numFmtId="0" fontId="42" fillId="59" borderId="0" applyNumberFormat="0" applyBorder="0" applyAlignment="0" applyProtection="0"/>
    <xf numFmtId="0" fontId="29" fillId="25" borderId="0" applyNumberFormat="0" applyBorder="0" applyAlignment="0" applyProtection="0"/>
    <xf numFmtId="0" fontId="35" fillId="60" borderId="0" applyNumberFormat="0" applyBorder="0" applyAlignment="0" applyProtection="0"/>
    <xf numFmtId="0" fontId="42" fillId="60" borderId="0" applyNumberFormat="0" applyBorder="0" applyAlignment="0" applyProtection="0"/>
    <xf numFmtId="0" fontId="42" fillId="60" borderId="0" applyNumberFormat="0" applyBorder="0" applyAlignment="0" applyProtection="0"/>
    <xf numFmtId="0" fontId="42" fillId="60" borderId="0" applyNumberFormat="0" applyBorder="0" applyAlignment="0" applyProtection="0"/>
    <xf numFmtId="0" fontId="29" fillId="29" borderId="0" applyNumberFormat="0" applyBorder="0" applyAlignment="0" applyProtection="0"/>
    <xf numFmtId="0" fontId="35" fillId="55" borderId="0" applyNumberFormat="0" applyBorder="0" applyAlignment="0" applyProtection="0"/>
    <xf numFmtId="0" fontId="42" fillId="55" borderId="0" applyNumberFormat="0" applyBorder="0" applyAlignment="0" applyProtection="0"/>
    <xf numFmtId="0" fontId="42" fillId="55" borderId="0" applyNumberFormat="0" applyBorder="0" applyAlignment="0" applyProtection="0"/>
    <xf numFmtId="0" fontId="42" fillId="55" borderId="0" applyNumberFormat="0" applyBorder="0" applyAlignment="0" applyProtection="0"/>
    <xf numFmtId="0" fontId="29" fillId="33" borderId="0" applyNumberFormat="0" applyBorder="0" applyAlignment="0" applyProtection="0"/>
    <xf numFmtId="0" fontId="35" fillId="56" borderId="0" applyNumberFormat="0" applyBorder="0" applyAlignment="0" applyProtection="0"/>
    <xf numFmtId="0" fontId="42" fillId="56" borderId="0" applyNumberFormat="0" applyBorder="0" applyAlignment="0" applyProtection="0"/>
    <xf numFmtId="0" fontId="42" fillId="56" borderId="0" applyNumberFormat="0" applyBorder="0" applyAlignment="0" applyProtection="0"/>
    <xf numFmtId="0" fontId="42" fillId="56" borderId="0" applyNumberFormat="0" applyBorder="0" applyAlignment="0" applyProtection="0"/>
    <xf numFmtId="0" fontId="29" fillId="37" borderId="0" applyNumberFormat="0" applyBorder="0" applyAlignment="0" applyProtection="0"/>
    <xf numFmtId="0" fontId="35" fillId="61" borderId="0" applyNumberFormat="0" applyBorder="0" applyAlignment="0" applyProtection="0"/>
    <xf numFmtId="0" fontId="42" fillId="61" borderId="0" applyNumberFormat="0" applyBorder="0" applyAlignment="0" applyProtection="0"/>
    <xf numFmtId="0" fontId="42" fillId="61" borderId="0" applyNumberFormat="0" applyBorder="0" applyAlignment="0" applyProtection="0"/>
    <xf numFmtId="0" fontId="42" fillId="61" borderId="0" applyNumberFormat="0" applyBorder="0" applyAlignment="0" applyProtection="0"/>
    <xf numFmtId="0" fontId="2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46" borderId="0" applyNumberFormat="0" applyBorder="0" applyAlignment="0" applyProtection="0"/>
    <xf numFmtId="0" fontId="24" fillId="14" borderId="32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6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6" fillId="62" borderId="38" applyNumberFormat="0" applyAlignment="0" applyProtection="0"/>
    <xf numFmtId="0" fontId="46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5" fillId="62" borderId="38" applyNumberFormat="0" applyAlignment="0" applyProtection="0"/>
    <xf numFmtId="0" fontId="46" fillId="62" borderId="38" applyNumberFormat="0" applyAlignment="0" applyProtection="0"/>
    <xf numFmtId="0" fontId="46" fillId="62" borderId="38" applyNumberFormat="0" applyAlignment="0" applyProtection="0"/>
    <xf numFmtId="0" fontId="25" fillId="0" borderId="34" applyNumberFormat="0" applyFill="0" applyAlignment="0" applyProtection="0"/>
    <xf numFmtId="0" fontId="47" fillId="0" borderId="39" applyNumberFormat="0" applyFill="0" applyAlignment="0" applyProtection="0"/>
    <xf numFmtId="0" fontId="47" fillId="0" borderId="39" applyNumberFormat="0" applyFill="0" applyAlignment="0" applyProtection="0"/>
    <xf numFmtId="0" fontId="47" fillId="0" borderId="39" applyNumberFormat="0" applyFill="0" applyAlignment="0" applyProtection="0"/>
    <xf numFmtId="0" fontId="48" fillId="0" borderId="39" applyNumberFormat="0" applyFill="0" applyAlignment="0" applyProtection="0"/>
    <xf numFmtId="0" fontId="48" fillId="0" borderId="39" applyNumberFormat="0" applyFill="0" applyAlignment="0" applyProtection="0"/>
    <xf numFmtId="0" fontId="48" fillId="0" borderId="39" applyNumberFormat="0" applyFill="0" applyAlignment="0" applyProtection="0"/>
    <xf numFmtId="0" fontId="37" fillId="63" borderId="40" applyNumberFormat="0" applyAlignment="0" applyProtection="0"/>
    <xf numFmtId="0" fontId="40" fillId="16" borderId="36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40" fillId="64" borderId="41" applyNumberFormat="0" applyFont="0" applyAlignment="0" applyProtection="0"/>
    <xf numFmtId="0" fontId="40" fillId="64" borderId="41" applyNumberFormat="0" applyFont="0" applyAlignment="0" applyProtection="0"/>
    <xf numFmtId="0" fontId="10" fillId="16" borderId="36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40" fillId="16" borderId="36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22" fillId="13" borderId="32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50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50" fillId="49" borderId="38" applyNumberFormat="0" applyAlignment="0" applyProtection="0"/>
    <xf numFmtId="0" fontId="50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0" fontId="49" fillId="49" borderId="38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51" fillId="0" borderId="0"/>
    <xf numFmtId="0" fontId="52" fillId="0" borderId="0" applyNumberFormat="0" applyFill="0" applyBorder="0" applyAlignment="0" applyProtection="0"/>
    <xf numFmtId="0" fontId="39" fillId="44" borderId="0" applyNumberFormat="0" applyBorder="0" applyAlignment="0" applyProtection="0"/>
    <xf numFmtId="0" fontId="53" fillId="0" borderId="42" applyNumberFormat="0" applyFill="0" applyAlignment="0" applyProtection="0"/>
    <xf numFmtId="0" fontId="54" fillId="0" borderId="43" applyNumberFormat="0" applyFill="0" applyAlignment="0" applyProtection="0"/>
    <xf numFmtId="0" fontId="55" fillId="0" borderId="44" applyNumberFormat="0" applyFill="0" applyAlignment="0" applyProtection="0"/>
    <xf numFmtId="0" fontId="55" fillId="0" borderId="44" applyNumberFormat="0" applyFill="0" applyAlignment="0" applyProtection="0"/>
    <xf numFmtId="0" fontId="55" fillId="0" borderId="44" applyNumberFormat="0" applyFill="0" applyAlignment="0" applyProtection="0"/>
    <xf numFmtId="0" fontId="55" fillId="0" borderId="44" applyNumberFormat="0" applyFill="0" applyAlignment="0" applyProtection="0"/>
    <xf numFmtId="0" fontId="55" fillId="0" borderId="44" applyNumberFormat="0" applyFill="0" applyAlignment="0" applyProtection="0"/>
    <xf numFmtId="0" fontId="55" fillId="0" borderId="0" applyNumberFormat="0" applyFill="0" applyBorder="0" applyAlignment="0" applyProtection="0"/>
    <xf numFmtId="0" fontId="50" fillId="49" borderId="38" applyNumberFormat="0" applyAlignment="0" applyProtection="0"/>
    <xf numFmtId="0" fontId="50" fillId="49" borderId="38" applyNumberFormat="0" applyAlignment="0" applyProtection="0"/>
    <xf numFmtId="0" fontId="20" fillId="11" borderId="0" applyNumberFormat="0" applyBorder="0" applyAlignment="0" applyProtection="0"/>
    <xf numFmtId="0" fontId="56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48" fillId="0" borderId="39" applyNumberFormat="0" applyFill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0" fontId="38" fillId="43" borderId="0" applyNumberFormat="0" applyBorder="0" applyAlignment="0" applyProtection="0"/>
    <xf numFmtId="0" fontId="21" fillId="12" borderId="0" applyNumberFormat="0" applyBorder="0" applyAlignment="0" applyProtection="0"/>
    <xf numFmtId="0" fontId="62" fillId="43" borderId="0" applyNumberFormat="0" applyBorder="0" applyAlignment="0" applyProtection="0"/>
    <xf numFmtId="0" fontId="38" fillId="4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/>
    <xf numFmtId="0" fontId="1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/>
    <xf numFmtId="0" fontId="1" fillId="0" borderId="0"/>
    <xf numFmtId="0" fontId="1" fillId="0" borderId="0"/>
    <xf numFmtId="0" fontId="10" fillId="0" borderId="0" applyNumberFormat="0" applyFill="0" applyBorder="0" applyProtection="0"/>
    <xf numFmtId="0" fontId="1" fillId="0" borderId="0"/>
    <xf numFmtId="0" fontId="10" fillId="0" borderId="0" applyNumberFormat="0" applyFill="0" applyBorder="0" applyProtection="0"/>
    <xf numFmtId="0" fontId="1" fillId="0" borderId="0" applyNumberFormat="0" applyFill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Protection="0"/>
    <xf numFmtId="0" fontId="10" fillId="0" borderId="0"/>
    <xf numFmtId="0" fontId="10" fillId="0" borderId="0"/>
    <xf numFmtId="0" fontId="1" fillId="0" borderId="0" applyNumberFormat="0" applyFill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 applyNumberFormat="0" applyFill="0" applyBorder="0" applyProtection="0"/>
    <xf numFmtId="0" fontId="10" fillId="0" borderId="0" applyProtection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Protection="0"/>
    <xf numFmtId="0" fontId="1" fillId="0" borderId="0"/>
    <xf numFmtId="0" fontId="10" fillId="0" borderId="0"/>
    <xf numFmtId="0" fontId="10" fillId="0" borderId="0"/>
    <xf numFmtId="0" fontId="10" fillId="0" borderId="0" applyNumberFormat="0" applyFill="0" applyBorder="0" applyProtection="0"/>
    <xf numFmtId="0" fontId="1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/>
    <xf numFmtId="0" fontId="10" fillId="0" borderId="0"/>
    <xf numFmtId="0" fontId="10" fillId="0" borderId="0"/>
    <xf numFmtId="0" fontId="10" fillId="0" borderId="0" applyNumberFormat="0" applyFill="0" applyBorder="0" applyProtection="0"/>
    <xf numFmtId="0" fontId="1" fillId="0" borderId="0"/>
    <xf numFmtId="0" fontId="10" fillId="0" borderId="0" applyNumberFormat="0" applyFill="0" applyBorder="0" applyProtection="0"/>
    <xf numFmtId="0" fontId="10" fillId="0" borderId="0"/>
    <xf numFmtId="0" fontId="10" fillId="0" borderId="0" applyNumberFormat="0" applyFill="0" applyBorder="0" applyProtection="0"/>
    <xf numFmtId="0" fontId="1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4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/>
    <xf numFmtId="0" fontId="1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/>
    <xf numFmtId="0" fontId="1" fillId="0" borderId="0"/>
    <xf numFmtId="0" fontId="10" fillId="0" borderId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63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40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40" fillId="0" borderId="0"/>
    <xf numFmtId="0" fontId="40" fillId="0" borderId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" fillId="0" borderId="0"/>
    <xf numFmtId="0" fontId="40" fillId="0" borderId="0"/>
    <xf numFmtId="0" fontId="1" fillId="0" borderId="0" applyNumberFormat="0" applyFill="0" applyBorder="0" applyProtection="0"/>
    <xf numFmtId="0" fontId="10" fillId="0" borderId="0"/>
    <xf numFmtId="0" fontId="10" fillId="0" borderId="0" applyNumberFormat="0" applyFill="0" applyBorder="0" applyProtection="0"/>
    <xf numFmtId="0" fontId="1" fillId="0" borderId="0"/>
    <xf numFmtId="0" fontId="1" fillId="0" borderId="0"/>
    <xf numFmtId="0" fontId="10" fillId="0" borderId="0" applyNumberFormat="0" applyFill="0" applyBorder="0" applyProtection="0"/>
    <xf numFmtId="0" fontId="1" fillId="0" borderId="0"/>
    <xf numFmtId="0" fontId="1" fillId="0" borderId="0"/>
    <xf numFmtId="0" fontId="10" fillId="0" borderId="0" applyNumberFormat="0" applyFill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ill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40" fillId="0" borderId="0"/>
    <xf numFmtId="0" fontId="4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 applyNumberFormat="0" applyFill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ill="0" applyBorder="0" applyProtection="0"/>
    <xf numFmtId="0" fontId="64" fillId="0" borderId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" fillId="0" borderId="0"/>
    <xf numFmtId="0" fontId="10" fillId="0" borderId="0"/>
    <xf numFmtId="0" fontId="1" fillId="0" borderId="0"/>
    <xf numFmtId="0" fontId="1" fillId="0" borderId="0" applyNumberFormat="0" applyFill="0" applyBorder="0" applyProtection="0"/>
    <xf numFmtId="0" fontId="1" fillId="0" borderId="0"/>
    <xf numFmtId="0" fontId="1" fillId="0" borderId="0"/>
    <xf numFmtId="0" fontId="1" fillId="0" borderId="0"/>
    <xf numFmtId="0" fontId="10" fillId="0" borderId="0" applyNumberFormat="0" applyFill="0" applyBorder="0" applyProtection="0"/>
    <xf numFmtId="0" fontId="10" fillId="0" borderId="0"/>
    <xf numFmtId="0" fontId="1" fillId="0" borderId="0"/>
    <xf numFmtId="0" fontId="10" fillId="0" borderId="0" applyNumberFormat="0" applyFill="0" applyBorder="0" applyProtection="0"/>
    <xf numFmtId="0" fontId="1" fillId="0" borderId="0"/>
    <xf numFmtId="0" fontId="10" fillId="0" borderId="0" applyNumberFormat="0" applyFill="0" applyBorder="0" applyProtection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0" fillId="0" borderId="0" applyNumberFormat="0" applyFill="0" applyBorder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1" fillId="64" borderId="41" applyNumberFormat="0" applyFont="0" applyAlignment="0" applyProtection="0"/>
    <xf numFmtId="0" fontId="65" fillId="62" borderId="45" applyNumberFormat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10" borderId="0" applyNumberFormat="0" applyBorder="0" applyAlignment="0" applyProtection="0"/>
    <xf numFmtId="0" fontId="67" fillId="44" borderId="0" applyNumberFormat="0" applyBorder="0" applyAlignment="0" applyProtection="0"/>
    <xf numFmtId="0" fontId="39" fillId="44" borderId="0" applyNumberFormat="0" applyBorder="0" applyAlignment="0" applyProtection="0"/>
    <xf numFmtId="0" fontId="19" fillId="10" borderId="0" applyNumberFormat="0" applyBorder="0" applyAlignment="0" applyProtection="0"/>
    <xf numFmtId="0" fontId="23" fillId="14" borderId="33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5" fillId="62" borderId="45" applyNumberFormat="0" applyAlignment="0" applyProtection="0"/>
    <xf numFmtId="0" fontId="65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68" fillId="62" borderId="45" applyNumberFormat="0" applyAlignment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6" fillId="65" borderId="0" applyFont="0" applyBorder="0">
      <alignment vertical="center" wrapText="1"/>
    </xf>
    <xf numFmtId="0" fontId="2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" fillId="0" borderId="29" applyNumberFormat="0" applyFill="0" applyAlignment="0" applyProtection="0"/>
    <xf numFmtId="0" fontId="71" fillId="0" borderId="42" applyNumberFormat="0" applyFill="0" applyAlignment="0" applyProtection="0"/>
    <xf numFmtId="0" fontId="53" fillId="0" borderId="42" applyNumberFormat="0" applyFill="0" applyAlignment="0" applyProtection="0"/>
    <xf numFmtId="0" fontId="53" fillId="0" borderId="42" applyNumberFormat="0" applyFill="0" applyAlignment="0" applyProtection="0"/>
    <xf numFmtId="0" fontId="17" fillId="0" borderId="30" applyNumberFormat="0" applyFill="0" applyAlignment="0" applyProtection="0"/>
    <xf numFmtId="0" fontId="72" fillId="0" borderId="43" applyNumberFormat="0" applyFill="0" applyAlignment="0" applyProtection="0"/>
    <xf numFmtId="0" fontId="54" fillId="0" borderId="43" applyNumberFormat="0" applyFill="0" applyAlignment="0" applyProtection="0"/>
    <xf numFmtId="0" fontId="54" fillId="0" borderId="43" applyNumberFormat="0" applyFill="0" applyAlignment="0" applyProtection="0"/>
    <xf numFmtId="0" fontId="18" fillId="0" borderId="31" applyNumberFormat="0" applyFill="0" applyAlignment="0" applyProtection="0"/>
    <xf numFmtId="0" fontId="73" fillId="0" borderId="44" applyNumberFormat="0" applyFill="0" applyAlignment="0" applyProtection="0"/>
    <xf numFmtId="0" fontId="55" fillId="0" borderId="44" applyNumberFormat="0" applyFill="0" applyAlignment="0" applyProtection="0"/>
    <xf numFmtId="0" fontId="55" fillId="0" borderId="44" applyNumberFormat="0" applyFill="0" applyAlignment="0" applyProtection="0"/>
    <xf numFmtId="0" fontId="55" fillId="0" borderId="44" applyNumberFormat="0" applyFill="0" applyAlignment="0" applyProtection="0"/>
    <xf numFmtId="0" fontId="55" fillId="0" borderId="44" applyNumberFormat="0" applyFill="0" applyAlignment="0" applyProtection="0"/>
    <xf numFmtId="0" fontId="18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3" fillId="0" borderId="37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1" fillId="0" borderId="46" applyNumberFormat="0" applyFill="0" applyAlignment="0" applyProtection="0"/>
    <xf numFmtId="0" fontId="31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4" fillId="0" borderId="46" applyNumberFormat="0" applyFill="0" applyAlignment="0" applyProtection="0"/>
    <xf numFmtId="0" fontId="31" fillId="0" borderId="46" applyNumberFormat="0" applyFill="0" applyAlignment="0" applyProtection="0"/>
    <xf numFmtId="0" fontId="26" fillId="15" borderId="35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2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37" fillId="63" borderId="40" applyNumberFormat="0" applyAlignment="0" applyProtection="0"/>
    <xf numFmtId="0" fontId="43" fillId="0" borderId="0" applyNumberFormat="0" applyFill="0" applyBorder="0" applyAlignment="0" applyProtection="0"/>
    <xf numFmtId="0" fontId="1" fillId="0" borderId="0"/>
    <xf numFmtId="0" fontId="1" fillId="0" borderId="0"/>
    <xf numFmtId="0" fontId="15" fillId="0" borderId="0" applyNumberFormat="0" applyFill="0" applyBorder="0" applyAlignment="0" applyProtection="0"/>
    <xf numFmtId="0" fontId="16" fillId="0" borderId="29" applyNumberFormat="0" applyFill="0" applyAlignment="0" applyProtection="0"/>
    <xf numFmtId="0" fontId="17" fillId="0" borderId="30" applyNumberFormat="0" applyFill="0" applyAlignment="0" applyProtection="0"/>
    <xf numFmtId="0" fontId="18" fillId="0" borderId="31" applyNumberFormat="0" applyFill="0" applyAlignment="0" applyProtection="0"/>
    <xf numFmtId="0" fontId="18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32" applyNumberFormat="0" applyAlignment="0" applyProtection="0"/>
    <xf numFmtId="0" fontId="23" fillId="14" borderId="33" applyNumberFormat="0" applyAlignment="0" applyProtection="0"/>
    <xf numFmtId="0" fontId="24" fillId="14" borderId="32" applyNumberFormat="0" applyAlignment="0" applyProtection="0"/>
    <xf numFmtId="0" fontId="25" fillId="0" borderId="34" applyNumberFormat="0" applyFill="0" applyAlignment="0" applyProtection="0"/>
    <xf numFmtId="0" fontId="26" fillId="15" borderId="35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3" fillId="0" borderId="37" applyNumberFormat="0" applyFill="0" applyAlignment="0" applyProtection="0"/>
    <xf numFmtId="0" fontId="29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29" fillId="32" borderId="0" applyNumberFormat="0" applyBorder="0" applyAlignment="0" applyProtection="0"/>
    <xf numFmtId="0" fontId="29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29" fillId="40" borderId="0" applyNumberFormat="0" applyBorder="0" applyAlignment="0" applyProtection="0"/>
    <xf numFmtId="0" fontId="84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84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84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84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84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84" fillId="38" borderId="0" applyNumberFormat="0" applyBorder="0" applyAlignment="0" applyProtection="0"/>
    <xf numFmtId="0" fontId="10" fillId="38" borderId="0" applyNumberFormat="0" applyBorder="0" applyAlignment="0" applyProtection="0"/>
    <xf numFmtId="0" fontId="10" fillId="38" borderId="0" applyNumberFormat="0" applyBorder="0" applyAlignment="0" applyProtection="0"/>
    <xf numFmtId="0" fontId="10" fillId="38" borderId="0" applyNumberFormat="0" applyBorder="0" applyAlignment="0" applyProtection="0"/>
    <xf numFmtId="0" fontId="10" fillId="38" borderId="0" applyNumberFormat="0" applyBorder="0" applyAlignment="0" applyProtection="0"/>
    <xf numFmtId="0" fontId="10" fillId="38" borderId="0" applyNumberFormat="0" applyBorder="0" applyAlignment="0" applyProtection="0"/>
    <xf numFmtId="0" fontId="10" fillId="38" borderId="0" applyNumberFormat="0" applyBorder="0" applyAlignment="0" applyProtection="0"/>
    <xf numFmtId="0" fontId="10" fillId="38" borderId="0" applyNumberFormat="0" applyBorder="0" applyAlignment="0" applyProtection="0"/>
    <xf numFmtId="0" fontId="84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84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84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84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84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84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85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85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85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85" fillId="32" borderId="0" applyNumberFormat="0" applyBorder="0" applyAlignment="0" applyProtection="0"/>
    <xf numFmtId="0" fontId="29" fillId="32" borderId="0" applyNumberFormat="0" applyBorder="0" applyAlignment="0" applyProtection="0"/>
    <xf numFmtId="0" fontId="29" fillId="32" borderId="0" applyNumberFormat="0" applyBorder="0" applyAlignment="0" applyProtection="0"/>
    <xf numFmtId="0" fontId="29" fillId="32" borderId="0" applyNumberFormat="0" applyBorder="0" applyAlignment="0" applyProtection="0"/>
    <xf numFmtId="0" fontId="29" fillId="32" borderId="0" applyNumberFormat="0" applyBorder="0" applyAlignment="0" applyProtection="0"/>
    <xf numFmtId="0" fontId="85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85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85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85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85" fillId="25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85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85" fillId="33" borderId="0" applyNumberFormat="0" applyBorder="0" applyAlignment="0" applyProtection="0"/>
    <xf numFmtId="0" fontId="29" fillId="33" borderId="0" applyNumberFormat="0" applyBorder="0" applyAlignment="0" applyProtection="0"/>
    <xf numFmtId="0" fontId="29" fillId="33" borderId="0" applyNumberFormat="0" applyBorder="0" applyAlignment="0" applyProtection="0"/>
    <xf numFmtId="0" fontId="29" fillId="33" borderId="0" applyNumberFormat="0" applyBorder="0" applyAlignment="0" applyProtection="0"/>
    <xf numFmtId="0" fontId="29" fillId="33" borderId="0" applyNumberFormat="0" applyBorder="0" applyAlignment="0" applyProtection="0"/>
    <xf numFmtId="0" fontId="85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8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7" fillId="14" borderId="32" applyNumberFormat="0" applyAlignment="0" applyProtection="0"/>
    <xf numFmtId="0" fontId="24" fillId="14" borderId="32" applyNumberFormat="0" applyAlignment="0" applyProtection="0"/>
    <xf numFmtId="0" fontId="24" fillId="14" borderId="32" applyNumberFormat="0" applyAlignment="0" applyProtection="0"/>
    <xf numFmtId="0" fontId="24" fillId="14" borderId="32" applyNumberFormat="0" applyAlignment="0" applyProtection="0"/>
    <xf numFmtId="0" fontId="24" fillId="14" borderId="32" applyNumberFormat="0" applyAlignment="0" applyProtection="0"/>
    <xf numFmtId="0" fontId="88" fillId="0" borderId="34" applyNumberFormat="0" applyFill="0" applyAlignment="0" applyProtection="0"/>
    <xf numFmtId="0" fontId="25" fillId="0" borderId="34" applyNumberFormat="0" applyFill="0" applyAlignment="0" applyProtection="0"/>
    <xf numFmtId="0" fontId="25" fillId="0" borderId="34" applyNumberFormat="0" applyFill="0" applyAlignment="0" applyProtection="0"/>
    <xf numFmtId="0" fontId="25" fillId="0" borderId="34" applyNumberFormat="0" applyFill="0" applyAlignment="0" applyProtection="0"/>
    <xf numFmtId="0" fontId="25" fillId="0" borderId="34" applyNumberFormat="0" applyFill="0" applyAlignment="0" applyProtection="0"/>
    <xf numFmtId="0" fontId="10" fillId="16" borderId="36" applyNumberFormat="0" applyFont="0" applyAlignment="0" applyProtection="0"/>
    <xf numFmtId="0" fontId="10" fillId="16" borderId="36" applyNumberFormat="0" applyFont="0" applyAlignment="0" applyProtection="0"/>
    <xf numFmtId="0" fontId="84" fillId="16" borderId="36" applyNumberFormat="0" applyFont="0" applyAlignment="0" applyProtection="0"/>
    <xf numFmtId="0" fontId="10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40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83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40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10" fillId="16" borderId="36" applyNumberFormat="0" applyFont="0" applyAlignment="0" applyProtection="0"/>
    <xf numFmtId="0" fontId="40" fillId="16" borderId="36" applyNumberFormat="0" applyFont="0" applyAlignment="0" applyProtection="0"/>
    <xf numFmtId="0" fontId="40" fillId="16" borderId="36" applyNumberFormat="0" applyFont="0" applyAlignment="0" applyProtection="0"/>
    <xf numFmtId="0" fontId="10" fillId="16" borderId="36" applyNumberFormat="0" applyFont="0" applyAlignment="0" applyProtection="0"/>
    <xf numFmtId="0" fontId="89" fillId="13" borderId="32" applyNumberFormat="0" applyAlignment="0" applyProtection="0"/>
    <xf numFmtId="0" fontId="22" fillId="13" borderId="32" applyNumberFormat="0" applyAlignment="0" applyProtection="0"/>
    <xf numFmtId="0" fontId="22" fillId="13" borderId="32" applyNumberFormat="0" applyAlignment="0" applyProtection="0"/>
    <xf numFmtId="0" fontId="22" fillId="13" borderId="32" applyNumberFormat="0" applyAlignment="0" applyProtection="0"/>
    <xf numFmtId="0" fontId="22" fillId="13" borderId="32" applyNumberFormat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2" fillId="0" borderId="0"/>
    <xf numFmtId="0" fontId="9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/>
    <xf numFmtId="0" fontId="1" fillId="76" borderId="0" applyNumberFormat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0" fontId="9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92" fillId="0" borderId="0"/>
    <xf numFmtId="0" fontId="92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93" fillId="0" borderId="0"/>
    <xf numFmtId="0" fontId="93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1" fillId="0" borderId="0"/>
    <xf numFmtId="0" fontId="81" fillId="0" borderId="0"/>
    <xf numFmtId="0" fontId="81" fillId="0" borderId="0"/>
    <xf numFmtId="0" fontId="63" fillId="0" borderId="0"/>
    <xf numFmtId="0" fontId="81" fillId="0" borderId="0"/>
    <xf numFmtId="0" fontId="81" fillId="0" borderId="0"/>
    <xf numFmtId="0" fontId="1" fillId="0" borderId="0">
      <alignment wrapText="1"/>
    </xf>
    <xf numFmtId="0" fontId="1" fillId="0" borderId="0">
      <alignment wrapText="1"/>
    </xf>
    <xf numFmtId="0" fontId="10" fillId="0" borderId="0"/>
    <xf numFmtId="0" fontId="1" fillId="0" borderId="0">
      <alignment wrapText="1"/>
    </xf>
    <xf numFmtId="0" fontId="1" fillId="0" borderId="0"/>
    <xf numFmtId="0" fontId="81" fillId="0" borderId="0"/>
    <xf numFmtId="0" fontId="92" fillId="0" borderId="0"/>
    <xf numFmtId="0" fontId="1" fillId="0" borderId="0"/>
    <xf numFmtId="0" fontId="1" fillId="0" borderId="0"/>
    <xf numFmtId="0" fontId="1" fillId="0" borderId="0"/>
    <xf numFmtId="0" fontId="84" fillId="0" borderId="0"/>
    <xf numFmtId="0" fontId="84" fillId="0" borderId="0"/>
    <xf numFmtId="0" fontId="92" fillId="0" borderId="0"/>
    <xf numFmtId="0" fontId="9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94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81" fillId="0" borderId="0"/>
    <xf numFmtId="0" fontId="95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96" fillId="14" borderId="33" applyNumberFormat="0" applyAlignment="0" applyProtection="0"/>
    <xf numFmtId="0" fontId="23" fillId="14" borderId="33" applyNumberFormat="0" applyAlignment="0" applyProtection="0"/>
    <xf numFmtId="0" fontId="23" fillId="14" borderId="33" applyNumberFormat="0" applyAlignment="0" applyProtection="0"/>
    <xf numFmtId="0" fontId="23" fillId="14" borderId="33" applyNumberFormat="0" applyAlignment="0" applyProtection="0"/>
    <xf numFmtId="0" fontId="23" fillId="14" borderId="33" applyNumberFormat="0" applyAlignment="0" applyProtection="0"/>
    <xf numFmtId="0" fontId="97" fillId="0" borderId="0"/>
    <xf numFmtId="0" fontId="9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29" applyNumberFormat="0" applyFill="0" applyAlignment="0" applyProtection="0"/>
    <xf numFmtId="0" fontId="16" fillId="0" borderId="29" applyNumberFormat="0" applyFill="0" applyAlignment="0" applyProtection="0"/>
    <xf numFmtId="0" fontId="16" fillId="0" borderId="29" applyNumberFormat="0" applyFill="0" applyAlignment="0" applyProtection="0"/>
    <xf numFmtId="0" fontId="16" fillId="0" borderId="29" applyNumberFormat="0" applyFill="0" applyAlignment="0" applyProtection="0"/>
    <xf numFmtId="0" fontId="16" fillId="0" borderId="29" applyNumberFormat="0" applyFill="0" applyAlignment="0" applyProtection="0"/>
    <xf numFmtId="0" fontId="101" fillId="0" borderId="30" applyNumberFormat="0" applyFill="0" applyAlignment="0" applyProtection="0"/>
    <xf numFmtId="0" fontId="17" fillId="0" borderId="30" applyNumberFormat="0" applyFill="0" applyAlignment="0" applyProtection="0"/>
    <xf numFmtId="0" fontId="17" fillId="0" borderId="30" applyNumberFormat="0" applyFill="0" applyAlignment="0" applyProtection="0"/>
    <xf numFmtId="0" fontId="17" fillId="0" borderId="30" applyNumberFormat="0" applyFill="0" applyAlignment="0" applyProtection="0"/>
    <xf numFmtId="0" fontId="17" fillId="0" borderId="30" applyNumberFormat="0" applyFill="0" applyAlignment="0" applyProtection="0"/>
    <xf numFmtId="0" fontId="102" fillId="0" borderId="31" applyNumberFormat="0" applyFill="0" applyAlignment="0" applyProtection="0"/>
    <xf numFmtId="0" fontId="18" fillId="0" borderId="31" applyNumberFormat="0" applyFill="0" applyAlignment="0" applyProtection="0"/>
    <xf numFmtId="0" fontId="18" fillId="0" borderId="31" applyNumberFormat="0" applyFill="0" applyAlignment="0" applyProtection="0"/>
    <xf numFmtId="0" fontId="18" fillId="0" borderId="31" applyNumberFormat="0" applyFill="0" applyAlignment="0" applyProtection="0"/>
    <xf numFmtId="0" fontId="18" fillId="0" borderId="31" applyNumberFormat="0" applyFill="0" applyAlignment="0" applyProtection="0"/>
    <xf numFmtId="0" fontId="10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03" fillId="0" borderId="37" applyNumberFormat="0" applyFill="0" applyAlignment="0" applyProtection="0"/>
    <xf numFmtId="0" fontId="13" fillId="0" borderId="37" applyNumberFormat="0" applyFill="0" applyAlignment="0" applyProtection="0"/>
    <xf numFmtId="0" fontId="13" fillId="0" borderId="37" applyNumberFormat="0" applyFill="0" applyAlignment="0" applyProtection="0"/>
    <xf numFmtId="0" fontId="13" fillId="0" borderId="37" applyNumberFormat="0" applyFill="0" applyAlignment="0" applyProtection="0"/>
    <xf numFmtId="0" fontId="13" fillId="0" borderId="37" applyNumberFormat="0" applyFill="0" applyAlignment="0" applyProtection="0"/>
    <xf numFmtId="0" fontId="104" fillId="15" borderId="35" applyNumberFormat="0" applyAlignment="0" applyProtection="0"/>
    <xf numFmtId="0" fontId="26" fillId="15" borderId="35" applyNumberFormat="0" applyAlignment="0" applyProtection="0"/>
    <xf numFmtId="0" fontId="26" fillId="15" borderId="35" applyNumberFormat="0" applyAlignment="0" applyProtection="0"/>
    <xf numFmtId="0" fontId="26" fillId="15" borderId="35" applyNumberFormat="0" applyAlignment="0" applyProtection="0"/>
    <xf numFmtId="0" fontId="26" fillId="15" borderId="35" applyNumberFormat="0" applyAlignment="0" applyProtection="0"/>
    <xf numFmtId="0" fontId="105" fillId="0" borderId="0"/>
    <xf numFmtId="0" fontId="1" fillId="0" borderId="0"/>
  </cellStyleXfs>
  <cellXfs count="194">
    <xf numFmtId="0" fontId="0" fillId="0" borderId="0" xfId="0"/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" fillId="0" borderId="9" xfId="2" applyFont="1" applyBorder="1" applyAlignment="1" applyProtection="1">
      <alignment horizontal="center"/>
    </xf>
    <xf numFmtId="0" fontId="1" fillId="0" borderId="21" xfId="2" applyBorder="1" applyAlignment="1" applyProtection="1">
      <alignment horizontal="center" vertical="center"/>
    </xf>
    <xf numFmtId="14" fontId="1" fillId="0" borderId="21" xfId="2" applyNumberFormat="1" applyBorder="1" applyAlignment="1" applyProtection="1">
      <alignment horizontal="center" vertical="center"/>
    </xf>
    <xf numFmtId="0" fontId="1" fillId="0" borderId="25" xfId="2" applyBorder="1" applyAlignment="1" applyProtection="1">
      <alignment horizontal="center" vertical="center"/>
    </xf>
    <xf numFmtId="14" fontId="1" fillId="0" borderId="26" xfId="2" applyNumberFormat="1" applyBorder="1" applyAlignment="1" applyProtection="1">
      <alignment horizontal="center" vertical="center"/>
    </xf>
    <xf numFmtId="0" fontId="1" fillId="0" borderId="9" xfId="2" applyBorder="1" applyAlignment="1" applyProtection="1">
      <alignment horizontal="center"/>
    </xf>
    <xf numFmtId="0" fontId="1" fillId="7" borderId="9" xfId="2" applyFill="1" applyBorder="1" applyAlignment="1" applyProtection="1">
      <alignment horizontal="center"/>
    </xf>
    <xf numFmtId="0" fontId="1" fillId="0" borderId="22" xfId="2" applyBorder="1" applyAlignment="1" applyProtection="1">
      <alignment horizontal="center" vertical="center"/>
    </xf>
    <xf numFmtId="14" fontId="1" fillId="0" borderId="22" xfId="2" applyNumberFormat="1" applyBorder="1" applyAlignment="1" applyProtection="1">
      <alignment horizontal="center" vertical="center"/>
    </xf>
    <xf numFmtId="0" fontId="1" fillId="0" borderId="16" xfId="2" applyBorder="1" applyAlignment="1" applyProtection="1">
      <alignment horizontal="center" vertical="center"/>
    </xf>
    <xf numFmtId="14" fontId="1" fillId="0" borderId="10" xfId="2" applyNumberFormat="1" applyBorder="1" applyAlignment="1" applyProtection="1">
      <alignment horizontal="center" vertical="center"/>
    </xf>
    <xf numFmtId="0" fontId="1" fillId="5" borderId="9" xfId="2" applyFill="1" applyBorder="1" applyAlignment="1" applyProtection="1">
      <alignment horizontal="center"/>
    </xf>
    <xf numFmtId="0" fontId="1" fillId="8" borderId="9" xfId="2" applyFill="1" applyBorder="1" applyAlignment="1" applyProtection="1">
      <alignment horizontal="center"/>
    </xf>
    <xf numFmtId="0" fontId="1" fillId="4" borderId="9" xfId="2" applyFill="1" applyBorder="1" applyAlignment="1" applyProtection="1">
      <alignment horizontal="center"/>
    </xf>
    <xf numFmtId="0" fontId="1" fillId="6" borderId="9" xfId="2" applyFill="1" applyBorder="1" applyAlignment="1" applyProtection="1">
      <alignment horizontal="center"/>
    </xf>
    <xf numFmtId="0" fontId="1" fillId="0" borderId="23" xfId="2" applyFont="1" applyBorder="1" applyAlignment="1" applyProtection="1">
      <alignment horizontal="center" vertical="center"/>
    </xf>
    <xf numFmtId="14" fontId="1" fillId="0" borderId="23" xfId="2" applyNumberFormat="1" applyBorder="1" applyAlignment="1" applyProtection="1">
      <alignment horizontal="center" vertical="center"/>
    </xf>
    <xf numFmtId="0" fontId="1" fillId="0" borderId="17" xfId="2" applyBorder="1" applyAlignment="1" applyProtection="1">
      <alignment horizontal="center" vertical="center"/>
    </xf>
    <xf numFmtId="14" fontId="1" fillId="0" borderId="12" xfId="2" applyNumberFormat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/>
    </xf>
    <xf numFmtId="0" fontId="1" fillId="0" borderId="26" xfId="2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/>
    </xf>
    <xf numFmtId="0" fontId="1" fillId="0" borderId="10" xfId="2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/>
    </xf>
    <xf numFmtId="0" fontId="1" fillId="0" borderId="12" xfId="2" applyFont="1" applyBorder="1" applyAlignment="1" applyProtection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4" fontId="1" fillId="0" borderId="21" xfId="0" applyNumberFormat="1" applyFont="1" applyBorder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 vertical="center"/>
    </xf>
    <xf numFmtId="0" fontId="1" fillId="0" borderId="21" xfId="0" applyNumberFormat="1" applyFont="1" applyBorder="1" applyAlignment="1">
      <alignment horizontal="center" vertical="center"/>
    </xf>
    <xf numFmtId="0" fontId="1" fillId="0" borderId="22" xfId="0" applyNumberFormat="1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74" fillId="0" borderId="21" xfId="0" applyNumberFormat="1" applyFont="1" applyFill="1" applyBorder="1" applyAlignment="1">
      <alignment horizontal="center" vertical="center"/>
    </xf>
    <xf numFmtId="0" fontId="74" fillId="0" borderId="22" xfId="0" applyNumberFormat="1" applyFont="1" applyFill="1" applyBorder="1" applyAlignment="1">
      <alignment horizontal="center" vertical="center"/>
    </xf>
    <xf numFmtId="0" fontId="74" fillId="0" borderId="23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3" fillId="0" borderId="24" xfId="0" applyFont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 wrapText="1"/>
    </xf>
    <xf numFmtId="0" fontId="0" fillId="2" borderId="27" xfId="0" applyFill="1" applyBorder="1" applyAlignment="1" applyProtection="1">
      <alignment vertical="center" wrapText="1"/>
    </xf>
    <xf numFmtId="14" fontId="3" fillId="0" borderId="3" xfId="0" applyNumberFormat="1" applyFont="1" applyBorder="1" applyAlignment="1" applyProtection="1">
      <alignment horizontal="center" vertical="center" wrapText="1"/>
    </xf>
    <xf numFmtId="0" fontId="9" fillId="42" borderId="0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/>
    <xf numFmtId="0" fontId="0" fillId="0" borderId="0" xfId="0" applyNumberFormat="1" applyBorder="1" applyAlignment="1" applyProtection="1">
      <alignment vertical="center" wrapText="1"/>
    </xf>
    <xf numFmtId="0" fontId="0" fillId="0" borderId="0" xfId="0" applyNumberForma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11" xfId="0" applyFill="1" applyBorder="1" applyAlignment="1" applyProtection="1">
      <alignment horizontal="center"/>
    </xf>
    <xf numFmtId="0" fontId="1" fillId="0" borderId="25" xfId="0" applyFont="1" applyBorder="1" applyAlignment="1">
      <alignment horizontal="center" vertical="center"/>
    </xf>
    <xf numFmtId="14" fontId="1" fillId="0" borderId="26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0" fontId="26" fillId="66" borderId="47" xfId="0" applyFont="1" applyFill="1" applyBorder="1"/>
    <xf numFmtId="0" fontId="26" fillId="66" borderId="48" xfId="0" applyFont="1" applyFill="1" applyBorder="1"/>
    <xf numFmtId="0" fontId="26" fillId="66" borderId="50" xfId="0" applyFont="1" applyFill="1" applyBorder="1"/>
    <xf numFmtId="0" fontId="0" fillId="67" borderId="47" xfId="0" applyNumberFormat="1" applyFont="1" applyFill="1" applyBorder="1"/>
    <xf numFmtId="0" fontId="0" fillId="67" borderId="47" xfId="0" applyFont="1" applyFill="1" applyBorder="1" applyAlignment="1">
      <alignment horizontal="left"/>
    </xf>
    <xf numFmtId="0" fontId="0" fillId="67" borderId="48" xfId="0" applyFont="1" applyFill="1" applyBorder="1"/>
    <xf numFmtId="0" fontId="0" fillId="67" borderId="50" xfId="0" applyFont="1" applyFill="1" applyBorder="1"/>
    <xf numFmtId="0" fontId="0" fillId="0" borderId="47" xfId="0" applyNumberFormat="1" applyFont="1" applyBorder="1"/>
    <xf numFmtId="0" fontId="0" fillId="0" borderId="47" xfId="0" applyFont="1" applyBorder="1" applyAlignment="1">
      <alignment horizontal="left"/>
    </xf>
    <xf numFmtId="0" fontId="0" fillId="0" borderId="48" xfId="0" applyFont="1" applyBorder="1"/>
    <xf numFmtId="0" fontId="0" fillId="0" borderId="50" xfId="0" applyFont="1" applyBorder="1"/>
    <xf numFmtId="0" fontId="0" fillId="0" borderId="47" xfId="0" applyFont="1" applyBorder="1"/>
    <xf numFmtId="0" fontId="0" fillId="67" borderId="47" xfId="0" applyFont="1" applyFill="1" applyBorder="1"/>
    <xf numFmtId="0" fontId="0" fillId="67" borderId="48" xfId="0" applyNumberFormat="1" applyFont="1" applyFill="1" applyBorder="1"/>
    <xf numFmtId="0" fontId="0" fillId="67" borderId="50" xfId="0" applyNumberFormat="1" applyFont="1" applyFill="1" applyBorder="1"/>
    <xf numFmtId="0" fontId="0" fillId="0" borderId="5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0" fillId="41" borderId="13" xfId="0" applyFill="1" applyBorder="1" applyAlignment="1" applyProtection="1">
      <alignment horizontal="center"/>
    </xf>
    <xf numFmtId="0" fontId="0" fillId="41" borderId="3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 wrapText="1"/>
    </xf>
    <xf numFmtId="14" fontId="0" fillId="0" borderId="0" xfId="0" applyNumberFormat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</xf>
    <xf numFmtId="0" fontId="0" fillId="0" borderId="48" xfId="0" applyFont="1" applyFill="1" applyBorder="1"/>
    <xf numFmtId="0" fontId="6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 wrapText="1"/>
      <protection locked="0"/>
    </xf>
    <xf numFmtId="49" fontId="76" fillId="0" borderId="9" xfId="8" applyNumberFormat="1" applyFont="1" applyFill="1" applyBorder="1" applyAlignment="1" applyProtection="1">
      <alignment horizontal="center" vertical="center" wrapText="1"/>
    </xf>
    <xf numFmtId="0" fontId="75" fillId="0" borderId="9" xfId="5" applyNumberFormat="1" applyFont="1" applyFill="1" applyBorder="1" applyAlignment="1" applyProtection="1">
      <alignment horizontal="center" vertical="center" wrapText="1"/>
    </xf>
    <xf numFmtId="0" fontId="9" fillId="75" borderId="9" xfId="0" applyFont="1" applyFill="1" applyBorder="1" applyAlignment="1" applyProtection="1">
      <alignment horizontal="center" vertical="center" wrapText="1"/>
    </xf>
    <xf numFmtId="49" fontId="76" fillId="75" borderId="9" xfId="8" applyNumberFormat="1" applyFont="1" applyFill="1" applyBorder="1" applyAlignment="1" applyProtection="1">
      <alignment horizontal="center" vertical="center" wrapText="1"/>
    </xf>
    <xf numFmtId="0" fontId="75" fillId="75" borderId="9" xfId="5" applyNumberFormat="1" applyFont="1" applyFill="1" applyBorder="1" applyAlignment="1" applyProtection="1">
      <alignment horizontal="center" vertical="center" wrapText="1"/>
    </xf>
    <xf numFmtId="0" fontId="9" fillId="0" borderId="25" xfId="0" applyFont="1" applyFill="1" applyBorder="1" applyAlignment="1" applyProtection="1">
      <alignment horizontal="center" vertical="center" wrapText="1"/>
    </xf>
    <xf numFmtId="49" fontId="76" fillId="0" borderId="51" xfId="8" applyNumberFormat="1" applyFont="1" applyFill="1" applyBorder="1" applyAlignment="1" applyProtection="1">
      <alignment horizontal="center" vertical="center" wrapText="1"/>
    </xf>
    <xf numFmtId="0" fontId="9" fillId="0" borderId="51" xfId="0" applyFont="1" applyFill="1" applyBorder="1" applyAlignment="1" applyProtection="1">
      <alignment horizontal="center" vertical="center" wrapText="1"/>
    </xf>
    <xf numFmtId="0" fontId="75" fillId="0" borderId="51" xfId="5" applyNumberFormat="1" applyFont="1" applyFill="1" applyBorder="1" applyAlignment="1" applyProtection="1">
      <alignment horizontal="center" vertical="center" wrapText="1"/>
    </xf>
    <xf numFmtId="0" fontId="9" fillId="75" borderId="16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49" fontId="76" fillId="0" borderId="52" xfId="8" applyNumberFormat="1" applyFont="1" applyFill="1" applyBorder="1" applyAlignment="1" applyProtection="1">
      <alignment horizontal="center" vertical="center" wrapText="1"/>
    </xf>
    <xf numFmtId="0" fontId="9" fillId="0" borderId="52" xfId="0" applyFont="1" applyFill="1" applyBorder="1" applyAlignment="1" applyProtection="1">
      <alignment horizontal="center" vertical="center" wrapText="1"/>
    </xf>
    <xf numFmtId="0" fontId="75" fillId="0" borderId="52" xfId="5" applyNumberFormat="1" applyFont="1" applyFill="1" applyBorder="1" applyAlignment="1" applyProtection="1">
      <alignment horizontal="center" vertical="center" wrapText="1"/>
    </xf>
    <xf numFmtId="0" fontId="9" fillId="0" borderId="53" xfId="0" applyFont="1" applyFill="1" applyBorder="1" applyAlignment="1" applyProtection="1">
      <alignment horizontal="center" vertical="center" wrapText="1"/>
    </xf>
    <xf numFmtId="0" fontId="9" fillId="75" borderId="8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49" xfId="0" applyFont="1" applyFill="1" applyBorder="1" applyAlignment="1" applyProtection="1">
      <alignment horizontal="center" vertical="center" wrapText="1"/>
    </xf>
    <xf numFmtId="0" fontId="12" fillId="0" borderId="9" xfId="5" applyNumberFormat="1" applyFont="1" applyFill="1" applyBorder="1" applyAlignment="1" applyProtection="1">
      <alignment horizontal="center" vertical="center"/>
    </xf>
    <xf numFmtId="0" fontId="12" fillId="75" borderId="9" xfId="5" applyNumberFormat="1" applyFont="1" applyFill="1" applyBorder="1" applyAlignment="1" applyProtection="1">
      <alignment horizontal="center" vertical="center"/>
    </xf>
    <xf numFmtId="0" fontId="12" fillId="0" borderId="25" xfId="5" applyNumberFormat="1" applyFont="1" applyFill="1" applyBorder="1" applyAlignment="1" applyProtection="1">
      <alignment horizontal="center" vertical="center"/>
    </xf>
    <xf numFmtId="0" fontId="12" fillId="0" borderId="51" xfId="5" applyNumberFormat="1" applyFont="1" applyFill="1" applyBorder="1" applyAlignment="1" applyProtection="1">
      <alignment horizontal="center" vertical="center"/>
    </xf>
    <xf numFmtId="0" fontId="12" fillId="75" borderId="16" xfId="5" applyNumberFormat="1" applyFont="1" applyFill="1" applyBorder="1" applyAlignment="1" applyProtection="1">
      <alignment horizontal="center" vertical="center"/>
    </xf>
    <xf numFmtId="0" fontId="12" fillId="0" borderId="16" xfId="5" applyNumberFormat="1" applyFont="1" applyFill="1" applyBorder="1" applyAlignment="1" applyProtection="1">
      <alignment horizontal="center" vertical="center"/>
    </xf>
    <xf numFmtId="0" fontId="12" fillId="0" borderId="17" xfId="5" applyNumberFormat="1" applyFont="1" applyFill="1" applyBorder="1" applyAlignment="1" applyProtection="1">
      <alignment horizontal="center" vertical="center"/>
    </xf>
    <xf numFmtId="0" fontId="12" fillId="0" borderId="52" xfId="5" applyNumberFormat="1" applyFont="1" applyFill="1" applyBorder="1" applyAlignment="1" applyProtection="1">
      <alignment horizontal="center" vertical="center"/>
    </xf>
    <xf numFmtId="0" fontId="12" fillId="0" borderId="53" xfId="5" applyNumberFormat="1" applyFont="1" applyFill="1" applyBorder="1" applyAlignment="1" applyProtection="1">
      <alignment horizontal="center" vertical="center"/>
    </xf>
    <xf numFmtId="0" fontId="12" fillId="75" borderId="8" xfId="5" applyNumberFormat="1" applyFont="1" applyFill="1" applyBorder="1" applyAlignment="1" applyProtection="1">
      <alignment horizontal="center" vertical="center"/>
    </xf>
    <xf numFmtId="0" fontId="12" fillId="0" borderId="8" xfId="5" applyNumberFormat="1" applyFont="1" applyFill="1" applyBorder="1" applyAlignment="1" applyProtection="1">
      <alignment horizontal="center" vertical="center"/>
    </xf>
    <xf numFmtId="0" fontId="12" fillId="0" borderId="49" xfId="5" applyNumberFormat="1" applyFont="1" applyFill="1" applyBorder="1" applyAlignment="1" applyProtection="1">
      <alignment horizontal="center" vertical="center"/>
    </xf>
    <xf numFmtId="14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14" fontId="9" fillId="75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75" borderId="9" xfId="0" applyFont="1" applyFill="1" applyBorder="1" applyAlignment="1" applyProtection="1">
      <alignment horizontal="center" vertical="center" wrapText="1"/>
      <protection locked="0"/>
    </xf>
    <xf numFmtId="14" fontId="9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1" xfId="0" applyFont="1" applyFill="1" applyBorder="1" applyAlignment="1" applyProtection="1">
      <alignment horizontal="center" vertical="center" wrapText="1"/>
      <protection locked="0"/>
    </xf>
    <xf numFmtId="14" fontId="9" fillId="75" borderId="16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2" xfId="0" applyFont="1" applyFill="1" applyBorder="1" applyAlignment="1" applyProtection="1">
      <alignment horizontal="center" vertical="center" wrapText="1"/>
      <protection locked="0"/>
    </xf>
    <xf numFmtId="49" fontId="9" fillId="0" borderId="53" xfId="0" applyNumberFormat="1" applyFont="1" applyFill="1" applyBorder="1" applyAlignment="1" applyProtection="1">
      <alignment horizontal="center" vertical="center" wrapText="1"/>
      <protection locked="0"/>
    </xf>
    <xf numFmtId="49" fontId="9" fillId="75" borderId="8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49" xfId="0" applyNumberFormat="1" applyFont="1" applyFill="1" applyBorder="1" applyAlignment="1" applyProtection="1">
      <alignment horizontal="center" vertical="center" wrapText="1"/>
      <protection locked="0"/>
    </xf>
    <xf numFmtId="14" fontId="77" fillId="0" borderId="53" xfId="0" applyNumberFormat="1" applyFont="1" applyFill="1" applyBorder="1" applyAlignment="1" applyProtection="1">
      <alignment horizontal="center" vertical="center" wrapText="1"/>
      <protection locked="0"/>
    </xf>
    <xf numFmtId="14" fontId="77" fillId="75" borderId="8" xfId="0" applyNumberFormat="1" applyFont="1" applyFill="1" applyBorder="1" applyAlignment="1" applyProtection="1">
      <alignment horizontal="center" vertical="center" wrapText="1"/>
      <protection locked="0"/>
    </xf>
    <xf numFmtId="14" fontId="77" fillId="0" borderId="8" xfId="0" applyNumberFormat="1" applyFont="1" applyFill="1" applyBorder="1" applyAlignment="1" applyProtection="1">
      <alignment horizontal="center" vertical="center" wrapText="1"/>
      <protection locked="0"/>
    </xf>
    <xf numFmtId="14" fontId="77" fillId="0" borderId="49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2" applyNumberFormat="1" applyFont="1" applyFill="1" applyBorder="1" applyAlignment="1" applyProtection="1">
      <alignment horizontal="center" vertical="center" wrapText="1"/>
    </xf>
    <xf numFmtId="14" fontId="2" fillId="0" borderId="9" xfId="2" applyNumberFormat="1" applyFont="1" applyFill="1" applyBorder="1" applyAlignment="1" applyProtection="1">
      <alignment horizontal="center" vertical="center" wrapText="1"/>
    </xf>
    <xf numFmtId="0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center" vertical="center" wrapText="1"/>
    </xf>
    <xf numFmtId="0" fontId="2" fillId="75" borderId="9" xfId="2" applyNumberFormat="1" applyFont="1" applyFill="1" applyBorder="1" applyAlignment="1" applyProtection="1">
      <alignment horizontal="center" vertical="center" wrapText="1"/>
    </xf>
    <xf numFmtId="14" fontId="2" fillId="75" borderId="9" xfId="2" applyNumberFormat="1" applyFont="1" applyFill="1" applyBorder="1" applyAlignment="1" applyProtection="1">
      <alignment horizontal="center" vertical="center" wrapText="1"/>
    </xf>
    <xf numFmtId="0" fontId="2" fillId="75" borderId="9" xfId="2" applyNumberFormat="1" applyFont="1" applyFill="1" applyBorder="1" applyAlignment="1" applyProtection="1">
      <alignment horizontal="center" vertical="center" wrapText="1"/>
      <protection locked="0"/>
    </xf>
    <xf numFmtId="0" fontId="0" fillId="75" borderId="9" xfId="0" applyFont="1" applyFill="1" applyBorder="1" applyAlignment="1" applyProtection="1">
      <alignment horizontal="center" vertical="center" wrapText="1"/>
    </xf>
    <xf numFmtId="0" fontId="2" fillId="0" borderId="25" xfId="2" applyNumberFormat="1" applyFont="1" applyFill="1" applyBorder="1" applyAlignment="1" applyProtection="1">
      <alignment horizontal="center" vertical="center" wrapText="1"/>
    </xf>
    <xf numFmtId="0" fontId="2" fillId="0" borderId="51" xfId="2" applyNumberFormat="1" applyFont="1" applyFill="1" applyBorder="1" applyAlignment="1" applyProtection="1">
      <alignment horizontal="center" vertical="center" wrapText="1"/>
    </xf>
    <xf numFmtId="14" fontId="2" fillId="0" borderId="51" xfId="2" applyNumberFormat="1" applyFont="1" applyFill="1" applyBorder="1" applyAlignment="1" applyProtection="1">
      <alignment horizontal="center" vertical="center" wrapText="1"/>
    </xf>
    <xf numFmtId="0" fontId="2" fillId="0" borderId="51" xfId="2" applyNumberFormat="1" applyFont="1" applyFill="1" applyBorder="1" applyAlignment="1" applyProtection="1">
      <alignment horizontal="center" vertical="center" wrapText="1"/>
      <protection locked="0"/>
    </xf>
    <xf numFmtId="14" fontId="9" fillId="0" borderId="5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1" xfId="0" applyFont="1" applyFill="1" applyBorder="1" applyAlignment="1" applyProtection="1">
      <alignment horizontal="center" vertical="center" wrapText="1"/>
    </xf>
    <xf numFmtId="0" fontId="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2" fillId="75" borderId="16" xfId="2" applyNumberFormat="1" applyFont="1" applyFill="1" applyBorder="1" applyAlignment="1" applyProtection="1">
      <alignment horizontal="center" vertical="center" wrapText="1"/>
    </xf>
    <xf numFmtId="0" fontId="0" fillId="75" borderId="1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6" xfId="2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7" xfId="2" applyNumberFormat="1" applyFont="1" applyFill="1" applyBorder="1" applyAlignment="1" applyProtection="1">
      <alignment horizontal="center" vertical="center" wrapText="1"/>
    </xf>
    <xf numFmtId="0" fontId="2" fillId="0" borderId="52" xfId="2" applyNumberFormat="1" applyFont="1" applyFill="1" applyBorder="1" applyAlignment="1" applyProtection="1">
      <alignment horizontal="center" vertical="center" wrapText="1"/>
    </xf>
    <xf numFmtId="14" fontId="2" fillId="0" borderId="52" xfId="2" applyNumberFormat="1" applyFont="1" applyFill="1" applyBorder="1" applyAlignment="1" applyProtection="1">
      <alignment horizontal="center" vertical="center" wrapText="1"/>
    </xf>
    <xf numFmtId="0" fontId="2" fillId="0" borderId="52" xfId="2" applyNumberFormat="1" applyFont="1" applyFill="1" applyBorder="1" applyAlignment="1" applyProtection="1">
      <alignment horizontal="center" vertical="center" wrapText="1"/>
      <protection locked="0"/>
    </xf>
    <xf numFmtId="14" fontId="9" fillId="0" borderId="5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2" xfId="0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78" fillId="68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</xf>
    <xf numFmtId="0" fontId="0" fillId="75" borderId="16" xfId="0" applyFont="1" applyFill="1" applyBorder="1" applyAlignment="1" applyProtection="1">
      <alignment horizontal="center" vertical="center" wrapText="1"/>
    </xf>
    <xf numFmtId="0" fontId="0" fillId="0" borderId="16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 applyProtection="1">
      <alignment horizontal="center" vertical="center" wrapText="1"/>
    </xf>
    <xf numFmtId="14" fontId="27" fillId="0" borderId="16" xfId="0" applyNumberFormat="1" applyFont="1" applyFill="1" applyBorder="1" applyAlignment="1" applyProtection="1">
      <alignment horizontal="center" vertical="center" wrapText="1"/>
      <protection locked="0"/>
    </xf>
    <xf numFmtId="14" fontId="27" fillId="75" borderId="16" xfId="0" applyNumberFormat="1" applyFont="1" applyFill="1" applyBorder="1" applyAlignment="1" applyProtection="1">
      <alignment horizontal="center" vertical="center" wrapText="1"/>
      <protection locked="0"/>
    </xf>
    <xf numFmtId="0" fontId="80" fillId="73" borderId="1" xfId="0" applyFont="1" applyFill="1" applyBorder="1" applyAlignment="1" applyProtection="1">
      <alignment horizontal="center" vertical="center" wrapText="1"/>
      <protection locked="0"/>
    </xf>
    <xf numFmtId="0" fontId="80" fillId="73" borderId="54" xfId="0" applyFont="1" applyFill="1" applyBorder="1" applyAlignment="1" applyProtection="1">
      <alignment horizontal="center" vertical="center" wrapText="1"/>
      <protection locked="0"/>
    </xf>
    <xf numFmtId="0" fontId="80" fillId="73" borderId="54" xfId="0" applyNumberFormat="1" applyFont="1" applyFill="1" applyBorder="1" applyAlignment="1" applyProtection="1">
      <alignment horizontal="center" vertical="center" wrapText="1"/>
      <protection locked="0"/>
    </xf>
    <xf numFmtId="164" fontId="78" fillId="72" borderId="1" xfId="0" applyNumberFormat="1" applyFont="1" applyFill="1" applyBorder="1" applyAlignment="1" applyProtection="1">
      <alignment horizontal="center" vertical="center" textRotation="90" wrapText="1"/>
      <protection locked="0"/>
    </xf>
    <xf numFmtId="164" fontId="78" fillId="72" borderId="54" xfId="0" applyNumberFormat="1" applyFont="1" applyFill="1" applyBorder="1" applyAlignment="1" applyProtection="1">
      <alignment horizontal="center" vertical="center" textRotation="90" wrapText="1"/>
      <protection locked="0"/>
    </xf>
    <xf numFmtId="0" fontId="14" fillId="69" borderId="1" xfId="2" applyNumberFormat="1" applyFont="1" applyFill="1" applyBorder="1" applyAlignment="1" applyProtection="1">
      <alignment horizontal="center" vertical="center" wrapText="1"/>
      <protection locked="0"/>
    </xf>
    <xf numFmtId="0" fontId="14" fillId="69" borderId="54" xfId="2" applyNumberFormat="1" applyFont="1" applyFill="1" applyBorder="1" applyAlignment="1" applyProtection="1">
      <alignment horizontal="center" vertical="center" wrapText="1"/>
      <protection locked="0"/>
    </xf>
    <xf numFmtId="0" fontId="14" fillId="70" borderId="1" xfId="2" applyNumberFormat="1" applyFont="1" applyFill="1" applyBorder="1" applyAlignment="1" applyProtection="1">
      <alignment horizontal="center" vertical="center" wrapText="1"/>
      <protection locked="0"/>
    </xf>
    <xf numFmtId="0" fontId="14" fillId="70" borderId="54" xfId="2" applyNumberFormat="1" applyFont="1" applyFill="1" applyBorder="1" applyAlignment="1" applyProtection="1">
      <alignment horizontal="center" vertical="center" wrapText="1"/>
      <protection locked="0"/>
    </xf>
    <xf numFmtId="0" fontId="79" fillId="73" borderId="1" xfId="2" applyNumberFormat="1" applyFont="1" applyFill="1" applyBorder="1" applyAlignment="1" applyProtection="1">
      <alignment horizontal="center" vertical="center" wrapText="1"/>
      <protection locked="0"/>
    </xf>
    <xf numFmtId="0" fontId="79" fillId="73" borderId="54" xfId="2" applyNumberFormat="1" applyFont="1" applyFill="1" applyBorder="1" applyAlignment="1" applyProtection="1">
      <alignment horizontal="center" vertical="center" wrapText="1"/>
      <protection locked="0"/>
    </xf>
    <xf numFmtId="0" fontId="79" fillId="74" borderId="54" xfId="2" applyNumberFormat="1" applyFont="1" applyFill="1" applyBorder="1" applyAlignment="1" applyProtection="1">
      <alignment horizontal="center" vertical="center" wrapText="1"/>
      <protection locked="0"/>
    </xf>
    <xf numFmtId="0" fontId="80" fillId="73" borderId="15" xfId="0" applyFont="1" applyFill="1" applyBorder="1" applyAlignment="1" applyProtection="1">
      <alignment horizontal="center" vertical="center" wrapText="1"/>
      <protection locked="0"/>
    </xf>
    <xf numFmtId="0" fontId="78" fillId="68" borderId="18" xfId="0" applyFont="1" applyFill="1" applyBorder="1" applyAlignment="1" applyProtection="1">
      <alignment horizontal="center" vertical="center" wrapText="1"/>
      <protection locked="0"/>
    </xf>
    <xf numFmtId="0" fontId="78" fillId="68" borderId="14" xfId="0" applyFont="1" applyFill="1" applyBorder="1" applyAlignment="1" applyProtection="1">
      <alignment horizontal="center" vertical="center" wrapText="1"/>
      <protection locked="0"/>
    </xf>
    <xf numFmtId="0" fontId="4" fillId="9" borderId="24" xfId="0" applyFont="1" applyFill="1" applyBorder="1" applyAlignment="1" applyProtection="1">
      <alignment horizontal="center" vertical="center" wrapText="1"/>
    </xf>
    <xf numFmtId="0" fontId="4" fillId="9" borderId="28" xfId="0" applyFont="1" applyFill="1" applyBorder="1" applyAlignment="1" applyProtection="1">
      <alignment horizontal="center" vertical="center" wrapText="1"/>
    </xf>
    <xf numFmtId="0" fontId="4" fillId="9" borderId="19" xfId="0" applyFont="1" applyFill="1" applyBorder="1" applyAlignment="1" applyProtection="1">
      <alignment horizontal="center" vertical="center" wrapText="1"/>
    </xf>
    <xf numFmtId="0" fontId="3" fillId="71" borderId="20" xfId="0" applyFont="1" applyFill="1" applyBorder="1" applyAlignment="1" applyProtection="1">
      <alignment horizontal="center" vertical="center" wrapText="1"/>
    </xf>
    <xf numFmtId="0" fontId="3" fillId="71" borderId="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1" fillId="0" borderId="1" xfId="2" applyFont="1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24" xfId="2" applyFont="1" applyBorder="1" applyAlignment="1" applyProtection="1">
      <alignment horizontal="center"/>
    </xf>
    <xf numFmtId="0" fontId="1" fillId="0" borderId="19" xfId="2" applyFont="1" applyBorder="1" applyAlignment="1" applyProtection="1">
      <alignment horizontal="center"/>
    </xf>
    <xf numFmtId="0" fontId="1" fillId="0" borderId="8" xfId="2" applyFont="1" applyBorder="1" applyAlignment="1" applyProtection="1">
      <alignment horizontal="center"/>
    </xf>
    <xf numFmtId="0" fontId="1" fillId="0" borderId="7" xfId="2" applyFont="1" applyBorder="1" applyAlignment="1" applyProtection="1">
      <alignment horizontal="center"/>
    </xf>
  </cellXfs>
  <cellStyles count="1631">
    <cellStyle name="20 % - Accent1" xfId="1260" builtinId="30" customBuiltin="1"/>
    <cellStyle name="20 % - Accent1 2" xfId="25"/>
    <cellStyle name="20 % - Accent1 2 2" xfId="26"/>
    <cellStyle name="20 % - Accent1 2 2 2" xfId="1284"/>
    <cellStyle name="20 % - Accent1 2 3" xfId="27"/>
    <cellStyle name="20 % - Accent1 2 3 2" xfId="1285"/>
    <cellStyle name="20 % - Accent1 2 4" xfId="28"/>
    <cellStyle name="20 % - Accent1 2 5" xfId="1283"/>
    <cellStyle name="20 % - Accent1 3" xfId="29"/>
    <cellStyle name="20 % - Accent1 4" xfId="1286"/>
    <cellStyle name="20 % - Accent1 5" xfId="1287"/>
    <cellStyle name="20 % - Accent1 6" xfId="1288"/>
    <cellStyle name="20 % - Accent1 7" xfId="1289"/>
    <cellStyle name="20 % - Accent1 8" xfId="1290"/>
    <cellStyle name="20 % - Accent2" xfId="1264" builtinId="34" customBuiltin="1"/>
    <cellStyle name="20 % - Accent2 2" xfId="30"/>
    <cellStyle name="20 % - Accent2 2 2" xfId="31"/>
    <cellStyle name="20 % - Accent2 2 2 2" xfId="1292"/>
    <cellStyle name="20 % - Accent2 2 3" xfId="32"/>
    <cellStyle name="20 % - Accent2 2 3 2" xfId="1293"/>
    <cellStyle name="20 % - Accent2 2 4" xfId="33"/>
    <cellStyle name="20 % - Accent2 2 5" xfId="1291"/>
    <cellStyle name="20 % - Accent2 3" xfId="34"/>
    <cellStyle name="20 % - Accent2 4" xfId="1294"/>
    <cellStyle name="20 % - Accent2 5" xfId="1295"/>
    <cellStyle name="20 % - Accent2 6" xfId="1296"/>
    <cellStyle name="20 % - Accent2 7" xfId="1297"/>
    <cellStyle name="20 % - Accent2 8" xfId="1298"/>
    <cellStyle name="20 % - Accent3" xfId="1268" builtinId="38" customBuiltin="1"/>
    <cellStyle name="20 % - Accent3 2" xfId="35"/>
    <cellStyle name="20 % - Accent3 2 2" xfId="36"/>
    <cellStyle name="20 % - Accent3 2 2 2" xfId="1300"/>
    <cellStyle name="20 % - Accent3 2 3" xfId="37"/>
    <cellStyle name="20 % - Accent3 2 3 2" xfId="1301"/>
    <cellStyle name="20 % - Accent3 2 4" xfId="38"/>
    <cellStyle name="20 % - Accent3 2 5" xfId="1299"/>
    <cellStyle name="20 % - Accent3 3" xfId="39"/>
    <cellStyle name="20 % - Accent3 4" xfId="1302"/>
    <cellStyle name="20 % - Accent3 5" xfId="1303"/>
    <cellStyle name="20 % - Accent3 6" xfId="1304"/>
    <cellStyle name="20 % - Accent3 7" xfId="1305"/>
    <cellStyle name="20 % - Accent3 8" xfId="1306"/>
    <cellStyle name="20 % - Accent4" xfId="1272" builtinId="42" customBuiltin="1"/>
    <cellStyle name="20 % - Accent4 2" xfId="40"/>
    <cellStyle name="20 % - Accent4 2 2" xfId="41"/>
    <cellStyle name="20 % - Accent4 2 2 2" xfId="1308"/>
    <cellStyle name="20 % - Accent4 2 3" xfId="42"/>
    <cellStyle name="20 % - Accent4 2 3 2" xfId="1309"/>
    <cellStyle name="20 % - Accent4 2 4" xfId="43"/>
    <cellStyle name="20 % - Accent4 2 5" xfId="1307"/>
    <cellStyle name="20 % - Accent4 3" xfId="44"/>
    <cellStyle name="20 % - Accent4 4" xfId="1310"/>
    <cellStyle name="20 % - Accent4 5" xfId="1311"/>
    <cellStyle name="20 % - Accent4 6" xfId="1312"/>
    <cellStyle name="20 % - Accent4 7" xfId="1313"/>
    <cellStyle name="20 % - Accent4 8" xfId="1314"/>
    <cellStyle name="20 % - Accent5" xfId="1276" builtinId="46" customBuiltin="1"/>
    <cellStyle name="20 % - Accent5 2" xfId="45"/>
    <cellStyle name="20 % - Accent5 2 2" xfId="46"/>
    <cellStyle name="20 % - Accent5 2 2 2" xfId="1316"/>
    <cellStyle name="20 % - Accent5 2 3" xfId="47"/>
    <cellStyle name="20 % - Accent5 2 3 2" xfId="1317"/>
    <cellStyle name="20 % - Accent5 2 4" xfId="48"/>
    <cellStyle name="20 % - Accent5 2 5" xfId="1315"/>
    <cellStyle name="20 % - Accent5 3" xfId="49"/>
    <cellStyle name="20 % - Accent5 4" xfId="1318"/>
    <cellStyle name="20 % - Accent5 5" xfId="1319"/>
    <cellStyle name="20 % - Accent5 6" xfId="1320"/>
    <cellStyle name="20 % - Accent5 7" xfId="1321"/>
    <cellStyle name="20 % - Accent5 8" xfId="1322"/>
    <cellStyle name="20 % - Accent6" xfId="1280" builtinId="50" customBuiltin="1"/>
    <cellStyle name="20 % - Accent6 2" xfId="50"/>
    <cellStyle name="20 % - Accent6 2 2" xfId="51"/>
    <cellStyle name="20 % - Accent6 2 2 2" xfId="1324"/>
    <cellStyle name="20 % - Accent6 2 3" xfId="52"/>
    <cellStyle name="20 % - Accent6 2 3 2" xfId="1325"/>
    <cellStyle name="20 % - Accent6 2 4" xfId="53"/>
    <cellStyle name="20 % - Accent6 2 5" xfId="1323"/>
    <cellStyle name="20 % - Accent6 3" xfId="54"/>
    <cellStyle name="20 % - Accent6 4" xfId="1326"/>
    <cellStyle name="20 % - Accent6 5" xfId="1327"/>
    <cellStyle name="20 % - Accent6 6" xfId="1328"/>
    <cellStyle name="20 % - Accent6 7" xfId="1329"/>
    <cellStyle name="20 % - Accent6 8" xfId="1330"/>
    <cellStyle name="20% - Accent1" xfId="55"/>
    <cellStyle name="20% - Accent1 2" xfId="56"/>
    <cellStyle name="20% - Accent1 2 2" xfId="57"/>
    <cellStyle name="20% - Accent1 3" xfId="58"/>
    <cellStyle name="20% - Accent2" xfId="59"/>
    <cellStyle name="20% - Accent2 2" xfId="60"/>
    <cellStyle name="20% - Accent2 2 2" xfId="61"/>
    <cellStyle name="20% - Accent2 3" xfId="62"/>
    <cellStyle name="20% - Accent3" xfId="63"/>
    <cellStyle name="20% - Accent3 2" xfId="64"/>
    <cellStyle name="20% - Accent3 2 2" xfId="65"/>
    <cellStyle name="20% - Accent3 3" xfId="66"/>
    <cellStyle name="20% - Accent4" xfId="67"/>
    <cellStyle name="20% - Accent4 2" xfId="68"/>
    <cellStyle name="20% - Accent4 2 2" xfId="69"/>
    <cellStyle name="20% - Accent4 3" xfId="70"/>
    <cellStyle name="20% - Accent5" xfId="71"/>
    <cellStyle name="20% - Accent5 2" xfId="72"/>
    <cellStyle name="20% - Accent5 2 2" xfId="73"/>
    <cellStyle name="20% - Accent5 3" xfId="74"/>
    <cellStyle name="20% - Accent6" xfId="75"/>
    <cellStyle name="20% - Accent6 2" xfId="76"/>
    <cellStyle name="20% - Accent6 2 2" xfId="77"/>
    <cellStyle name="20% - Accent6 3" xfId="78"/>
    <cellStyle name="40 % - Accent1" xfId="1261" builtinId="31" customBuiltin="1"/>
    <cellStyle name="40 % - Accent1 2" xfId="79"/>
    <cellStyle name="40 % - Accent1 2 2" xfId="80"/>
    <cellStyle name="40 % - Accent1 2 2 2" xfId="1332"/>
    <cellStyle name="40 % - Accent1 2 3" xfId="81"/>
    <cellStyle name="40 % - Accent1 2 3 2" xfId="1333"/>
    <cellStyle name="40 % - Accent1 2 4" xfId="82"/>
    <cellStyle name="40 % - Accent1 2 5" xfId="1331"/>
    <cellStyle name="40 % - Accent1 3" xfId="83"/>
    <cellStyle name="40 % - Accent1 4" xfId="1334"/>
    <cellStyle name="40 % - Accent1 5" xfId="1335"/>
    <cellStyle name="40 % - Accent1 6" xfId="1336"/>
    <cellStyle name="40 % - Accent1 7" xfId="1337"/>
    <cellStyle name="40 % - Accent1 8" xfId="1338"/>
    <cellStyle name="40 % - Accent2" xfId="1265" builtinId="35" customBuiltin="1"/>
    <cellStyle name="40 % - Accent2 2" xfId="84"/>
    <cellStyle name="40 % - Accent2 2 2" xfId="85"/>
    <cellStyle name="40 % - Accent2 2 2 2" xfId="1340"/>
    <cellStyle name="40 % - Accent2 2 3" xfId="86"/>
    <cellStyle name="40 % - Accent2 2 3 2" xfId="1341"/>
    <cellStyle name="40 % - Accent2 2 4" xfId="87"/>
    <cellStyle name="40 % - Accent2 2 5" xfId="1339"/>
    <cellStyle name="40 % - Accent2 3" xfId="88"/>
    <cellStyle name="40 % - Accent2 4" xfId="1342"/>
    <cellStyle name="40 % - Accent2 5" xfId="1343"/>
    <cellStyle name="40 % - Accent2 6" xfId="1344"/>
    <cellStyle name="40 % - Accent2 7" xfId="1345"/>
    <cellStyle name="40 % - Accent2 8" xfId="1346"/>
    <cellStyle name="40 % - Accent3" xfId="1269" builtinId="39" customBuiltin="1"/>
    <cellStyle name="40 % - Accent3 2" xfId="89"/>
    <cellStyle name="40 % - Accent3 2 2" xfId="90"/>
    <cellStyle name="40 % - Accent3 2 2 2" xfId="1348"/>
    <cellStyle name="40 % - Accent3 2 3" xfId="91"/>
    <cellStyle name="40 % - Accent3 2 3 2" xfId="1349"/>
    <cellStyle name="40 % - Accent3 2 4" xfId="92"/>
    <cellStyle name="40 % - Accent3 2 5" xfId="1347"/>
    <cellStyle name="40 % - Accent3 3" xfId="93"/>
    <cellStyle name="40 % - Accent3 4" xfId="1350"/>
    <cellStyle name="40 % - Accent3 5" xfId="1351"/>
    <cellStyle name="40 % - Accent3 6" xfId="1352"/>
    <cellStyle name="40 % - Accent3 7" xfId="1353"/>
    <cellStyle name="40 % - Accent3 8" xfId="1354"/>
    <cellStyle name="40 % - Accent4" xfId="1273" builtinId="43" customBuiltin="1"/>
    <cellStyle name="40 % - Accent4 2" xfId="94"/>
    <cellStyle name="40 % - Accent4 2 2" xfId="95"/>
    <cellStyle name="40 % - Accent4 2 2 2" xfId="1356"/>
    <cellStyle name="40 % - Accent4 2 3" xfId="96"/>
    <cellStyle name="40 % - Accent4 2 3 2" xfId="1357"/>
    <cellStyle name="40 % - Accent4 2 4" xfId="97"/>
    <cellStyle name="40 % - Accent4 2 5" xfId="1355"/>
    <cellStyle name="40 % - Accent4 3" xfId="98"/>
    <cellStyle name="40 % - Accent4 4" xfId="1358"/>
    <cellStyle name="40 % - Accent4 5" xfId="1359"/>
    <cellStyle name="40 % - Accent4 6" xfId="1360"/>
    <cellStyle name="40 % - Accent4 7" xfId="1361"/>
    <cellStyle name="40 % - Accent4 8" xfId="1362"/>
    <cellStyle name="40 % - Accent5" xfId="1277" builtinId="47" customBuiltin="1"/>
    <cellStyle name="40 % - Accent5 2" xfId="99"/>
    <cellStyle name="40 % - Accent5 2 2" xfId="100"/>
    <cellStyle name="40 % - Accent5 2 2 2" xfId="1364"/>
    <cellStyle name="40 % - Accent5 2 3" xfId="101"/>
    <cellStyle name="40 % - Accent5 2 3 2" xfId="1365"/>
    <cellStyle name="40 % - Accent5 2 4" xfId="102"/>
    <cellStyle name="40 % - Accent5 2 5" xfId="1363"/>
    <cellStyle name="40 % - Accent5 3" xfId="103"/>
    <cellStyle name="40 % - Accent5 4" xfId="1366"/>
    <cellStyle name="40 % - Accent5 5" xfId="1367"/>
    <cellStyle name="40 % - Accent5 6" xfId="1368"/>
    <cellStyle name="40 % - Accent5 7" xfId="1369"/>
    <cellStyle name="40 % - Accent5 8" xfId="1370"/>
    <cellStyle name="40 % - Accent6" xfId="1281" builtinId="51" customBuiltin="1"/>
    <cellStyle name="40 % - Accent6 2" xfId="104"/>
    <cellStyle name="40 % - Accent6 2 2" xfId="105"/>
    <cellStyle name="40 % - Accent6 2 2 2" xfId="1372"/>
    <cellStyle name="40 % - Accent6 2 3" xfId="106"/>
    <cellStyle name="40 % - Accent6 2 3 2" xfId="1373"/>
    <cellStyle name="40 % - Accent6 2 4" xfId="107"/>
    <cellStyle name="40 % - Accent6 2 5" xfId="1371"/>
    <cellStyle name="40 % - Accent6 3" xfId="108"/>
    <cellStyle name="40 % - Accent6 4" xfId="1374"/>
    <cellStyle name="40 % - Accent6 5" xfId="1375"/>
    <cellStyle name="40 % - Accent6 6" xfId="1376"/>
    <cellStyle name="40 % - Accent6 7" xfId="1377"/>
    <cellStyle name="40 % - Accent6 8" xfId="1378"/>
    <cellStyle name="40% - Accent1" xfId="109"/>
    <cellStyle name="40% - Accent1 2" xfId="110"/>
    <cellStyle name="40% - Accent1 2 2" xfId="111"/>
    <cellStyle name="40% - Accent1 3" xfId="112"/>
    <cellStyle name="40% - Accent2" xfId="113"/>
    <cellStyle name="40% - Accent2 2" xfId="114"/>
    <cellStyle name="40% - Accent2 2 2" xfId="115"/>
    <cellStyle name="40% - Accent2 3" xfId="116"/>
    <cellStyle name="40% - Accent3" xfId="117"/>
    <cellStyle name="40% - Accent3 2" xfId="118"/>
    <cellStyle name="40% - Accent3 2 2" xfId="119"/>
    <cellStyle name="40% - Accent3 3" xfId="120"/>
    <cellStyle name="40% - Accent4" xfId="121"/>
    <cellStyle name="40% - Accent4 2" xfId="122"/>
    <cellStyle name="40% - Accent4 2 2" xfId="123"/>
    <cellStyle name="40% - Accent4 3" xfId="124"/>
    <cellStyle name="40% - Accent5" xfId="125"/>
    <cellStyle name="40% - Accent5 2" xfId="126"/>
    <cellStyle name="40% - Accent5 2 2" xfId="127"/>
    <cellStyle name="40% - Accent5 3" xfId="128"/>
    <cellStyle name="40% - Accent6" xfId="129"/>
    <cellStyle name="40% - Accent6 2" xfId="130"/>
    <cellStyle name="40% - Accent6 2 2" xfId="131"/>
    <cellStyle name="40% - Accent6 3" xfId="132"/>
    <cellStyle name="60 % - Accent1" xfId="1262" builtinId="32" customBuiltin="1"/>
    <cellStyle name="60 % - Accent1 2" xfId="133"/>
    <cellStyle name="60 % - Accent1 2 2" xfId="134"/>
    <cellStyle name="60 % - Accent1 2 3" xfId="135"/>
    <cellStyle name="60 % - Accent1 2 4" xfId="136"/>
    <cellStyle name="60 % - Accent1 2 5" xfId="1379"/>
    <cellStyle name="60 % - Accent1 3" xfId="1380"/>
    <cellStyle name="60 % - Accent1 4" xfId="1381"/>
    <cellStyle name="60 % - Accent1 5" xfId="1382"/>
    <cellStyle name="60 % - Accent1 6" xfId="1383"/>
    <cellStyle name="60 % - Accent2" xfId="1266" builtinId="36" customBuiltin="1"/>
    <cellStyle name="60 % - Accent2 2" xfId="137"/>
    <cellStyle name="60 % - Accent2 2 2" xfId="138"/>
    <cellStyle name="60 % - Accent2 2 3" xfId="139"/>
    <cellStyle name="60 % - Accent2 2 4" xfId="140"/>
    <cellStyle name="60 % - Accent2 2 5" xfId="1384"/>
    <cellStyle name="60 % - Accent2 3" xfId="1385"/>
    <cellStyle name="60 % - Accent2 4" xfId="1386"/>
    <cellStyle name="60 % - Accent2 5" xfId="1387"/>
    <cellStyle name="60 % - Accent2 6" xfId="1388"/>
    <cellStyle name="60 % - Accent3" xfId="1270" builtinId="40" customBuiltin="1"/>
    <cellStyle name="60 % - Accent3 2" xfId="141"/>
    <cellStyle name="60 % - Accent3 2 2" xfId="142"/>
    <cellStyle name="60 % - Accent3 2 3" xfId="143"/>
    <cellStyle name="60 % - Accent3 2 4" xfId="144"/>
    <cellStyle name="60 % - Accent3 2 5" xfId="1389"/>
    <cellStyle name="60 % - Accent3 3" xfId="1390"/>
    <cellStyle name="60 % - Accent3 4" xfId="1391"/>
    <cellStyle name="60 % - Accent3 5" xfId="1392"/>
    <cellStyle name="60 % - Accent3 6" xfId="1393"/>
    <cellStyle name="60 % - Accent4" xfId="1274" builtinId="44" customBuiltin="1"/>
    <cellStyle name="60 % - Accent4 2" xfId="145"/>
    <cellStyle name="60 % - Accent4 2 2" xfId="146"/>
    <cellStyle name="60 % - Accent4 2 3" xfId="147"/>
    <cellStyle name="60 % - Accent4 2 4" xfId="148"/>
    <cellStyle name="60 % - Accent4 2 5" xfId="1394"/>
    <cellStyle name="60 % - Accent4 3" xfId="1395"/>
    <cellStyle name="60 % - Accent4 4" xfId="1396"/>
    <cellStyle name="60 % - Accent4 5" xfId="1397"/>
    <cellStyle name="60 % - Accent4 6" xfId="1398"/>
    <cellStyle name="60 % - Accent5" xfId="1278" builtinId="48" customBuiltin="1"/>
    <cellStyle name="60 % - Accent5 2" xfId="149"/>
    <cellStyle name="60 % - Accent5 2 2" xfId="150"/>
    <cellStyle name="60 % - Accent5 2 3" xfId="151"/>
    <cellStyle name="60 % - Accent5 2 4" xfId="152"/>
    <cellStyle name="60 % - Accent5 2 5" xfId="1399"/>
    <cellStyle name="60 % - Accent5 3" xfId="1400"/>
    <cellStyle name="60 % - Accent5 4" xfId="1401"/>
    <cellStyle name="60 % - Accent5 5" xfId="1402"/>
    <cellStyle name="60 % - Accent5 6" xfId="1403"/>
    <cellStyle name="60 % - Accent6" xfId="1282" builtinId="52" customBuiltin="1"/>
    <cellStyle name="60 % - Accent6 2" xfId="153"/>
    <cellStyle name="60 % - Accent6 2 2" xfId="154"/>
    <cellStyle name="60 % - Accent6 2 3" xfId="155"/>
    <cellStyle name="60 % - Accent6 2 4" xfId="156"/>
    <cellStyle name="60 % - Accent6 2 5" xfId="1404"/>
    <cellStyle name="60 % - Accent6 3" xfId="1405"/>
    <cellStyle name="60 % - Accent6 4" xfId="1406"/>
    <cellStyle name="60 % - Accent6 5" xfId="1407"/>
    <cellStyle name="60 % - Accent6 6" xfId="1408"/>
    <cellStyle name="60% - Accent1" xfId="157"/>
    <cellStyle name="60% - Accent2" xfId="158"/>
    <cellStyle name="60% - Accent3" xfId="159"/>
    <cellStyle name="60% - Accent4" xfId="160"/>
    <cellStyle name="60% - Accent5" xfId="161"/>
    <cellStyle name="60% - Accent6" xfId="162"/>
    <cellStyle name="Accent1" xfId="1259" builtinId="29" customBuiltin="1"/>
    <cellStyle name="Accent1 2" xfId="163"/>
    <cellStyle name="Accent1 2 2" xfId="164"/>
    <cellStyle name="Accent1 2 3" xfId="165"/>
    <cellStyle name="Accent1 2 4" xfId="166"/>
    <cellStyle name="Accent1 2 5" xfId="1409"/>
    <cellStyle name="Accent1 3" xfId="167"/>
    <cellStyle name="Accent1 3 2" xfId="1410"/>
    <cellStyle name="Accent1 4" xfId="1411"/>
    <cellStyle name="Accent1 5" xfId="1412"/>
    <cellStyle name="Accent1 6" xfId="1413"/>
    <cellStyle name="Accent2" xfId="1263" builtinId="33" customBuiltin="1"/>
    <cellStyle name="Accent2 2" xfId="168"/>
    <cellStyle name="Accent2 2 2" xfId="169"/>
    <cellStyle name="Accent2 2 3" xfId="170"/>
    <cellStyle name="Accent2 2 4" xfId="171"/>
    <cellStyle name="Accent2 2 5" xfId="1414"/>
    <cellStyle name="Accent2 3" xfId="172"/>
    <cellStyle name="Accent2 3 2" xfId="1415"/>
    <cellStyle name="Accent2 4" xfId="1416"/>
    <cellStyle name="Accent2 5" xfId="1417"/>
    <cellStyle name="Accent2 6" xfId="1418"/>
    <cellStyle name="Accent3" xfId="1267" builtinId="37" customBuiltin="1"/>
    <cellStyle name="Accent3 2" xfId="173"/>
    <cellStyle name="Accent3 2 2" xfId="174"/>
    <cellStyle name="Accent3 2 3" xfId="175"/>
    <cellStyle name="Accent3 2 4" xfId="176"/>
    <cellStyle name="Accent3 2 5" xfId="1419"/>
    <cellStyle name="Accent3 3" xfId="177"/>
    <cellStyle name="Accent3 3 2" xfId="1420"/>
    <cellStyle name="Accent3 4" xfId="1421"/>
    <cellStyle name="Accent3 5" xfId="1422"/>
    <cellStyle name="Accent3 6" xfId="1423"/>
    <cellStyle name="Accent4" xfId="1271" builtinId="41" customBuiltin="1"/>
    <cellStyle name="Accent4 2" xfId="178"/>
    <cellStyle name="Accent4 2 2" xfId="179"/>
    <cellStyle name="Accent4 2 3" xfId="180"/>
    <cellStyle name="Accent4 2 4" xfId="181"/>
    <cellStyle name="Accent4 2 5" xfId="1424"/>
    <cellStyle name="Accent4 3" xfId="182"/>
    <cellStyle name="Accent4 3 2" xfId="1425"/>
    <cellStyle name="Accent4 4" xfId="1426"/>
    <cellStyle name="Accent4 5" xfId="1427"/>
    <cellStyle name="Accent4 6" xfId="1428"/>
    <cellStyle name="Accent5" xfId="1275" builtinId="45" customBuiltin="1"/>
    <cellStyle name="Accent5 2" xfId="183"/>
    <cellStyle name="Accent5 2 2" xfId="184"/>
    <cellStyle name="Accent5 2 3" xfId="185"/>
    <cellStyle name="Accent5 2 4" xfId="186"/>
    <cellStyle name="Accent5 2 5" xfId="1429"/>
    <cellStyle name="Accent5 3" xfId="187"/>
    <cellStyle name="Accent5 3 2" xfId="1430"/>
    <cellStyle name="Accent5 4" xfId="1431"/>
    <cellStyle name="Accent5 5" xfId="1432"/>
    <cellStyle name="Accent5 6" xfId="1433"/>
    <cellStyle name="Accent6" xfId="1279" builtinId="49" customBuiltin="1"/>
    <cellStyle name="Accent6 2" xfId="188"/>
    <cellStyle name="Accent6 2 2" xfId="189"/>
    <cellStyle name="Accent6 2 3" xfId="190"/>
    <cellStyle name="Accent6 2 4" xfId="191"/>
    <cellStyle name="Accent6 2 5" xfId="1434"/>
    <cellStyle name="Accent6 3" xfId="192"/>
    <cellStyle name="Accent6 3 2" xfId="1435"/>
    <cellStyle name="Accent6 4" xfId="1436"/>
    <cellStyle name="Accent6 5" xfId="1437"/>
    <cellStyle name="Accent6 6" xfId="1438"/>
    <cellStyle name="Avertissement" xfId="1256" builtinId="11" customBuiltin="1"/>
    <cellStyle name="Avertissement 2" xfId="193"/>
    <cellStyle name="Avertissement 2 2" xfId="194"/>
    <cellStyle name="Avertissement 2 3" xfId="195"/>
    <cellStyle name="Avertissement 2 4" xfId="196"/>
    <cellStyle name="Avertissement 2 5" xfId="1439"/>
    <cellStyle name="Avertissement 3" xfId="1440"/>
    <cellStyle name="Avertissement 4" xfId="1441"/>
    <cellStyle name="Avertissement 5" xfId="1442"/>
    <cellStyle name="Avertissement 6" xfId="1443"/>
    <cellStyle name="Bad" xfId="197"/>
    <cellStyle name="Calcul" xfId="1253" builtinId="22" customBuiltin="1"/>
    <cellStyle name="Calcul 2" xfId="198"/>
    <cellStyle name="Calcul 2 10" xfId="199"/>
    <cellStyle name="Calcul 2 11" xfId="200"/>
    <cellStyle name="Calcul 2 12" xfId="201"/>
    <cellStyle name="Calcul 2 13" xfId="202"/>
    <cellStyle name="Calcul 2 14" xfId="203"/>
    <cellStyle name="Calcul 2 15" xfId="204"/>
    <cellStyle name="Calcul 2 16" xfId="205"/>
    <cellStyle name="Calcul 2 17" xfId="206"/>
    <cellStyle name="Calcul 2 18" xfId="207"/>
    <cellStyle name="Calcul 2 19" xfId="208"/>
    <cellStyle name="Calcul 2 2" xfId="209"/>
    <cellStyle name="Calcul 2 2 10" xfId="210"/>
    <cellStyle name="Calcul 2 2 11" xfId="211"/>
    <cellStyle name="Calcul 2 2 12" xfId="212"/>
    <cellStyle name="Calcul 2 2 13" xfId="213"/>
    <cellStyle name="Calcul 2 2 14" xfId="214"/>
    <cellStyle name="Calcul 2 2 15" xfId="215"/>
    <cellStyle name="Calcul 2 2 16" xfId="216"/>
    <cellStyle name="Calcul 2 2 17" xfId="217"/>
    <cellStyle name="Calcul 2 2 18" xfId="218"/>
    <cellStyle name="Calcul 2 2 19" xfId="219"/>
    <cellStyle name="Calcul 2 2 2" xfId="220"/>
    <cellStyle name="Calcul 2 2 20" xfId="221"/>
    <cellStyle name="Calcul 2 2 21" xfId="222"/>
    <cellStyle name="Calcul 2 2 22" xfId="223"/>
    <cellStyle name="Calcul 2 2 23" xfId="224"/>
    <cellStyle name="Calcul 2 2 24" xfId="225"/>
    <cellStyle name="Calcul 2 2 25" xfId="226"/>
    <cellStyle name="Calcul 2 2 26" xfId="227"/>
    <cellStyle name="Calcul 2 2 27" xfId="228"/>
    <cellStyle name="Calcul 2 2 28" xfId="229"/>
    <cellStyle name="Calcul 2 2 29" xfId="230"/>
    <cellStyle name="Calcul 2 2 3" xfId="231"/>
    <cellStyle name="Calcul 2 2 30" xfId="232"/>
    <cellStyle name="Calcul 2 2 31" xfId="233"/>
    <cellStyle name="Calcul 2 2 4" xfId="234"/>
    <cellStyle name="Calcul 2 2 5" xfId="235"/>
    <cellStyle name="Calcul 2 2 6" xfId="236"/>
    <cellStyle name="Calcul 2 2 7" xfId="237"/>
    <cellStyle name="Calcul 2 2 8" xfId="238"/>
    <cellStyle name="Calcul 2 2 9" xfId="239"/>
    <cellStyle name="Calcul 2 20" xfId="240"/>
    <cellStyle name="Calcul 2 21" xfId="241"/>
    <cellStyle name="Calcul 2 22" xfId="242"/>
    <cellStyle name="Calcul 2 23" xfId="243"/>
    <cellStyle name="Calcul 2 24" xfId="244"/>
    <cellStyle name="Calcul 2 25" xfId="245"/>
    <cellStyle name="Calcul 2 26" xfId="246"/>
    <cellStyle name="Calcul 2 27" xfId="247"/>
    <cellStyle name="Calcul 2 28" xfId="248"/>
    <cellStyle name="Calcul 2 29" xfId="249"/>
    <cellStyle name="Calcul 2 3" xfId="250"/>
    <cellStyle name="Calcul 2 3 10" xfId="251"/>
    <cellStyle name="Calcul 2 3 11" xfId="252"/>
    <cellStyle name="Calcul 2 3 12" xfId="253"/>
    <cellStyle name="Calcul 2 3 13" xfId="254"/>
    <cellStyle name="Calcul 2 3 14" xfId="255"/>
    <cellStyle name="Calcul 2 3 15" xfId="256"/>
    <cellStyle name="Calcul 2 3 16" xfId="257"/>
    <cellStyle name="Calcul 2 3 17" xfId="258"/>
    <cellStyle name="Calcul 2 3 18" xfId="259"/>
    <cellStyle name="Calcul 2 3 19" xfId="260"/>
    <cellStyle name="Calcul 2 3 2" xfId="261"/>
    <cellStyle name="Calcul 2 3 20" xfId="262"/>
    <cellStyle name="Calcul 2 3 21" xfId="263"/>
    <cellStyle name="Calcul 2 3 22" xfId="264"/>
    <cellStyle name="Calcul 2 3 23" xfId="265"/>
    <cellStyle name="Calcul 2 3 24" xfId="266"/>
    <cellStyle name="Calcul 2 3 25" xfId="267"/>
    <cellStyle name="Calcul 2 3 26" xfId="268"/>
    <cellStyle name="Calcul 2 3 27" xfId="269"/>
    <cellStyle name="Calcul 2 3 28" xfId="270"/>
    <cellStyle name="Calcul 2 3 29" xfId="271"/>
    <cellStyle name="Calcul 2 3 3" xfId="272"/>
    <cellStyle name="Calcul 2 3 30" xfId="273"/>
    <cellStyle name="Calcul 2 3 4" xfId="274"/>
    <cellStyle name="Calcul 2 3 5" xfId="275"/>
    <cellStyle name="Calcul 2 3 6" xfId="276"/>
    <cellStyle name="Calcul 2 3 7" xfId="277"/>
    <cellStyle name="Calcul 2 3 8" xfId="278"/>
    <cellStyle name="Calcul 2 3 9" xfId="279"/>
    <cellStyle name="Calcul 2 30" xfId="280"/>
    <cellStyle name="Calcul 2 31" xfId="281"/>
    <cellStyle name="Calcul 2 32" xfId="282"/>
    <cellStyle name="Calcul 2 33" xfId="283"/>
    <cellStyle name="Calcul 2 34" xfId="284"/>
    <cellStyle name="Calcul 2 35" xfId="1444"/>
    <cellStyle name="Calcul 2 4" xfId="285"/>
    <cellStyle name="Calcul 2 4 2" xfId="286"/>
    <cellStyle name="Calcul 2 5" xfId="287"/>
    <cellStyle name="Calcul 2 6" xfId="288"/>
    <cellStyle name="Calcul 2 7" xfId="289"/>
    <cellStyle name="Calcul 2 8" xfId="290"/>
    <cellStyle name="Calcul 2 9" xfId="291"/>
    <cellStyle name="Calcul 3" xfId="1445"/>
    <cellStyle name="Calcul 4" xfId="1446"/>
    <cellStyle name="Calcul 5" xfId="1447"/>
    <cellStyle name="Calcul 6" xfId="1448"/>
    <cellStyle name="Calculation" xfId="292"/>
    <cellStyle name="Calculation 2" xfId="293"/>
    <cellStyle name="Cellule liée" xfId="1254" builtinId="24" customBuiltin="1"/>
    <cellStyle name="Cellule liée 2" xfId="294"/>
    <cellStyle name="Cellule liée 2 2" xfId="295"/>
    <cellStyle name="Cellule liée 2 2 2" xfId="296"/>
    <cellStyle name="Cellule liée 2 2 2 2" xfId="297"/>
    <cellStyle name="Cellule liée 2 3" xfId="298"/>
    <cellStyle name="Cellule liée 2 4" xfId="299"/>
    <cellStyle name="Cellule liée 2 5" xfId="300"/>
    <cellStyle name="Cellule liée 2 6" xfId="1449"/>
    <cellStyle name="Cellule liée 3" xfId="1450"/>
    <cellStyle name="Cellule liée 4" xfId="1451"/>
    <cellStyle name="Cellule liée 5" xfId="1452"/>
    <cellStyle name="Cellule liée 6" xfId="1453"/>
    <cellStyle name="Check Cell" xfId="301"/>
    <cellStyle name="Commentaire 10" xfId="1454"/>
    <cellStyle name="Commentaire 11" xfId="1455"/>
    <cellStyle name="Commentaire 2" xfId="302"/>
    <cellStyle name="Commentaire 2 10" xfId="303"/>
    <cellStyle name="Commentaire 2 11" xfId="304"/>
    <cellStyle name="Commentaire 2 12" xfId="305"/>
    <cellStyle name="Commentaire 2 13" xfId="306"/>
    <cellStyle name="Commentaire 2 14" xfId="307"/>
    <cellStyle name="Commentaire 2 15" xfId="308"/>
    <cellStyle name="Commentaire 2 16" xfId="309"/>
    <cellStyle name="Commentaire 2 17" xfId="310"/>
    <cellStyle name="Commentaire 2 18" xfId="311"/>
    <cellStyle name="Commentaire 2 19" xfId="312"/>
    <cellStyle name="Commentaire 2 2" xfId="313"/>
    <cellStyle name="Commentaire 2 2 10" xfId="314"/>
    <cellStyle name="Commentaire 2 2 11" xfId="315"/>
    <cellStyle name="Commentaire 2 2 12" xfId="316"/>
    <cellStyle name="Commentaire 2 2 13" xfId="317"/>
    <cellStyle name="Commentaire 2 2 14" xfId="318"/>
    <cellStyle name="Commentaire 2 2 15" xfId="319"/>
    <cellStyle name="Commentaire 2 2 16" xfId="320"/>
    <cellStyle name="Commentaire 2 2 17" xfId="321"/>
    <cellStyle name="Commentaire 2 2 18" xfId="322"/>
    <cellStyle name="Commentaire 2 2 19" xfId="323"/>
    <cellStyle name="Commentaire 2 2 2" xfId="324"/>
    <cellStyle name="Commentaire 2 2 2 2" xfId="1459"/>
    <cellStyle name="Commentaire 2 2 2 3" xfId="1458"/>
    <cellStyle name="Commentaire 2 2 20" xfId="325"/>
    <cellStyle name="Commentaire 2 2 21" xfId="326"/>
    <cellStyle name="Commentaire 2 2 22" xfId="327"/>
    <cellStyle name="Commentaire 2 2 23" xfId="328"/>
    <cellStyle name="Commentaire 2 2 24" xfId="329"/>
    <cellStyle name="Commentaire 2 2 25" xfId="330"/>
    <cellStyle name="Commentaire 2 2 26" xfId="331"/>
    <cellStyle name="Commentaire 2 2 27" xfId="332"/>
    <cellStyle name="Commentaire 2 2 28" xfId="333"/>
    <cellStyle name="Commentaire 2 2 29" xfId="334"/>
    <cellStyle name="Commentaire 2 2 3" xfId="335"/>
    <cellStyle name="Commentaire 2 2 3 2" xfId="1460"/>
    <cellStyle name="Commentaire 2 2 30" xfId="336"/>
    <cellStyle name="Commentaire 2 2 31" xfId="1457"/>
    <cellStyle name="Commentaire 2 2 4" xfId="337"/>
    <cellStyle name="Commentaire 2 2 5" xfId="338"/>
    <cellStyle name="Commentaire 2 2 6" xfId="339"/>
    <cellStyle name="Commentaire 2 2 7" xfId="340"/>
    <cellStyle name="Commentaire 2 2 8" xfId="341"/>
    <cellStyle name="Commentaire 2 2 9" xfId="342"/>
    <cellStyle name="Commentaire 2 20" xfId="343"/>
    <cellStyle name="Commentaire 2 21" xfId="344"/>
    <cellStyle name="Commentaire 2 22" xfId="345"/>
    <cellStyle name="Commentaire 2 23" xfId="346"/>
    <cellStyle name="Commentaire 2 24" xfId="347"/>
    <cellStyle name="Commentaire 2 25" xfId="348"/>
    <cellStyle name="Commentaire 2 26" xfId="349"/>
    <cellStyle name="Commentaire 2 27" xfId="350"/>
    <cellStyle name="Commentaire 2 28" xfId="351"/>
    <cellStyle name="Commentaire 2 29" xfId="352"/>
    <cellStyle name="Commentaire 2 3" xfId="353"/>
    <cellStyle name="Commentaire 2 3 10" xfId="354"/>
    <cellStyle name="Commentaire 2 3 11" xfId="355"/>
    <cellStyle name="Commentaire 2 3 12" xfId="356"/>
    <cellStyle name="Commentaire 2 3 13" xfId="357"/>
    <cellStyle name="Commentaire 2 3 14" xfId="358"/>
    <cellStyle name="Commentaire 2 3 15" xfId="359"/>
    <cellStyle name="Commentaire 2 3 16" xfId="360"/>
    <cellStyle name="Commentaire 2 3 17" xfId="361"/>
    <cellStyle name="Commentaire 2 3 18" xfId="362"/>
    <cellStyle name="Commentaire 2 3 19" xfId="363"/>
    <cellStyle name="Commentaire 2 3 2" xfId="364"/>
    <cellStyle name="Commentaire 2 3 2 2" xfId="1462"/>
    <cellStyle name="Commentaire 2 3 20" xfId="365"/>
    <cellStyle name="Commentaire 2 3 21" xfId="366"/>
    <cellStyle name="Commentaire 2 3 22" xfId="367"/>
    <cellStyle name="Commentaire 2 3 23" xfId="368"/>
    <cellStyle name="Commentaire 2 3 24" xfId="369"/>
    <cellStyle name="Commentaire 2 3 25" xfId="370"/>
    <cellStyle name="Commentaire 2 3 26" xfId="371"/>
    <cellStyle name="Commentaire 2 3 27" xfId="372"/>
    <cellStyle name="Commentaire 2 3 28" xfId="373"/>
    <cellStyle name="Commentaire 2 3 29" xfId="374"/>
    <cellStyle name="Commentaire 2 3 3" xfId="375"/>
    <cellStyle name="Commentaire 2 3 30" xfId="376"/>
    <cellStyle name="Commentaire 2 3 31" xfId="1461"/>
    <cellStyle name="Commentaire 2 3 4" xfId="377"/>
    <cellStyle name="Commentaire 2 3 5" xfId="378"/>
    <cellStyle name="Commentaire 2 3 6" xfId="379"/>
    <cellStyle name="Commentaire 2 3 7" xfId="380"/>
    <cellStyle name="Commentaire 2 3 8" xfId="381"/>
    <cellStyle name="Commentaire 2 3 9" xfId="382"/>
    <cellStyle name="Commentaire 2 30" xfId="383"/>
    <cellStyle name="Commentaire 2 31" xfId="384"/>
    <cellStyle name="Commentaire 2 32" xfId="385"/>
    <cellStyle name="Commentaire 2 33" xfId="386"/>
    <cellStyle name="Commentaire 2 34" xfId="387"/>
    <cellStyle name="Commentaire 2 35" xfId="388"/>
    <cellStyle name="Commentaire 2 36" xfId="1456"/>
    <cellStyle name="Commentaire 2 4" xfId="389"/>
    <cellStyle name="Commentaire 2 4 2" xfId="390"/>
    <cellStyle name="Commentaire 2 4 2 2" xfId="1464"/>
    <cellStyle name="Commentaire 2 4 3" xfId="1463"/>
    <cellStyle name="Commentaire 2 5" xfId="391"/>
    <cellStyle name="Commentaire 2 5 2" xfId="1465"/>
    <cellStyle name="Commentaire 2 6" xfId="392"/>
    <cellStyle name="Commentaire 2 7" xfId="393"/>
    <cellStyle name="Commentaire 2 8" xfId="394"/>
    <cellStyle name="Commentaire 2 9" xfId="395"/>
    <cellStyle name="Commentaire 3" xfId="396"/>
    <cellStyle name="Commentaire 3 2" xfId="397"/>
    <cellStyle name="Commentaire 3 2 2" xfId="1467"/>
    <cellStyle name="Commentaire 3 2 3" xfId="1466"/>
    <cellStyle name="Commentaire 3 3" xfId="398"/>
    <cellStyle name="Commentaire 3 3 2" xfId="1468"/>
    <cellStyle name="Commentaire 3 4" xfId="399"/>
    <cellStyle name="Commentaire 4" xfId="400"/>
    <cellStyle name="Commentaire 4 2" xfId="1470"/>
    <cellStyle name="Commentaire 4 3" xfId="1469"/>
    <cellStyle name="Commentaire 5" xfId="1471"/>
    <cellStyle name="Commentaire 5 2" xfId="1472"/>
    <cellStyle name="Commentaire 6" xfId="1473"/>
    <cellStyle name="Commentaire 6 2" xfId="1474"/>
    <cellStyle name="Commentaire 7" xfId="1475"/>
    <cellStyle name="Commentaire 7 2" xfId="1476"/>
    <cellStyle name="Commentaire 8" xfId="1477"/>
    <cellStyle name="Commentaire 8 2" xfId="1478"/>
    <cellStyle name="Commentaire 9" xfId="1479"/>
    <cellStyle name="Commentaire 9 2" xfId="1480"/>
    <cellStyle name="Entrée" xfId="1251" builtinId="20" customBuiltin="1"/>
    <cellStyle name="Entrée 2" xfId="401"/>
    <cellStyle name="Entrée 2 10" xfId="402"/>
    <cellStyle name="Entrée 2 11" xfId="403"/>
    <cellStyle name="Entrée 2 12" xfId="404"/>
    <cellStyle name="Entrée 2 13" xfId="405"/>
    <cellStyle name="Entrée 2 14" xfId="406"/>
    <cellStyle name="Entrée 2 15" xfId="407"/>
    <cellStyle name="Entrée 2 16" xfId="408"/>
    <cellStyle name="Entrée 2 17" xfId="409"/>
    <cellStyle name="Entrée 2 18" xfId="410"/>
    <cellStyle name="Entrée 2 19" xfId="411"/>
    <cellStyle name="Entrée 2 2" xfId="412"/>
    <cellStyle name="Entrée 2 2 10" xfId="413"/>
    <cellStyle name="Entrée 2 2 11" xfId="414"/>
    <cellStyle name="Entrée 2 2 12" xfId="415"/>
    <cellStyle name="Entrée 2 2 13" xfId="416"/>
    <cellStyle name="Entrée 2 2 14" xfId="417"/>
    <cellStyle name="Entrée 2 2 15" xfId="418"/>
    <cellStyle name="Entrée 2 2 16" xfId="419"/>
    <cellStyle name="Entrée 2 2 17" xfId="420"/>
    <cellStyle name="Entrée 2 2 18" xfId="421"/>
    <cellStyle name="Entrée 2 2 19" xfId="422"/>
    <cellStyle name="Entrée 2 2 2" xfId="423"/>
    <cellStyle name="Entrée 2 2 20" xfId="424"/>
    <cellStyle name="Entrée 2 2 21" xfId="425"/>
    <cellStyle name="Entrée 2 2 22" xfId="426"/>
    <cellStyle name="Entrée 2 2 23" xfId="427"/>
    <cellStyle name="Entrée 2 2 24" xfId="428"/>
    <cellStyle name="Entrée 2 2 25" xfId="429"/>
    <cellStyle name="Entrée 2 2 26" xfId="430"/>
    <cellStyle name="Entrée 2 2 27" xfId="431"/>
    <cellStyle name="Entrée 2 2 28" xfId="432"/>
    <cellStyle name="Entrée 2 2 29" xfId="433"/>
    <cellStyle name="Entrée 2 2 3" xfId="434"/>
    <cellStyle name="Entrée 2 2 30" xfId="435"/>
    <cellStyle name="Entrée 2 2 31" xfId="436"/>
    <cellStyle name="Entrée 2 2 4" xfId="437"/>
    <cellStyle name="Entrée 2 2 5" xfId="438"/>
    <cellStyle name="Entrée 2 2 6" xfId="439"/>
    <cellStyle name="Entrée 2 2 7" xfId="440"/>
    <cellStyle name="Entrée 2 2 8" xfId="441"/>
    <cellStyle name="Entrée 2 2 9" xfId="442"/>
    <cellStyle name="Entrée 2 20" xfId="443"/>
    <cellStyle name="Entrée 2 21" xfId="444"/>
    <cellStyle name="Entrée 2 22" xfId="445"/>
    <cellStyle name="Entrée 2 23" xfId="446"/>
    <cellStyle name="Entrée 2 24" xfId="447"/>
    <cellStyle name="Entrée 2 25" xfId="448"/>
    <cellStyle name="Entrée 2 26" xfId="449"/>
    <cellStyle name="Entrée 2 27" xfId="450"/>
    <cellStyle name="Entrée 2 28" xfId="451"/>
    <cellStyle name="Entrée 2 29" xfId="452"/>
    <cellStyle name="Entrée 2 3" xfId="453"/>
    <cellStyle name="Entrée 2 3 10" xfId="454"/>
    <cellStyle name="Entrée 2 3 11" xfId="455"/>
    <cellStyle name="Entrée 2 3 12" xfId="456"/>
    <cellStyle name="Entrée 2 3 13" xfId="457"/>
    <cellStyle name="Entrée 2 3 14" xfId="458"/>
    <cellStyle name="Entrée 2 3 15" xfId="459"/>
    <cellStyle name="Entrée 2 3 16" xfId="460"/>
    <cellStyle name="Entrée 2 3 17" xfId="461"/>
    <cellStyle name="Entrée 2 3 18" xfId="462"/>
    <cellStyle name="Entrée 2 3 19" xfId="463"/>
    <cellStyle name="Entrée 2 3 2" xfId="464"/>
    <cellStyle name="Entrée 2 3 20" xfId="465"/>
    <cellStyle name="Entrée 2 3 21" xfId="466"/>
    <cellStyle name="Entrée 2 3 22" xfId="467"/>
    <cellStyle name="Entrée 2 3 23" xfId="468"/>
    <cellStyle name="Entrée 2 3 24" xfId="469"/>
    <cellStyle name="Entrée 2 3 25" xfId="470"/>
    <cellStyle name="Entrée 2 3 26" xfId="471"/>
    <cellStyle name="Entrée 2 3 27" xfId="472"/>
    <cellStyle name="Entrée 2 3 28" xfId="473"/>
    <cellStyle name="Entrée 2 3 29" xfId="474"/>
    <cellStyle name="Entrée 2 3 3" xfId="475"/>
    <cellStyle name="Entrée 2 3 30" xfId="476"/>
    <cellStyle name="Entrée 2 3 4" xfId="477"/>
    <cellStyle name="Entrée 2 3 5" xfId="478"/>
    <cellStyle name="Entrée 2 3 6" xfId="479"/>
    <cellStyle name="Entrée 2 3 7" xfId="480"/>
    <cellStyle name="Entrée 2 3 8" xfId="481"/>
    <cellStyle name="Entrée 2 3 9" xfId="482"/>
    <cellStyle name="Entrée 2 30" xfId="483"/>
    <cellStyle name="Entrée 2 31" xfId="484"/>
    <cellStyle name="Entrée 2 32" xfId="485"/>
    <cellStyle name="Entrée 2 33" xfId="486"/>
    <cellStyle name="Entrée 2 34" xfId="487"/>
    <cellStyle name="Entrée 2 35" xfId="1481"/>
    <cellStyle name="Entrée 2 4" xfId="488"/>
    <cellStyle name="Entrée 2 4 2" xfId="489"/>
    <cellStyle name="Entrée 2 5" xfId="490"/>
    <cellStyle name="Entrée 2 6" xfId="491"/>
    <cellStyle name="Entrée 2 7" xfId="492"/>
    <cellStyle name="Entrée 2 8" xfId="493"/>
    <cellStyle name="Entrée 2 9" xfId="494"/>
    <cellStyle name="Entrée 3" xfId="1482"/>
    <cellStyle name="Entrée 4" xfId="1483"/>
    <cellStyle name="Entrée 5" xfId="1484"/>
    <cellStyle name="Entrée 6" xfId="1485"/>
    <cellStyle name="Euro" xfId="495"/>
    <cellStyle name="Euro 2" xfId="496"/>
    <cellStyle name="Euro 2 2" xfId="497"/>
    <cellStyle name="Euro 2 2 2" xfId="498"/>
    <cellStyle name="Euro 2 2 3" xfId="1487"/>
    <cellStyle name="Euro 2 3" xfId="499"/>
    <cellStyle name="Euro 2 3 2" xfId="1488"/>
    <cellStyle name="Euro 2 4" xfId="500"/>
    <cellStyle name="Euro 3" xfId="501"/>
    <cellStyle name="Euro 3 2" xfId="502"/>
    <cellStyle name="Euro 4" xfId="1486"/>
    <cellStyle name="Euro_SYNTHESE CARTE ACHATS 2012 (Niv 1 et Niv 3)" xfId="503"/>
    <cellStyle name="Excel Built-in Normal" xfId="504"/>
    <cellStyle name="Excel Built-in Normal 2" xfId="1489"/>
    <cellStyle name="Explanatory Text" xfId="505"/>
    <cellStyle name="Good" xfId="506"/>
    <cellStyle name="Heading 1" xfId="507"/>
    <cellStyle name="Heading 2" xfId="508"/>
    <cellStyle name="Heading 3" xfId="509"/>
    <cellStyle name="Heading 3 2" xfId="510"/>
    <cellStyle name="Heading 3 2 2" xfId="511"/>
    <cellStyle name="Heading 3 3" xfId="512"/>
    <cellStyle name="Heading 3 4" xfId="513"/>
    <cellStyle name="Heading 4" xfId="514"/>
    <cellStyle name="Input" xfId="515"/>
    <cellStyle name="Input 2" xfId="516"/>
    <cellStyle name="Insatisfaisant" xfId="1249" builtinId="27" customBuiltin="1"/>
    <cellStyle name="Insatisfaisant 2" xfId="517"/>
    <cellStyle name="Insatisfaisant 2 2" xfId="518"/>
    <cellStyle name="Insatisfaisant 2 3" xfId="519"/>
    <cellStyle name="Insatisfaisant 2 4" xfId="520"/>
    <cellStyle name="Insatisfaisant 2 5" xfId="1490"/>
    <cellStyle name="Insatisfaisant 3" xfId="1491"/>
    <cellStyle name="Insatisfaisant 4" xfId="1492"/>
    <cellStyle name="Insatisfaisant 5" xfId="1493"/>
    <cellStyle name="Insatisfaisant 6" xfId="1494"/>
    <cellStyle name="Lien hypertexte 2" xfId="521"/>
    <cellStyle name="Lien hypertexte 2 2" xfId="522"/>
    <cellStyle name="Lien hypertexte 2 2 2" xfId="1496"/>
    <cellStyle name="Lien hypertexte 2 3" xfId="523"/>
    <cellStyle name="Lien hypertexte 2 3 2" xfId="524"/>
    <cellStyle name="Lien hypertexte 2 3 3" xfId="1497"/>
    <cellStyle name="Lien hypertexte 2 4" xfId="1495"/>
    <cellStyle name="Lien hypertexte 3" xfId="525"/>
    <cellStyle name="Lien hypertexte 3 2" xfId="526"/>
    <cellStyle name="Lien hypertexte 4" xfId="527"/>
    <cellStyle name="Lien hypertexte 4 2" xfId="528"/>
    <cellStyle name="Lien hypertexte 4 3" xfId="529"/>
    <cellStyle name="Linked Cell" xfId="530"/>
    <cellStyle name="mag2" xfId="1498"/>
    <cellStyle name="Milliers 2" xfId="14"/>
    <cellStyle name="Milliers 2 2" xfId="15"/>
    <cellStyle name="Milliers 2 2 2" xfId="1501"/>
    <cellStyle name="Milliers 2 2 3" xfId="1500"/>
    <cellStyle name="Milliers 2 3" xfId="24"/>
    <cellStyle name="Milliers 2 3 2" xfId="1503"/>
    <cellStyle name="Milliers 2 3 3" xfId="1502"/>
    <cellStyle name="Milliers 2 4" xfId="1504"/>
    <cellStyle name="Milliers 2 4 2" xfId="1505"/>
    <cellStyle name="Milliers 2 5" xfId="1506"/>
    <cellStyle name="Milliers 2 6" xfId="1499"/>
    <cellStyle name="Milliers 3" xfId="531"/>
    <cellStyle name="Milliers 3 2" xfId="532"/>
    <cellStyle name="Milliers 3 2 2" xfId="533"/>
    <cellStyle name="Milliers 3 2 3" xfId="534"/>
    <cellStyle name="Milliers 3 3" xfId="535"/>
    <cellStyle name="Milliers 4" xfId="16"/>
    <cellStyle name="Milliers 5" xfId="536"/>
    <cellStyle name="Milliers 5 2" xfId="537"/>
    <cellStyle name="Milliers 6" xfId="538"/>
    <cellStyle name="Milliers 6 2" xfId="539"/>
    <cellStyle name="Milliers 7" xfId="540"/>
    <cellStyle name="Monétaire 2" xfId="11"/>
    <cellStyle name="Monétaire 2 2" xfId="541"/>
    <cellStyle name="Monétaire 2 2 2" xfId="542"/>
    <cellStyle name="Monétaire 3" xfId="543"/>
    <cellStyle name="Monétaire 3 2" xfId="544"/>
    <cellStyle name="Neutral" xfId="545"/>
    <cellStyle name="Neutre" xfId="1250" builtinId="28" customBuiltin="1"/>
    <cellStyle name="Neutre 2" xfId="19"/>
    <cellStyle name="Neutre 2 2" xfId="546"/>
    <cellStyle name="Neutre 2 2 2" xfId="547"/>
    <cellStyle name="Neutre 2 3" xfId="548"/>
    <cellStyle name="Neutre 2 4" xfId="1507"/>
    <cellStyle name="Neutre 3" xfId="1508"/>
    <cellStyle name="Neutre 4" xfId="1509"/>
    <cellStyle name="Neutre 5" xfId="1510"/>
    <cellStyle name="Neutre 6" xfId="1511"/>
    <cellStyle name="Normaì" xfId="549"/>
    <cellStyle name="Normaì 2" xfId="550"/>
    <cellStyle name="Normaì 2 2" xfId="551"/>
    <cellStyle name="Normaì 2 3" xfId="552"/>
    <cellStyle name="Normaì_2011_03_02_DR_CFT_CO-EMOT-TE_POL_TGEM_FAP 2011" xfId="553"/>
    <cellStyle name="Normal" xfId="0" builtinId="0"/>
    <cellStyle name="Normal 10" xfId="554"/>
    <cellStyle name="Normal 10 2" xfId="555"/>
    <cellStyle name="Normal 10 2 2" xfId="556"/>
    <cellStyle name="Normal 10 2 2 2" xfId="557"/>
    <cellStyle name="Normal 10 2 2 3" xfId="558"/>
    <cellStyle name="Normal 10 2 2 4" xfId="1514"/>
    <cellStyle name="Normal 10 2 3" xfId="559"/>
    <cellStyle name="Normal 10 2 3 2" xfId="560"/>
    <cellStyle name="Normal 10 2 4" xfId="561"/>
    <cellStyle name="Normal 10 2 4 2" xfId="562"/>
    <cellStyle name="Normal 10 2 5" xfId="563"/>
    <cellStyle name="Normal 10 2 6" xfId="1513"/>
    <cellStyle name="Normal 10 3" xfId="564"/>
    <cellStyle name="Normal 10 3 2" xfId="565"/>
    <cellStyle name="Normal 10 3 3" xfId="566"/>
    <cellStyle name="Normal 10 3 4" xfId="1515"/>
    <cellStyle name="Normal 10 4" xfId="567"/>
    <cellStyle name="Normal 10 4 2" xfId="568"/>
    <cellStyle name="Normal 10 4 3" xfId="569"/>
    <cellStyle name="Normal 10 4 4" xfId="1516"/>
    <cellStyle name="Normal 10 5" xfId="570"/>
    <cellStyle name="Normal 10 5 2" xfId="571"/>
    <cellStyle name="Normal 10 5 3" xfId="1517"/>
    <cellStyle name="Normal 10 6" xfId="572"/>
    <cellStyle name="Normal 10 7" xfId="1512"/>
    <cellStyle name="Normal 11" xfId="573"/>
    <cellStyle name="Normal 11 2" xfId="574"/>
    <cellStyle name="Normal 11 2 2" xfId="575"/>
    <cellStyle name="Normal 11 2 2 2" xfId="576"/>
    <cellStyle name="Normal 11 2 3" xfId="577"/>
    <cellStyle name="Normal 11 2 3 2" xfId="578"/>
    <cellStyle name="Normal 11 2 4" xfId="579"/>
    <cellStyle name="Normal 11 2 4 2" xfId="580"/>
    <cellStyle name="Normal 11 2 5" xfId="581"/>
    <cellStyle name="Normal 11 2 6" xfId="582"/>
    <cellStyle name="Normal 11 3" xfId="583"/>
    <cellStyle name="Normal 11 3 2" xfId="584"/>
    <cellStyle name="Normal 11 3 3" xfId="1519"/>
    <cellStyle name="Normal 11 4" xfId="585"/>
    <cellStyle name="Normal 11 4 2" xfId="586"/>
    <cellStyle name="Normal 11 4 3" xfId="1520"/>
    <cellStyle name="Normal 11 5" xfId="587"/>
    <cellStyle name="Normal 11 5 2" xfId="588"/>
    <cellStyle name="Normal 11 6" xfId="589"/>
    <cellStyle name="Normal 11 7" xfId="1518"/>
    <cellStyle name="Normal 12" xfId="590"/>
    <cellStyle name="Normal 12 2" xfId="591"/>
    <cellStyle name="Normal 12 2 2" xfId="592"/>
    <cellStyle name="Normal 12 2 2 2" xfId="593"/>
    <cellStyle name="Normal 12 2 2 3" xfId="1523"/>
    <cellStyle name="Normal 12 2 3" xfId="594"/>
    <cellStyle name="Normal 12 2 3 2" xfId="595"/>
    <cellStyle name="Normal 12 2 4" xfId="596"/>
    <cellStyle name="Normal 12 2 4 2" xfId="597"/>
    <cellStyle name="Normal 12 2 5" xfId="598"/>
    <cellStyle name="Normal 12 2 6" xfId="599"/>
    <cellStyle name="Normal 12 2 7" xfId="1522"/>
    <cellStyle name="Normal 12 3" xfId="600"/>
    <cellStyle name="Normal 12 3 2" xfId="601"/>
    <cellStyle name="Normal 12 3 3" xfId="1524"/>
    <cellStyle name="Normal 12 4" xfId="602"/>
    <cellStyle name="Normal 12 4 2" xfId="603"/>
    <cellStyle name="Normal 12 4 3" xfId="1525"/>
    <cellStyle name="Normal 12 5" xfId="604"/>
    <cellStyle name="Normal 12 5 2" xfId="605"/>
    <cellStyle name="Normal 12 5 3" xfId="1526"/>
    <cellStyle name="Normal 12 6" xfId="606"/>
    <cellStyle name="Normal 12 7" xfId="1521"/>
    <cellStyle name="Normal 13" xfId="607"/>
    <cellStyle name="Normal 13 2" xfId="608"/>
    <cellStyle name="Normal 13 2 2" xfId="609"/>
    <cellStyle name="Normal 13 2 3" xfId="610"/>
    <cellStyle name="Normal 13 3" xfId="611"/>
    <cellStyle name="Normal 13 4" xfId="612"/>
    <cellStyle name="Normal 14" xfId="613"/>
    <cellStyle name="Normal 14 2" xfId="614"/>
    <cellStyle name="Normal 14 2 2" xfId="615"/>
    <cellStyle name="Normal 14 2 3" xfId="1528"/>
    <cellStyle name="Normal 14 3" xfId="616"/>
    <cellStyle name="Normal 14 3 2" xfId="617"/>
    <cellStyle name="Normal 14 3 3" xfId="1529"/>
    <cellStyle name="Normal 14 4" xfId="618"/>
    <cellStyle name="Normal 14 4 2" xfId="619"/>
    <cellStyle name="Normal 14 5" xfId="620"/>
    <cellStyle name="Normal 14 6" xfId="621"/>
    <cellStyle name="Normal 14 7" xfId="622"/>
    <cellStyle name="Normal 14 8" xfId="1527"/>
    <cellStyle name="Normal 15" xfId="623"/>
    <cellStyle name="Normal 15 2" xfId="624"/>
    <cellStyle name="Normal 15 2 2" xfId="625"/>
    <cellStyle name="Normal 15 2 3" xfId="626"/>
    <cellStyle name="Normal 15 3" xfId="627"/>
    <cellStyle name="Normal 15 3 2" xfId="628"/>
    <cellStyle name="Normal 15 4" xfId="629"/>
    <cellStyle name="Normal 15 4 2" xfId="630"/>
    <cellStyle name="Normal 15 5" xfId="631"/>
    <cellStyle name="Normal 15 6" xfId="632"/>
    <cellStyle name="Normal 15 7" xfId="633"/>
    <cellStyle name="Normal 15 8" xfId="634"/>
    <cellStyle name="Normal 15 9" xfId="1530"/>
    <cellStyle name="Normal 16" xfId="635"/>
    <cellStyle name="Normal 16 2" xfId="636"/>
    <cellStyle name="Normal 16 2 2" xfId="637"/>
    <cellStyle name="Normal 16 3" xfId="638"/>
    <cellStyle name="Normal 16 4" xfId="639"/>
    <cellStyle name="Normal 16 5" xfId="640"/>
    <cellStyle name="Normal 16 6" xfId="641"/>
    <cellStyle name="Normal 16 7" xfId="642"/>
    <cellStyle name="Normal 17" xfId="643"/>
    <cellStyle name="Normal 17 2" xfId="644"/>
    <cellStyle name="Normal 17 3" xfId="645"/>
    <cellStyle name="Normal 17 4" xfId="646"/>
    <cellStyle name="Normal 17 5" xfId="647"/>
    <cellStyle name="Normal 17 6" xfId="648"/>
    <cellStyle name="Normal 17 7" xfId="649"/>
    <cellStyle name="Normal 18" xfId="650"/>
    <cellStyle name="Normal 18 2" xfId="651"/>
    <cellStyle name="Normal 18 2 2" xfId="652"/>
    <cellStyle name="Normal 18 3" xfId="653"/>
    <cellStyle name="Normal 18 4" xfId="654"/>
    <cellStyle name="Normal 18 5" xfId="655"/>
    <cellStyle name="Normal 19" xfId="656"/>
    <cellStyle name="Normal 19 2" xfId="657"/>
    <cellStyle name="Normal 19 2 2" xfId="1531"/>
    <cellStyle name="Normal 19 3" xfId="658"/>
    <cellStyle name="Normal 19 4" xfId="659"/>
    <cellStyle name="Normal 2" xfId="2"/>
    <cellStyle name="Normal 2 10" xfId="1533"/>
    <cellStyle name="Normal 2 11" xfId="1534"/>
    <cellStyle name="Normal 2 12" xfId="1535"/>
    <cellStyle name="Normal 2 12 2" xfId="1536"/>
    <cellStyle name="Normal 2 13" xfId="1532"/>
    <cellStyle name="Normal 2 2" xfId="21"/>
    <cellStyle name="Normal 2 2 2" xfId="22"/>
    <cellStyle name="Normal 2 2 2 2" xfId="660"/>
    <cellStyle name="Normal 2 2 2 3" xfId="661"/>
    <cellStyle name="Normal 2 2 2 4" xfId="662"/>
    <cellStyle name="Normal 2 2 2 5" xfId="663"/>
    <cellStyle name="Normal 2 2 3" xfId="664"/>
    <cellStyle name="Normal 2 2 3 2" xfId="665"/>
    <cellStyle name="Normal 2 2 3 2 2" xfId="1539"/>
    <cellStyle name="Normal 2 2 3 3" xfId="1540"/>
    <cellStyle name="Normal 2 2 3 4" xfId="1538"/>
    <cellStyle name="Normal 2 2 4" xfId="666"/>
    <cellStyle name="Normal 2 2 4 2" xfId="667"/>
    <cellStyle name="Normal 2 2 4 3" xfId="1541"/>
    <cellStyle name="Normal 2 2 5" xfId="668"/>
    <cellStyle name="Normal 2 2 6" xfId="1537"/>
    <cellStyle name="Normal 2 3" xfId="669"/>
    <cellStyle name="Normal 2 3 2" xfId="670"/>
    <cellStyle name="Normal 2 3 2 2" xfId="671"/>
    <cellStyle name="Normal 2 3 2 3" xfId="672"/>
    <cellStyle name="Normal 2 3 3" xfId="673"/>
    <cellStyle name="Normal 2 3 3 2" xfId="674"/>
    <cellStyle name="Normal 2 3 3 3" xfId="675"/>
    <cellStyle name="Normal 2 3 4" xfId="676"/>
    <cellStyle name="Normal 2 3 4 2" xfId="677"/>
    <cellStyle name="Normal 2 3 5" xfId="678"/>
    <cellStyle name="Normal 2 3 6" xfId="1542"/>
    <cellStyle name="Normal 2 4" xfId="679"/>
    <cellStyle name="Normal 2 4 2" xfId="680"/>
    <cellStyle name="Normal 2 4 2 2" xfId="1545"/>
    <cellStyle name="Normal 2 4 2 3" xfId="1544"/>
    <cellStyle name="Normal 2 4 3" xfId="681"/>
    <cellStyle name="Normal 2 4 3 2" xfId="1546"/>
    <cellStyle name="Normal 2 4 4" xfId="1547"/>
    <cellStyle name="Normal 2 4 5" xfId="1543"/>
    <cellStyle name="Normal 2 5" xfId="682"/>
    <cellStyle name="Normal 2 5 2" xfId="683"/>
    <cellStyle name="Normal 2 5 2 2" xfId="1549"/>
    <cellStyle name="Normal 2 5 3" xfId="684"/>
    <cellStyle name="Normal 2 5 3 2" xfId="1550"/>
    <cellStyle name="Normal 2 5 4" xfId="685"/>
    <cellStyle name="Normal 2 5 4 2" xfId="1551"/>
    <cellStyle name="Normal 2 5 5" xfId="1548"/>
    <cellStyle name="Normal 2 6" xfId="686"/>
    <cellStyle name="Normal 2 6 2" xfId="1552"/>
    <cellStyle name="Normal 2 7" xfId="687"/>
    <cellStyle name="Normal 2 7 2" xfId="1553"/>
    <cellStyle name="Normal 2 8" xfId="10"/>
    <cellStyle name="Normal 2 8 2" xfId="1554"/>
    <cellStyle name="Normal 2 9" xfId="1555"/>
    <cellStyle name="Normal 20" xfId="688"/>
    <cellStyle name="Normal 20 2" xfId="689"/>
    <cellStyle name="Normal 20 2 2" xfId="1557"/>
    <cellStyle name="Normal 20 3" xfId="690"/>
    <cellStyle name="Normal 20 4" xfId="1556"/>
    <cellStyle name="Normal 21" xfId="691"/>
    <cellStyle name="Normal 21 2" xfId="692"/>
    <cellStyle name="Normal 21 3" xfId="693"/>
    <cellStyle name="Normal 22" xfId="694"/>
    <cellStyle name="Normal 22 2" xfId="1558"/>
    <cellStyle name="Normal 23" xfId="695"/>
    <cellStyle name="Normal 23 2" xfId="1559"/>
    <cellStyle name="Normal 24" xfId="696"/>
    <cellStyle name="Normal 24 2" xfId="1561"/>
    <cellStyle name="Normal 24 3" xfId="1560"/>
    <cellStyle name="Normal 25" xfId="697"/>
    <cellStyle name="Normal 26" xfId="698"/>
    <cellStyle name="Normal 27" xfId="699"/>
    <cellStyle name="Normal 28" xfId="700"/>
    <cellStyle name="Normal 29" xfId="701"/>
    <cellStyle name="Normal 3" xfId="1"/>
    <cellStyle name="Normal 3 2" xfId="703"/>
    <cellStyle name="Normal 3 2 2" xfId="704"/>
    <cellStyle name="Normal 3 2 2 2" xfId="1563"/>
    <cellStyle name="Normal 3 2 2 3" xfId="1564"/>
    <cellStyle name="Normal 3 2 2 4" xfId="1562"/>
    <cellStyle name="Normal 3 2 3" xfId="705"/>
    <cellStyle name="Normal 3 2 3 2" xfId="1565"/>
    <cellStyle name="Normal 3 2 4" xfId="706"/>
    <cellStyle name="Normal 3 2 4 2" xfId="1566"/>
    <cellStyle name="Normal 3 3" xfId="707"/>
    <cellStyle name="Normal 3 3 2" xfId="708"/>
    <cellStyle name="Normal 3 3 3" xfId="709"/>
    <cellStyle name="Normal 3 3 4" xfId="1567"/>
    <cellStyle name="Normal 3 4" xfId="710"/>
    <cellStyle name="Normal 3 4 2" xfId="711"/>
    <cellStyle name="Normal 3 4 3" xfId="712"/>
    <cellStyle name="Normal 3 5" xfId="713"/>
    <cellStyle name="Normal 3 5 2" xfId="1568"/>
    <cellStyle name="Normal 3 6" xfId="702"/>
    <cellStyle name="Normal 3 7" xfId="1630"/>
    <cellStyle name="Normal 3 8" xfId="1629"/>
    <cellStyle name="Normal 30" xfId="714"/>
    <cellStyle name="Normal 30 2" xfId="715"/>
    <cellStyle name="Normal 31" xfId="716"/>
    <cellStyle name="Normal 31 2" xfId="717"/>
    <cellStyle name="Normal 31 3" xfId="718"/>
    <cellStyle name="Normal 32" xfId="719"/>
    <cellStyle name="Normal 32 2" xfId="720"/>
    <cellStyle name="Normal 32 3" xfId="721"/>
    <cellStyle name="Normal 33" xfId="722"/>
    <cellStyle name="Normal 33 2" xfId="723"/>
    <cellStyle name="Normal 34" xfId="724"/>
    <cellStyle name="Normal 35" xfId="725"/>
    <cellStyle name="Normal 36" xfId="1241"/>
    <cellStyle name="Normal 4" xfId="3"/>
    <cellStyle name="Normal 4 10" xfId="726"/>
    <cellStyle name="Normal 4 2" xfId="9"/>
    <cellStyle name="Normal 4 2 2" xfId="728"/>
    <cellStyle name="Normal 4 2 2 2" xfId="729"/>
    <cellStyle name="Normal 4 2 2 2 2" xfId="730"/>
    <cellStyle name="Normal 4 2 2 2 3" xfId="731"/>
    <cellStyle name="Normal 4 2 2 3" xfId="732"/>
    <cellStyle name="Normal 4 2 2 3 2" xfId="733"/>
    <cellStyle name="Normal 4 2 2 4" xfId="734"/>
    <cellStyle name="Normal 4 2 2 4 2" xfId="735"/>
    <cellStyle name="Normal 4 2 2 5" xfId="736"/>
    <cellStyle name="Normal 4 2 2 6" xfId="737"/>
    <cellStyle name="Normal 4 2 2 7" xfId="1569"/>
    <cellStyle name="Normal 4 2 3" xfId="738"/>
    <cellStyle name="Normal 4 2 3 2" xfId="739"/>
    <cellStyle name="Normal 4 2 3 3" xfId="740"/>
    <cellStyle name="Normal 4 2 4" xfId="741"/>
    <cellStyle name="Normal 4 2 4 2" xfId="742"/>
    <cellStyle name="Normal 4 2 5" xfId="743"/>
    <cellStyle name="Normal 4 2 5 2" xfId="744"/>
    <cellStyle name="Normal 4 2 6" xfId="745"/>
    <cellStyle name="Normal 4 2 7" xfId="746"/>
    <cellStyle name="Normal 4 2 8" xfId="727"/>
    <cellStyle name="Normal 4 3" xfId="5"/>
    <cellStyle name="Normal 4 3 2" xfId="747"/>
    <cellStyle name="Normal 4 3 2 2" xfId="748"/>
    <cellStyle name="Normal 4 3 2 3" xfId="1570"/>
    <cellStyle name="Normal 4 3 3" xfId="749"/>
    <cellStyle name="Normal 4 3 3 2" xfId="750"/>
    <cellStyle name="Normal 4 3 3 3" xfId="1571"/>
    <cellStyle name="Normal 4 3 4" xfId="751"/>
    <cellStyle name="Normal 4 3 4 2" xfId="752"/>
    <cellStyle name="Normal 4 3 5" xfId="753"/>
    <cellStyle name="Normal 4 3 6" xfId="754"/>
    <cellStyle name="Normal 4 3 7" xfId="755"/>
    <cellStyle name="Normal 4 3 8" xfId="23"/>
    <cellStyle name="Normal 4 4" xfId="756"/>
    <cellStyle name="Normal 4 4 2" xfId="757"/>
    <cellStyle name="Normal 4 4 2 2" xfId="758"/>
    <cellStyle name="Normal 4 4 3" xfId="759"/>
    <cellStyle name="Normal 4 4 3 2" xfId="760"/>
    <cellStyle name="Normal 4 4 4" xfId="761"/>
    <cellStyle name="Normal 4 4 4 2" xfId="762"/>
    <cellStyle name="Normal 4 4 5" xfId="763"/>
    <cellStyle name="Normal 4 5" xfId="764"/>
    <cellStyle name="Normal 4 6" xfId="765"/>
    <cellStyle name="Normal 4 6 2" xfId="766"/>
    <cellStyle name="Normal 4 6 2 2" xfId="767"/>
    <cellStyle name="Normal 4 6 3" xfId="768"/>
    <cellStyle name="Normal 4 7" xfId="769"/>
    <cellStyle name="Normal 4 8" xfId="770"/>
    <cellStyle name="Normal 4 8 2" xfId="771"/>
    <cellStyle name="Normal 4 9" xfId="772"/>
    <cellStyle name="Normal 5" xfId="6"/>
    <cellStyle name="Normal 5 10" xfId="1572"/>
    <cellStyle name="Normal 5 2" xfId="17"/>
    <cellStyle name="Normal 5 2 2" xfId="774"/>
    <cellStyle name="Normal 5 2 2 2" xfId="775"/>
    <cellStyle name="Normal 5 2 2 3" xfId="1573"/>
    <cellStyle name="Normal 5 2 3" xfId="776"/>
    <cellStyle name="Normal 5 2 3 2" xfId="777"/>
    <cellStyle name="Normal 5 2 4" xfId="778"/>
    <cellStyle name="Normal 5 2 4 2" xfId="779"/>
    <cellStyle name="Normal 5 2 5" xfId="780"/>
    <cellStyle name="Normal 5 3" xfId="781"/>
    <cellStyle name="Normal 5 3 2" xfId="782"/>
    <cellStyle name="Normal 5 3 3" xfId="783"/>
    <cellStyle name="Normal 5 4" xfId="784"/>
    <cellStyle name="Normal 5 4 2" xfId="785"/>
    <cellStyle name="Normal 5 4 3" xfId="786"/>
    <cellStyle name="Normal 5 5" xfId="787"/>
    <cellStyle name="Normal 5 5 2" xfId="788"/>
    <cellStyle name="Normal 5 6" xfId="789"/>
    <cellStyle name="Normal 5 7" xfId="790"/>
    <cellStyle name="Normal 5 8" xfId="791"/>
    <cellStyle name="Normal 5 9" xfId="773"/>
    <cellStyle name="Normal 6" xfId="7"/>
    <cellStyle name="Normal 6 2" xfId="793"/>
    <cellStyle name="Normal 6 2 2" xfId="794"/>
    <cellStyle name="Normal 6 2 3" xfId="1575"/>
    <cellStyle name="Normal 6 2 4" xfId="1576"/>
    <cellStyle name="Normal 6 2 5" xfId="1574"/>
    <cellStyle name="Normal 6 3" xfId="795"/>
    <cellStyle name="Normal 6 3 2" xfId="796"/>
    <cellStyle name="Normal 6 3 3" xfId="797"/>
    <cellStyle name="Normal 6 4" xfId="798"/>
    <cellStyle name="Normal 6 4 2" xfId="799"/>
    <cellStyle name="Normal 6 5" xfId="800"/>
    <cellStyle name="Normal 6 6" xfId="792"/>
    <cellStyle name="Normal 7" xfId="8"/>
    <cellStyle name="Normal 7 2" xfId="802"/>
    <cellStyle name="Normal 7 2 2" xfId="803"/>
    <cellStyle name="Normal 7 2 3" xfId="804"/>
    <cellStyle name="Normal 7 3" xfId="805"/>
    <cellStyle name="Normal 7 4" xfId="806"/>
    <cellStyle name="Normal 7 5" xfId="801"/>
    <cellStyle name="Normal 8" xfId="4"/>
    <cellStyle name="Normal 8 2" xfId="808"/>
    <cellStyle name="Normal 8 2 2" xfId="809"/>
    <cellStyle name="Normal 8 2 2 2" xfId="810"/>
    <cellStyle name="Normal 8 2 2 3" xfId="1578"/>
    <cellStyle name="Normal 8 2 3" xfId="811"/>
    <cellStyle name="Normal 8 2 3 2" xfId="812"/>
    <cellStyle name="Normal 8 2 3 3" xfId="1579"/>
    <cellStyle name="Normal 8 2 4" xfId="813"/>
    <cellStyle name="Normal 8 2 4 2" xfId="814"/>
    <cellStyle name="Normal 8 2 5" xfId="815"/>
    <cellStyle name="Normal 8 2 6" xfId="816"/>
    <cellStyle name="Normal 8 2 7" xfId="1577"/>
    <cellStyle name="Normal 8 3" xfId="817"/>
    <cellStyle name="Normal 8 3 2" xfId="818"/>
    <cellStyle name="Normal 8 3 3" xfId="819"/>
    <cellStyle name="Normal 8 4" xfId="820"/>
    <cellStyle name="Normal 8 4 2" xfId="821"/>
    <cellStyle name="Normal 8 5" xfId="822"/>
    <cellStyle name="Normal 8 5 2" xfId="823"/>
    <cellStyle name="Normal 8 6" xfId="824"/>
    <cellStyle name="Normal 8 7" xfId="807"/>
    <cellStyle name="Normal 8 8" xfId="1242"/>
    <cellStyle name="Normal 9" xfId="825"/>
    <cellStyle name="Normal 9 2" xfId="826"/>
    <cellStyle name="Normal 9 2 2" xfId="827"/>
    <cellStyle name="Normal 9 2 2 2" xfId="828"/>
    <cellStyle name="Normal 9 2 2 3" xfId="829"/>
    <cellStyle name="Normal 9 2 3" xfId="830"/>
    <cellStyle name="Normal 9 2 3 2" xfId="831"/>
    <cellStyle name="Normal 9 2 4" xfId="832"/>
    <cellStyle name="Normal 9 2 4 2" xfId="833"/>
    <cellStyle name="Normal 9 2 5" xfId="834"/>
    <cellStyle name="Normal 9 2 6" xfId="1580"/>
    <cellStyle name="Normal 9 3" xfId="835"/>
    <cellStyle name="Normal 9 3 2" xfId="836"/>
    <cellStyle name="Normal 9 3 3" xfId="837"/>
    <cellStyle name="Normal 9 4" xfId="838"/>
    <cellStyle name="Normal 9 4 2" xfId="839"/>
    <cellStyle name="Normal 9 4 3" xfId="840"/>
    <cellStyle name="Normal 9 5" xfId="841"/>
    <cellStyle name="Normal 9 5 2" xfId="842"/>
    <cellStyle name="Normal 9 6" xfId="843"/>
    <cellStyle name="Normalny 2" xfId="1581"/>
    <cellStyle name="Note" xfId="844"/>
    <cellStyle name="Note 2" xfId="845"/>
    <cellStyle name="Note 2 2" xfId="846"/>
    <cellStyle name="Note 2 2 2" xfId="847"/>
    <cellStyle name="Note 2 2 2 2" xfId="848"/>
    <cellStyle name="Note 2 2 3" xfId="849"/>
    <cellStyle name="Note 2 3" xfId="850"/>
    <cellStyle name="Note 2 3 2" xfId="851"/>
    <cellStyle name="Note 2 4" xfId="852"/>
    <cellStyle name="Note 3" xfId="853"/>
    <cellStyle name="Note 3 2" xfId="854"/>
    <cellStyle name="Note 3 2 2" xfId="855"/>
    <cellStyle name="Note 3 3" xfId="856"/>
    <cellStyle name="Note 4" xfId="857"/>
    <cellStyle name="Output" xfId="858"/>
    <cellStyle name="Pourcentage 10" xfId="859"/>
    <cellStyle name="Pourcentage 10 2" xfId="860"/>
    <cellStyle name="Pourcentage 11" xfId="861"/>
    <cellStyle name="Pourcentage 11 2" xfId="18"/>
    <cellStyle name="Pourcentage 12" xfId="862"/>
    <cellStyle name="Pourcentage 12 2" xfId="863"/>
    <cellStyle name="Pourcentage 14" xfId="864"/>
    <cellStyle name="Pourcentage 15" xfId="865"/>
    <cellStyle name="Pourcentage 2" xfId="12"/>
    <cellStyle name="Pourcentage 2 2" xfId="13"/>
    <cellStyle name="Pourcentage 2 2 2" xfId="866"/>
    <cellStyle name="Pourcentage 2 3" xfId="867"/>
    <cellStyle name="Pourcentage 2 3 2" xfId="868"/>
    <cellStyle name="Pourcentage 2 4" xfId="1582"/>
    <cellStyle name="Pourcentage 3" xfId="869"/>
    <cellStyle name="Pourcentage 3 2" xfId="870"/>
    <cellStyle name="Pourcentage 3 3" xfId="871"/>
    <cellStyle name="Pourcentage 3 3 2" xfId="872"/>
    <cellStyle name="Pourcentage 3 4" xfId="873"/>
    <cellStyle name="Pourcentage 3 4 2" xfId="874"/>
    <cellStyle name="Pourcentage 4" xfId="875"/>
    <cellStyle name="Pourcentage 4 2" xfId="876"/>
    <cellStyle name="Pourcentage 5" xfId="877"/>
    <cellStyle name="Pourcentage 5 2" xfId="878"/>
    <cellStyle name="Pourcentage 6" xfId="879"/>
    <cellStyle name="Pourcentage 6 2" xfId="880"/>
    <cellStyle name="Pourcentage 7" xfId="881"/>
    <cellStyle name="Pourcentage 7 2" xfId="882"/>
    <cellStyle name="Pourcentage 8" xfId="883"/>
    <cellStyle name="Pourcentage 8 2" xfId="884"/>
    <cellStyle name="Pourcentage 8 2 2" xfId="885"/>
    <cellStyle name="Pourcentage 8 3" xfId="886"/>
    <cellStyle name="Pourcentage 9" xfId="887"/>
    <cellStyle name="Pourcentage 9 2" xfId="888"/>
    <cellStyle name="Satisfaisant" xfId="1248" builtinId="26" customBuiltin="1"/>
    <cellStyle name="Satisfaisant 2" xfId="20"/>
    <cellStyle name="Satisfaisant 2 2" xfId="889"/>
    <cellStyle name="Satisfaisant 2 2 2" xfId="890"/>
    <cellStyle name="Satisfaisant 2 3" xfId="891"/>
    <cellStyle name="Satisfaisant 2 4" xfId="1583"/>
    <cellStyle name="Satisfaisant 3" xfId="892"/>
    <cellStyle name="Satisfaisant 4" xfId="1584"/>
    <cellStyle name="Satisfaisant 5" xfId="1585"/>
    <cellStyle name="Satisfaisant 6" xfId="1586"/>
    <cellStyle name="Sortie" xfId="1252" builtinId="21" customBuiltin="1"/>
    <cellStyle name="Sortie 2" xfId="893"/>
    <cellStyle name="Sortie 2 10" xfId="894"/>
    <cellStyle name="Sortie 2 11" xfId="895"/>
    <cellStyle name="Sortie 2 12" xfId="896"/>
    <cellStyle name="Sortie 2 13" xfId="897"/>
    <cellStyle name="Sortie 2 14" xfId="898"/>
    <cellStyle name="Sortie 2 15" xfId="899"/>
    <cellStyle name="Sortie 2 16" xfId="900"/>
    <cellStyle name="Sortie 2 17" xfId="901"/>
    <cellStyle name="Sortie 2 18" xfId="902"/>
    <cellStyle name="Sortie 2 19" xfId="903"/>
    <cellStyle name="Sortie 2 2" xfId="904"/>
    <cellStyle name="Sortie 2 2 10" xfId="905"/>
    <cellStyle name="Sortie 2 2 11" xfId="906"/>
    <cellStyle name="Sortie 2 2 12" xfId="907"/>
    <cellStyle name="Sortie 2 2 13" xfId="908"/>
    <cellStyle name="Sortie 2 2 14" xfId="909"/>
    <cellStyle name="Sortie 2 2 15" xfId="910"/>
    <cellStyle name="Sortie 2 2 16" xfId="911"/>
    <cellStyle name="Sortie 2 2 17" xfId="912"/>
    <cellStyle name="Sortie 2 2 18" xfId="913"/>
    <cellStyle name="Sortie 2 2 19" xfId="914"/>
    <cellStyle name="Sortie 2 2 2" xfId="915"/>
    <cellStyle name="Sortie 2 2 20" xfId="916"/>
    <cellStyle name="Sortie 2 2 21" xfId="917"/>
    <cellStyle name="Sortie 2 2 22" xfId="918"/>
    <cellStyle name="Sortie 2 2 23" xfId="919"/>
    <cellStyle name="Sortie 2 2 24" xfId="920"/>
    <cellStyle name="Sortie 2 2 25" xfId="921"/>
    <cellStyle name="Sortie 2 2 26" xfId="922"/>
    <cellStyle name="Sortie 2 2 27" xfId="923"/>
    <cellStyle name="Sortie 2 2 28" xfId="924"/>
    <cellStyle name="Sortie 2 2 29" xfId="925"/>
    <cellStyle name="Sortie 2 2 3" xfId="926"/>
    <cellStyle name="Sortie 2 2 30" xfId="927"/>
    <cellStyle name="Sortie 2 2 4" xfId="928"/>
    <cellStyle name="Sortie 2 2 5" xfId="929"/>
    <cellStyle name="Sortie 2 2 6" xfId="930"/>
    <cellStyle name="Sortie 2 2 7" xfId="931"/>
    <cellStyle name="Sortie 2 2 8" xfId="932"/>
    <cellStyle name="Sortie 2 2 9" xfId="933"/>
    <cellStyle name="Sortie 2 20" xfId="934"/>
    <cellStyle name="Sortie 2 21" xfId="935"/>
    <cellStyle name="Sortie 2 22" xfId="936"/>
    <cellStyle name="Sortie 2 23" xfId="937"/>
    <cellStyle name="Sortie 2 24" xfId="938"/>
    <cellStyle name="Sortie 2 25" xfId="939"/>
    <cellStyle name="Sortie 2 26" xfId="940"/>
    <cellStyle name="Sortie 2 27" xfId="941"/>
    <cellStyle name="Sortie 2 28" xfId="942"/>
    <cellStyle name="Sortie 2 29" xfId="943"/>
    <cellStyle name="Sortie 2 3" xfId="944"/>
    <cellStyle name="Sortie 2 3 10" xfId="945"/>
    <cellStyle name="Sortie 2 3 11" xfId="946"/>
    <cellStyle name="Sortie 2 3 12" xfId="947"/>
    <cellStyle name="Sortie 2 3 13" xfId="948"/>
    <cellStyle name="Sortie 2 3 14" xfId="949"/>
    <cellStyle name="Sortie 2 3 15" xfId="950"/>
    <cellStyle name="Sortie 2 3 16" xfId="951"/>
    <cellStyle name="Sortie 2 3 17" xfId="952"/>
    <cellStyle name="Sortie 2 3 18" xfId="953"/>
    <cellStyle name="Sortie 2 3 19" xfId="954"/>
    <cellStyle name="Sortie 2 3 2" xfId="955"/>
    <cellStyle name="Sortie 2 3 20" xfId="956"/>
    <cellStyle name="Sortie 2 3 21" xfId="957"/>
    <cellStyle name="Sortie 2 3 22" xfId="958"/>
    <cellStyle name="Sortie 2 3 23" xfId="959"/>
    <cellStyle name="Sortie 2 3 24" xfId="960"/>
    <cellStyle name="Sortie 2 3 25" xfId="961"/>
    <cellStyle name="Sortie 2 3 26" xfId="962"/>
    <cellStyle name="Sortie 2 3 27" xfId="963"/>
    <cellStyle name="Sortie 2 3 28" xfId="964"/>
    <cellStyle name="Sortie 2 3 29" xfId="965"/>
    <cellStyle name="Sortie 2 3 3" xfId="966"/>
    <cellStyle name="Sortie 2 3 30" xfId="967"/>
    <cellStyle name="Sortie 2 3 4" xfId="968"/>
    <cellStyle name="Sortie 2 3 5" xfId="969"/>
    <cellStyle name="Sortie 2 3 6" xfId="970"/>
    <cellStyle name="Sortie 2 3 7" xfId="971"/>
    <cellStyle name="Sortie 2 3 8" xfId="972"/>
    <cellStyle name="Sortie 2 3 9" xfId="973"/>
    <cellStyle name="Sortie 2 30" xfId="974"/>
    <cellStyle name="Sortie 2 31" xfId="975"/>
    <cellStyle name="Sortie 2 32" xfId="976"/>
    <cellStyle name="Sortie 2 33" xfId="977"/>
    <cellStyle name="Sortie 2 34" xfId="978"/>
    <cellStyle name="Sortie 2 35" xfId="1587"/>
    <cellStyle name="Sortie 2 4" xfId="979"/>
    <cellStyle name="Sortie 2 4 2" xfId="980"/>
    <cellStyle name="Sortie 2 5" xfId="981"/>
    <cellStyle name="Sortie 2 6" xfId="982"/>
    <cellStyle name="Sortie 2 7" xfId="983"/>
    <cellStyle name="Sortie 2 8" xfId="984"/>
    <cellStyle name="Sortie 2 9" xfId="985"/>
    <cellStyle name="Sortie 3" xfId="1588"/>
    <cellStyle name="Sortie 4" xfId="1589"/>
    <cellStyle name="Sortie 5" xfId="1590"/>
    <cellStyle name="Sortie 6" xfId="1591"/>
    <cellStyle name="Style 1" xfId="986"/>
    <cellStyle name="Style 1 2" xfId="987"/>
    <cellStyle name="Style 3" xfId="988"/>
    <cellStyle name="TableStyleLight1" xfId="1592"/>
    <cellStyle name="Texte explicatif" xfId="1257" builtinId="53" customBuiltin="1"/>
    <cellStyle name="Texte explicatif 2" xfId="989"/>
    <cellStyle name="Texte explicatif 2 2" xfId="990"/>
    <cellStyle name="Texte explicatif 2 3" xfId="991"/>
    <cellStyle name="Texte explicatif 2 4" xfId="992"/>
    <cellStyle name="Texte explicatif 2 5" xfId="1593"/>
    <cellStyle name="Texte explicatif 3" xfId="1594"/>
    <cellStyle name="Texte explicatif 4" xfId="1595"/>
    <cellStyle name="Texte explicatif 5" xfId="1596"/>
    <cellStyle name="Texte explicatif 6" xfId="1597"/>
    <cellStyle name="Title" xfId="993"/>
    <cellStyle name="Titre" xfId="1243" builtinId="15" customBuiltin="1"/>
    <cellStyle name="Titre 2" xfId="994"/>
    <cellStyle name="Titre 2 2" xfId="995"/>
    <cellStyle name="Titre 2 3" xfId="1598"/>
    <cellStyle name="Titre 1" xfId="1244" builtinId="16" customBuiltin="1"/>
    <cellStyle name="Titre 1 2" xfId="996"/>
    <cellStyle name="Titre 1 2 2" xfId="997"/>
    <cellStyle name="Titre 1 2 3" xfId="998"/>
    <cellStyle name="Titre 1 2 4" xfId="999"/>
    <cellStyle name="Titre 1 2 5" xfId="1599"/>
    <cellStyle name="Titre 1 3" xfId="1600"/>
    <cellStyle name="Titre 1 4" xfId="1601"/>
    <cellStyle name="Titre 1 5" xfId="1602"/>
    <cellStyle name="Titre 1 6" xfId="1603"/>
    <cellStyle name="Titre 2" xfId="1245" builtinId="17" customBuiltin="1"/>
    <cellStyle name="Titre 2 2" xfId="1000"/>
    <cellStyle name="Titre 2 2 2" xfId="1001"/>
    <cellStyle name="Titre 2 2 3" xfId="1002"/>
    <cellStyle name="Titre 2 2 4" xfId="1003"/>
    <cellStyle name="Titre 2 2 5" xfId="1604"/>
    <cellStyle name="Titre 2 3" xfId="1605"/>
    <cellStyle name="Titre 2 4" xfId="1606"/>
    <cellStyle name="Titre 2 5" xfId="1607"/>
    <cellStyle name="Titre 2 6" xfId="1608"/>
    <cellStyle name="Titre 3" xfId="1246" builtinId="18" customBuiltin="1"/>
    <cellStyle name="Titre 3 2" xfId="1004"/>
    <cellStyle name="Titre 3 2 2" xfId="1005"/>
    <cellStyle name="Titre 3 2 2 2" xfId="1006"/>
    <cellStyle name="Titre 3 2 2 3" xfId="1007"/>
    <cellStyle name="Titre 3 2 3" xfId="1008"/>
    <cellStyle name="Titre 3 2 4" xfId="1009"/>
    <cellStyle name="Titre 3 2 5" xfId="1609"/>
    <cellStyle name="Titre 3 3" xfId="1610"/>
    <cellStyle name="Titre 3 4" xfId="1611"/>
    <cellStyle name="Titre 3 5" xfId="1612"/>
    <cellStyle name="Titre 3 6" xfId="1613"/>
    <cellStyle name="Titre 4" xfId="1247" builtinId="19" customBuiltin="1"/>
    <cellStyle name="Titre 4 2" xfId="1010"/>
    <cellStyle name="Titre 4 2 2" xfId="1011"/>
    <cellStyle name="Titre 4 2 3" xfId="1012"/>
    <cellStyle name="Titre 4 2 4" xfId="1013"/>
    <cellStyle name="Titre 4 2 5" xfId="1614"/>
    <cellStyle name="Titre 4 3" xfId="1615"/>
    <cellStyle name="Titre 4 4" xfId="1616"/>
    <cellStyle name="Titre 4 5" xfId="1617"/>
    <cellStyle name="Titre 4 6" xfId="1618"/>
    <cellStyle name="Total" xfId="1258" builtinId="25" customBuiltin="1"/>
    <cellStyle name="Total 2" xfId="1014"/>
    <cellStyle name="Total 2 10" xfId="1015"/>
    <cellStyle name="Total 2 11" xfId="1016"/>
    <cellStyle name="Total 2 12" xfId="1017"/>
    <cellStyle name="Total 2 13" xfId="1018"/>
    <cellStyle name="Total 2 14" xfId="1019"/>
    <cellStyle name="Total 2 15" xfId="1020"/>
    <cellStyle name="Total 2 16" xfId="1021"/>
    <cellStyle name="Total 2 17" xfId="1022"/>
    <cellStyle name="Total 2 18" xfId="1023"/>
    <cellStyle name="Total 2 19" xfId="1024"/>
    <cellStyle name="Total 2 2" xfId="1025"/>
    <cellStyle name="Total 2 2 10" xfId="1026"/>
    <cellStyle name="Total 2 2 11" xfId="1027"/>
    <cellStyle name="Total 2 2 12" xfId="1028"/>
    <cellStyle name="Total 2 2 13" xfId="1029"/>
    <cellStyle name="Total 2 2 14" xfId="1030"/>
    <cellStyle name="Total 2 2 15" xfId="1031"/>
    <cellStyle name="Total 2 2 16" xfId="1032"/>
    <cellStyle name="Total 2 2 17" xfId="1033"/>
    <cellStyle name="Total 2 2 18" xfId="1034"/>
    <cellStyle name="Total 2 2 19" xfId="1035"/>
    <cellStyle name="Total 2 2 2" xfId="1036"/>
    <cellStyle name="Total 2 2 20" xfId="1037"/>
    <cellStyle name="Total 2 2 21" xfId="1038"/>
    <cellStyle name="Total 2 2 22" xfId="1039"/>
    <cellStyle name="Total 2 2 23" xfId="1040"/>
    <cellStyle name="Total 2 2 24" xfId="1041"/>
    <cellStyle name="Total 2 2 25" xfId="1042"/>
    <cellStyle name="Total 2 2 26" xfId="1043"/>
    <cellStyle name="Total 2 2 27" xfId="1044"/>
    <cellStyle name="Total 2 2 28" xfId="1045"/>
    <cellStyle name="Total 2 2 29" xfId="1046"/>
    <cellStyle name="Total 2 2 3" xfId="1047"/>
    <cellStyle name="Total 2 2 30" xfId="1048"/>
    <cellStyle name="Total 2 2 4" xfId="1049"/>
    <cellStyle name="Total 2 2 5" xfId="1050"/>
    <cellStyle name="Total 2 2 6" xfId="1051"/>
    <cellStyle name="Total 2 2 7" xfId="1052"/>
    <cellStyle name="Total 2 2 8" xfId="1053"/>
    <cellStyle name="Total 2 2 9" xfId="1054"/>
    <cellStyle name="Total 2 20" xfId="1055"/>
    <cellStyle name="Total 2 21" xfId="1056"/>
    <cellStyle name="Total 2 22" xfId="1057"/>
    <cellStyle name="Total 2 23" xfId="1058"/>
    <cellStyle name="Total 2 24" xfId="1059"/>
    <cellStyle name="Total 2 25" xfId="1060"/>
    <cellStyle name="Total 2 26" xfId="1061"/>
    <cellStyle name="Total 2 27" xfId="1062"/>
    <cellStyle name="Total 2 28" xfId="1063"/>
    <cellStyle name="Total 2 29" xfId="1064"/>
    <cellStyle name="Total 2 3" xfId="1065"/>
    <cellStyle name="Total 2 3 10" xfId="1066"/>
    <cellStyle name="Total 2 3 11" xfId="1067"/>
    <cellStyle name="Total 2 3 12" xfId="1068"/>
    <cellStyle name="Total 2 3 13" xfId="1069"/>
    <cellStyle name="Total 2 3 14" xfId="1070"/>
    <cellStyle name="Total 2 3 15" xfId="1071"/>
    <cellStyle name="Total 2 3 16" xfId="1072"/>
    <cellStyle name="Total 2 3 17" xfId="1073"/>
    <cellStyle name="Total 2 3 18" xfId="1074"/>
    <cellStyle name="Total 2 3 19" xfId="1075"/>
    <cellStyle name="Total 2 3 2" xfId="1076"/>
    <cellStyle name="Total 2 3 20" xfId="1077"/>
    <cellStyle name="Total 2 3 21" xfId="1078"/>
    <cellStyle name="Total 2 3 22" xfId="1079"/>
    <cellStyle name="Total 2 3 23" xfId="1080"/>
    <cellStyle name="Total 2 3 24" xfId="1081"/>
    <cellStyle name="Total 2 3 25" xfId="1082"/>
    <cellStyle name="Total 2 3 26" xfId="1083"/>
    <cellStyle name="Total 2 3 27" xfId="1084"/>
    <cellStyle name="Total 2 3 28" xfId="1085"/>
    <cellStyle name="Total 2 3 29" xfId="1086"/>
    <cellStyle name="Total 2 3 3" xfId="1087"/>
    <cellStyle name="Total 2 3 30" xfId="1088"/>
    <cellStyle name="Total 2 3 4" xfId="1089"/>
    <cellStyle name="Total 2 3 5" xfId="1090"/>
    <cellStyle name="Total 2 3 6" xfId="1091"/>
    <cellStyle name="Total 2 3 7" xfId="1092"/>
    <cellStyle name="Total 2 3 8" xfId="1093"/>
    <cellStyle name="Total 2 3 9" xfId="1094"/>
    <cellStyle name="Total 2 30" xfId="1095"/>
    <cellStyle name="Total 2 31" xfId="1096"/>
    <cellStyle name="Total 2 32" xfId="1097"/>
    <cellStyle name="Total 2 33" xfId="1098"/>
    <cellStyle name="Total 2 34" xfId="1099"/>
    <cellStyle name="Total 2 35" xfId="1619"/>
    <cellStyle name="Total 2 4" xfId="1100"/>
    <cellStyle name="Total 2 4 2" xfId="1101"/>
    <cellStyle name="Total 2 5" xfId="1102"/>
    <cellStyle name="Total 2 6" xfId="1103"/>
    <cellStyle name="Total 2 7" xfId="1104"/>
    <cellStyle name="Total 2 8" xfId="1105"/>
    <cellStyle name="Total 2 9" xfId="1106"/>
    <cellStyle name="Total 3" xfId="1107"/>
    <cellStyle name="Total 3 2" xfId="1620"/>
    <cellStyle name="Total 4" xfId="1621"/>
    <cellStyle name="Total 5" xfId="1622"/>
    <cellStyle name="Total 6" xfId="1623"/>
    <cellStyle name="Vérification" xfId="1255" builtinId="23" customBuiltin="1"/>
    <cellStyle name="Vérification 2" xfId="1108"/>
    <cellStyle name="Vérification 2 2" xfId="1109"/>
    <cellStyle name="Vérification 2 2 2" xfId="1110"/>
    <cellStyle name="Vérification 2 2 2 2" xfId="1111"/>
    <cellStyle name="Vérification 2 2 2 2 2" xfId="1112"/>
    <cellStyle name="Vérification 2 2 2 2 2 2" xfId="1113"/>
    <cellStyle name="Vérification 2 2 2 2 2 3" xfId="1114"/>
    <cellStyle name="Vérification 2 2 2 2 3" xfId="1115"/>
    <cellStyle name="Vérification 2 2 2 2 3 2" xfId="1116"/>
    <cellStyle name="Vérification 2 2 2 2 3 3" xfId="1117"/>
    <cellStyle name="Vérification 2 2 2 2 4" xfId="1118"/>
    <cellStyle name="Vérification 2 2 2 2 5" xfId="1119"/>
    <cellStyle name="Vérification 2 2 2 3" xfId="1120"/>
    <cellStyle name="Vérification 2 2 2 3 2" xfId="1121"/>
    <cellStyle name="Vérification 2 2 2 3 2 2" xfId="1122"/>
    <cellStyle name="Vérification 2 2 2 3 2 3" xfId="1123"/>
    <cellStyle name="Vérification 2 2 2 3 3" xfId="1124"/>
    <cellStyle name="Vérification 2 2 2 3 4" xfId="1125"/>
    <cellStyle name="Vérification 2 2 2 4" xfId="1126"/>
    <cellStyle name="Vérification 2 2 2 4 2" xfId="1127"/>
    <cellStyle name="Vérification 2 2 2 4 3" xfId="1128"/>
    <cellStyle name="Vérification 2 2 2 5" xfId="1129"/>
    <cellStyle name="Vérification 2 2 2 6" xfId="1130"/>
    <cellStyle name="Vérification 2 2 3" xfId="1131"/>
    <cellStyle name="Vérification 2 2 3 2" xfId="1132"/>
    <cellStyle name="Vérification 2 2 3 2 2" xfId="1133"/>
    <cellStyle name="Vérification 2 2 3 2 2 2" xfId="1134"/>
    <cellStyle name="Vérification 2 2 3 2 2 3" xfId="1135"/>
    <cellStyle name="Vérification 2 2 3 2 3" xfId="1136"/>
    <cellStyle name="Vérification 2 2 3 2 3 2" xfId="1137"/>
    <cellStyle name="Vérification 2 2 3 2 3 3" xfId="1138"/>
    <cellStyle name="Vérification 2 2 3 2 4" xfId="1139"/>
    <cellStyle name="Vérification 2 2 3 2 5" xfId="1140"/>
    <cellStyle name="Vérification 2 2 3 3" xfId="1141"/>
    <cellStyle name="Vérification 2 2 3 3 2" xfId="1142"/>
    <cellStyle name="Vérification 2 2 3 3 2 2" xfId="1143"/>
    <cellStyle name="Vérification 2 2 3 3 2 3" xfId="1144"/>
    <cellStyle name="Vérification 2 2 3 3 3" xfId="1145"/>
    <cellStyle name="Vérification 2 2 3 3 4" xfId="1146"/>
    <cellStyle name="Vérification 2 2 3 4" xfId="1147"/>
    <cellStyle name="Vérification 2 2 3 4 2" xfId="1148"/>
    <cellStyle name="Vérification 2 2 3 4 3" xfId="1149"/>
    <cellStyle name="Vérification 2 2 3 5" xfId="1150"/>
    <cellStyle name="Vérification 2 2 3 6" xfId="1151"/>
    <cellStyle name="Vérification 2 2 4" xfId="1152"/>
    <cellStyle name="Vérification 2 2 4 2" xfId="1153"/>
    <cellStyle name="Vérification 2 2 4 2 2" xfId="1154"/>
    <cellStyle name="Vérification 2 2 4 2 2 2" xfId="1155"/>
    <cellStyle name="Vérification 2 2 4 2 2 3" xfId="1156"/>
    <cellStyle name="Vérification 2 2 4 2 3" xfId="1157"/>
    <cellStyle name="Vérification 2 2 4 2 3 2" xfId="1158"/>
    <cellStyle name="Vérification 2 2 4 2 3 3" xfId="1159"/>
    <cellStyle name="Vérification 2 2 4 2 4" xfId="1160"/>
    <cellStyle name="Vérification 2 2 4 2 5" xfId="1161"/>
    <cellStyle name="Vérification 2 2 4 3" xfId="1162"/>
    <cellStyle name="Vérification 2 2 4 3 2" xfId="1163"/>
    <cellStyle name="Vérification 2 2 4 3 2 2" xfId="1164"/>
    <cellStyle name="Vérification 2 2 4 3 2 3" xfId="1165"/>
    <cellStyle name="Vérification 2 2 4 3 3" xfId="1166"/>
    <cellStyle name="Vérification 2 2 4 3 4" xfId="1167"/>
    <cellStyle name="Vérification 2 2 4 4" xfId="1168"/>
    <cellStyle name="Vérification 2 2 4 4 2" xfId="1169"/>
    <cellStyle name="Vérification 2 2 4 4 3" xfId="1170"/>
    <cellStyle name="Vérification 2 2 4 5" xfId="1171"/>
    <cellStyle name="Vérification 2 2 4 6" xfId="1172"/>
    <cellStyle name="Vérification 2 3" xfId="1173"/>
    <cellStyle name="Vérification 2 3 2" xfId="1174"/>
    <cellStyle name="Vérification 2 3 2 2" xfId="1175"/>
    <cellStyle name="Vérification 2 3 2 2 2" xfId="1176"/>
    <cellStyle name="Vérification 2 3 2 2 3" xfId="1177"/>
    <cellStyle name="Vérification 2 3 2 3" xfId="1178"/>
    <cellStyle name="Vérification 2 3 2 3 2" xfId="1179"/>
    <cellStyle name="Vérification 2 3 2 3 3" xfId="1180"/>
    <cellStyle name="Vérification 2 3 2 4" xfId="1181"/>
    <cellStyle name="Vérification 2 3 2 5" xfId="1182"/>
    <cellStyle name="Vérification 2 3 3" xfId="1183"/>
    <cellStyle name="Vérification 2 3 3 2" xfId="1184"/>
    <cellStyle name="Vérification 2 3 3 2 2" xfId="1185"/>
    <cellStyle name="Vérification 2 3 3 2 3" xfId="1186"/>
    <cellStyle name="Vérification 2 3 3 3" xfId="1187"/>
    <cellStyle name="Vérification 2 3 3 4" xfId="1188"/>
    <cellStyle name="Vérification 2 3 4" xfId="1189"/>
    <cellStyle name="Vérification 2 3 4 2" xfId="1190"/>
    <cellStyle name="Vérification 2 3 4 3" xfId="1191"/>
    <cellStyle name="Vérification 2 3 5" xfId="1192"/>
    <cellStyle name="Vérification 2 3 6" xfId="1193"/>
    <cellStyle name="Vérification 2 4" xfId="1194"/>
    <cellStyle name="Vérification 2 4 2" xfId="1195"/>
    <cellStyle name="Vérification 2 4 2 2" xfId="1196"/>
    <cellStyle name="Vérification 2 4 2 2 2" xfId="1197"/>
    <cellStyle name="Vérification 2 4 2 2 3" xfId="1198"/>
    <cellStyle name="Vérification 2 4 2 3" xfId="1199"/>
    <cellStyle name="Vérification 2 4 2 3 2" xfId="1200"/>
    <cellStyle name="Vérification 2 4 2 3 3" xfId="1201"/>
    <cellStyle name="Vérification 2 4 2 4" xfId="1202"/>
    <cellStyle name="Vérification 2 4 2 5" xfId="1203"/>
    <cellStyle name="Vérification 2 4 3" xfId="1204"/>
    <cellStyle name="Vérification 2 4 3 2" xfId="1205"/>
    <cellStyle name="Vérification 2 4 3 2 2" xfId="1206"/>
    <cellStyle name="Vérification 2 4 3 2 3" xfId="1207"/>
    <cellStyle name="Vérification 2 4 3 3" xfId="1208"/>
    <cellStyle name="Vérification 2 4 3 4" xfId="1209"/>
    <cellStyle name="Vérification 2 4 4" xfId="1210"/>
    <cellStyle name="Vérification 2 4 4 2" xfId="1211"/>
    <cellStyle name="Vérification 2 4 4 3" xfId="1212"/>
    <cellStyle name="Vérification 2 4 5" xfId="1213"/>
    <cellStyle name="Vérification 2 4 6" xfId="1214"/>
    <cellStyle name="Vérification 2 5" xfId="1215"/>
    <cellStyle name="Vérification 2 5 2" xfId="1216"/>
    <cellStyle name="Vérification 2 5 2 2" xfId="1217"/>
    <cellStyle name="Vérification 2 5 2 2 2" xfId="1218"/>
    <cellStyle name="Vérification 2 5 2 2 3" xfId="1219"/>
    <cellStyle name="Vérification 2 5 2 3" xfId="1220"/>
    <cellStyle name="Vérification 2 5 2 3 2" xfId="1221"/>
    <cellStyle name="Vérification 2 5 2 3 3" xfId="1222"/>
    <cellStyle name="Vérification 2 5 2 4" xfId="1223"/>
    <cellStyle name="Vérification 2 5 2 5" xfId="1224"/>
    <cellStyle name="Vérification 2 5 3" xfId="1225"/>
    <cellStyle name="Vérification 2 5 3 2" xfId="1226"/>
    <cellStyle name="Vérification 2 5 3 2 2" xfId="1227"/>
    <cellStyle name="Vérification 2 5 3 2 3" xfId="1228"/>
    <cellStyle name="Vérification 2 5 3 3" xfId="1229"/>
    <cellStyle name="Vérification 2 5 3 4" xfId="1230"/>
    <cellStyle name="Vérification 2 5 4" xfId="1231"/>
    <cellStyle name="Vérification 2 5 4 2" xfId="1232"/>
    <cellStyle name="Vérification 2 5 4 3" xfId="1233"/>
    <cellStyle name="Vérification 2 5 5" xfId="1234"/>
    <cellStyle name="Vérification 2 5 6" xfId="1235"/>
    <cellStyle name="Vérification 2 6" xfId="1236"/>
    <cellStyle name="Vérification 2 6 2" xfId="1237"/>
    <cellStyle name="Vérification 2 6 3" xfId="1238"/>
    <cellStyle name="Vérification 2 7" xfId="1239"/>
    <cellStyle name="Vérification 2 8" xfId="1624"/>
    <cellStyle name="Vérification 3" xfId="1625"/>
    <cellStyle name="Vérification 4" xfId="1626"/>
    <cellStyle name="Vérification 5" xfId="1627"/>
    <cellStyle name="Vérification 6" xfId="1628"/>
    <cellStyle name="Warning Text" xfId="1240"/>
  </cellStyles>
  <dxfs count="0"/>
  <tableStyles count="0" defaultTableStyle="TableStyleMedium2" defaultPivotStyle="PivotStyleLight16"/>
  <colors>
    <mruColors>
      <color rgb="FFDDDDDD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SC/SH/LOGISTIQUE/LC1/LC1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LC1"/>
      <sheetName val="Liste déroulante LC1"/>
    </sheetNames>
    <sheetDataSet>
      <sheetData sheetId="0">
        <row r="1">
          <cell r="A1" t="str">
            <v>GSBdD TOULON - LC1 ANNEE 2019</v>
          </cell>
        </row>
        <row r="2">
          <cell r="A2"/>
        </row>
        <row r="3">
          <cell r="A3" t="str">
            <v>NUMERO D'ORDRE
(Année-numéro)</v>
          </cell>
        </row>
        <row r="4">
          <cell r="A4" t="str">
            <v>2019-01</v>
          </cell>
        </row>
        <row r="5">
          <cell r="A5" t="str">
            <v>2019-02</v>
          </cell>
        </row>
        <row r="6">
          <cell r="A6" t="str">
            <v>2019-03</v>
          </cell>
        </row>
        <row r="7">
          <cell r="A7" t="str">
            <v>2019-04</v>
          </cell>
        </row>
        <row r="8">
          <cell r="A8" t="str">
            <v>2019-05</v>
          </cell>
        </row>
        <row r="9">
          <cell r="A9" t="str">
            <v>2019-06</v>
          </cell>
        </row>
        <row r="10">
          <cell r="A10" t="str">
            <v>2019-07</v>
          </cell>
        </row>
        <row r="11">
          <cell r="A11" t="str">
            <v>2019-08</v>
          </cell>
        </row>
        <row r="12">
          <cell r="A12" t="str">
            <v>2019-09</v>
          </cell>
        </row>
        <row r="13">
          <cell r="A13" t="str">
            <v>2019-10</v>
          </cell>
        </row>
        <row r="14">
          <cell r="A14" t="str">
            <v>2019-11</v>
          </cell>
        </row>
        <row r="15">
          <cell r="A15" t="str">
            <v>2019-12</v>
          </cell>
        </row>
        <row r="16">
          <cell r="A16" t="str">
            <v>2019-13</v>
          </cell>
        </row>
        <row r="17">
          <cell r="A17" t="str">
            <v>2019-14</v>
          </cell>
        </row>
        <row r="18">
          <cell r="A18" t="str">
            <v>2019-15</v>
          </cell>
        </row>
        <row r="19">
          <cell r="A19" t="str">
            <v>2019-16</v>
          </cell>
        </row>
        <row r="20">
          <cell r="A20" t="str">
            <v>2019-17</v>
          </cell>
        </row>
        <row r="21">
          <cell r="A21" t="str">
            <v>2019-18</v>
          </cell>
        </row>
        <row r="22">
          <cell r="A22" t="str">
            <v>2019-19</v>
          </cell>
        </row>
        <row r="23">
          <cell r="A23" t="str">
            <v>2019-20</v>
          </cell>
        </row>
        <row r="24">
          <cell r="A24" t="str">
            <v>2019-21</v>
          </cell>
        </row>
        <row r="25">
          <cell r="A25" t="str">
            <v>2019-22</v>
          </cell>
        </row>
        <row r="26">
          <cell r="A26" t="str">
            <v>2019-23</v>
          </cell>
        </row>
        <row r="27">
          <cell r="A27" t="str">
            <v>2019-24</v>
          </cell>
        </row>
        <row r="28">
          <cell r="A28" t="str">
            <v>2019-25</v>
          </cell>
        </row>
        <row r="29">
          <cell r="A29" t="str">
            <v>2019-26</v>
          </cell>
        </row>
        <row r="30">
          <cell r="A30" t="str">
            <v>2019-27</v>
          </cell>
        </row>
        <row r="31">
          <cell r="A31" t="str">
            <v>2019-28</v>
          </cell>
        </row>
        <row r="32">
          <cell r="A32" t="str">
            <v>2019-29</v>
          </cell>
        </row>
        <row r="33">
          <cell r="A33" t="str">
            <v>2019-30</v>
          </cell>
        </row>
        <row r="34">
          <cell r="A34" t="str">
            <v>2019-31</v>
          </cell>
        </row>
        <row r="35">
          <cell r="A35" t="str">
            <v>2019-32</v>
          </cell>
        </row>
        <row r="36">
          <cell r="A36" t="str">
            <v>2019-33</v>
          </cell>
        </row>
        <row r="37">
          <cell r="A37" t="str">
            <v>2019-34</v>
          </cell>
        </row>
        <row r="38">
          <cell r="A38" t="str">
            <v>2019-35</v>
          </cell>
        </row>
        <row r="39">
          <cell r="A39" t="str">
            <v>2019-36</v>
          </cell>
        </row>
        <row r="40">
          <cell r="A40" t="str">
            <v>2019-37</v>
          </cell>
        </row>
        <row r="41">
          <cell r="A41" t="str">
            <v>2019-38</v>
          </cell>
        </row>
        <row r="42">
          <cell r="A42" t="str">
            <v>2019-39</v>
          </cell>
        </row>
        <row r="43">
          <cell r="A43" t="str">
            <v>2019-40</v>
          </cell>
        </row>
        <row r="44">
          <cell r="A44" t="str">
            <v>2019-41</v>
          </cell>
        </row>
        <row r="45">
          <cell r="A45" t="str">
            <v>2019-42</v>
          </cell>
        </row>
        <row r="46">
          <cell r="A46" t="str">
            <v>2019-43</v>
          </cell>
        </row>
        <row r="47">
          <cell r="A47" t="str">
            <v>2019-44</v>
          </cell>
        </row>
        <row r="48">
          <cell r="A48" t="str">
            <v>2019-45</v>
          </cell>
        </row>
        <row r="49">
          <cell r="A49" t="str">
            <v>2019-46</v>
          </cell>
        </row>
        <row r="50">
          <cell r="A50" t="str">
            <v>2019-47</v>
          </cell>
        </row>
        <row r="51">
          <cell r="A51" t="str">
            <v>2019-48</v>
          </cell>
        </row>
        <row r="52">
          <cell r="A52" t="str">
            <v>2019-49</v>
          </cell>
        </row>
        <row r="53">
          <cell r="A53" t="str">
            <v>2019-50</v>
          </cell>
        </row>
        <row r="54">
          <cell r="A54" t="str">
            <v>2019-51</v>
          </cell>
        </row>
        <row r="55">
          <cell r="A55" t="str">
            <v>2019-52</v>
          </cell>
        </row>
        <row r="56">
          <cell r="A56" t="str">
            <v>2019-53</v>
          </cell>
        </row>
        <row r="57">
          <cell r="A57" t="str">
            <v>2019-54</v>
          </cell>
        </row>
        <row r="58">
          <cell r="A58" t="str">
            <v>2019-55</v>
          </cell>
        </row>
        <row r="59">
          <cell r="A59" t="str">
            <v>2019-56</v>
          </cell>
        </row>
        <row r="60">
          <cell r="A60" t="str">
            <v>2019-57</v>
          </cell>
        </row>
        <row r="61">
          <cell r="A61" t="str">
            <v>2019-58</v>
          </cell>
        </row>
        <row r="62">
          <cell r="A62" t="str">
            <v>2019-59</v>
          </cell>
        </row>
        <row r="63">
          <cell r="A63" t="str">
            <v>2019-60</v>
          </cell>
        </row>
        <row r="64">
          <cell r="A64" t="str">
            <v>2019-61</v>
          </cell>
        </row>
        <row r="65">
          <cell r="A65" t="str">
            <v>2019-62</v>
          </cell>
        </row>
        <row r="66">
          <cell r="A66" t="str">
            <v>2019-63</v>
          </cell>
        </row>
        <row r="67">
          <cell r="A67" t="str">
            <v>2019-64</v>
          </cell>
        </row>
        <row r="68">
          <cell r="A68" t="str">
            <v>2019-65</v>
          </cell>
        </row>
        <row r="69">
          <cell r="A69" t="str">
            <v>2019-66</v>
          </cell>
        </row>
        <row r="70">
          <cell r="A70" t="str">
            <v>2019-67</v>
          </cell>
        </row>
        <row r="71">
          <cell r="A71" t="str">
            <v>2019-68</v>
          </cell>
        </row>
        <row r="72">
          <cell r="A72" t="str">
            <v>2019-69</v>
          </cell>
        </row>
        <row r="73">
          <cell r="A73" t="str">
            <v>2019-70</v>
          </cell>
        </row>
        <row r="74">
          <cell r="A74" t="str">
            <v>2019-71</v>
          </cell>
        </row>
        <row r="75">
          <cell r="A75" t="str">
            <v>2019-72</v>
          </cell>
        </row>
        <row r="76">
          <cell r="A76" t="str">
            <v>2019-73</v>
          </cell>
        </row>
        <row r="77">
          <cell r="A77" t="str">
            <v>2019-74</v>
          </cell>
        </row>
        <row r="78">
          <cell r="A78" t="str">
            <v>2019-75</v>
          </cell>
        </row>
        <row r="79">
          <cell r="A79" t="str">
            <v>2019-76</v>
          </cell>
        </row>
        <row r="80">
          <cell r="A80" t="str">
            <v>2019-77</v>
          </cell>
        </row>
        <row r="81">
          <cell r="A81" t="str">
            <v>2019-78</v>
          </cell>
        </row>
        <row r="82">
          <cell r="A82" t="str">
            <v>2019-79</v>
          </cell>
        </row>
        <row r="83">
          <cell r="A83" t="str">
            <v>2019-80</v>
          </cell>
        </row>
        <row r="84">
          <cell r="A84" t="str">
            <v>2019-81</v>
          </cell>
        </row>
        <row r="85">
          <cell r="A85" t="str">
            <v>2019-82</v>
          </cell>
        </row>
        <row r="86">
          <cell r="A86" t="str">
            <v>2019-83</v>
          </cell>
        </row>
        <row r="87">
          <cell r="A87" t="str">
            <v>2019-84</v>
          </cell>
        </row>
        <row r="88">
          <cell r="A88" t="str">
            <v>2019-85</v>
          </cell>
        </row>
        <row r="89">
          <cell r="A89" t="str">
            <v>2019-86</v>
          </cell>
        </row>
        <row r="90">
          <cell r="A90" t="str">
            <v>2019-87</v>
          </cell>
        </row>
        <row r="91">
          <cell r="A91" t="str">
            <v>2019-88</v>
          </cell>
        </row>
        <row r="92">
          <cell r="A92" t="str">
            <v>2019-89</v>
          </cell>
        </row>
        <row r="93">
          <cell r="A93" t="str">
            <v>2019-90</v>
          </cell>
        </row>
        <row r="94">
          <cell r="A94" t="str">
            <v>2019-91</v>
          </cell>
        </row>
        <row r="95">
          <cell r="A95" t="str">
            <v>2019-92</v>
          </cell>
        </row>
        <row r="96">
          <cell r="A96" t="str">
            <v>2019-93</v>
          </cell>
        </row>
        <row r="97">
          <cell r="A97" t="str">
            <v>2019-94</v>
          </cell>
        </row>
        <row r="98">
          <cell r="A98" t="str">
            <v>2019-95</v>
          </cell>
        </row>
        <row r="99">
          <cell r="A99" t="str">
            <v>2019-96</v>
          </cell>
        </row>
        <row r="100">
          <cell r="A100" t="str">
            <v>2019-97</v>
          </cell>
        </row>
        <row r="101">
          <cell r="A101" t="str">
            <v>2019-98</v>
          </cell>
        </row>
        <row r="102">
          <cell r="A102" t="str">
            <v>2019-99</v>
          </cell>
        </row>
        <row r="103">
          <cell r="A103" t="str">
            <v>2019-100</v>
          </cell>
        </row>
        <row r="104">
          <cell r="A104" t="str">
            <v>2019-101</v>
          </cell>
        </row>
        <row r="105">
          <cell r="A105" t="str">
            <v>2019-102</v>
          </cell>
        </row>
        <row r="106">
          <cell r="A106" t="str">
            <v>2019-103</v>
          </cell>
        </row>
        <row r="107">
          <cell r="A107" t="str">
            <v>2019-104</v>
          </cell>
        </row>
        <row r="108">
          <cell r="A108" t="str">
            <v>2019-105</v>
          </cell>
        </row>
        <row r="109">
          <cell r="A109" t="str">
            <v>2019-106</v>
          </cell>
        </row>
        <row r="110">
          <cell r="A110" t="str">
            <v>2019-107</v>
          </cell>
        </row>
        <row r="111">
          <cell r="A111" t="str">
            <v>2019-108</v>
          </cell>
        </row>
        <row r="112">
          <cell r="A112" t="str">
            <v>2019-109</v>
          </cell>
        </row>
        <row r="113">
          <cell r="A113" t="str">
            <v>2019-110</v>
          </cell>
        </row>
        <row r="114">
          <cell r="A114" t="str">
            <v>2019-111</v>
          </cell>
        </row>
        <row r="115">
          <cell r="A115" t="str">
            <v>2019-112</v>
          </cell>
        </row>
        <row r="116">
          <cell r="A116" t="str">
            <v>2019-113</v>
          </cell>
        </row>
        <row r="117">
          <cell r="A117" t="str">
            <v>2019-114</v>
          </cell>
        </row>
        <row r="118">
          <cell r="A118" t="str">
            <v>2019-115</v>
          </cell>
        </row>
        <row r="119">
          <cell r="A119" t="str">
            <v>2019-116</v>
          </cell>
        </row>
        <row r="120">
          <cell r="A120" t="str">
            <v>2019-117</v>
          </cell>
        </row>
        <row r="121">
          <cell r="A121" t="str">
            <v>2019-118</v>
          </cell>
        </row>
        <row r="122">
          <cell r="A122" t="str">
            <v>2019-119</v>
          </cell>
        </row>
        <row r="123">
          <cell r="A123" t="str">
            <v>2019-120</v>
          </cell>
        </row>
        <row r="124">
          <cell r="A124" t="str">
            <v>2019-121</v>
          </cell>
        </row>
        <row r="125">
          <cell r="A125" t="str">
            <v>2019-122</v>
          </cell>
        </row>
        <row r="126">
          <cell r="A126" t="str">
            <v>2019-123</v>
          </cell>
        </row>
        <row r="127">
          <cell r="A127" t="str">
            <v>2019-124</v>
          </cell>
        </row>
        <row r="128">
          <cell r="A128" t="str">
            <v>2019-125</v>
          </cell>
        </row>
        <row r="129">
          <cell r="A129" t="str">
            <v>2019-126</v>
          </cell>
        </row>
        <row r="130">
          <cell r="A130" t="str">
            <v>2019-127</v>
          </cell>
        </row>
        <row r="131">
          <cell r="A131" t="str">
            <v>2019-128</v>
          </cell>
        </row>
        <row r="132">
          <cell r="A132" t="str">
            <v>2019-129</v>
          </cell>
        </row>
        <row r="133">
          <cell r="A133" t="str">
            <v>2019-130</v>
          </cell>
        </row>
        <row r="134">
          <cell r="A134" t="str">
            <v>2019-131</v>
          </cell>
        </row>
        <row r="135">
          <cell r="A135" t="str">
            <v>2019-132</v>
          </cell>
        </row>
        <row r="136">
          <cell r="A136" t="str">
            <v>2019-133</v>
          </cell>
        </row>
        <row r="137">
          <cell r="A137" t="str">
            <v>2019-134</v>
          </cell>
        </row>
        <row r="138">
          <cell r="A138" t="str">
            <v>2019-135</v>
          </cell>
        </row>
        <row r="139">
          <cell r="A139" t="str">
            <v>2019-136</v>
          </cell>
        </row>
        <row r="140">
          <cell r="A140" t="str">
            <v>2019-137</v>
          </cell>
        </row>
        <row r="141">
          <cell r="A141" t="str">
            <v>2019-138</v>
          </cell>
        </row>
        <row r="142">
          <cell r="A142" t="str">
            <v>2019-139</v>
          </cell>
        </row>
        <row r="143">
          <cell r="A143" t="str">
            <v>2019-140</v>
          </cell>
        </row>
        <row r="144">
          <cell r="A144" t="str">
            <v>2019-141</v>
          </cell>
        </row>
        <row r="145">
          <cell r="A145" t="str">
            <v>2019-142</v>
          </cell>
        </row>
        <row r="146">
          <cell r="A146" t="str">
            <v>2019-143</v>
          </cell>
        </row>
        <row r="147">
          <cell r="A147" t="str">
            <v>2019-144</v>
          </cell>
        </row>
        <row r="148">
          <cell r="A148" t="str">
            <v>2019-145</v>
          </cell>
        </row>
        <row r="149">
          <cell r="A149" t="str">
            <v>2019-146</v>
          </cell>
        </row>
        <row r="150">
          <cell r="A150" t="str">
            <v>2019-147</v>
          </cell>
        </row>
        <row r="151">
          <cell r="A151" t="str">
            <v>2019-148</v>
          </cell>
        </row>
        <row r="152">
          <cell r="A152" t="str">
            <v>2019-149</v>
          </cell>
        </row>
        <row r="153">
          <cell r="A153" t="str">
            <v>2019-150</v>
          </cell>
        </row>
        <row r="154">
          <cell r="A154" t="str">
            <v>2019-151</v>
          </cell>
        </row>
        <row r="155">
          <cell r="A155" t="str">
            <v>2019-152</v>
          </cell>
        </row>
        <row r="156">
          <cell r="A156" t="str">
            <v>2019-153</v>
          </cell>
        </row>
        <row r="157">
          <cell r="A157" t="str">
            <v>2019-154</v>
          </cell>
        </row>
        <row r="158">
          <cell r="A158" t="str">
            <v>2019-155</v>
          </cell>
        </row>
        <row r="159">
          <cell r="A159" t="str">
            <v>2019-156</v>
          </cell>
        </row>
        <row r="160">
          <cell r="A160" t="str">
            <v>2019-157</v>
          </cell>
        </row>
        <row r="161">
          <cell r="A161" t="str">
            <v>2019-158</v>
          </cell>
        </row>
        <row r="162">
          <cell r="A162" t="str">
            <v>2019-159</v>
          </cell>
        </row>
        <row r="163">
          <cell r="A163" t="str">
            <v>2019-160</v>
          </cell>
        </row>
        <row r="164">
          <cell r="A164" t="str">
            <v>2019-161</v>
          </cell>
        </row>
        <row r="165">
          <cell r="A165" t="str">
            <v>2019-162</v>
          </cell>
        </row>
        <row r="166">
          <cell r="A166" t="str">
            <v>2019-163</v>
          </cell>
        </row>
        <row r="167">
          <cell r="A167" t="str">
            <v>2019-164</v>
          </cell>
        </row>
        <row r="168">
          <cell r="A168" t="str">
            <v>2019-165</v>
          </cell>
        </row>
        <row r="169">
          <cell r="A169" t="str">
            <v>2019-166</v>
          </cell>
        </row>
        <row r="170">
          <cell r="A170" t="str">
            <v>2019-167</v>
          </cell>
        </row>
        <row r="171">
          <cell r="A171" t="str">
            <v>2019-168</v>
          </cell>
        </row>
        <row r="172">
          <cell r="A172" t="str">
            <v>2019-169</v>
          </cell>
        </row>
        <row r="173">
          <cell r="A173" t="str">
            <v>2019-170</v>
          </cell>
        </row>
        <row r="174">
          <cell r="A174" t="str">
            <v>2019-171</v>
          </cell>
        </row>
        <row r="175">
          <cell r="A175" t="str">
            <v>2019-172</v>
          </cell>
        </row>
        <row r="176">
          <cell r="A176" t="str">
            <v>2019-173</v>
          </cell>
        </row>
        <row r="177">
          <cell r="A177" t="str">
            <v>2019-174</v>
          </cell>
        </row>
        <row r="178">
          <cell r="A178" t="str">
            <v>2019-175</v>
          </cell>
        </row>
        <row r="179">
          <cell r="A179" t="str">
            <v>2019-176</v>
          </cell>
        </row>
        <row r="180">
          <cell r="A180" t="str">
            <v>2019-177</v>
          </cell>
        </row>
        <row r="181">
          <cell r="A181" t="str">
            <v>2019-178</v>
          </cell>
        </row>
        <row r="182">
          <cell r="A182" t="str">
            <v>2019-179</v>
          </cell>
        </row>
        <row r="183">
          <cell r="A183" t="str">
            <v>2019-180</v>
          </cell>
        </row>
        <row r="184">
          <cell r="A184" t="str">
            <v>2019-181</v>
          </cell>
        </row>
        <row r="185">
          <cell r="A185" t="str">
            <v>2019-182</v>
          </cell>
        </row>
        <row r="186">
          <cell r="A186" t="str">
            <v>2019-183</v>
          </cell>
        </row>
        <row r="187">
          <cell r="A187" t="str">
            <v>2019-184</v>
          </cell>
        </row>
        <row r="188">
          <cell r="A188" t="str">
            <v>2019-185</v>
          </cell>
        </row>
        <row r="189">
          <cell r="A189" t="str">
            <v>2019-186</v>
          </cell>
        </row>
        <row r="190">
          <cell r="A190" t="str">
            <v>2019-187</v>
          </cell>
        </row>
        <row r="191">
          <cell r="A191" t="str">
            <v>2019-188</v>
          </cell>
        </row>
        <row r="192">
          <cell r="A192" t="str">
            <v>2019-189</v>
          </cell>
        </row>
        <row r="193">
          <cell r="A193" t="str">
            <v>2019-190</v>
          </cell>
        </row>
        <row r="194">
          <cell r="A194" t="str">
            <v>2019-191</v>
          </cell>
        </row>
        <row r="195">
          <cell r="A195" t="str">
            <v>2019-192</v>
          </cell>
        </row>
        <row r="196">
          <cell r="A196" t="str">
            <v>2019-193</v>
          </cell>
        </row>
        <row r="197">
          <cell r="A197" t="str">
            <v>2019-194</v>
          </cell>
        </row>
        <row r="198">
          <cell r="A198" t="str">
            <v>2019-195</v>
          </cell>
        </row>
        <row r="199">
          <cell r="A199" t="str">
            <v>2019-196</v>
          </cell>
        </row>
        <row r="200">
          <cell r="A200" t="str">
            <v>2019-197</v>
          </cell>
        </row>
        <row r="201">
          <cell r="A201" t="str">
            <v>2019-198</v>
          </cell>
        </row>
        <row r="202">
          <cell r="A202" t="str">
            <v>2019-199</v>
          </cell>
        </row>
        <row r="203">
          <cell r="A203" t="str">
            <v>2019-200</v>
          </cell>
        </row>
        <row r="204">
          <cell r="A204" t="str">
            <v>2019-201</v>
          </cell>
        </row>
        <row r="205">
          <cell r="A205" t="str">
            <v>2019-202</v>
          </cell>
        </row>
        <row r="206">
          <cell r="A206" t="str">
            <v>2019-203</v>
          </cell>
        </row>
        <row r="207">
          <cell r="A207" t="str">
            <v>2019-204</v>
          </cell>
        </row>
        <row r="208">
          <cell r="A208" t="str">
            <v>2019-205</v>
          </cell>
        </row>
        <row r="209">
          <cell r="A209" t="str">
            <v>2019-206</v>
          </cell>
        </row>
        <row r="210">
          <cell r="A210" t="str">
            <v>2019-207</v>
          </cell>
        </row>
        <row r="211">
          <cell r="A211" t="str">
            <v>2019-208</v>
          </cell>
        </row>
        <row r="212">
          <cell r="A212" t="str">
            <v>2019-209</v>
          </cell>
        </row>
        <row r="213">
          <cell r="A213" t="str">
            <v>2019-210</v>
          </cell>
        </row>
        <row r="214">
          <cell r="A214" t="str">
            <v>2019-211</v>
          </cell>
        </row>
        <row r="215">
          <cell r="A215" t="str">
            <v>2019-212</v>
          </cell>
        </row>
        <row r="216">
          <cell r="A216" t="str">
            <v>2019-213</v>
          </cell>
        </row>
        <row r="217">
          <cell r="A217" t="str">
            <v>2019-214</v>
          </cell>
        </row>
        <row r="218">
          <cell r="A218" t="str">
            <v>2019-215</v>
          </cell>
        </row>
        <row r="219">
          <cell r="A219" t="str">
            <v>2019-216</v>
          </cell>
        </row>
        <row r="220">
          <cell r="A220" t="str">
            <v>2019-217</v>
          </cell>
        </row>
        <row r="221">
          <cell r="A221" t="str">
            <v>2019-218</v>
          </cell>
        </row>
        <row r="222">
          <cell r="A222" t="str">
            <v>2019-219</v>
          </cell>
        </row>
        <row r="223">
          <cell r="A223" t="str">
            <v>2019-220</v>
          </cell>
        </row>
        <row r="224">
          <cell r="A224" t="str">
            <v>2019-221</v>
          </cell>
        </row>
        <row r="225">
          <cell r="A225" t="str">
            <v>2019-222</v>
          </cell>
        </row>
        <row r="226">
          <cell r="A226" t="str">
            <v>2019-223</v>
          </cell>
        </row>
        <row r="227">
          <cell r="A227" t="str">
            <v>2019-224</v>
          </cell>
        </row>
        <row r="228">
          <cell r="A228" t="str">
            <v>2019-225</v>
          </cell>
        </row>
        <row r="229">
          <cell r="A229" t="str">
            <v>2019-226</v>
          </cell>
        </row>
        <row r="230">
          <cell r="A230" t="str">
            <v>2019-227</v>
          </cell>
        </row>
        <row r="231">
          <cell r="A231" t="str">
            <v>2019-228</v>
          </cell>
        </row>
        <row r="232">
          <cell r="A232" t="str">
            <v>2019-229</v>
          </cell>
        </row>
        <row r="233">
          <cell r="A233" t="str">
            <v>2019-230</v>
          </cell>
        </row>
        <row r="234">
          <cell r="A234" t="str">
            <v>2019-231</v>
          </cell>
        </row>
        <row r="235">
          <cell r="A235" t="str">
            <v>2019-232</v>
          </cell>
        </row>
        <row r="236">
          <cell r="A236" t="str">
            <v>2019-233</v>
          </cell>
        </row>
        <row r="237">
          <cell r="A237" t="str">
            <v>2019-234</v>
          </cell>
        </row>
        <row r="238">
          <cell r="A238" t="str">
            <v>2019-235</v>
          </cell>
        </row>
        <row r="239">
          <cell r="A239" t="str">
            <v>2019-236</v>
          </cell>
        </row>
        <row r="240">
          <cell r="A240" t="str">
            <v>2019-237</v>
          </cell>
        </row>
        <row r="241">
          <cell r="A241" t="str">
            <v>2019-238</v>
          </cell>
        </row>
        <row r="242">
          <cell r="A242" t="str">
            <v>2019-239</v>
          </cell>
        </row>
        <row r="243">
          <cell r="A243" t="str">
            <v>2019-240</v>
          </cell>
        </row>
        <row r="244">
          <cell r="A244" t="str">
            <v>2019-241</v>
          </cell>
        </row>
        <row r="245">
          <cell r="A245" t="str">
            <v>2019-242</v>
          </cell>
        </row>
        <row r="246">
          <cell r="A246" t="str">
            <v>2019-243</v>
          </cell>
        </row>
        <row r="247">
          <cell r="A247" t="str">
            <v>2019-244</v>
          </cell>
        </row>
        <row r="248">
          <cell r="A248" t="str">
            <v>2019-245</v>
          </cell>
        </row>
        <row r="249">
          <cell r="A249" t="str">
            <v>2019-246</v>
          </cell>
        </row>
        <row r="250">
          <cell r="A250" t="str">
            <v>2019-247</v>
          </cell>
        </row>
        <row r="251">
          <cell r="A251" t="str">
            <v>2019-248</v>
          </cell>
        </row>
        <row r="252">
          <cell r="A252" t="str">
            <v>2019-249</v>
          </cell>
        </row>
        <row r="253">
          <cell r="A253" t="str">
            <v>2019-250</v>
          </cell>
        </row>
        <row r="254">
          <cell r="A254" t="str">
            <v>2019-251</v>
          </cell>
        </row>
        <row r="255">
          <cell r="A255" t="str">
            <v>2019-252</v>
          </cell>
        </row>
        <row r="256">
          <cell r="A256" t="str">
            <v>2019-253</v>
          </cell>
        </row>
        <row r="257">
          <cell r="A257" t="str">
            <v>2019-254</v>
          </cell>
        </row>
        <row r="258">
          <cell r="A258" t="str">
            <v>2019-255</v>
          </cell>
        </row>
        <row r="259">
          <cell r="A259" t="str">
            <v>2019-256</v>
          </cell>
        </row>
        <row r="260">
          <cell r="A260" t="str">
            <v>2019-257</v>
          </cell>
        </row>
        <row r="261">
          <cell r="A261" t="str">
            <v>2019-258</v>
          </cell>
        </row>
        <row r="262">
          <cell r="A262" t="str">
            <v>2019-259</v>
          </cell>
        </row>
        <row r="263">
          <cell r="A263" t="str">
            <v>2019-260</v>
          </cell>
        </row>
        <row r="264">
          <cell r="A264" t="str">
            <v>2019-261</v>
          </cell>
        </row>
        <row r="265">
          <cell r="A265" t="str">
            <v>2019-262</v>
          </cell>
        </row>
        <row r="266">
          <cell r="A266" t="str">
            <v>2019-263</v>
          </cell>
        </row>
        <row r="267">
          <cell r="A267" t="str">
            <v>2019-264</v>
          </cell>
        </row>
        <row r="268">
          <cell r="A268" t="str">
            <v>2019-265</v>
          </cell>
        </row>
        <row r="269">
          <cell r="A269" t="str">
            <v>2019-266</v>
          </cell>
        </row>
        <row r="270">
          <cell r="A270" t="str">
            <v>2019-267</v>
          </cell>
        </row>
        <row r="271">
          <cell r="A271" t="str">
            <v>2019-268</v>
          </cell>
        </row>
        <row r="272">
          <cell r="A272" t="str">
            <v>2019-269</v>
          </cell>
        </row>
        <row r="273">
          <cell r="A273" t="str">
            <v>2019-270</v>
          </cell>
        </row>
        <row r="274">
          <cell r="A274" t="str">
            <v>2019-271</v>
          </cell>
        </row>
        <row r="275">
          <cell r="A275" t="str">
            <v>2019-272</v>
          </cell>
        </row>
        <row r="276">
          <cell r="A276" t="str">
            <v>2019-273</v>
          </cell>
        </row>
        <row r="277">
          <cell r="A277" t="str">
            <v>2019-274</v>
          </cell>
        </row>
        <row r="278">
          <cell r="A278" t="str">
            <v>2019-275</v>
          </cell>
        </row>
        <row r="279">
          <cell r="A279" t="str">
            <v>2019-276</v>
          </cell>
        </row>
        <row r="280">
          <cell r="A280" t="str">
            <v>2019-277</v>
          </cell>
        </row>
        <row r="281">
          <cell r="A281" t="str">
            <v>2019-278</v>
          </cell>
        </row>
        <row r="282">
          <cell r="A282" t="str">
            <v>2019-279</v>
          </cell>
        </row>
        <row r="283">
          <cell r="A283" t="str">
            <v>2019-280</v>
          </cell>
        </row>
        <row r="284">
          <cell r="A284" t="str">
            <v>2019-281</v>
          </cell>
        </row>
        <row r="285">
          <cell r="A285" t="str">
            <v>2019-282</v>
          </cell>
        </row>
        <row r="286">
          <cell r="A286" t="str">
            <v>2019-283</v>
          </cell>
        </row>
        <row r="287">
          <cell r="A287" t="str">
            <v>2019-284</v>
          </cell>
        </row>
        <row r="288">
          <cell r="A288" t="str">
            <v>2019-285</v>
          </cell>
        </row>
        <row r="289">
          <cell r="A289" t="str">
            <v>2019-286</v>
          </cell>
        </row>
        <row r="290">
          <cell r="A290" t="str">
            <v>2019-287</v>
          </cell>
        </row>
        <row r="291">
          <cell r="A291" t="str">
            <v>2019-288</v>
          </cell>
        </row>
        <row r="292">
          <cell r="A292" t="str">
            <v>2019-289</v>
          </cell>
        </row>
        <row r="293">
          <cell r="A293" t="str">
            <v>2019-290</v>
          </cell>
        </row>
        <row r="294">
          <cell r="A294" t="str">
            <v>2019-291</v>
          </cell>
        </row>
        <row r="295">
          <cell r="A295" t="str">
            <v>2019-292</v>
          </cell>
        </row>
        <row r="296">
          <cell r="A296" t="str">
            <v>2019-293</v>
          </cell>
        </row>
        <row r="297">
          <cell r="A297" t="str">
            <v>2019-294</v>
          </cell>
        </row>
        <row r="298">
          <cell r="A298" t="str">
            <v>2019-295</v>
          </cell>
        </row>
        <row r="299">
          <cell r="A299" t="str">
            <v>2019-296</v>
          </cell>
        </row>
        <row r="300">
          <cell r="A300" t="str">
            <v>2019-297</v>
          </cell>
        </row>
        <row r="301">
          <cell r="A301" t="str">
            <v>2019-298</v>
          </cell>
        </row>
        <row r="302">
          <cell r="A302" t="str">
            <v>2019-299</v>
          </cell>
        </row>
        <row r="303">
          <cell r="A303" t="str">
            <v>2019-300</v>
          </cell>
        </row>
        <row r="304">
          <cell r="A304" t="str">
            <v>2019-301</v>
          </cell>
        </row>
        <row r="305">
          <cell r="A305" t="str">
            <v>2019-302</v>
          </cell>
        </row>
        <row r="306">
          <cell r="A306" t="str">
            <v>2019-303</v>
          </cell>
        </row>
        <row r="307">
          <cell r="A307" t="str">
            <v>2019-304</v>
          </cell>
        </row>
        <row r="308">
          <cell r="A308" t="str">
            <v>2019-305</v>
          </cell>
        </row>
        <row r="309">
          <cell r="A309" t="str">
            <v>2019-306</v>
          </cell>
        </row>
        <row r="310">
          <cell r="A310" t="str">
            <v>2019-307</v>
          </cell>
        </row>
        <row r="311">
          <cell r="A311" t="str">
            <v>2019-308</v>
          </cell>
        </row>
        <row r="312">
          <cell r="A312" t="str">
            <v>2019-309</v>
          </cell>
        </row>
        <row r="313">
          <cell r="A313" t="str">
            <v>2019-310</v>
          </cell>
        </row>
        <row r="314">
          <cell r="A314" t="str">
            <v>2019-311</v>
          </cell>
        </row>
        <row r="315">
          <cell r="A315" t="str">
            <v>2019-312</v>
          </cell>
        </row>
        <row r="316">
          <cell r="A316" t="str">
            <v>2019-313</v>
          </cell>
        </row>
        <row r="317">
          <cell r="A317" t="str">
            <v>2019-314</v>
          </cell>
        </row>
        <row r="318">
          <cell r="A318" t="str">
            <v>2019-315</v>
          </cell>
        </row>
        <row r="319">
          <cell r="A319" t="str">
            <v>2019-316</v>
          </cell>
        </row>
        <row r="320">
          <cell r="A320" t="str">
            <v>2019-317</v>
          </cell>
        </row>
        <row r="321">
          <cell r="A321" t="str">
            <v>2019-318</v>
          </cell>
        </row>
        <row r="322">
          <cell r="A322" t="str">
            <v>2019-319</v>
          </cell>
        </row>
        <row r="323">
          <cell r="A323" t="str">
            <v>2019-320</v>
          </cell>
        </row>
        <row r="324">
          <cell r="A324" t="str">
            <v>2019-321</v>
          </cell>
        </row>
        <row r="325">
          <cell r="A325" t="str">
            <v>2019-322</v>
          </cell>
        </row>
        <row r="326">
          <cell r="A326" t="str">
            <v>2019-323</v>
          </cell>
        </row>
        <row r="327">
          <cell r="A327" t="str">
            <v>2019-324</v>
          </cell>
        </row>
        <row r="328">
          <cell r="A328" t="str">
            <v>2019-325</v>
          </cell>
        </row>
        <row r="329">
          <cell r="A329" t="str">
            <v>2019-326</v>
          </cell>
        </row>
        <row r="330">
          <cell r="A330" t="str">
            <v>2019-327</v>
          </cell>
        </row>
        <row r="331">
          <cell r="A331" t="str">
            <v>2019-328</v>
          </cell>
        </row>
        <row r="332">
          <cell r="A332" t="str">
            <v>2019-329</v>
          </cell>
        </row>
        <row r="333">
          <cell r="A333" t="str">
            <v>2019-330</v>
          </cell>
        </row>
        <row r="334">
          <cell r="A334" t="str">
            <v>2019-331</v>
          </cell>
        </row>
        <row r="335">
          <cell r="A335" t="str">
            <v>2019-332</v>
          </cell>
        </row>
        <row r="336">
          <cell r="A336" t="str">
            <v>2019-333</v>
          </cell>
        </row>
        <row r="337">
          <cell r="A337" t="str">
            <v>2019-334</v>
          </cell>
        </row>
        <row r="338">
          <cell r="A338" t="str">
            <v>2019-335</v>
          </cell>
        </row>
        <row r="339">
          <cell r="A339" t="str">
            <v>2019-336</v>
          </cell>
        </row>
        <row r="340">
          <cell r="A340" t="str">
            <v>2019-337</v>
          </cell>
        </row>
        <row r="341">
          <cell r="A341" t="str">
            <v>2019-338</v>
          </cell>
        </row>
        <row r="342">
          <cell r="A342" t="str">
            <v>2019-339</v>
          </cell>
        </row>
        <row r="343">
          <cell r="A343" t="str">
            <v>2019-340</v>
          </cell>
        </row>
        <row r="344">
          <cell r="A344" t="str">
            <v>2019-341</v>
          </cell>
        </row>
        <row r="345">
          <cell r="A345" t="str">
            <v>2019-342</v>
          </cell>
        </row>
        <row r="346">
          <cell r="A346" t="str">
            <v>2019-343</v>
          </cell>
        </row>
        <row r="347">
          <cell r="A347" t="str">
            <v>2019-344</v>
          </cell>
        </row>
        <row r="348">
          <cell r="A348" t="str">
            <v>2019-345</v>
          </cell>
        </row>
        <row r="349">
          <cell r="A349" t="str">
            <v>2019-346</v>
          </cell>
        </row>
        <row r="350">
          <cell r="A350" t="str">
            <v>2019-347</v>
          </cell>
        </row>
        <row r="351">
          <cell r="A351" t="str">
            <v>2019-348</v>
          </cell>
        </row>
        <row r="352">
          <cell r="A352" t="str">
            <v>2019-349</v>
          </cell>
        </row>
        <row r="353">
          <cell r="A353" t="str">
            <v>2019-350</v>
          </cell>
        </row>
        <row r="354">
          <cell r="A354" t="str">
            <v>2019-351</v>
          </cell>
        </row>
        <row r="355">
          <cell r="A355" t="str">
            <v>2019-352</v>
          </cell>
        </row>
        <row r="356">
          <cell r="A356" t="str">
            <v>2019-353</v>
          </cell>
        </row>
        <row r="357">
          <cell r="A357" t="str">
            <v>2019-354</v>
          </cell>
        </row>
        <row r="358">
          <cell r="A358" t="str">
            <v>2019-355</v>
          </cell>
        </row>
        <row r="359">
          <cell r="A359" t="str">
            <v>2019-356</v>
          </cell>
        </row>
        <row r="360">
          <cell r="A360" t="str">
            <v>2019-357</v>
          </cell>
        </row>
        <row r="361">
          <cell r="A361" t="str">
            <v>2019-358</v>
          </cell>
        </row>
        <row r="362">
          <cell r="A362" t="str">
            <v>2019-359</v>
          </cell>
        </row>
        <row r="363">
          <cell r="A363" t="str">
            <v>2019-360</v>
          </cell>
        </row>
        <row r="364">
          <cell r="A364" t="str">
            <v>2019-361</v>
          </cell>
        </row>
        <row r="365">
          <cell r="A365" t="str">
            <v>2019-362</v>
          </cell>
        </row>
        <row r="366">
          <cell r="A366" t="str">
            <v>2019-363</v>
          </cell>
        </row>
        <row r="367">
          <cell r="A367" t="str">
            <v>2019-364</v>
          </cell>
        </row>
        <row r="368">
          <cell r="A368" t="str">
            <v>2019-365</v>
          </cell>
        </row>
        <row r="369">
          <cell r="A369" t="str">
            <v>2019-366</v>
          </cell>
        </row>
        <row r="370">
          <cell r="A370" t="str">
            <v>2019-367</v>
          </cell>
        </row>
        <row r="371">
          <cell r="A371" t="str">
            <v>2019-368</v>
          </cell>
        </row>
        <row r="372">
          <cell r="A372" t="str">
            <v>2019-369</v>
          </cell>
        </row>
        <row r="373">
          <cell r="A373" t="str">
            <v>2019-370</v>
          </cell>
        </row>
        <row r="374">
          <cell r="A374" t="str">
            <v>2019-371</v>
          </cell>
        </row>
        <row r="375">
          <cell r="A375" t="str">
            <v>2019-372</v>
          </cell>
        </row>
        <row r="376">
          <cell r="A376" t="str">
            <v>2019-373</v>
          </cell>
        </row>
        <row r="377">
          <cell r="A377" t="str">
            <v>2019-374</v>
          </cell>
        </row>
        <row r="378">
          <cell r="A378" t="str">
            <v>2019-375</v>
          </cell>
        </row>
        <row r="379">
          <cell r="A379" t="str">
            <v>2019-376</v>
          </cell>
        </row>
        <row r="380">
          <cell r="A380" t="str">
            <v>2019-377</v>
          </cell>
        </row>
        <row r="381">
          <cell r="A381" t="str">
            <v>2019-378</v>
          </cell>
        </row>
        <row r="382">
          <cell r="A382" t="str">
            <v>2019-379</v>
          </cell>
        </row>
        <row r="383">
          <cell r="A383" t="str">
            <v>2019-380</v>
          </cell>
        </row>
        <row r="384">
          <cell r="A384" t="str">
            <v>2019-381</v>
          </cell>
        </row>
        <row r="385">
          <cell r="A385" t="str">
            <v>2019-382</v>
          </cell>
        </row>
        <row r="386">
          <cell r="A386" t="str">
            <v>2019-383</v>
          </cell>
        </row>
        <row r="387">
          <cell r="A387" t="str">
            <v>2019-384</v>
          </cell>
        </row>
        <row r="388">
          <cell r="A388" t="str">
            <v>2019-385</v>
          </cell>
        </row>
        <row r="389">
          <cell r="A389" t="str">
            <v>2019-386</v>
          </cell>
        </row>
        <row r="390">
          <cell r="A390" t="str">
            <v>2019-387</v>
          </cell>
        </row>
        <row r="391">
          <cell r="A391" t="str">
            <v>2019-388</v>
          </cell>
        </row>
        <row r="392">
          <cell r="A392" t="str">
            <v>2019-389</v>
          </cell>
        </row>
        <row r="393">
          <cell r="A393" t="str">
            <v>2019-390</v>
          </cell>
        </row>
        <row r="394">
          <cell r="A394" t="str">
            <v>2019-391</v>
          </cell>
        </row>
        <row r="395">
          <cell r="A395" t="str">
            <v>2019-392</v>
          </cell>
        </row>
        <row r="396">
          <cell r="A396" t="str">
            <v>2019-393</v>
          </cell>
        </row>
        <row r="397">
          <cell r="A397" t="str">
            <v>2019-394</v>
          </cell>
        </row>
        <row r="398">
          <cell r="A398" t="str">
            <v>2019-395</v>
          </cell>
        </row>
        <row r="399">
          <cell r="A399" t="str">
            <v>2019-396</v>
          </cell>
        </row>
        <row r="400">
          <cell r="A400" t="str">
            <v>2019-397</v>
          </cell>
        </row>
        <row r="401">
          <cell r="A401" t="str">
            <v>2019-398</v>
          </cell>
        </row>
        <row r="402">
          <cell r="A402" t="str">
            <v>2019-399</v>
          </cell>
        </row>
        <row r="403">
          <cell r="A403" t="str">
            <v>2019-400</v>
          </cell>
        </row>
        <row r="404">
          <cell r="A404" t="str">
            <v>2019-401</v>
          </cell>
        </row>
        <row r="405">
          <cell r="A405" t="str">
            <v>2019-402</v>
          </cell>
        </row>
        <row r="406">
          <cell r="A406" t="str">
            <v>2019-403</v>
          </cell>
        </row>
        <row r="407">
          <cell r="A407" t="str">
            <v>2019-404</v>
          </cell>
        </row>
        <row r="408">
          <cell r="A408" t="str">
            <v>2019-405</v>
          </cell>
        </row>
        <row r="409">
          <cell r="A409" t="str">
            <v>2019-406</v>
          </cell>
        </row>
        <row r="410">
          <cell r="A410" t="str">
            <v>2019-407</v>
          </cell>
        </row>
        <row r="411">
          <cell r="A411" t="str">
            <v>2019-408</v>
          </cell>
        </row>
        <row r="412">
          <cell r="A412" t="str">
            <v>2019-409</v>
          </cell>
        </row>
        <row r="413">
          <cell r="A413" t="str">
            <v>2019-410</v>
          </cell>
        </row>
        <row r="414">
          <cell r="A414" t="str">
            <v>2019-411</v>
          </cell>
        </row>
        <row r="415">
          <cell r="A415" t="str">
            <v>2019-412</v>
          </cell>
        </row>
        <row r="416">
          <cell r="A416" t="str">
            <v>2019-413</v>
          </cell>
        </row>
        <row r="417">
          <cell r="A417" t="str">
            <v>2019-414</v>
          </cell>
        </row>
        <row r="418">
          <cell r="A418" t="str">
            <v>2019-415</v>
          </cell>
        </row>
        <row r="419">
          <cell r="A419" t="str">
            <v>2019-416</v>
          </cell>
        </row>
        <row r="420">
          <cell r="A420" t="str">
            <v>2019-417</v>
          </cell>
        </row>
        <row r="421">
          <cell r="A421" t="str">
            <v>2019-418</v>
          </cell>
        </row>
        <row r="422">
          <cell r="A422" t="str">
            <v>2019-419</v>
          </cell>
        </row>
        <row r="423">
          <cell r="A423" t="str">
            <v>2019-420</v>
          </cell>
        </row>
        <row r="424">
          <cell r="A424" t="str">
            <v>2019-421</v>
          </cell>
        </row>
        <row r="425">
          <cell r="A425" t="str">
            <v>2019-422</v>
          </cell>
        </row>
        <row r="426">
          <cell r="A426" t="str">
            <v>2019-423</v>
          </cell>
        </row>
        <row r="427">
          <cell r="A427" t="str">
            <v>2019-424</v>
          </cell>
        </row>
        <row r="428">
          <cell r="A428" t="str">
            <v>2019-425</v>
          </cell>
        </row>
        <row r="429">
          <cell r="A429" t="str">
            <v>2019-426</v>
          </cell>
        </row>
        <row r="430">
          <cell r="A430" t="str">
            <v>2019-427</v>
          </cell>
        </row>
        <row r="431">
          <cell r="A431" t="str">
            <v>2019-428</v>
          </cell>
        </row>
        <row r="432">
          <cell r="A432" t="str">
            <v>2019-429</v>
          </cell>
        </row>
        <row r="433">
          <cell r="A433" t="str">
            <v>2019-430</v>
          </cell>
        </row>
        <row r="434">
          <cell r="A434" t="str">
            <v>2019-431</v>
          </cell>
        </row>
        <row r="435">
          <cell r="A435" t="str">
            <v>2019-432</v>
          </cell>
        </row>
        <row r="436">
          <cell r="A436" t="str">
            <v>2019-433</v>
          </cell>
        </row>
        <row r="437">
          <cell r="A437" t="str">
            <v>2019-434</v>
          </cell>
        </row>
        <row r="438">
          <cell r="A438" t="str">
            <v>2019-435</v>
          </cell>
        </row>
        <row r="439">
          <cell r="A439" t="str">
            <v>2019-436</v>
          </cell>
        </row>
        <row r="440">
          <cell r="A440" t="str">
            <v>2019-437</v>
          </cell>
        </row>
        <row r="441">
          <cell r="A441" t="str">
            <v>2019-438</v>
          </cell>
        </row>
        <row r="442">
          <cell r="A442" t="str">
            <v>2019-439</v>
          </cell>
        </row>
        <row r="443">
          <cell r="A443" t="str">
            <v>2019-440</v>
          </cell>
        </row>
        <row r="444">
          <cell r="A444" t="str">
            <v>2019-441</v>
          </cell>
        </row>
        <row r="445">
          <cell r="A445" t="str">
            <v>2019-442</v>
          </cell>
        </row>
        <row r="446">
          <cell r="A446" t="str">
            <v>2019-443</v>
          </cell>
        </row>
        <row r="447">
          <cell r="A447" t="str">
            <v>2019-444</v>
          </cell>
        </row>
        <row r="448">
          <cell r="A448" t="str">
            <v>2019-445</v>
          </cell>
        </row>
        <row r="449">
          <cell r="A449" t="str">
            <v>2019-446</v>
          </cell>
        </row>
        <row r="450">
          <cell r="A450" t="str">
            <v>2019-447</v>
          </cell>
        </row>
        <row r="451">
          <cell r="A451" t="str">
            <v>2019-448</v>
          </cell>
        </row>
        <row r="452">
          <cell r="A452" t="str">
            <v>2019-449</v>
          </cell>
        </row>
        <row r="453">
          <cell r="A453" t="str">
            <v>2019-450</v>
          </cell>
        </row>
        <row r="454">
          <cell r="A454" t="str">
            <v>2019-451</v>
          </cell>
        </row>
        <row r="455">
          <cell r="A455" t="str">
            <v>2019-452</v>
          </cell>
        </row>
        <row r="456">
          <cell r="A456" t="str">
            <v>2019-453</v>
          </cell>
        </row>
        <row r="457">
          <cell r="A457" t="str">
            <v>2019-454</v>
          </cell>
        </row>
        <row r="458">
          <cell r="A458" t="str">
            <v>2019-455</v>
          </cell>
        </row>
        <row r="459">
          <cell r="A459" t="str">
            <v>2019-456</v>
          </cell>
        </row>
        <row r="460">
          <cell r="A460" t="str">
            <v>2019-457</v>
          </cell>
        </row>
        <row r="461">
          <cell r="A461" t="str">
            <v>2019-458</v>
          </cell>
        </row>
        <row r="462">
          <cell r="A462" t="str">
            <v>2019-459</v>
          </cell>
        </row>
        <row r="463">
          <cell r="A463" t="str">
            <v>2019-460</v>
          </cell>
        </row>
        <row r="464">
          <cell r="A464" t="str">
            <v>2019-461</v>
          </cell>
        </row>
        <row r="465">
          <cell r="A465" t="str">
            <v>2019-462</v>
          </cell>
        </row>
        <row r="466">
          <cell r="A466" t="str">
            <v>2019-463</v>
          </cell>
        </row>
        <row r="467">
          <cell r="A467" t="str">
            <v>2019-464</v>
          </cell>
        </row>
        <row r="468">
          <cell r="A468" t="str">
            <v>2019-465</v>
          </cell>
        </row>
        <row r="469">
          <cell r="A469" t="str">
            <v>2019-466</v>
          </cell>
        </row>
        <row r="470">
          <cell r="A470" t="str">
            <v>2019-467</v>
          </cell>
        </row>
        <row r="471">
          <cell r="A471" t="str">
            <v>2019-468</v>
          </cell>
        </row>
        <row r="472">
          <cell r="A472" t="str">
            <v>2019-469</v>
          </cell>
        </row>
        <row r="473">
          <cell r="A473" t="str">
            <v>2019-470</v>
          </cell>
        </row>
        <row r="474">
          <cell r="A474" t="str">
            <v>2019-471</v>
          </cell>
        </row>
        <row r="475">
          <cell r="A475" t="str">
            <v>2019-472</v>
          </cell>
        </row>
        <row r="476">
          <cell r="A476" t="str">
            <v>2019-473</v>
          </cell>
        </row>
        <row r="477">
          <cell r="A477" t="str">
            <v>2019-474</v>
          </cell>
        </row>
        <row r="478">
          <cell r="A478" t="str">
            <v>2019-475</v>
          </cell>
        </row>
        <row r="479">
          <cell r="A479" t="str">
            <v>2019-476</v>
          </cell>
        </row>
        <row r="480">
          <cell r="A480" t="str">
            <v>2019-477</v>
          </cell>
        </row>
        <row r="481">
          <cell r="A481" t="str">
            <v>2019-478</v>
          </cell>
        </row>
        <row r="482">
          <cell r="A482" t="str">
            <v>2019-479</v>
          </cell>
        </row>
        <row r="483">
          <cell r="A483" t="str">
            <v>2019-480</v>
          </cell>
        </row>
        <row r="484">
          <cell r="A484" t="str">
            <v>2019-481</v>
          </cell>
        </row>
        <row r="485">
          <cell r="A485" t="str">
            <v>2019-482</v>
          </cell>
        </row>
        <row r="486">
          <cell r="A486" t="str">
            <v>2019-483</v>
          </cell>
        </row>
        <row r="487">
          <cell r="A487" t="str">
            <v>2019-484</v>
          </cell>
        </row>
        <row r="488">
          <cell r="A488" t="str">
            <v>2019-485</v>
          </cell>
        </row>
        <row r="489">
          <cell r="A489" t="str">
            <v>2019-486</v>
          </cell>
        </row>
        <row r="490">
          <cell r="A490" t="str">
            <v>2019-487</v>
          </cell>
        </row>
        <row r="491">
          <cell r="A491" t="str">
            <v>2019-488</v>
          </cell>
        </row>
        <row r="492">
          <cell r="A492" t="str">
            <v>2019-489</v>
          </cell>
        </row>
        <row r="493">
          <cell r="A493" t="str">
            <v>2019-490</v>
          </cell>
        </row>
        <row r="494">
          <cell r="A494" t="str">
            <v>2019-491</v>
          </cell>
        </row>
        <row r="495">
          <cell r="A495" t="str">
            <v>2019-492</v>
          </cell>
        </row>
        <row r="496">
          <cell r="A496" t="str">
            <v>2019-493</v>
          </cell>
        </row>
        <row r="497">
          <cell r="A497" t="str">
            <v>2019-494</v>
          </cell>
        </row>
        <row r="498">
          <cell r="A498" t="str">
            <v>2019-495</v>
          </cell>
        </row>
        <row r="499">
          <cell r="A499" t="str">
            <v>2019-496</v>
          </cell>
        </row>
        <row r="500">
          <cell r="A500" t="str">
            <v>2019-497</v>
          </cell>
        </row>
        <row r="501">
          <cell r="A501" t="str">
            <v>2019-498</v>
          </cell>
        </row>
        <row r="502">
          <cell r="A502" t="str">
            <v>2019-499</v>
          </cell>
        </row>
        <row r="503">
          <cell r="A503" t="str">
            <v>2019-500</v>
          </cell>
        </row>
        <row r="504">
          <cell r="A504" t="str">
            <v>2019-501</v>
          </cell>
        </row>
        <row r="505">
          <cell r="A505" t="str">
            <v>2019-502</v>
          </cell>
        </row>
        <row r="506">
          <cell r="A506" t="str">
            <v>2019-503</v>
          </cell>
        </row>
        <row r="507">
          <cell r="A507" t="str">
            <v>2019-504</v>
          </cell>
        </row>
        <row r="508">
          <cell r="A508" t="str">
            <v>2019-505</v>
          </cell>
        </row>
        <row r="509">
          <cell r="A509" t="str">
            <v>2019-506</v>
          </cell>
        </row>
        <row r="510">
          <cell r="A510" t="str">
            <v>2019-507</v>
          </cell>
        </row>
        <row r="511">
          <cell r="A511" t="str">
            <v>2019-508</v>
          </cell>
        </row>
        <row r="512">
          <cell r="A512" t="str">
            <v>2019-509</v>
          </cell>
        </row>
        <row r="513">
          <cell r="A513" t="str">
            <v>2019-510</v>
          </cell>
        </row>
        <row r="514">
          <cell r="A514" t="str">
            <v>2019-511</v>
          </cell>
        </row>
        <row r="515">
          <cell r="A515" t="str">
            <v>2019-512</v>
          </cell>
        </row>
        <row r="516">
          <cell r="A516" t="str">
            <v>2019-513</v>
          </cell>
        </row>
        <row r="517">
          <cell r="A517" t="str">
            <v>2019-514</v>
          </cell>
        </row>
        <row r="518">
          <cell r="A518" t="str">
            <v>2019-515</v>
          </cell>
        </row>
        <row r="519">
          <cell r="A519" t="str">
            <v>2019-516</v>
          </cell>
        </row>
        <row r="520">
          <cell r="A520" t="str">
            <v>2019-517</v>
          </cell>
        </row>
        <row r="521">
          <cell r="A521" t="str">
            <v>2019-518</v>
          </cell>
        </row>
        <row r="522">
          <cell r="A522" t="str">
            <v>2019-519</v>
          </cell>
        </row>
        <row r="523">
          <cell r="A523" t="str">
            <v>2019-520</v>
          </cell>
        </row>
        <row r="524">
          <cell r="A524" t="str">
            <v>2019-521</v>
          </cell>
        </row>
        <row r="525">
          <cell r="A525" t="str">
            <v>2019-522</v>
          </cell>
        </row>
        <row r="526">
          <cell r="A526" t="str">
            <v>2019-523</v>
          </cell>
        </row>
        <row r="527">
          <cell r="A527" t="str">
            <v>2019-524</v>
          </cell>
        </row>
        <row r="528">
          <cell r="A528" t="str">
            <v>2019-525</v>
          </cell>
        </row>
        <row r="529">
          <cell r="A529" t="str">
            <v>2019-526</v>
          </cell>
        </row>
        <row r="530">
          <cell r="A530" t="str">
            <v>2019-527</v>
          </cell>
        </row>
        <row r="531">
          <cell r="A531" t="str">
            <v>2019-528</v>
          </cell>
        </row>
        <row r="532">
          <cell r="A532" t="str">
            <v>2019-529</v>
          </cell>
        </row>
        <row r="533">
          <cell r="A533" t="str">
            <v>2019-530</v>
          </cell>
        </row>
        <row r="534">
          <cell r="A534" t="str">
            <v>2019-531</v>
          </cell>
        </row>
        <row r="535">
          <cell r="A535" t="str">
            <v>2019-532</v>
          </cell>
        </row>
        <row r="536">
          <cell r="A536" t="str">
            <v>2019-533</v>
          </cell>
        </row>
        <row r="537">
          <cell r="A537" t="str">
            <v>2019-534</v>
          </cell>
        </row>
        <row r="538">
          <cell r="A538" t="str">
            <v>2019-535</v>
          </cell>
        </row>
        <row r="539">
          <cell r="A539" t="str">
            <v>2019-536</v>
          </cell>
        </row>
        <row r="540">
          <cell r="A540" t="str">
            <v>2019-537</v>
          </cell>
        </row>
        <row r="541">
          <cell r="A541" t="str">
            <v>2019-538</v>
          </cell>
        </row>
        <row r="542">
          <cell r="A542" t="str">
            <v>2019-539</v>
          </cell>
        </row>
        <row r="543">
          <cell r="A543" t="str">
            <v>2019-540</v>
          </cell>
        </row>
        <row r="544">
          <cell r="A544" t="str">
            <v>2019-541</v>
          </cell>
        </row>
        <row r="545">
          <cell r="A545" t="str">
            <v>2019-542</v>
          </cell>
        </row>
        <row r="546">
          <cell r="A546" t="str">
            <v>2019-543</v>
          </cell>
        </row>
        <row r="547">
          <cell r="A547" t="str">
            <v>2019-544</v>
          </cell>
        </row>
        <row r="548">
          <cell r="A548" t="str">
            <v>2019-545</v>
          </cell>
        </row>
        <row r="549">
          <cell r="A549" t="str">
            <v>2019-546</v>
          </cell>
        </row>
        <row r="550">
          <cell r="A550" t="str">
            <v>2019-547</v>
          </cell>
        </row>
        <row r="551">
          <cell r="A551" t="str">
            <v>2019-548</v>
          </cell>
        </row>
        <row r="552">
          <cell r="A552" t="str">
            <v>2019-549</v>
          </cell>
        </row>
        <row r="553">
          <cell r="A553" t="str">
            <v>2019-550</v>
          </cell>
        </row>
        <row r="554">
          <cell r="A554" t="str">
            <v>2019-551</v>
          </cell>
        </row>
        <row r="555">
          <cell r="A555" t="str">
            <v>2019-552</v>
          </cell>
        </row>
        <row r="556">
          <cell r="A556" t="str">
            <v>2019-553</v>
          </cell>
        </row>
        <row r="557">
          <cell r="A557" t="str">
            <v>2019-554</v>
          </cell>
        </row>
        <row r="558">
          <cell r="A558" t="str">
            <v>2019-555</v>
          </cell>
        </row>
        <row r="559">
          <cell r="A559" t="str">
            <v>2019-556</v>
          </cell>
        </row>
        <row r="560">
          <cell r="A560" t="str">
            <v>2019-557</v>
          </cell>
        </row>
        <row r="561">
          <cell r="A561" t="str">
            <v>2019-558</v>
          </cell>
        </row>
        <row r="562">
          <cell r="A562" t="str">
            <v>2019-559</v>
          </cell>
        </row>
        <row r="563">
          <cell r="A563" t="str">
            <v>2019-560</v>
          </cell>
        </row>
        <row r="564">
          <cell r="A564" t="str">
            <v>2019-561</v>
          </cell>
        </row>
        <row r="565">
          <cell r="A565" t="str">
            <v>2019-562</v>
          </cell>
        </row>
        <row r="566">
          <cell r="A566" t="str">
            <v>2019-563</v>
          </cell>
        </row>
        <row r="567">
          <cell r="A567" t="str">
            <v>2019-564</v>
          </cell>
        </row>
        <row r="568">
          <cell r="A568" t="str">
            <v>2019-565</v>
          </cell>
        </row>
        <row r="569">
          <cell r="A569" t="str">
            <v>2019-566</v>
          </cell>
        </row>
        <row r="570">
          <cell r="A570" t="str">
            <v>2019-567</v>
          </cell>
        </row>
        <row r="571">
          <cell r="A571" t="str">
            <v>2019-568</v>
          </cell>
        </row>
        <row r="572">
          <cell r="A572" t="str">
            <v>2019-569</v>
          </cell>
        </row>
        <row r="573">
          <cell r="A573" t="str">
            <v>2019-570</v>
          </cell>
        </row>
        <row r="574">
          <cell r="A574" t="str">
            <v>2019-571</v>
          </cell>
        </row>
        <row r="575">
          <cell r="A575" t="str">
            <v>2019-572</v>
          </cell>
        </row>
        <row r="576">
          <cell r="A576" t="str">
            <v>2019-573</v>
          </cell>
        </row>
        <row r="577">
          <cell r="A577" t="str">
            <v>2019-574</v>
          </cell>
        </row>
        <row r="578">
          <cell r="A578" t="str">
            <v>2019-575</v>
          </cell>
        </row>
        <row r="579">
          <cell r="A579" t="str">
            <v>2019-576</v>
          </cell>
        </row>
        <row r="580">
          <cell r="A580" t="str">
            <v>2019-577</v>
          </cell>
        </row>
        <row r="581">
          <cell r="A581" t="str">
            <v>2019-578</v>
          </cell>
        </row>
        <row r="582">
          <cell r="A582" t="str">
            <v>2019-579</v>
          </cell>
        </row>
        <row r="583">
          <cell r="A583" t="str">
            <v>2019-580</v>
          </cell>
        </row>
        <row r="584">
          <cell r="A584" t="str">
            <v>2019-581</v>
          </cell>
        </row>
        <row r="585">
          <cell r="A585" t="str">
            <v>2019-582</v>
          </cell>
        </row>
        <row r="586">
          <cell r="A586" t="str">
            <v>2019-583</v>
          </cell>
        </row>
        <row r="587">
          <cell r="A587" t="str">
            <v>2019-584</v>
          </cell>
        </row>
        <row r="588">
          <cell r="A588" t="str">
            <v>2019-585</v>
          </cell>
        </row>
        <row r="589">
          <cell r="A589" t="str">
            <v>2019-586</v>
          </cell>
        </row>
        <row r="590">
          <cell r="A590" t="str">
            <v>2019-587</v>
          </cell>
        </row>
        <row r="591">
          <cell r="A591" t="str">
            <v>2019-588</v>
          </cell>
        </row>
        <row r="592">
          <cell r="A592" t="str">
            <v>2019-589</v>
          </cell>
        </row>
        <row r="593">
          <cell r="A593" t="str">
            <v>2019-590</v>
          </cell>
        </row>
        <row r="594">
          <cell r="A594" t="str">
            <v>2019-591</v>
          </cell>
        </row>
        <row r="595">
          <cell r="A595" t="str">
            <v>2019-592</v>
          </cell>
        </row>
        <row r="596">
          <cell r="A596" t="str">
            <v>2019-593</v>
          </cell>
        </row>
        <row r="597">
          <cell r="A597" t="str">
            <v>2019-594</v>
          </cell>
        </row>
        <row r="598">
          <cell r="A598" t="str">
            <v>2019-595</v>
          </cell>
        </row>
        <row r="599">
          <cell r="A599" t="str">
            <v>2019-596</v>
          </cell>
        </row>
        <row r="600">
          <cell r="A600" t="str">
            <v>2019-597</v>
          </cell>
        </row>
        <row r="601">
          <cell r="A601" t="str">
            <v>2019-598</v>
          </cell>
        </row>
        <row r="602">
          <cell r="A602" t="str">
            <v>2019-599</v>
          </cell>
        </row>
        <row r="603">
          <cell r="A603" t="str">
            <v>2019-600</v>
          </cell>
        </row>
        <row r="604">
          <cell r="A604" t="str">
            <v>2019-601</v>
          </cell>
        </row>
        <row r="605">
          <cell r="A605" t="str">
            <v>2019-602</v>
          </cell>
        </row>
        <row r="606">
          <cell r="A606" t="str">
            <v>2019-603</v>
          </cell>
        </row>
        <row r="607">
          <cell r="A607" t="str">
            <v>2019-604</v>
          </cell>
        </row>
        <row r="608">
          <cell r="A608" t="str">
            <v>2019-605</v>
          </cell>
        </row>
        <row r="609">
          <cell r="A609" t="str">
            <v>2019-606</v>
          </cell>
        </row>
        <row r="610">
          <cell r="A610" t="str">
            <v>2019-607</v>
          </cell>
        </row>
        <row r="611">
          <cell r="A611" t="str">
            <v>2019-608</v>
          </cell>
        </row>
        <row r="612">
          <cell r="A612" t="str">
            <v>2019-609</v>
          </cell>
        </row>
        <row r="613">
          <cell r="A613" t="str">
            <v>2019-610</v>
          </cell>
        </row>
        <row r="614">
          <cell r="A614" t="str">
            <v>2019-611</v>
          </cell>
        </row>
        <row r="615">
          <cell r="A615" t="str">
            <v>2019-612</v>
          </cell>
        </row>
        <row r="616">
          <cell r="A616" t="str">
            <v>2019-613</v>
          </cell>
        </row>
        <row r="617">
          <cell r="A617" t="str">
            <v>2019-614</v>
          </cell>
        </row>
        <row r="618">
          <cell r="A618" t="str">
            <v>2019-615</v>
          </cell>
        </row>
        <row r="619">
          <cell r="A619" t="str">
            <v>2019-616</v>
          </cell>
        </row>
        <row r="620">
          <cell r="A620" t="str">
            <v>2019-617</v>
          </cell>
        </row>
        <row r="621">
          <cell r="A621" t="str">
            <v>2019-618</v>
          </cell>
        </row>
        <row r="622">
          <cell r="A622" t="str">
            <v>2019-619</v>
          </cell>
        </row>
        <row r="623">
          <cell r="A623" t="str">
            <v>2019-620</v>
          </cell>
        </row>
        <row r="624">
          <cell r="A624" t="str">
            <v>2019-621</v>
          </cell>
        </row>
        <row r="625">
          <cell r="A625" t="str">
            <v>2019-622</v>
          </cell>
        </row>
        <row r="626">
          <cell r="A626" t="str">
            <v>2019-623</v>
          </cell>
        </row>
        <row r="627">
          <cell r="A627" t="str">
            <v>2019-624</v>
          </cell>
        </row>
        <row r="628">
          <cell r="A628" t="str">
            <v>2019-625</v>
          </cell>
        </row>
        <row r="629">
          <cell r="A629" t="str">
            <v>2019-626</v>
          </cell>
        </row>
        <row r="630">
          <cell r="A630" t="str">
            <v>2019-627</v>
          </cell>
        </row>
        <row r="631">
          <cell r="A631" t="str">
            <v>2019-628</v>
          </cell>
        </row>
        <row r="632">
          <cell r="A632" t="str">
            <v>2019-629</v>
          </cell>
        </row>
        <row r="633">
          <cell r="A633" t="str">
            <v>2019-630</v>
          </cell>
        </row>
        <row r="634">
          <cell r="A634" t="str">
            <v>2019-631</v>
          </cell>
        </row>
        <row r="635">
          <cell r="A635" t="str">
            <v>2019-632</v>
          </cell>
        </row>
        <row r="636">
          <cell r="A636" t="str">
            <v>2019-633</v>
          </cell>
        </row>
        <row r="637">
          <cell r="A637" t="str">
            <v>2019-634</v>
          </cell>
        </row>
        <row r="638">
          <cell r="A638" t="str">
            <v>2019-635</v>
          </cell>
        </row>
        <row r="639">
          <cell r="A639" t="str">
            <v>2019-636</v>
          </cell>
        </row>
        <row r="640">
          <cell r="A640" t="str">
            <v>2019-637</v>
          </cell>
        </row>
        <row r="641">
          <cell r="A641" t="str">
            <v>2019-638</v>
          </cell>
        </row>
        <row r="642">
          <cell r="A642" t="str">
            <v>2019-639</v>
          </cell>
        </row>
        <row r="643">
          <cell r="A643" t="str">
            <v>2019-640</v>
          </cell>
        </row>
        <row r="644">
          <cell r="A644" t="str">
            <v>2019-641</v>
          </cell>
        </row>
        <row r="645">
          <cell r="A645" t="str">
            <v>2019-642</v>
          </cell>
        </row>
        <row r="646">
          <cell r="A646" t="str">
            <v>2019-643</v>
          </cell>
        </row>
        <row r="647">
          <cell r="A647" t="str">
            <v>2019-644</v>
          </cell>
        </row>
        <row r="648">
          <cell r="A648" t="str">
            <v>2019-645</v>
          </cell>
        </row>
        <row r="649">
          <cell r="A649" t="str">
            <v>2019-646</v>
          </cell>
        </row>
        <row r="650">
          <cell r="A650" t="str">
            <v>2019-647</v>
          </cell>
        </row>
        <row r="651">
          <cell r="A651" t="str">
            <v>2019-648</v>
          </cell>
        </row>
        <row r="652">
          <cell r="A652" t="str">
            <v>2019-649</v>
          </cell>
        </row>
        <row r="653">
          <cell r="A653" t="str">
            <v>2019-650</v>
          </cell>
        </row>
        <row r="654">
          <cell r="A654" t="str">
            <v>2019-651</v>
          </cell>
        </row>
        <row r="655">
          <cell r="A655" t="str">
            <v>2019-652</v>
          </cell>
        </row>
        <row r="656">
          <cell r="A656" t="str">
            <v>2019-653</v>
          </cell>
        </row>
        <row r="657">
          <cell r="A657" t="str">
            <v>2019-654</v>
          </cell>
        </row>
        <row r="658">
          <cell r="A658" t="str">
            <v>2019-655</v>
          </cell>
        </row>
        <row r="659">
          <cell r="A659" t="str">
            <v>2019-656</v>
          </cell>
        </row>
        <row r="660">
          <cell r="A660" t="str">
            <v>2019-657</v>
          </cell>
        </row>
        <row r="661">
          <cell r="A661" t="str">
            <v>2019-658</v>
          </cell>
        </row>
        <row r="662">
          <cell r="A662" t="str">
            <v>2019-659</v>
          </cell>
        </row>
        <row r="663">
          <cell r="A663" t="str">
            <v>2019-660</v>
          </cell>
        </row>
        <row r="664">
          <cell r="A664" t="str">
            <v>2019-661</v>
          </cell>
        </row>
        <row r="665">
          <cell r="A665" t="str">
            <v>2019-662</v>
          </cell>
        </row>
        <row r="666">
          <cell r="A666" t="str">
            <v>2019-663</v>
          </cell>
        </row>
        <row r="667">
          <cell r="A667" t="str">
            <v>2019-664</v>
          </cell>
        </row>
        <row r="668">
          <cell r="A668" t="str">
            <v>2019-665</v>
          </cell>
        </row>
        <row r="669">
          <cell r="A669" t="str">
            <v>2019-666</v>
          </cell>
        </row>
        <row r="670">
          <cell r="A670" t="str">
            <v>2019-667</v>
          </cell>
        </row>
        <row r="671">
          <cell r="A671" t="str">
            <v>2019-668</v>
          </cell>
        </row>
        <row r="672">
          <cell r="A672" t="str">
            <v>2019-669</v>
          </cell>
        </row>
        <row r="673">
          <cell r="A673" t="str">
            <v>2019-670</v>
          </cell>
        </row>
        <row r="674">
          <cell r="A674" t="str">
            <v>2019-671</v>
          </cell>
        </row>
        <row r="675">
          <cell r="A675" t="str">
            <v>2019-672</v>
          </cell>
        </row>
        <row r="676">
          <cell r="A676" t="str">
            <v>2019-673</v>
          </cell>
        </row>
        <row r="677">
          <cell r="A677" t="str">
            <v>2019-674</v>
          </cell>
        </row>
        <row r="678">
          <cell r="A678" t="str">
            <v>2019-675</v>
          </cell>
        </row>
        <row r="679">
          <cell r="A679" t="str">
            <v>2019-676</v>
          </cell>
        </row>
        <row r="680">
          <cell r="A680" t="str">
            <v>2019-677</v>
          </cell>
        </row>
        <row r="681">
          <cell r="A681" t="str">
            <v>2019-678</v>
          </cell>
        </row>
        <row r="682">
          <cell r="A682" t="str">
            <v>2019-679</v>
          </cell>
        </row>
        <row r="683">
          <cell r="A683" t="str">
            <v>2019-680</v>
          </cell>
        </row>
        <row r="684">
          <cell r="A684" t="str">
            <v>2019-681</v>
          </cell>
        </row>
        <row r="685">
          <cell r="A685" t="str">
            <v>2019-682</v>
          </cell>
        </row>
        <row r="686">
          <cell r="A686" t="str">
            <v>2019-683</v>
          </cell>
        </row>
        <row r="687">
          <cell r="A687" t="str">
            <v>2019-684</v>
          </cell>
        </row>
        <row r="688">
          <cell r="A688" t="str">
            <v>2019-685</v>
          </cell>
        </row>
        <row r="689">
          <cell r="A689" t="str">
            <v>2019-686</v>
          </cell>
        </row>
        <row r="690">
          <cell r="A690" t="str">
            <v>2019-687</v>
          </cell>
        </row>
        <row r="691">
          <cell r="A691" t="str">
            <v>2019-688</v>
          </cell>
        </row>
        <row r="692">
          <cell r="A692" t="str">
            <v>2019-689</v>
          </cell>
        </row>
        <row r="693">
          <cell r="A693" t="str">
            <v>2019-690</v>
          </cell>
        </row>
        <row r="694">
          <cell r="A694" t="str">
            <v>2019-691</v>
          </cell>
        </row>
        <row r="695">
          <cell r="A695" t="str">
            <v>2019-692</v>
          </cell>
        </row>
        <row r="696">
          <cell r="A696" t="str">
            <v>2019-693</v>
          </cell>
        </row>
        <row r="697">
          <cell r="A697" t="str">
            <v>2019-694</v>
          </cell>
        </row>
        <row r="698">
          <cell r="A698" t="str">
            <v>2019-695</v>
          </cell>
        </row>
        <row r="699">
          <cell r="A699" t="str">
            <v>2019-696</v>
          </cell>
        </row>
        <row r="700">
          <cell r="A700" t="str">
            <v>2019-697</v>
          </cell>
        </row>
        <row r="701">
          <cell r="A701" t="str">
            <v>2019-698</v>
          </cell>
        </row>
        <row r="702">
          <cell r="A702" t="str">
            <v>2019-699</v>
          </cell>
        </row>
        <row r="703">
          <cell r="A703" t="str">
            <v>2019-700</v>
          </cell>
        </row>
        <row r="704">
          <cell r="A704" t="str">
            <v>2019-701</v>
          </cell>
        </row>
        <row r="705">
          <cell r="A705" t="str">
            <v>2019-702</v>
          </cell>
        </row>
        <row r="706">
          <cell r="A706" t="str">
            <v>2019-703</v>
          </cell>
        </row>
        <row r="707">
          <cell r="A707" t="str">
            <v>2019-704</v>
          </cell>
        </row>
        <row r="708">
          <cell r="A708" t="str">
            <v>2019-705</v>
          </cell>
        </row>
        <row r="709">
          <cell r="A709" t="str">
            <v>2019-706</v>
          </cell>
        </row>
        <row r="710">
          <cell r="A710" t="str">
            <v>2019-707</v>
          </cell>
        </row>
        <row r="711">
          <cell r="A711" t="str">
            <v>2019-708</v>
          </cell>
        </row>
        <row r="712">
          <cell r="A712" t="str">
            <v>2019-709</v>
          </cell>
        </row>
        <row r="713">
          <cell r="A713" t="str">
            <v>2019-710</v>
          </cell>
        </row>
        <row r="714">
          <cell r="A714" t="str">
            <v>2019-711</v>
          </cell>
        </row>
        <row r="715">
          <cell r="A715" t="str">
            <v>2019-712</v>
          </cell>
        </row>
        <row r="716">
          <cell r="A716" t="str">
            <v>2019-713</v>
          </cell>
        </row>
        <row r="717">
          <cell r="A717" t="str">
            <v>2019-714</v>
          </cell>
        </row>
        <row r="718">
          <cell r="A718" t="str">
            <v>2019-715</v>
          </cell>
        </row>
        <row r="719">
          <cell r="A719" t="str">
            <v>2019-716</v>
          </cell>
        </row>
        <row r="720">
          <cell r="A720" t="str">
            <v>2019-717</v>
          </cell>
        </row>
        <row r="721">
          <cell r="A721" t="str">
            <v>2019-718</v>
          </cell>
        </row>
        <row r="722">
          <cell r="A722" t="str">
            <v>2019-719</v>
          </cell>
        </row>
        <row r="723">
          <cell r="A723" t="str">
            <v>2019-720</v>
          </cell>
        </row>
        <row r="724">
          <cell r="A724" t="str">
            <v>2019-721</v>
          </cell>
        </row>
        <row r="725">
          <cell r="A725" t="str">
            <v>2019-722</v>
          </cell>
        </row>
        <row r="726">
          <cell r="A726" t="str">
            <v>2019-723</v>
          </cell>
        </row>
        <row r="727">
          <cell r="A727" t="str">
            <v>2019-724</v>
          </cell>
        </row>
        <row r="728">
          <cell r="A728" t="str">
            <v>2019-725</v>
          </cell>
        </row>
        <row r="729">
          <cell r="A729" t="str">
            <v>2019-726</v>
          </cell>
        </row>
        <row r="730">
          <cell r="A730" t="str">
            <v>2019-727</v>
          </cell>
        </row>
        <row r="731">
          <cell r="A731" t="str">
            <v>2019-728</v>
          </cell>
        </row>
        <row r="732">
          <cell r="A732" t="str">
            <v>2019-729</v>
          </cell>
        </row>
        <row r="733">
          <cell r="A733" t="str">
            <v>2019-730</v>
          </cell>
        </row>
        <row r="734">
          <cell r="A734" t="str">
            <v>2019-731</v>
          </cell>
        </row>
        <row r="735">
          <cell r="A735" t="str">
            <v>2019-732</v>
          </cell>
        </row>
        <row r="736">
          <cell r="A736" t="str">
            <v>2019-733</v>
          </cell>
        </row>
        <row r="737">
          <cell r="A737" t="str">
            <v>2019-734</v>
          </cell>
        </row>
        <row r="738">
          <cell r="A738" t="str">
            <v>2019-735</v>
          </cell>
        </row>
        <row r="739">
          <cell r="A739" t="str">
            <v>2019-736</v>
          </cell>
        </row>
        <row r="740">
          <cell r="A740" t="str">
            <v>2019-737</v>
          </cell>
        </row>
        <row r="741">
          <cell r="A741" t="str">
            <v>2019-738</v>
          </cell>
        </row>
        <row r="742">
          <cell r="A742" t="str">
            <v>2019-739</v>
          </cell>
        </row>
        <row r="743">
          <cell r="A743" t="str">
            <v>2019-740</v>
          </cell>
        </row>
        <row r="744">
          <cell r="A744" t="str">
            <v>2019-741</v>
          </cell>
        </row>
        <row r="745">
          <cell r="A745" t="str">
            <v>2019-742</v>
          </cell>
        </row>
        <row r="746">
          <cell r="A746" t="str">
            <v>2019-743</v>
          </cell>
        </row>
        <row r="747">
          <cell r="A747" t="str">
            <v>2019-744</v>
          </cell>
        </row>
        <row r="748">
          <cell r="A748" t="str">
            <v>2019-745</v>
          </cell>
        </row>
        <row r="749">
          <cell r="A749" t="str">
            <v>2019-746</v>
          </cell>
        </row>
        <row r="750">
          <cell r="A750" t="str">
            <v>2019-747</v>
          </cell>
        </row>
        <row r="751">
          <cell r="A751" t="str">
            <v>2019-748</v>
          </cell>
        </row>
        <row r="752">
          <cell r="A752" t="str">
            <v>2019-749</v>
          </cell>
        </row>
        <row r="753">
          <cell r="A753" t="str">
            <v>2019-750</v>
          </cell>
        </row>
        <row r="754">
          <cell r="A754" t="str">
            <v>2019-751</v>
          </cell>
        </row>
        <row r="755">
          <cell r="A755" t="str">
            <v>2019-752</v>
          </cell>
        </row>
        <row r="756">
          <cell r="A756" t="str">
            <v>2019-753</v>
          </cell>
        </row>
        <row r="757">
          <cell r="A757" t="str">
            <v>2019-754</v>
          </cell>
        </row>
        <row r="758">
          <cell r="A758" t="str">
            <v>2019-755</v>
          </cell>
        </row>
        <row r="759">
          <cell r="A759" t="str">
            <v>2019-756</v>
          </cell>
        </row>
        <row r="760">
          <cell r="A760" t="str">
            <v>2019-757</v>
          </cell>
        </row>
        <row r="761">
          <cell r="A761" t="str">
            <v>2019-758</v>
          </cell>
        </row>
        <row r="762">
          <cell r="A762" t="str">
            <v>2019-759</v>
          </cell>
        </row>
        <row r="763">
          <cell r="A763" t="str">
            <v>2019-760</v>
          </cell>
        </row>
        <row r="764">
          <cell r="A764" t="str">
            <v>2019-761</v>
          </cell>
        </row>
        <row r="765">
          <cell r="A765" t="str">
            <v>2019-762</v>
          </cell>
        </row>
        <row r="766">
          <cell r="A766" t="str">
            <v>2019-763</v>
          </cell>
        </row>
        <row r="767">
          <cell r="A767" t="str">
            <v>2019-764</v>
          </cell>
        </row>
        <row r="768">
          <cell r="A768" t="str">
            <v>2019-765</v>
          </cell>
        </row>
        <row r="769">
          <cell r="A769" t="str">
            <v>2019-766</v>
          </cell>
        </row>
        <row r="770">
          <cell r="A770" t="str">
            <v>2019-767</v>
          </cell>
        </row>
        <row r="771">
          <cell r="A771" t="str">
            <v>2019-768</v>
          </cell>
        </row>
        <row r="772">
          <cell r="A772" t="str">
            <v>2019-769</v>
          </cell>
        </row>
        <row r="773">
          <cell r="A773" t="str">
            <v>2019-770</v>
          </cell>
        </row>
        <row r="774">
          <cell r="A774" t="str">
            <v>2019-771</v>
          </cell>
        </row>
        <row r="775">
          <cell r="A775" t="str">
            <v>2019-772</v>
          </cell>
        </row>
        <row r="776">
          <cell r="A776" t="str">
            <v>2019-773</v>
          </cell>
        </row>
        <row r="777">
          <cell r="A777" t="str">
            <v>2019-774</v>
          </cell>
        </row>
        <row r="778">
          <cell r="A778" t="str">
            <v>2019-775</v>
          </cell>
        </row>
        <row r="779">
          <cell r="A779" t="str">
            <v>2019-776</v>
          </cell>
        </row>
        <row r="780">
          <cell r="A780" t="str">
            <v>2019-777</v>
          </cell>
        </row>
        <row r="781">
          <cell r="A781" t="str">
            <v>2019-778</v>
          </cell>
        </row>
        <row r="782">
          <cell r="A782" t="str">
            <v>2019-779</v>
          </cell>
        </row>
        <row r="783">
          <cell r="A783" t="str">
            <v>2019-780</v>
          </cell>
        </row>
        <row r="784">
          <cell r="A784" t="str">
            <v>2019-781</v>
          </cell>
        </row>
        <row r="785">
          <cell r="A785" t="str">
            <v>2019-782</v>
          </cell>
        </row>
        <row r="786">
          <cell r="A786" t="str">
            <v>2019-783</v>
          </cell>
        </row>
        <row r="787">
          <cell r="A787" t="str">
            <v>2019-784</v>
          </cell>
        </row>
        <row r="788">
          <cell r="A788" t="str">
            <v>2019-785</v>
          </cell>
        </row>
        <row r="789">
          <cell r="A789" t="str">
            <v>2019-786</v>
          </cell>
        </row>
        <row r="790">
          <cell r="A790" t="str">
            <v>2019-787</v>
          </cell>
        </row>
        <row r="791">
          <cell r="A791" t="str">
            <v>2019-788</v>
          </cell>
        </row>
        <row r="792">
          <cell r="A792" t="str">
            <v>2019-789</v>
          </cell>
        </row>
        <row r="793">
          <cell r="A793" t="str">
            <v>2019-790</v>
          </cell>
        </row>
        <row r="794">
          <cell r="A794" t="str">
            <v>2019-791</v>
          </cell>
        </row>
        <row r="795">
          <cell r="A795" t="str">
            <v>2019-792</v>
          </cell>
        </row>
        <row r="796">
          <cell r="A796" t="str">
            <v>2019-793</v>
          </cell>
        </row>
        <row r="797">
          <cell r="A797" t="str">
            <v>2019-794</v>
          </cell>
        </row>
        <row r="798">
          <cell r="A798" t="str">
            <v>2019-795</v>
          </cell>
        </row>
        <row r="799">
          <cell r="A799" t="str">
            <v>2019-796</v>
          </cell>
        </row>
        <row r="800">
          <cell r="A800" t="str">
            <v>2019-797</v>
          </cell>
        </row>
        <row r="801">
          <cell r="A801" t="str">
            <v>2019-798</v>
          </cell>
        </row>
        <row r="802">
          <cell r="A802" t="str">
            <v>2019-799</v>
          </cell>
        </row>
        <row r="803">
          <cell r="A803" t="str">
            <v>2019-800</v>
          </cell>
        </row>
        <row r="804">
          <cell r="A804" t="str">
            <v>2019-801</v>
          </cell>
        </row>
        <row r="805">
          <cell r="A805" t="str">
            <v>2019-802</v>
          </cell>
        </row>
        <row r="806">
          <cell r="A806" t="str">
            <v>2019-803</v>
          </cell>
        </row>
        <row r="807">
          <cell r="A807" t="str">
            <v>2019-804</v>
          </cell>
        </row>
        <row r="808">
          <cell r="A808" t="str">
            <v>2019-805</v>
          </cell>
        </row>
        <row r="809">
          <cell r="A809" t="str">
            <v>2019-806</v>
          </cell>
        </row>
        <row r="810">
          <cell r="A810" t="str">
            <v>2019-807</v>
          </cell>
        </row>
        <row r="811">
          <cell r="A811" t="str">
            <v>2019-808</v>
          </cell>
        </row>
        <row r="812">
          <cell r="A812" t="str">
            <v>2019-809</v>
          </cell>
        </row>
        <row r="813">
          <cell r="A813" t="str">
            <v>2019-810</v>
          </cell>
        </row>
        <row r="814">
          <cell r="A814" t="str">
            <v>2019-811</v>
          </cell>
        </row>
        <row r="815">
          <cell r="A815" t="str">
            <v>2019-812</v>
          </cell>
        </row>
        <row r="816">
          <cell r="A816" t="str">
            <v>2019-813</v>
          </cell>
        </row>
        <row r="817">
          <cell r="A817" t="str">
            <v>2019-814</v>
          </cell>
        </row>
        <row r="818">
          <cell r="A818" t="str">
            <v>2019-815</v>
          </cell>
        </row>
        <row r="819">
          <cell r="A819" t="str">
            <v>2019-816</v>
          </cell>
        </row>
        <row r="820">
          <cell r="A820" t="str">
            <v>2019-817</v>
          </cell>
        </row>
        <row r="821">
          <cell r="A821" t="str">
            <v>2019-818</v>
          </cell>
        </row>
        <row r="822">
          <cell r="A822" t="str">
            <v>2019-819</v>
          </cell>
        </row>
        <row r="823">
          <cell r="A823" t="str">
            <v>2019-820</v>
          </cell>
        </row>
        <row r="824">
          <cell r="A824" t="str">
            <v>2019-821</v>
          </cell>
        </row>
        <row r="825">
          <cell r="A825" t="str">
            <v>2019-822</v>
          </cell>
        </row>
        <row r="826">
          <cell r="A826" t="str">
            <v>2019-823</v>
          </cell>
        </row>
        <row r="827">
          <cell r="A827" t="str">
            <v>2019-824</v>
          </cell>
        </row>
        <row r="828">
          <cell r="A828" t="str">
            <v>2019-825</v>
          </cell>
        </row>
        <row r="829">
          <cell r="A829" t="str">
            <v>2019-826</v>
          </cell>
        </row>
        <row r="830">
          <cell r="A830" t="str">
            <v>2019-827</v>
          </cell>
        </row>
        <row r="831">
          <cell r="A831" t="str">
            <v>2019-828</v>
          </cell>
        </row>
        <row r="832">
          <cell r="A832" t="str">
            <v>2019-829</v>
          </cell>
        </row>
        <row r="833">
          <cell r="A833" t="str">
            <v>2019-830</v>
          </cell>
        </row>
        <row r="834">
          <cell r="A834" t="str">
            <v>2019-831</v>
          </cell>
        </row>
        <row r="835">
          <cell r="A835" t="str">
            <v>2019-832</v>
          </cell>
        </row>
        <row r="836">
          <cell r="A836" t="str">
            <v>2019-833</v>
          </cell>
        </row>
        <row r="837">
          <cell r="A837" t="str">
            <v>2019-834</v>
          </cell>
        </row>
        <row r="838">
          <cell r="A838" t="str">
            <v>2019-835</v>
          </cell>
        </row>
        <row r="839">
          <cell r="A839" t="str">
            <v>2019-836</v>
          </cell>
        </row>
        <row r="840">
          <cell r="A840" t="str">
            <v>2019-837</v>
          </cell>
        </row>
        <row r="841">
          <cell r="A841" t="str">
            <v>2019-838</v>
          </cell>
        </row>
        <row r="842">
          <cell r="A842" t="str">
            <v>2019-839</v>
          </cell>
        </row>
        <row r="843">
          <cell r="A843" t="str">
            <v>2019-840</v>
          </cell>
        </row>
        <row r="844">
          <cell r="A844" t="str">
            <v>2019-841</v>
          </cell>
        </row>
        <row r="845">
          <cell r="A845" t="str">
            <v>2019-842</v>
          </cell>
        </row>
        <row r="846">
          <cell r="A846" t="str">
            <v>2019-843</v>
          </cell>
        </row>
        <row r="847">
          <cell r="A847" t="str">
            <v>2019-844</v>
          </cell>
        </row>
        <row r="848">
          <cell r="A848" t="str">
            <v>2019-845</v>
          </cell>
        </row>
        <row r="849">
          <cell r="A849" t="str">
            <v>2019-846</v>
          </cell>
        </row>
        <row r="850">
          <cell r="A850" t="str">
            <v>2019-847</v>
          </cell>
        </row>
        <row r="851">
          <cell r="A851" t="str">
            <v>2019-848</v>
          </cell>
        </row>
        <row r="852">
          <cell r="A852" t="str">
            <v>2019-849</v>
          </cell>
        </row>
        <row r="853">
          <cell r="A853" t="str">
            <v>2019-850</v>
          </cell>
        </row>
        <row r="854">
          <cell r="A854" t="str">
            <v>2019-851</v>
          </cell>
        </row>
        <row r="855">
          <cell r="A855" t="str">
            <v>2019-852</v>
          </cell>
        </row>
        <row r="856">
          <cell r="A856" t="str">
            <v>2019-853</v>
          </cell>
        </row>
        <row r="857">
          <cell r="A857" t="str">
            <v>2019-854</v>
          </cell>
        </row>
        <row r="858">
          <cell r="A858" t="str">
            <v>2019-855</v>
          </cell>
        </row>
        <row r="859">
          <cell r="A859" t="str">
            <v>2019-856</v>
          </cell>
        </row>
        <row r="860">
          <cell r="A860" t="str">
            <v>2019-857</v>
          </cell>
        </row>
        <row r="861">
          <cell r="A861" t="str">
            <v>2019-858</v>
          </cell>
        </row>
        <row r="862">
          <cell r="A862" t="str">
            <v>2019-859</v>
          </cell>
        </row>
        <row r="863">
          <cell r="A863" t="str">
            <v>2019-860</v>
          </cell>
        </row>
        <row r="864">
          <cell r="A864" t="str">
            <v>2019-861</v>
          </cell>
        </row>
        <row r="865">
          <cell r="A865" t="str">
            <v>2019-862</v>
          </cell>
        </row>
        <row r="866">
          <cell r="A866" t="str">
            <v>2019-863</v>
          </cell>
        </row>
        <row r="867">
          <cell r="A867" t="str">
            <v>2019-864</v>
          </cell>
        </row>
        <row r="868">
          <cell r="A868" t="str">
            <v>2019-865</v>
          </cell>
        </row>
        <row r="869">
          <cell r="A869" t="str">
            <v>2019-866</v>
          </cell>
        </row>
        <row r="870">
          <cell r="A870" t="str">
            <v>2019-867</v>
          </cell>
        </row>
        <row r="871">
          <cell r="A871" t="str">
            <v>2019-868</v>
          </cell>
        </row>
        <row r="872">
          <cell r="A872" t="str">
            <v>2019-869</v>
          </cell>
        </row>
        <row r="873">
          <cell r="A873" t="str">
            <v>2019-870</v>
          </cell>
        </row>
        <row r="874">
          <cell r="A874" t="str">
            <v>2019-871</v>
          </cell>
        </row>
        <row r="875">
          <cell r="A875" t="str">
            <v>2019-872</v>
          </cell>
        </row>
        <row r="876">
          <cell r="A876" t="str">
            <v>2019-873</v>
          </cell>
        </row>
        <row r="877">
          <cell r="A877" t="str">
            <v>2019-874</v>
          </cell>
        </row>
        <row r="878">
          <cell r="A878" t="str">
            <v>2019-875</v>
          </cell>
        </row>
        <row r="879">
          <cell r="A879" t="str">
            <v>2019-876</v>
          </cell>
        </row>
        <row r="880">
          <cell r="A880" t="str">
            <v>2019-877</v>
          </cell>
        </row>
        <row r="881">
          <cell r="A881" t="str">
            <v>2019-878</v>
          </cell>
        </row>
        <row r="882">
          <cell r="A882" t="str">
            <v>2019-879</v>
          </cell>
        </row>
        <row r="883">
          <cell r="A883" t="str">
            <v>2019-880</v>
          </cell>
        </row>
        <row r="884">
          <cell r="A884" t="str">
            <v>2019-881</v>
          </cell>
        </row>
        <row r="885">
          <cell r="A885" t="str">
            <v>2019-882</v>
          </cell>
        </row>
        <row r="886">
          <cell r="A886" t="str">
            <v>2019-883</v>
          </cell>
        </row>
        <row r="887">
          <cell r="A887" t="str">
            <v>2019-884</v>
          </cell>
        </row>
        <row r="888">
          <cell r="A888" t="str">
            <v>2019-885</v>
          </cell>
        </row>
        <row r="889">
          <cell r="A889" t="str">
            <v>2019-886</v>
          </cell>
        </row>
        <row r="890">
          <cell r="A890" t="str">
            <v>2019-887</v>
          </cell>
        </row>
        <row r="891">
          <cell r="A891" t="str">
            <v>2019-888</v>
          </cell>
        </row>
        <row r="892">
          <cell r="A892" t="str">
            <v>2019-889</v>
          </cell>
        </row>
        <row r="893">
          <cell r="A893" t="str">
            <v>2019-890</v>
          </cell>
        </row>
        <row r="894">
          <cell r="A894" t="str">
            <v>2019-891</v>
          </cell>
        </row>
        <row r="895">
          <cell r="A895" t="str">
            <v>2019-892</v>
          </cell>
        </row>
        <row r="896">
          <cell r="A896" t="str">
            <v>2019-893</v>
          </cell>
        </row>
        <row r="897">
          <cell r="A897" t="str">
            <v>2019-894</v>
          </cell>
        </row>
        <row r="898">
          <cell r="A898" t="str">
            <v>2019-895</v>
          </cell>
        </row>
        <row r="899">
          <cell r="A899" t="str">
            <v>2019-896</v>
          </cell>
        </row>
        <row r="900">
          <cell r="A900" t="str">
            <v>2019-897</v>
          </cell>
        </row>
        <row r="901">
          <cell r="A901" t="str">
            <v>2019-898</v>
          </cell>
        </row>
        <row r="902">
          <cell r="A902" t="str">
            <v>2019-899</v>
          </cell>
        </row>
        <row r="903">
          <cell r="A903" t="str">
            <v>2019-900</v>
          </cell>
        </row>
        <row r="904">
          <cell r="A904" t="str">
            <v>2019-901</v>
          </cell>
        </row>
        <row r="905">
          <cell r="A905" t="str">
            <v>2019-902</v>
          </cell>
        </row>
        <row r="906">
          <cell r="A906" t="str">
            <v>2019-903</v>
          </cell>
        </row>
        <row r="907">
          <cell r="A907" t="str">
            <v>2019-904</v>
          </cell>
        </row>
        <row r="908">
          <cell r="A908" t="str">
            <v>2019-905</v>
          </cell>
        </row>
        <row r="909">
          <cell r="A909" t="str">
            <v>2019-906</v>
          </cell>
        </row>
        <row r="910">
          <cell r="A910" t="str">
            <v>2019-907</v>
          </cell>
        </row>
        <row r="911">
          <cell r="A911" t="str">
            <v>2019-908</v>
          </cell>
        </row>
        <row r="912">
          <cell r="A912" t="str">
            <v>2019-909</v>
          </cell>
        </row>
        <row r="913">
          <cell r="A913" t="str">
            <v>2019-910</v>
          </cell>
        </row>
        <row r="914">
          <cell r="A914" t="str">
            <v>2019-911</v>
          </cell>
        </row>
        <row r="915">
          <cell r="A915" t="str">
            <v>2019-912</v>
          </cell>
        </row>
        <row r="916">
          <cell r="A916" t="str">
            <v>2019-913</v>
          </cell>
        </row>
        <row r="917">
          <cell r="A917" t="str">
            <v>2019-914</v>
          </cell>
        </row>
        <row r="918">
          <cell r="A918" t="str">
            <v>2019-915</v>
          </cell>
        </row>
        <row r="919">
          <cell r="A919" t="str">
            <v>2019-916</v>
          </cell>
        </row>
        <row r="920">
          <cell r="A920" t="str">
            <v>2019-917</v>
          </cell>
        </row>
        <row r="921">
          <cell r="A921" t="str">
            <v>2019-918</v>
          </cell>
        </row>
        <row r="922">
          <cell r="A922" t="str">
            <v>2019-919</v>
          </cell>
        </row>
        <row r="923">
          <cell r="A923" t="str">
            <v>2019-920</v>
          </cell>
        </row>
        <row r="924">
          <cell r="A924" t="str">
            <v>2019-921</v>
          </cell>
        </row>
        <row r="925">
          <cell r="A925" t="str">
            <v>2019-922</v>
          </cell>
        </row>
        <row r="926">
          <cell r="A926" t="str">
            <v>2019-923</v>
          </cell>
        </row>
        <row r="927">
          <cell r="A927" t="str">
            <v>2019-924</v>
          </cell>
        </row>
        <row r="928">
          <cell r="A928" t="str">
            <v>2019-925</v>
          </cell>
        </row>
        <row r="929">
          <cell r="A929" t="str">
            <v>2019-926</v>
          </cell>
        </row>
        <row r="930">
          <cell r="A930" t="str">
            <v>2019-927</v>
          </cell>
        </row>
        <row r="931">
          <cell r="A931" t="str">
            <v>2019-928</v>
          </cell>
        </row>
        <row r="932">
          <cell r="A932" t="str">
            <v>2019-929</v>
          </cell>
        </row>
        <row r="933">
          <cell r="A933" t="str">
            <v>2019-930</v>
          </cell>
        </row>
        <row r="934">
          <cell r="A934" t="str">
            <v>2019-931</v>
          </cell>
        </row>
        <row r="935">
          <cell r="A935" t="str">
            <v>2019-932</v>
          </cell>
        </row>
        <row r="936">
          <cell r="A936" t="str">
            <v>2019-933</v>
          </cell>
        </row>
        <row r="937">
          <cell r="A937" t="str">
            <v>2019-934</v>
          </cell>
        </row>
        <row r="938">
          <cell r="A938" t="str">
            <v>2019-935</v>
          </cell>
        </row>
        <row r="939">
          <cell r="A939" t="str">
            <v>2019-936</v>
          </cell>
        </row>
        <row r="940">
          <cell r="A940" t="str">
            <v>2019-937</v>
          </cell>
        </row>
        <row r="941">
          <cell r="A941" t="str">
            <v>2019-938</v>
          </cell>
        </row>
        <row r="942">
          <cell r="A942" t="str">
            <v>2019-939</v>
          </cell>
        </row>
        <row r="943">
          <cell r="A943" t="str">
            <v>2019-940</v>
          </cell>
        </row>
        <row r="944">
          <cell r="A944" t="str">
            <v>2019-941</v>
          </cell>
        </row>
        <row r="945">
          <cell r="A945" t="str">
            <v>2019-942</v>
          </cell>
        </row>
        <row r="946">
          <cell r="A946" t="str">
            <v>2019-943</v>
          </cell>
        </row>
        <row r="947">
          <cell r="A947" t="str">
            <v>2019-944</v>
          </cell>
        </row>
        <row r="948">
          <cell r="A948" t="str">
            <v>2019-945</v>
          </cell>
        </row>
        <row r="949">
          <cell r="A949" t="str">
            <v>2019-946</v>
          </cell>
        </row>
        <row r="950">
          <cell r="A950" t="str">
            <v>2019-947</v>
          </cell>
        </row>
        <row r="951">
          <cell r="A951" t="str">
            <v>2019-948</v>
          </cell>
        </row>
        <row r="952">
          <cell r="A952" t="str">
            <v>2019-949</v>
          </cell>
        </row>
        <row r="953">
          <cell r="A953" t="str">
            <v>2019-950</v>
          </cell>
        </row>
        <row r="954">
          <cell r="A954" t="str">
            <v>2019-951</v>
          </cell>
        </row>
        <row r="955">
          <cell r="A955" t="str">
            <v>2019-952</v>
          </cell>
        </row>
        <row r="956">
          <cell r="A956" t="str">
            <v>2019-953</v>
          </cell>
        </row>
        <row r="957">
          <cell r="A957" t="str">
            <v>2019-954</v>
          </cell>
        </row>
        <row r="958">
          <cell r="A958" t="str">
            <v>2019-955</v>
          </cell>
        </row>
        <row r="959">
          <cell r="A959" t="str">
            <v>2019-956</v>
          </cell>
        </row>
        <row r="960">
          <cell r="A960" t="str">
            <v>2019-957</v>
          </cell>
        </row>
        <row r="961">
          <cell r="A961" t="str">
            <v>2019-958</v>
          </cell>
        </row>
        <row r="962">
          <cell r="A962" t="str">
            <v>2019-959</v>
          </cell>
        </row>
        <row r="963">
          <cell r="A963" t="str">
            <v>2019-960</v>
          </cell>
        </row>
        <row r="964">
          <cell r="A964" t="str">
            <v>2019-961</v>
          </cell>
        </row>
        <row r="965">
          <cell r="A965" t="str">
            <v>2019-962</v>
          </cell>
        </row>
        <row r="966">
          <cell r="A966" t="str">
            <v>2019-963</v>
          </cell>
        </row>
        <row r="967">
          <cell r="A967" t="str">
            <v>2019-964</v>
          </cell>
        </row>
        <row r="968">
          <cell r="A968" t="str">
            <v>2019-965</v>
          </cell>
        </row>
        <row r="969">
          <cell r="A969" t="str">
            <v>2019-966</v>
          </cell>
        </row>
        <row r="970">
          <cell r="A970" t="str">
            <v>2019-967</v>
          </cell>
        </row>
        <row r="971">
          <cell r="A971" t="str">
            <v>2019-968</v>
          </cell>
        </row>
        <row r="972">
          <cell r="A972" t="str">
            <v>2019-969</v>
          </cell>
        </row>
        <row r="973">
          <cell r="A973" t="str">
            <v>2019-970</v>
          </cell>
        </row>
        <row r="974">
          <cell r="A974" t="str">
            <v>2019-971</v>
          </cell>
        </row>
        <row r="975">
          <cell r="A975" t="str">
            <v>2019-972</v>
          </cell>
        </row>
        <row r="976">
          <cell r="A976" t="str">
            <v>2019-973</v>
          </cell>
        </row>
        <row r="977">
          <cell r="A977" t="str">
            <v>2019-974</v>
          </cell>
        </row>
        <row r="978">
          <cell r="A978" t="str">
            <v>2019-975</v>
          </cell>
        </row>
        <row r="979">
          <cell r="A979" t="str">
            <v>2019-976</v>
          </cell>
        </row>
        <row r="980">
          <cell r="A980" t="str">
            <v>2019-977</v>
          </cell>
        </row>
        <row r="981">
          <cell r="A981" t="str">
            <v>2019-978</v>
          </cell>
        </row>
        <row r="982">
          <cell r="A982" t="str">
            <v>2019-979</v>
          </cell>
        </row>
        <row r="983">
          <cell r="A983" t="str">
            <v>2019-980</v>
          </cell>
        </row>
        <row r="984">
          <cell r="A984" t="str">
            <v>2019-981</v>
          </cell>
        </row>
        <row r="985">
          <cell r="A985" t="str">
            <v>2019-982</v>
          </cell>
        </row>
        <row r="986">
          <cell r="A986" t="str">
            <v>2019-983</v>
          </cell>
        </row>
        <row r="987">
          <cell r="A987" t="str">
            <v>2019-984</v>
          </cell>
        </row>
        <row r="988">
          <cell r="A988" t="str">
            <v>2019-985</v>
          </cell>
        </row>
        <row r="989">
          <cell r="A989" t="str">
            <v>2019-986</v>
          </cell>
        </row>
        <row r="990">
          <cell r="A990" t="str">
            <v>2019-987</v>
          </cell>
        </row>
        <row r="991">
          <cell r="A991" t="str">
            <v>2019-988</v>
          </cell>
        </row>
        <row r="992">
          <cell r="A992" t="str">
            <v>2019-989</v>
          </cell>
        </row>
        <row r="993">
          <cell r="A993" t="str">
            <v>2019-990</v>
          </cell>
        </row>
        <row r="994">
          <cell r="A994" t="str">
            <v>2019-991</v>
          </cell>
        </row>
        <row r="995">
          <cell r="A995" t="str">
            <v>2019-992</v>
          </cell>
        </row>
        <row r="996">
          <cell r="A996" t="str">
            <v>2019-993</v>
          </cell>
        </row>
        <row r="997">
          <cell r="A997" t="str">
            <v>2019-994</v>
          </cell>
        </row>
        <row r="998">
          <cell r="A998" t="str">
            <v>2019-995</v>
          </cell>
        </row>
        <row r="999">
          <cell r="A999" t="str">
            <v>2019-996</v>
          </cell>
        </row>
        <row r="1000">
          <cell r="A1000" t="str">
            <v>2019-997</v>
          </cell>
        </row>
        <row r="1001">
          <cell r="A1001" t="str">
            <v>2019-998</v>
          </cell>
        </row>
        <row r="1002">
          <cell r="A1002" t="str">
            <v>2019-999</v>
          </cell>
        </row>
        <row r="1003">
          <cell r="A1003" t="str">
            <v>2019-1000</v>
          </cell>
        </row>
        <row r="1004">
          <cell r="A1004" t="str">
            <v>2019-1001</v>
          </cell>
        </row>
        <row r="1005">
          <cell r="A1005" t="str">
            <v>2019-1002</v>
          </cell>
        </row>
        <row r="1006">
          <cell r="A1006" t="str">
            <v>2019-1003</v>
          </cell>
        </row>
        <row r="1007">
          <cell r="A1007" t="str">
            <v>2019-1004</v>
          </cell>
        </row>
        <row r="1008">
          <cell r="A1008" t="str">
            <v>2019-1005</v>
          </cell>
        </row>
        <row r="1009">
          <cell r="A1009" t="str">
            <v>2019-1006</v>
          </cell>
        </row>
        <row r="1010">
          <cell r="A1010" t="str">
            <v>2019-1007</v>
          </cell>
        </row>
        <row r="1011">
          <cell r="A1011" t="str">
            <v>2019-1008</v>
          </cell>
        </row>
        <row r="1012">
          <cell r="A1012" t="str">
            <v>2019-1009</v>
          </cell>
        </row>
        <row r="1013">
          <cell r="A1013" t="str">
            <v>2019-1010</v>
          </cell>
        </row>
        <row r="1014">
          <cell r="A1014" t="str">
            <v>2019-1011</v>
          </cell>
        </row>
        <row r="1015">
          <cell r="A1015" t="str">
            <v>2019-1012</v>
          </cell>
        </row>
        <row r="1016">
          <cell r="A1016" t="str">
            <v>2019-1013</v>
          </cell>
        </row>
        <row r="1017">
          <cell r="A1017" t="str">
            <v>2019-1014</v>
          </cell>
        </row>
        <row r="1018">
          <cell r="A1018" t="str">
            <v>2019-1015</v>
          </cell>
        </row>
        <row r="1019">
          <cell r="A1019" t="str">
            <v>2019-1016</v>
          </cell>
        </row>
        <row r="1020">
          <cell r="A1020" t="str">
            <v>2019-1017</v>
          </cell>
        </row>
        <row r="1021">
          <cell r="A1021" t="str">
            <v>2019-1018</v>
          </cell>
        </row>
        <row r="1022">
          <cell r="A1022" t="str">
            <v>2019-1019</v>
          </cell>
        </row>
        <row r="1023">
          <cell r="A1023" t="str">
            <v>2019-1020</v>
          </cell>
        </row>
        <row r="1024">
          <cell r="A1024" t="str">
            <v>2019-1021</v>
          </cell>
        </row>
        <row r="1025">
          <cell r="A1025" t="str">
            <v>2019-1022</v>
          </cell>
        </row>
        <row r="1026">
          <cell r="A1026" t="str">
            <v>2019-1023</v>
          </cell>
        </row>
        <row r="1027">
          <cell r="A1027" t="str">
            <v>2019-1024</v>
          </cell>
        </row>
        <row r="1028">
          <cell r="A1028" t="str">
            <v>2019-1025</v>
          </cell>
        </row>
        <row r="1029">
          <cell r="A1029" t="str">
            <v>2019-1026</v>
          </cell>
        </row>
        <row r="1030">
          <cell r="A1030" t="str">
            <v>2019-1027</v>
          </cell>
        </row>
        <row r="1031">
          <cell r="A1031" t="str">
            <v>2019-1028</v>
          </cell>
        </row>
        <row r="1032">
          <cell r="A1032" t="str">
            <v>2019-1029</v>
          </cell>
        </row>
        <row r="1033">
          <cell r="A1033" t="str">
            <v>2019-1030</v>
          </cell>
        </row>
        <row r="1034">
          <cell r="A1034" t="str">
            <v>2019-1031</v>
          </cell>
        </row>
        <row r="1035">
          <cell r="A1035" t="str">
            <v>2019-1032</v>
          </cell>
        </row>
        <row r="1036">
          <cell r="A1036" t="str">
            <v>2019-1033</v>
          </cell>
        </row>
        <row r="1037">
          <cell r="A1037" t="str">
            <v>2019-1034</v>
          </cell>
        </row>
        <row r="1038">
          <cell r="A1038" t="str">
            <v>2019-1035</v>
          </cell>
        </row>
        <row r="1039">
          <cell r="A1039" t="str">
            <v>2019-1036</v>
          </cell>
        </row>
        <row r="1040">
          <cell r="A1040" t="str">
            <v>2019-1037</v>
          </cell>
        </row>
        <row r="1041">
          <cell r="A1041" t="str">
            <v>2019-1038</v>
          </cell>
        </row>
        <row r="1042">
          <cell r="A1042" t="str">
            <v>2019-1039</v>
          </cell>
        </row>
        <row r="1043">
          <cell r="A1043" t="str">
            <v>2019-1040</v>
          </cell>
        </row>
        <row r="1044">
          <cell r="A1044" t="str">
            <v>2019-1041</v>
          </cell>
        </row>
        <row r="1045">
          <cell r="A1045" t="str">
            <v>2019-1042</v>
          </cell>
        </row>
        <row r="1046">
          <cell r="A1046" t="str">
            <v>2019-1043</v>
          </cell>
        </row>
        <row r="1047">
          <cell r="A1047" t="str">
            <v>2019-1044</v>
          </cell>
        </row>
        <row r="1048">
          <cell r="A1048" t="str">
            <v>2019-1045</v>
          </cell>
        </row>
        <row r="1049">
          <cell r="A1049" t="str">
            <v>2019-1046</v>
          </cell>
        </row>
        <row r="1050">
          <cell r="A1050" t="str">
            <v>2019-1047</v>
          </cell>
        </row>
        <row r="1051">
          <cell r="A1051" t="str">
            <v>2019-1048</v>
          </cell>
        </row>
        <row r="1052">
          <cell r="A1052" t="str">
            <v>2019-1049</v>
          </cell>
        </row>
        <row r="1053">
          <cell r="A1053" t="str">
            <v>2019-1050</v>
          </cell>
        </row>
        <row r="1054">
          <cell r="A1054" t="str">
            <v>2019-1051</v>
          </cell>
        </row>
        <row r="1055">
          <cell r="A1055" t="str">
            <v>2019-1052</v>
          </cell>
        </row>
        <row r="1056">
          <cell r="A1056" t="str">
            <v>2019-1053</v>
          </cell>
        </row>
        <row r="1057">
          <cell r="A1057" t="str">
            <v>2019-1054</v>
          </cell>
        </row>
        <row r="1058">
          <cell r="A1058" t="str">
            <v>2019-1055</v>
          </cell>
        </row>
        <row r="1059">
          <cell r="A1059" t="str">
            <v>2019-1056</v>
          </cell>
        </row>
        <row r="1060">
          <cell r="A1060" t="str">
            <v>2019-1057</v>
          </cell>
        </row>
        <row r="1061">
          <cell r="A1061" t="str">
            <v>2019-1058</v>
          </cell>
        </row>
        <row r="1062">
          <cell r="A1062" t="str">
            <v>2019-1059</v>
          </cell>
        </row>
        <row r="1063">
          <cell r="A1063" t="str">
            <v>2019-1060</v>
          </cell>
        </row>
        <row r="1064">
          <cell r="A1064" t="str">
            <v>2019-1061</v>
          </cell>
        </row>
        <row r="1065">
          <cell r="A1065" t="str">
            <v>2019-1062</v>
          </cell>
        </row>
        <row r="1066">
          <cell r="A1066" t="str">
            <v>2019-1063</v>
          </cell>
        </row>
        <row r="1067">
          <cell r="A1067" t="str">
            <v>2019-1064</v>
          </cell>
        </row>
        <row r="1068">
          <cell r="A1068" t="str">
            <v>2019-1065</v>
          </cell>
        </row>
        <row r="1069">
          <cell r="A1069" t="str">
            <v>2019-1066</v>
          </cell>
        </row>
        <row r="1070">
          <cell r="A1070" t="str">
            <v>2019-1067</v>
          </cell>
        </row>
        <row r="1071">
          <cell r="A1071" t="str">
            <v>2019-1068</v>
          </cell>
        </row>
        <row r="1072">
          <cell r="A1072" t="str">
            <v>2019-1069</v>
          </cell>
        </row>
        <row r="1073">
          <cell r="A1073" t="str">
            <v>2019-1070</v>
          </cell>
        </row>
        <row r="1074">
          <cell r="A1074" t="str">
            <v>2019-1071</v>
          </cell>
        </row>
        <row r="1075">
          <cell r="A1075" t="str">
            <v>2019-1072</v>
          </cell>
        </row>
        <row r="1076">
          <cell r="A1076" t="str">
            <v>2019-1073</v>
          </cell>
        </row>
        <row r="1077">
          <cell r="A1077" t="str">
            <v>2019-1074</v>
          </cell>
        </row>
        <row r="1078">
          <cell r="A1078" t="str">
            <v>2019-1075</v>
          </cell>
        </row>
        <row r="1079">
          <cell r="A1079" t="str">
            <v>2019-1076</v>
          </cell>
        </row>
        <row r="1080">
          <cell r="A1080" t="str">
            <v>2019-1077</v>
          </cell>
        </row>
        <row r="1081">
          <cell r="A1081" t="str">
            <v>2019-1078</v>
          </cell>
        </row>
        <row r="1082">
          <cell r="A1082" t="str">
            <v>2019-1079</v>
          </cell>
        </row>
        <row r="1083">
          <cell r="A1083" t="str">
            <v>2019-1080</v>
          </cell>
        </row>
        <row r="1084">
          <cell r="A1084" t="str">
            <v>2019-1081</v>
          </cell>
        </row>
        <row r="1085">
          <cell r="A1085" t="str">
            <v>2019-1082</v>
          </cell>
        </row>
        <row r="1086">
          <cell r="A1086" t="str">
            <v>2019-1083</v>
          </cell>
        </row>
        <row r="1087">
          <cell r="A1087" t="str">
            <v>2019-1084</v>
          </cell>
        </row>
        <row r="1088">
          <cell r="A1088" t="str">
            <v>2019-1085</v>
          </cell>
        </row>
        <row r="1089">
          <cell r="A1089" t="str">
            <v>2019-1086</v>
          </cell>
        </row>
        <row r="1090">
          <cell r="A1090" t="str">
            <v>2019-1087</v>
          </cell>
        </row>
        <row r="1091">
          <cell r="A1091" t="str">
            <v>2019-1088</v>
          </cell>
        </row>
        <row r="1092">
          <cell r="A1092" t="str">
            <v>2019-1089</v>
          </cell>
        </row>
        <row r="1093">
          <cell r="A1093" t="str">
            <v>2019-1090</v>
          </cell>
        </row>
        <row r="1094">
          <cell r="A1094" t="str">
            <v>2019-1091</v>
          </cell>
        </row>
        <row r="1095">
          <cell r="A1095" t="str">
            <v>2019-1092</v>
          </cell>
        </row>
        <row r="1096">
          <cell r="A1096" t="str">
            <v>2019-1093</v>
          </cell>
        </row>
        <row r="1097">
          <cell r="A1097" t="str">
            <v>2019-1094</v>
          </cell>
        </row>
        <row r="1098">
          <cell r="A1098" t="str">
            <v>2019-1095</v>
          </cell>
        </row>
        <row r="1099">
          <cell r="A1099" t="str">
            <v>2019-1096</v>
          </cell>
        </row>
        <row r="1100">
          <cell r="A1100" t="str">
            <v>2019-1097</v>
          </cell>
        </row>
        <row r="1101">
          <cell r="A1101" t="str">
            <v>2019-1098</v>
          </cell>
        </row>
        <row r="1102">
          <cell r="A1102" t="str">
            <v>2019-1099</v>
          </cell>
        </row>
        <row r="1103">
          <cell r="A1103" t="str">
            <v>2019-1100</v>
          </cell>
        </row>
        <row r="1104">
          <cell r="A1104" t="str">
            <v>2019-1101</v>
          </cell>
        </row>
        <row r="1105">
          <cell r="A1105" t="str">
            <v>2019-1102</v>
          </cell>
        </row>
        <row r="1106">
          <cell r="A1106" t="str">
            <v>2019-1103</v>
          </cell>
        </row>
        <row r="1107">
          <cell r="A1107" t="str">
            <v>2019-1104</v>
          </cell>
        </row>
        <row r="1108">
          <cell r="A1108" t="str">
            <v>2019-1105</v>
          </cell>
        </row>
        <row r="1109">
          <cell r="A1109" t="str">
            <v>2019-1106</v>
          </cell>
        </row>
        <row r="1110">
          <cell r="A1110" t="str">
            <v>2019-1107</v>
          </cell>
        </row>
        <row r="1111">
          <cell r="A1111" t="str">
            <v>2019-1108</v>
          </cell>
        </row>
        <row r="1112">
          <cell r="A1112" t="str">
            <v>2019-1109</v>
          </cell>
        </row>
        <row r="1113">
          <cell r="A1113" t="str">
            <v>2019-1110</v>
          </cell>
        </row>
        <row r="1114">
          <cell r="A1114" t="str">
            <v>2019-1111</v>
          </cell>
        </row>
        <row r="1115">
          <cell r="A1115" t="str">
            <v>2019-1112</v>
          </cell>
        </row>
        <row r="1116">
          <cell r="A1116" t="str">
            <v>2019-1113</v>
          </cell>
        </row>
        <row r="1117">
          <cell r="A1117" t="str">
            <v>2019-1114</v>
          </cell>
        </row>
        <row r="1118">
          <cell r="A1118" t="str">
            <v>2019-1115</v>
          </cell>
        </row>
        <row r="1119">
          <cell r="A1119" t="str">
            <v>2019-1116</v>
          </cell>
        </row>
        <row r="1120">
          <cell r="A1120" t="str">
            <v>2019-1117</v>
          </cell>
        </row>
        <row r="1121">
          <cell r="A1121" t="str">
            <v>2019-1118</v>
          </cell>
        </row>
        <row r="1122">
          <cell r="A1122" t="str">
            <v>2019-1119</v>
          </cell>
        </row>
        <row r="1123">
          <cell r="A1123" t="str">
            <v>2019-1120</v>
          </cell>
        </row>
        <row r="1124">
          <cell r="A1124" t="str">
            <v>2019-1121</v>
          </cell>
        </row>
        <row r="1125">
          <cell r="A1125" t="str">
            <v>2019-1122</v>
          </cell>
        </row>
        <row r="1126">
          <cell r="A1126" t="str">
            <v>2019-1123</v>
          </cell>
        </row>
        <row r="1127">
          <cell r="A1127" t="str">
            <v>2019-1124</v>
          </cell>
        </row>
        <row r="1128">
          <cell r="A1128" t="str">
            <v>2019-1125</v>
          </cell>
        </row>
        <row r="1129">
          <cell r="A1129" t="str">
            <v>2019-1126</v>
          </cell>
        </row>
        <row r="1130">
          <cell r="A1130" t="str">
            <v>2019-1127</v>
          </cell>
        </row>
        <row r="1131">
          <cell r="A1131" t="str">
            <v>2019-1128</v>
          </cell>
        </row>
        <row r="1132">
          <cell r="A1132" t="str">
            <v>2019-1129</v>
          </cell>
        </row>
        <row r="1133">
          <cell r="A1133" t="str">
            <v>2019-1130</v>
          </cell>
        </row>
        <row r="1134">
          <cell r="A1134" t="str">
            <v>2019-1131</v>
          </cell>
        </row>
        <row r="1135">
          <cell r="A1135" t="str">
            <v>2019-1132</v>
          </cell>
        </row>
        <row r="1136">
          <cell r="A1136" t="str">
            <v>2019-1133</v>
          </cell>
        </row>
        <row r="1137">
          <cell r="A1137" t="str">
            <v>2019-1134</v>
          </cell>
        </row>
        <row r="1138">
          <cell r="A1138" t="str">
            <v>2019-1135</v>
          </cell>
        </row>
        <row r="1139">
          <cell r="A1139" t="str">
            <v>2019-1136</v>
          </cell>
        </row>
        <row r="1140">
          <cell r="A1140" t="str">
            <v>2019-1137</v>
          </cell>
        </row>
        <row r="1141">
          <cell r="A1141" t="str">
            <v>2019-1138</v>
          </cell>
        </row>
        <row r="1142">
          <cell r="A1142" t="str">
            <v>2019-1139</v>
          </cell>
        </row>
        <row r="1143">
          <cell r="A1143" t="str">
            <v>2019-1140</v>
          </cell>
        </row>
        <row r="1144">
          <cell r="A1144" t="str">
            <v>2019-1141</v>
          </cell>
        </row>
        <row r="1145">
          <cell r="A1145" t="str">
            <v>2019-1142</v>
          </cell>
        </row>
        <row r="1146">
          <cell r="A1146" t="str">
            <v>2019-1143</v>
          </cell>
        </row>
        <row r="1147">
          <cell r="A1147" t="str">
            <v>2019-1144</v>
          </cell>
        </row>
        <row r="1148">
          <cell r="A1148" t="str">
            <v>2019-1145</v>
          </cell>
        </row>
        <row r="1149">
          <cell r="A1149" t="str">
            <v>2019-1146</v>
          </cell>
        </row>
        <row r="1150">
          <cell r="A1150" t="str">
            <v>2019-1147</v>
          </cell>
        </row>
        <row r="1151">
          <cell r="A1151" t="str">
            <v>2019-1148</v>
          </cell>
        </row>
        <row r="1152">
          <cell r="A1152" t="str">
            <v>2019-1149</v>
          </cell>
        </row>
        <row r="1153">
          <cell r="A1153" t="str">
            <v>2019-1150</v>
          </cell>
        </row>
        <row r="1154">
          <cell r="A1154" t="str">
            <v>2019-1151</v>
          </cell>
        </row>
        <row r="1155">
          <cell r="A1155" t="str">
            <v>2019-1152</v>
          </cell>
        </row>
        <row r="1156">
          <cell r="A1156" t="str">
            <v>2019-1153</v>
          </cell>
        </row>
        <row r="1157">
          <cell r="A1157" t="str">
            <v>2019-1154</v>
          </cell>
        </row>
        <row r="1158">
          <cell r="A1158" t="str">
            <v>2019-1155</v>
          </cell>
        </row>
        <row r="1159">
          <cell r="A1159" t="str">
            <v>2019-1156</v>
          </cell>
        </row>
        <row r="1160">
          <cell r="A1160" t="str">
            <v>2019-1157</v>
          </cell>
        </row>
        <row r="1161">
          <cell r="A1161" t="str">
            <v>2019-1158</v>
          </cell>
        </row>
        <row r="1162">
          <cell r="A1162" t="str">
            <v>2019-1159</v>
          </cell>
        </row>
        <row r="1163">
          <cell r="A1163" t="str">
            <v>2019-1160</v>
          </cell>
        </row>
        <row r="1164">
          <cell r="A1164" t="str">
            <v>2019-1161</v>
          </cell>
        </row>
        <row r="1165">
          <cell r="A1165" t="str">
            <v>2019-1162</v>
          </cell>
        </row>
        <row r="1166">
          <cell r="A1166" t="str">
            <v>2019-1163</v>
          </cell>
        </row>
        <row r="1167">
          <cell r="A1167" t="str">
            <v>2019-1164</v>
          </cell>
        </row>
        <row r="1168">
          <cell r="A1168" t="str">
            <v>2019-1165</v>
          </cell>
        </row>
        <row r="1169">
          <cell r="A1169" t="str">
            <v>2019-1166</v>
          </cell>
        </row>
        <row r="1170">
          <cell r="A1170" t="str">
            <v>2019-1167</v>
          </cell>
        </row>
        <row r="1171">
          <cell r="A1171" t="str">
            <v>2019-1168</v>
          </cell>
        </row>
        <row r="1172">
          <cell r="A1172" t="str">
            <v>2019-1169</v>
          </cell>
        </row>
        <row r="1173">
          <cell r="A1173" t="str">
            <v>2019-1170</v>
          </cell>
        </row>
        <row r="1174">
          <cell r="A1174" t="str">
            <v>2019-1171</v>
          </cell>
        </row>
        <row r="1175">
          <cell r="A1175" t="str">
            <v>2019-1172</v>
          </cell>
        </row>
        <row r="1176">
          <cell r="A1176" t="str">
            <v>2019-1173</v>
          </cell>
        </row>
        <row r="1177">
          <cell r="A1177" t="str">
            <v>2019-1174</v>
          </cell>
        </row>
        <row r="1178">
          <cell r="A1178" t="str">
            <v>2019-1175</v>
          </cell>
        </row>
        <row r="1179">
          <cell r="A1179" t="str">
            <v>2019-1176</v>
          </cell>
        </row>
        <row r="1180">
          <cell r="A1180" t="str">
            <v>2019-1177</v>
          </cell>
        </row>
        <row r="1181">
          <cell r="A1181" t="str">
            <v>2019-1178</v>
          </cell>
        </row>
        <row r="1182">
          <cell r="A1182" t="str">
            <v>2019-1179</v>
          </cell>
        </row>
        <row r="1183">
          <cell r="A1183" t="str">
            <v>2019-1180</v>
          </cell>
        </row>
        <row r="1184">
          <cell r="A1184" t="str">
            <v>2019-1181</v>
          </cell>
        </row>
        <row r="1185">
          <cell r="A1185" t="str">
            <v>2019-1182</v>
          </cell>
        </row>
        <row r="1186">
          <cell r="A1186" t="str">
            <v>2019-1183</v>
          </cell>
        </row>
        <row r="1187">
          <cell r="A1187" t="str">
            <v>2019-1184</v>
          </cell>
        </row>
        <row r="1188">
          <cell r="A1188" t="str">
            <v>2019-1185</v>
          </cell>
        </row>
        <row r="1189">
          <cell r="A1189" t="str">
            <v>2019-1186</v>
          </cell>
        </row>
        <row r="1190">
          <cell r="A1190" t="str">
            <v>2019-1187</v>
          </cell>
        </row>
        <row r="1191">
          <cell r="A1191" t="str">
            <v>2019-1188</v>
          </cell>
        </row>
        <row r="1192">
          <cell r="A1192" t="str">
            <v>2019-1189</v>
          </cell>
        </row>
        <row r="1193">
          <cell r="A1193" t="str">
            <v>2019-1190</v>
          </cell>
        </row>
        <row r="1194">
          <cell r="A1194" t="str">
            <v>2019-1191</v>
          </cell>
        </row>
        <row r="1195">
          <cell r="A1195" t="str">
            <v>2019-1192</v>
          </cell>
        </row>
        <row r="1196">
          <cell r="A1196" t="str">
            <v>2019-1193</v>
          </cell>
        </row>
        <row r="1197">
          <cell r="A1197" t="str">
            <v>2019-1194</v>
          </cell>
        </row>
        <row r="1198">
          <cell r="A1198" t="str">
            <v>2019-1195</v>
          </cell>
        </row>
        <row r="1199">
          <cell r="A1199" t="str">
            <v>2019-1196</v>
          </cell>
        </row>
        <row r="1200">
          <cell r="A1200" t="str">
            <v>2019-1197</v>
          </cell>
        </row>
        <row r="1201">
          <cell r="A1201" t="str">
            <v>2019-1198</v>
          </cell>
        </row>
        <row r="1202">
          <cell r="A1202" t="str">
            <v>2019-1199</v>
          </cell>
        </row>
        <row r="1203">
          <cell r="A1203" t="str">
            <v>2019-1200</v>
          </cell>
        </row>
        <row r="1204">
          <cell r="A1204" t="str">
            <v>2019-1201</v>
          </cell>
        </row>
        <row r="1205">
          <cell r="A1205" t="str">
            <v>2019-1202</v>
          </cell>
        </row>
        <row r="1206">
          <cell r="A1206" t="str">
            <v>2019-1203</v>
          </cell>
        </row>
        <row r="1207">
          <cell r="A1207" t="str">
            <v>2019-1204</v>
          </cell>
        </row>
        <row r="1208">
          <cell r="A1208" t="str">
            <v>2019-1205</v>
          </cell>
        </row>
        <row r="1209">
          <cell r="A1209" t="str">
            <v>2019-1206</v>
          </cell>
        </row>
        <row r="1210">
          <cell r="A1210" t="str">
            <v>2019-1207</v>
          </cell>
        </row>
        <row r="1211">
          <cell r="A1211" t="str">
            <v>2019-1208</v>
          </cell>
        </row>
        <row r="1212">
          <cell r="A1212" t="str">
            <v>2019-1209</v>
          </cell>
        </row>
        <row r="1213">
          <cell r="A1213" t="str">
            <v>2019-1210</v>
          </cell>
        </row>
        <row r="1214">
          <cell r="A1214" t="str">
            <v>2019-1211</v>
          </cell>
        </row>
        <row r="1215">
          <cell r="A1215" t="str">
            <v>2019-1212</v>
          </cell>
        </row>
        <row r="1216">
          <cell r="A1216" t="str">
            <v>2019-1213</v>
          </cell>
        </row>
        <row r="1217">
          <cell r="A1217" t="str">
            <v>2019-1214</v>
          </cell>
        </row>
        <row r="1218">
          <cell r="A1218" t="str">
            <v>2019-1215</v>
          </cell>
        </row>
        <row r="1219">
          <cell r="A1219" t="str">
            <v>2019-1216</v>
          </cell>
        </row>
        <row r="1220">
          <cell r="A1220" t="str">
            <v>2019-1217</v>
          </cell>
        </row>
        <row r="1221">
          <cell r="A1221" t="str">
            <v>2019-1218</v>
          </cell>
        </row>
        <row r="1222">
          <cell r="A1222" t="str">
            <v>2019-1219</v>
          </cell>
        </row>
        <row r="1223">
          <cell r="A1223" t="str">
            <v>2019-1220</v>
          </cell>
        </row>
        <row r="1224">
          <cell r="A1224" t="str">
            <v>2019-1221</v>
          </cell>
        </row>
        <row r="1225">
          <cell r="A1225" t="str">
            <v>2019-1222</v>
          </cell>
        </row>
        <row r="1226">
          <cell r="A1226" t="str">
            <v>2019-1223</v>
          </cell>
        </row>
        <row r="1227">
          <cell r="A1227" t="str">
            <v>2019-1224</v>
          </cell>
        </row>
        <row r="1228">
          <cell r="A1228" t="str">
            <v>2019-1225</v>
          </cell>
        </row>
        <row r="1229">
          <cell r="A1229" t="str">
            <v>2019-1226</v>
          </cell>
        </row>
        <row r="1230">
          <cell r="A1230" t="str">
            <v>2019-1227</v>
          </cell>
        </row>
        <row r="1231">
          <cell r="A1231" t="str">
            <v>2019-1228</v>
          </cell>
        </row>
        <row r="1232">
          <cell r="A1232" t="str">
            <v>2019-1229</v>
          </cell>
        </row>
        <row r="1233">
          <cell r="A1233" t="str">
            <v>2019-1230</v>
          </cell>
        </row>
        <row r="1234">
          <cell r="A1234" t="str">
            <v>2019-1231</v>
          </cell>
        </row>
        <row r="1235">
          <cell r="A1235" t="str">
            <v>2019-1232</v>
          </cell>
        </row>
        <row r="1236">
          <cell r="A1236" t="str">
            <v>2019-1233</v>
          </cell>
        </row>
        <row r="1237">
          <cell r="A1237" t="str">
            <v>2019-1234</v>
          </cell>
        </row>
        <row r="1238">
          <cell r="A1238" t="str">
            <v>2019-1235</v>
          </cell>
        </row>
        <row r="1239">
          <cell r="A1239" t="str">
            <v>2019-1236</v>
          </cell>
        </row>
        <row r="1240">
          <cell r="A1240" t="str">
            <v>2019-1237</v>
          </cell>
        </row>
        <row r="1241">
          <cell r="A1241" t="str">
            <v>2019-1238</v>
          </cell>
        </row>
        <row r="1242">
          <cell r="A1242" t="str">
            <v>2019-1239</v>
          </cell>
        </row>
        <row r="1243">
          <cell r="A1243" t="str">
            <v>2019-1240</v>
          </cell>
        </row>
        <row r="1244">
          <cell r="A1244" t="str">
            <v>2019-1241</v>
          </cell>
        </row>
        <row r="1245">
          <cell r="A1245" t="str">
            <v>2019-1242</v>
          </cell>
        </row>
        <row r="1246">
          <cell r="A1246" t="str">
            <v>2019-1243</v>
          </cell>
        </row>
        <row r="1247">
          <cell r="A1247" t="str">
            <v>2019-1244</v>
          </cell>
        </row>
        <row r="1248">
          <cell r="A1248" t="str">
            <v>2019-1245</v>
          </cell>
        </row>
        <row r="1249">
          <cell r="A1249" t="str">
            <v>2019-1246</v>
          </cell>
        </row>
        <row r="1250">
          <cell r="A1250" t="str">
            <v>2019-1247</v>
          </cell>
        </row>
        <row r="1251">
          <cell r="A1251" t="str">
            <v>2019-1248</v>
          </cell>
        </row>
        <row r="1252">
          <cell r="A1252" t="str">
            <v>2019-1249</v>
          </cell>
        </row>
        <row r="1253">
          <cell r="A1253" t="str">
            <v>2019-1250</v>
          </cell>
        </row>
        <row r="1254">
          <cell r="A1254" t="str">
            <v>2019-1251</v>
          </cell>
        </row>
        <row r="1255">
          <cell r="A1255" t="str">
            <v>2019-1252</v>
          </cell>
        </row>
        <row r="1256">
          <cell r="A1256" t="str">
            <v>2019-1253</v>
          </cell>
        </row>
        <row r="1257">
          <cell r="A1257" t="str">
            <v>2019-1254</v>
          </cell>
        </row>
        <row r="1258">
          <cell r="A1258" t="str">
            <v>2019-1255</v>
          </cell>
        </row>
        <row r="1259">
          <cell r="A1259" t="str">
            <v>2019-1256</v>
          </cell>
        </row>
        <row r="1260">
          <cell r="A1260" t="str">
            <v>2019-1257</v>
          </cell>
        </row>
        <row r="1261">
          <cell r="A1261" t="str">
            <v>2019-1258</v>
          </cell>
        </row>
        <row r="1262">
          <cell r="A1262" t="str">
            <v>2019-1259</v>
          </cell>
        </row>
        <row r="1263">
          <cell r="A1263" t="str">
            <v>2019-1260</v>
          </cell>
        </row>
        <row r="1264">
          <cell r="A1264" t="str">
            <v>2019-1261</v>
          </cell>
        </row>
        <row r="1265">
          <cell r="A1265" t="str">
            <v>2019-1262</v>
          </cell>
        </row>
        <row r="1266">
          <cell r="A1266" t="str">
            <v>2019-1263</v>
          </cell>
        </row>
        <row r="1267">
          <cell r="A1267" t="str">
            <v>2019-1264</v>
          </cell>
        </row>
        <row r="1268">
          <cell r="A1268" t="str">
            <v>2019-1265</v>
          </cell>
        </row>
        <row r="1269">
          <cell r="A1269" t="str">
            <v>2019-1266</v>
          </cell>
        </row>
        <row r="1270">
          <cell r="A1270" t="str">
            <v>2019-1267</v>
          </cell>
        </row>
        <row r="1271">
          <cell r="A1271" t="str">
            <v>2019-1268</v>
          </cell>
        </row>
        <row r="1272">
          <cell r="A1272" t="str">
            <v>2019-1269</v>
          </cell>
        </row>
        <row r="1273">
          <cell r="A1273" t="str">
            <v>2019-1270</v>
          </cell>
        </row>
        <row r="1274">
          <cell r="A1274" t="str">
            <v>2019-1271</v>
          </cell>
        </row>
        <row r="1275">
          <cell r="A1275" t="str">
            <v>2019-1272</v>
          </cell>
        </row>
        <row r="1276">
          <cell r="A1276" t="str">
            <v>2019-1273</v>
          </cell>
        </row>
        <row r="1277">
          <cell r="A1277" t="str">
            <v>2019-1274</v>
          </cell>
        </row>
        <row r="1278">
          <cell r="A1278" t="str">
            <v>2019-1275</v>
          </cell>
        </row>
        <row r="1279">
          <cell r="A1279" t="str">
            <v>2019-1276</v>
          </cell>
        </row>
        <row r="1280">
          <cell r="A1280" t="str">
            <v>2019-1277</v>
          </cell>
        </row>
        <row r="1281">
          <cell r="A1281" t="str">
            <v>2019-1278</v>
          </cell>
        </row>
        <row r="1282">
          <cell r="A1282" t="str">
            <v>2019-1279</v>
          </cell>
        </row>
        <row r="1283">
          <cell r="A1283" t="str">
            <v>2019-1280</v>
          </cell>
        </row>
        <row r="1284">
          <cell r="A1284" t="str">
            <v>2019-1281</v>
          </cell>
        </row>
        <row r="1285">
          <cell r="A1285" t="str">
            <v>2019-1282</v>
          </cell>
        </row>
        <row r="1286">
          <cell r="A1286" t="str">
            <v>2019-1283</v>
          </cell>
        </row>
        <row r="1287">
          <cell r="A1287" t="str">
            <v>2019-1284</v>
          </cell>
        </row>
        <row r="1288">
          <cell r="A1288" t="str">
            <v>2019-1285</v>
          </cell>
        </row>
        <row r="1289">
          <cell r="A1289" t="str">
            <v>2019-1286</v>
          </cell>
        </row>
        <row r="1290">
          <cell r="A1290" t="str">
            <v>2019-1287</v>
          </cell>
        </row>
        <row r="1291">
          <cell r="A1291" t="str">
            <v>2019-1288</v>
          </cell>
        </row>
        <row r="1292">
          <cell r="A1292" t="str">
            <v>2019-1289</v>
          </cell>
        </row>
        <row r="1293">
          <cell r="A1293" t="str">
            <v>2019-1290</v>
          </cell>
        </row>
        <row r="1294">
          <cell r="A1294" t="str">
            <v>2019-1291</v>
          </cell>
        </row>
        <row r="1295">
          <cell r="A1295" t="str">
            <v>2019-1292</v>
          </cell>
        </row>
        <row r="1296">
          <cell r="A1296" t="str">
            <v>2019-1293</v>
          </cell>
        </row>
        <row r="1297">
          <cell r="A1297" t="str">
            <v>2019-1294</v>
          </cell>
        </row>
        <row r="1298">
          <cell r="A1298" t="str">
            <v>2019-1295</v>
          </cell>
        </row>
        <row r="1299">
          <cell r="A1299" t="str">
            <v>2019-1296</v>
          </cell>
        </row>
        <row r="1300">
          <cell r="A1300" t="str">
            <v>2019-1297</v>
          </cell>
        </row>
        <row r="1301">
          <cell r="A1301" t="str">
            <v>2019-1298</v>
          </cell>
        </row>
        <row r="1302">
          <cell r="A1302" t="str">
            <v>2019-1299</v>
          </cell>
        </row>
        <row r="1303">
          <cell r="A1303" t="str">
            <v>2019-1300</v>
          </cell>
        </row>
        <row r="1304">
          <cell r="A1304" t="str">
            <v>2019-1301</v>
          </cell>
        </row>
        <row r="1305">
          <cell r="A1305" t="str">
            <v>2019-1302</v>
          </cell>
        </row>
        <row r="1306">
          <cell r="A1306" t="str">
            <v>2019-1303</v>
          </cell>
        </row>
        <row r="1307">
          <cell r="A1307" t="str">
            <v>2019-1304</v>
          </cell>
        </row>
        <row r="1308">
          <cell r="A1308" t="str">
            <v>2019-1305</v>
          </cell>
        </row>
        <row r="1309">
          <cell r="A1309" t="str">
            <v>2019-1306</v>
          </cell>
        </row>
        <row r="1310">
          <cell r="A1310" t="str">
            <v>2019-1307</v>
          </cell>
        </row>
        <row r="1311">
          <cell r="A1311" t="str">
            <v>2019-1308</v>
          </cell>
        </row>
        <row r="1312">
          <cell r="A1312" t="str">
            <v>2019-1309</v>
          </cell>
        </row>
        <row r="1313">
          <cell r="A1313" t="str">
            <v>2019-1310</v>
          </cell>
        </row>
        <row r="1314">
          <cell r="A1314" t="str">
            <v>2019-1311</v>
          </cell>
        </row>
        <row r="1315">
          <cell r="A1315" t="str">
            <v>2019-1312</v>
          </cell>
        </row>
        <row r="1316">
          <cell r="A1316" t="str">
            <v>2019-1313</v>
          </cell>
        </row>
        <row r="1317">
          <cell r="A1317" t="str">
            <v>2019-1314</v>
          </cell>
        </row>
        <row r="1318">
          <cell r="A1318" t="str">
            <v>2019-1315</v>
          </cell>
        </row>
        <row r="1319">
          <cell r="A1319" t="str">
            <v>2019-1316</v>
          </cell>
        </row>
        <row r="1320">
          <cell r="A1320" t="str">
            <v>2019-1317</v>
          </cell>
        </row>
        <row r="1321">
          <cell r="A1321" t="str">
            <v>2019-1318</v>
          </cell>
        </row>
        <row r="1322">
          <cell r="A1322" t="str">
            <v>2019-1319</v>
          </cell>
        </row>
        <row r="1323">
          <cell r="A1323" t="str">
            <v>2019-1320</v>
          </cell>
        </row>
        <row r="1324">
          <cell r="A1324" t="str">
            <v>2019-1321</v>
          </cell>
        </row>
        <row r="1325">
          <cell r="A1325" t="str">
            <v>2019-1322</v>
          </cell>
        </row>
        <row r="1326">
          <cell r="A1326" t="str">
            <v>2019-1323</v>
          </cell>
        </row>
        <row r="1327">
          <cell r="A1327" t="str">
            <v>2019-1324</v>
          </cell>
        </row>
        <row r="1328">
          <cell r="A1328" t="str">
            <v>2019-1325</v>
          </cell>
        </row>
        <row r="1329">
          <cell r="A1329" t="str">
            <v>2019-1326</v>
          </cell>
        </row>
        <row r="1330">
          <cell r="A1330" t="str">
            <v>2019-1327</v>
          </cell>
        </row>
        <row r="1331">
          <cell r="A1331" t="str">
            <v>2019-1328</v>
          </cell>
        </row>
        <row r="1332">
          <cell r="A1332" t="str">
            <v>2019-1329</v>
          </cell>
        </row>
        <row r="1333">
          <cell r="A1333" t="str">
            <v>2019-1330</v>
          </cell>
        </row>
        <row r="1334">
          <cell r="A1334" t="str">
            <v>2019-1331</v>
          </cell>
        </row>
        <row r="1335">
          <cell r="A1335" t="str">
            <v>2019-1332</v>
          </cell>
        </row>
        <row r="1336">
          <cell r="A1336" t="str">
            <v>2019-1333</v>
          </cell>
        </row>
        <row r="1337">
          <cell r="A1337" t="str">
            <v>2019-1334</v>
          </cell>
        </row>
        <row r="1338">
          <cell r="A1338" t="str">
            <v>2019-1335</v>
          </cell>
        </row>
        <row r="1339">
          <cell r="A1339" t="str">
            <v>2019-1336</v>
          </cell>
        </row>
        <row r="1340">
          <cell r="A1340" t="str">
            <v>2019-1337</v>
          </cell>
        </row>
        <row r="1341">
          <cell r="A1341" t="str">
            <v>2019-1338</v>
          </cell>
        </row>
        <row r="1342">
          <cell r="A1342" t="str">
            <v>2019-1339</v>
          </cell>
        </row>
        <row r="1343">
          <cell r="A1343" t="str">
            <v>2019-1340</v>
          </cell>
        </row>
        <row r="1344">
          <cell r="A1344" t="str">
            <v>2019-1341</v>
          </cell>
        </row>
        <row r="1345">
          <cell r="A1345" t="str">
            <v>2019-1342</v>
          </cell>
        </row>
        <row r="1346">
          <cell r="A1346" t="str">
            <v>2019-1343</v>
          </cell>
        </row>
        <row r="1347">
          <cell r="A1347" t="str">
            <v>2019-1344</v>
          </cell>
        </row>
        <row r="1348">
          <cell r="A1348" t="str">
            <v>2019-1345</v>
          </cell>
        </row>
        <row r="1349">
          <cell r="A1349" t="str">
            <v>2019-1346</v>
          </cell>
        </row>
        <row r="1350">
          <cell r="A1350" t="str">
            <v>2019-1347</v>
          </cell>
        </row>
        <row r="1351">
          <cell r="A1351" t="str">
            <v>2019-1348</v>
          </cell>
        </row>
        <row r="1352">
          <cell r="A1352" t="str">
            <v>2019-1349</v>
          </cell>
        </row>
        <row r="1353">
          <cell r="A1353" t="str">
            <v>2019-1350</v>
          </cell>
        </row>
        <row r="1354">
          <cell r="A1354" t="str">
            <v>2019-1351</v>
          </cell>
        </row>
        <row r="1355">
          <cell r="A1355" t="str">
            <v>2019-1352</v>
          </cell>
        </row>
        <row r="1356">
          <cell r="A1356" t="str">
            <v>2019-1353</v>
          </cell>
        </row>
        <row r="1357">
          <cell r="A1357" t="str">
            <v>2019-1354</v>
          </cell>
        </row>
        <row r="1358">
          <cell r="A1358" t="str">
            <v>2019-1355</v>
          </cell>
        </row>
        <row r="1359">
          <cell r="A1359" t="str">
            <v>2019-1356</v>
          </cell>
        </row>
        <row r="1360">
          <cell r="A1360" t="str">
            <v>2019-1357</v>
          </cell>
        </row>
        <row r="1361">
          <cell r="A1361" t="str">
            <v>2019-1358</v>
          </cell>
        </row>
        <row r="1362">
          <cell r="A1362" t="str">
            <v>2019-1359</v>
          </cell>
        </row>
        <row r="1363">
          <cell r="A1363" t="str">
            <v>2019-1360</v>
          </cell>
        </row>
        <row r="1364">
          <cell r="A1364" t="str">
            <v>2019-1361</v>
          </cell>
        </row>
        <row r="1365">
          <cell r="A1365" t="str">
            <v>2019-1362</v>
          </cell>
        </row>
        <row r="1366">
          <cell r="A1366" t="str">
            <v>2019-1363</v>
          </cell>
        </row>
        <row r="1367">
          <cell r="A1367" t="str">
            <v>2019-1364</v>
          </cell>
        </row>
        <row r="1368">
          <cell r="A1368" t="str">
            <v>2019-1365</v>
          </cell>
        </row>
        <row r="1369">
          <cell r="A1369" t="str">
            <v>2019-1366</v>
          </cell>
        </row>
        <row r="1370">
          <cell r="A1370" t="str">
            <v>2019-1367</v>
          </cell>
        </row>
        <row r="1371">
          <cell r="A1371" t="str">
            <v>2019-1368</v>
          </cell>
        </row>
        <row r="1372">
          <cell r="A1372" t="str">
            <v>2019-1369</v>
          </cell>
        </row>
        <row r="1373">
          <cell r="A1373" t="str">
            <v>2019-1370</v>
          </cell>
        </row>
        <row r="1374">
          <cell r="A1374" t="str">
            <v>2019-1371</v>
          </cell>
        </row>
        <row r="1375">
          <cell r="A1375" t="str">
            <v>2019-1372</v>
          </cell>
        </row>
        <row r="1376">
          <cell r="A1376" t="str">
            <v>2019-1373</v>
          </cell>
        </row>
        <row r="1377">
          <cell r="A1377" t="str">
            <v>2019-1374</v>
          </cell>
        </row>
        <row r="1378">
          <cell r="A1378" t="str">
            <v>2019-1375</v>
          </cell>
        </row>
        <row r="1379">
          <cell r="A1379" t="str">
            <v>2019-1376</v>
          </cell>
        </row>
        <row r="1380">
          <cell r="A1380" t="str">
            <v>2019-1377</v>
          </cell>
        </row>
        <row r="1381">
          <cell r="A1381" t="str">
            <v>2019-1378</v>
          </cell>
        </row>
        <row r="1382">
          <cell r="A1382" t="str">
            <v>2019-1379</v>
          </cell>
        </row>
        <row r="1383">
          <cell r="A1383" t="str">
            <v>2019-1380</v>
          </cell>
        </row>
        <row r="1384">
          <cell r="A1384" t="str">
            <v>2019-1381</v>
          </cell>
        </row>
        <row r="1385">
          <cell r="A1385" t="str">
            <v>2019-1382</v>
          </cell>
        </row>
        <row r="1386">
          <cell r="A1386" t="str">
            <v>2019-1383</v>
          </cell>
        </row>
        <row r="1387">
          <cell r="A1387" t="str">
            <v>2019-1384</v>
          </cell>
        </row>
        <row r="1388">
          <cell r="A1388" t="str">
            <v>2019-1385</v>
          </cell>
        </row>
        <row r="1389">
          <cell r="A1389" t="str">
            <v>2019-1386</v>
          </cell>
        </row>
        <row r="1390">
          <cell r="A1390" t="str">
            <v>2019-1387</v>
          </cell>
        </row>
        <row r="1391">
          <cell r="A1391" t="str">
            <v>2019-1388</v>
          </cell>
        </row>
        <row r="1392">
          <cell r="A1392" t="str">
            <v>2019-1389</v>
          </cell>
        </row>
        <row r="1393">
          <cell r="A1393" t="str">
            <v>2019-1390</v>
          </cell>
        </row>
        <row r="1394">
          <cell r="A1394" t="str">
            <v>2019-1391</v>
          </cell>
        </row>
        <row r="1395">
          <cell r="A1395" t="str">
            <v>2019-1392</v>
          </cell>
        </row>
        <row r="1396">
          <cell r="A1396" t="str">
            <v>2019-1393</v>
          </cell>
        </row>
        <row r="1397">
          <cell r="A1397" t="str">
            <v>2019-1394</v>
          </cell>
        </row>
        <row r="1398">
          <cell r="A1398" t="str">
            <v>2019-1395</v>
          </cell>
        </row>
        <row r="1399">
          <cell r="A1399" t="str">
            <v>2019-1396</v>
          </cell>
        </row>
        <row r="1400">
          <cell r="A1400" t="str">
            <v>2019-1397</v>
          </cell>
        </row>
        <row r="1401">
          <cell r="A1401" t="str">
            <v>2019-1398</v>
          </cell>
        </row>
        <row r="1402">
          <cell r="A1402" t="str">
            <v>2019-1399</v>
          </cell>
        </row>
        <row r="1403">
          <cell r="A1403" t="str">
            <v>2019-1400</v>
          </cell>
        </row>
        <row r="1404">
          <cell r="A1404" t="str">
            <v>2019-1401</v>
          </cell>
        </row>
        <row r="1405">
          <cell r="A1405" t="str">
            <v>2019-1402</v>
          </cell>
        </row>
        <row r="1406">
          <cell r="A1406" t="str">
            <v>2019-1403</v>
          </cell>
        </row>
        <row r="1407">
          <cell r="A1407" t="str">
            <v>2019-1404</v>
          </cell>
        </row>
        <row r="1408">
          <cell r="A1408" t="str">
            <v>2019-1405</v>
          </cell>
        </row>
        <row r="1409">
          <cell r="A1409" t="str">
            <v>2019-1406</v>
          </cell>
        </row>
        <row r="1410">
          <cell r="A1410" t="str">
            <v>2019-1407</v>
          </cell>
        </row>
        <row r="1411">
          <cell r="A1411" t="str">
            <v>2019-1408</v>
          </cell>
        </row>
        <row r="1412">
          <cell r="A1412" t="str">
            <v>2019-1409</v>
          </cell>
        </row>
        <row r="1413">
          <cell r="A1413" t="str">
            <v>2019-1410</v>
          </cell>
        </row>
        <row r="1414">
          <cell r="A1414" t="str">
            <v>2019-1411</v>
          </cell>
        </row>
        <row r="1415">
          <cell r="A1415" t="str">
            <v>2019-1412</v>
          </cell>
        </row>
        <row r="1416">
          <cell r="A1416" t="str">
            <v>2019-1413</v>
          </cell>
        </row>
        <row r="1417">
          <cell r="A1417" t="str">
            <v>2019-1414</v>
          </cell>
        </row>
        <row r="1418">
          <cell r="A1418" t="str">
            <v>2019-1415</v>
          </cell>
        </row>
        <row r="1419">
          <cell r="A1419" t="str">
            <v>2019-1416</v>
          </cell>
        </row>
        <row r="1420">
          <cell r="A1420" t="str">
            <v>2019-1417</v>
          </cell>
        </row>
        <row r="1421">
          <cell r="A1421" t="str">
            <v>2019-1418</v>
          </cell>
        </row>
        <row r="1422">
          <cell r="A1422" t="str">
            <v>2019-1419</v>
          </cell>
        </row>
        <row r="1423">
          <cell r="A1423" t="str">
            <v>2019-1420</v>
          </cell>
        </row>
        <row r="1424">
          <cell r="A1424" t="str">
            <v>2019-1421</v>
          </cell>
        </row>
        <row r="1425">
          <cell r="A1425" t="str">
            <v>2019-1422</v>
          </cell>
        </row>
        <row r="1426">
          <cell r="A1426" t="str">
            <v>2019-1423</v>
          </cell>
        </row>
        <row r="1427">
          <cell r="A1427" t="str">
            <v>2019-1424</v>
          </cell>
        </row>
        <row r="1428">
          <cell r="A1428" t="str">
            <v>2019-1425</v>
          </cell>
        </row>
        <row r="1429">
          <cell r="A1429" t="str">
            <v>2019-1426</v>
          </cell>
        </row>
        <row r="1430">
          <cell r="A1430" t="str">
            <v>2019-1427</v>
          </cell>
        </row>
        <row r="1431">
          <cell r="A1431" t="str">
            <v>2019-1428</v>
          </cell>
        </row>
        <row r="1432">
          <cell r="A1432" t="str">
            <v>2019-1429</v>
          </cell>
        </row>
        <row r="1433">
          <cell r="A1433" t="str">
            <v>2019-1430</v>
          </cell>
        </row>
        <row r="1434">
          <cell r="A1434" t="str">
            <v>2019-1431</v>
          </cell>
        </row>
        <row r="1435">
          <cell r="A1435" t="str">
            <v>2019-1432</v>
          </cell>
        </row>
        <row r="1436">
          <cell r="A1436" t="str">
            <v>2019-1433</v>
          </cell>
        </row>
        <row r="1437">
          <cell r="A1437" t="str">
            <v>2019-1434</v>
          </cell>
        </row>
        <row r="1438">
          <cell r="A1438" t="str">
            <v>2019-1435</v>
          </cell>
        </row>
        <row r="1439">
          <cell r="A1439" t="str">
            <v>2019-1436</v>
          </cell>
        </row>
        <row r="1440">
          <cell r="A1440" t="str">
            <v>2019-1437</v>
          </cell>
        </row>
        <row r="1441">
          <cell r="A1441" t="str">
            <v>2019-1438</v>
          </cell>
        </row>
        <row r="1442">
          <cell r="A1442" t="str">
            <v>2019-1439</v>
          </cell>
        </row>
        <row r="1443">
          <cell r="A1443" t="str">
            <v>2019-1440</v>
          </cell>
        </row>
        <row r="1444">
          <cell r="A1444" t="str">
            <v>2019-1441</v>
          </cell>
        </row>
        <row r="1445">
          <cell r="A1445" t="str">
            <v>2019-1442</v>
          </cell>
        </row>
        <row r="1446">
          <cell r="A1446" t="str">
            <v>2019-1443</v>
          </cell>
        </row>
        <row r="1447">
          <cell r="A1447" t="str">
            <v>2019-1444</v>
          </cell>
        </row>
        <row r="1448">
          <cell r="A1448" t="str">
            <v>2019-1445</v>
          </cell>
        </row>
        <row r="1449">
          <cell r="A1449" t="str">
            <v>2019-1446</v>
          </cell>
        </row>
        <row r="1450">
          <cell r="A1450" t="str">
            <v>2019-1447</v>
          </cell>
        </row>
        <row r="1451">
          <cell r="A1451" t="str">
            <v>2019-1448</v>
          </cell>
        </row>
        <row r="1452">
          <cell r="A1452" t="str">
            <v>2019-1449</v>
          </cell>
        </row>
        <row r="1453">
          <cell r="A1453" t="str">
            <v>2019-1450</v>
          </cell>
        </row>
        <row r="1454">
          <cell r="A1454" t="str">
            <v>2019-1451</v>
          </cell>
        </row>
        <row r="1455">
          <cell r="A1455" t="str">
            <v>2019-1452</v>
          </cell>
        </row>
        <row r="1456">
          <cell r="A1456" t="str">
            <v>2019-1453</v>
          </cell>
        </row>
        <row r="1457">
          <cell r="A1457" t="str">
            <v>2019-1454</v>
          </cell>
        </row>
        <row r="1458">
          <cell r="A1458" t="str">
            <v>2019-1455</v>
          </cell>
        </row>
        <row r="1459">
          <cell r="A1459" t="str">
            <v>2019-1456</v>
          </cell>
        </row>
        <row r="1460">
          <cell r="A1460" t="str">
            <v>2019-1457</v>
          </cell>
        </row>
        <row r="1461">
          <cell r="A1461" t="str">
            <v>2019-1458</v>
          </cell>
        </row>
        <row r="1462">
          <cell r="A1462" t="str">
            <v>2019-1459</v>
          </cell>
        </row>
        <row r="1463">
          <cell r="A1463" t="str">
            <v>2019-1460</v>
          </cell>
        </row>
        <row r="1464">
          <cell r="A1464" t="str">
            <v>2019-1461</v>
          </cell>
        </row>
        <row r="1465">
          <cell r="A1465" t="str">
            <v>2019-1462</v>
          </cell>
        </row>
        <row r="1466">
          <cell r="A1466" t="str">
            <v>2019-1463</v>
          </cell>
        </row>
        <row r="1467">
          <cell r="A1467" t="str">
            <v>2019-1464</v>
          </cell>
        </row>
        <row r="1468">
          <cell r="A1468" t="str">
            <v>2019-1465</v>
          </cell>
        </row>
        <row r="1469">
          <cell r="A1469" t="str">
            <v>2019-1466</v>
          </cell>
        </row>
        <row r="1470">
          <cell r="A1470" t="str">
            <v>2019-1467</v>
          </cell>
        </row>
        <row r="1471">
          <cell r="A1471" t="str">
            <v>2019-1468</v>
          </cell>
        </row>
        <row r="1472">
          <cell r="A1472" t="str">
            <v>2019-1469</v>
          </cell>
        </row>
        <row r="1473">
          <cell r="A1473" t="str">
            <v>2019-1470</v>
          </cell>
        </row>
        <row r="1474">
          <cell r="A1474" t="str">
            <v>2019-1471</v>
          </cell>
        </row>
        <row r="1475">
          <cell r="A1475" t="str">
            <v>2019-1472</v>
          </cell>
        </row>
        <row r="1476">
          <cell r="A1476" t="str">
            <v>2019-1473</v>
          </cell>
        </row>
        <row r="1477">
          <cell r="A1477" t="str">
            <v>2019-1474</v>
          </cell>
        </row>
        <row r="1478">
          <cell r="A1478" t="str">
            <v>2019-1475</v>
          </cell>
        </row>
        <row r="1479">
          <cell r="A1479" t="str">
            <v>2019-1476</v>
          </cell>
        </row>
        <row r="1480">
          <cell r="A1480" t="str">
            <v>2019-1477</v>
          </cell>
        </row>
        <row r="1481">
          <cell r="A1481" t="str">
            <v>2019-1478</v>
          </cell>
        </row>
        <row r="1482">
          <cell r="A1482" t="str">
            <v>2019-1479</v>
          </cell>
        </row>
        <row r="1483">
          <cell r="A1483" t="str">
            <v>2019-1480</v>
          </cell>
        </row>
        <row r="1484">
          <cell r="A1484" t="str">
            <v>2019-1481</v>
          </cell>
        </row>
        <row r="1485">
          <cell r="A1485" t="str">
            <v>2019-1482</v>
          </cell>
        </row>
        <row r="1486">
          <cell r="A1486" t="str">
            <v>2019-1483</v>
          </cell>
        </row>
        <row r="1487">
          <cell r="A1487" t="str">
            <v>2019-1484</v>
          </cell>
        </row>
        <row r="1488">
          <cell r="A1488" t="str">
            <v>2019-1485</v>
          </cell>
        </row>
        <row r="1489">
          <cell r="A1489" t="str">
            <v>2019-1486</v>
          </cell>
        </row>
        <row r="1490">
          <cell r="A1490" t="str">
            <v>2019-1487</v>
          </cell>
        </row>
        <row r="1491">
          <cell r="A1491" t="str">
            <v>2019-1488</v>
          </cell>
        </row>
        <row r="1492">
          <cell r="A1492" t="str">
            <v>2019-1489</v>
          </cell>
        </row>
        <row r="1493">
          <cell r="A1493" t="str">
            <v>2019-1490</v>
          </cell>
        </row>
        <row r="1494">
          <cell r="A1494" t="str">
            <v>2019-1491</v>
          </cell>
        </row>
        <row r="1495">
          <cell r="A1495" t="str">
            <v>2019-1492</v>
          </cell>
        </row>
        <row r="1496">
          <cell r="A1496" t="str">
            <v>2019-1493</v>
          </cell>
        </row>
        <row r="1497">
          <cell r="A1497" t="str">
            <v>2019-1494</v>
          </cell>
        </row>
        <row r="1498">
          <cell r="A1498" t="str">
            <v>2019-1495</v>
          </cell>
        </row>
        <row r="1499">
          <cell r="A1499" t="str">
            <v>2019-1496</v>
          </cell>
        </row>
        <row r="1500">
          <cell r="A1500" t="str">
            <v>2019-1497</v>
          </cell>
        </row>
        <row r="1501">
          <cell r="A1501" t="str">
            <v>2019-1498</v>
          </cell>
        </row>
        <row r="1502">
          <cell r="A1502" t="str">
            <v>2019-1499</v>
          </cell>
        </row>
        <row r="1503">
          <cell r="A1503" t="str">
            <v>2019-1500</v>
          </cell>
        </row>
        <row r="1504">
          <cell r="A1504" t="str">
            <v>2019-1501</v>
          </cell>
        </row>
        <row r="1505">
          <cell r="A1505" t="str">
            <v>2019-1502</v>
          </cell>
        </row>
        <row r="1506">
          <cell r="A1506" t="str">
            <v>2019-1503</v>
          </cell>
        </row>
        <row r="1507">
          <cell r="A1507" t="str">
            <v>2019-1504</v>
          </cell>
        </row>
        <row r="1508">
          <cell r="A1508" t="str">
            <v>2019-1505</v>
          </cell>
        </row>
        <row r="1509">
          <cell r="A1509" t="str">
            <v>2019-1506</v>
          </cell>
        </row>
        <row r="1510">
          <cell r="A1510" t="str">
            <v>2019-1507</v>
          </cell>
        </row>
        <row r="1511">
          <cell r="A1511" t="str">
            <v>2019-1508</v>
          </cell>
        </row>
        <row r="1512">
          <cell r="A1512" t="str">
            <v>2019-1509</v>
          </cell>
        </row>
        <row r="1513">
          <cell r="A1513" t="str">
            <v>2019-1510</v>
          </cell>
        </row>
        <row r="1514">
          <cell r="A1514" t="str">
            <v>2019-1511</v>
          </cell>
        </row>
        <row r="1515">
          <cell r="A1515" t="str">
            <v>2019-1512</v>
          </cell>
        </row>
        <row r="1516">
          <cell r="A1516" t="str">
            <v>2019-1513</v>
          </cell>
        </row>
        <row r="1517">
          <cell r="A1517" t="str">
            <v>2019-1514</v>
          </cell>
        </row>
        <row r="1518">
          <cell r="A1518" t="str">
            <v>2019-1515</v>
          </cell>
        </row>
        <row r="1519">
          <cell r="A1519" t="str">
            <v>2019-1516</v>
          </cell>
        </row>
        <row r="1520">
          <cell r="A1520" t="str">
            <v>2019-1517</v>
          </cell>
        </row>
        <row r="1521">
          <cell r="A1521" t="str">
            <v>2019-1518</v>
          </cell>
        </row>
        <row r="1522">
          <cell r="A1522" t="str">
            <v>2019-1519</v>
          </cell>
        </row>
        <row r="1523">
          <cell r="A1523" t="str">
            <v>2019-1520</v>
          </cell>
        </row>
        <row r="1524">
          <cell r="A1524" t="str">
            <v>2019-1521</v>
          </cell>
        </row>
        <row r="1525">
          <cell r="A1525" t="str">
            <v>2019-1522</v>
          </cell>
        </row>
        <row r="1526">
          <cell r="A1526" t="str">
            <v>2019-1523</v>
          </cell>
        </row>
        <row r="1527">
          <cell r="A1527" t="str">
            <v>2019-1524</v>
          </cell>
        </row>
        <row r="1528">
          <cell r="A1528" t="str">
            <v>2019-1525</v>
          </cell>
        </row>
        <row r="1529">
          <cell r="A1529" t="str">
            <v>2019-1526</v>
          </cell>
        </row>
        <row r="1530">
          <cell r="A1530" t="str">
            <v>2019-1527</v>
          </cell>
        </row>
        <row r="1531">
          <cell r="A1531" t="str">
            <v>2019-1528</v>
          </cell>
        </row>
        <row r="1532">
          <cell r="A1532" t="str">
            <v>2019-1529</v>
          </cell>
        </row>
        <row r="1533">
          <cell r="A1533" t="str">
            <v>2019-1530</v>
          </cell>
        </row>
        <row r="1534">
          <cell r="A1534" t="str">
            <v>2019-1531</v>
          </cell>
        </row>
        <row r="1535">
          <cell r="A1535" t="str">
            <v>2019-1532</v>
          </cell>
        </row>
        <row r="1536">
          <cell r="A1536" t="str">
            <v>2019-1533</v>
          </cell>
        </row>
        <row r="1537">
          <cell r="A1537" t="str">
            <v>2019-1534</v>
          </cell>
        </row>
        <row r="1538">
          <cell r="A1538" t="str">
            <v>2019-1535</v>
          </cell>
        </row>
        <row r="1539">
          <cell r="A1539" t="str">
            <v>2019-1536</v>
          </cell>
        </row>
        <row r="1540">
          <cell r="A1540" t="str">
            <v>2019-1537</v>
          </cell>
        </row>
        <row r="1541">
          <cell r="A1541" t="str">
            <v>2019-1538</v>
          </cell>
        </row>
        <row r="1542">
          <cell r="A1542" t="str">
            <v>2019-1539</v>
          </cell>
        </row>
        <row r="1543">
          <cell r="A1543" t="str">
            <v>2019-1540</v>
          </cell>
        </row>
        <row r="1544">
          <cell r="A1544" t="str">
            <v>2019-1541</v>
          </cell>
        </row>
        <row r="1545">
          <cell r="A1545" t="str">
            <v>2019-1542</v>
          </cell>
        </row>
        <row r="1546">
          <cell r="A1546" t="str">
            <v>2019-1543</v>
          </cell>
        </row>
        <row r="1547">
          <cell r="A1547" t="str">
            <v>2019-1544</v>
          </cell>
        </row>
        <row r="1548">
          <cell r="A1548" t="str">
            <v>2019-1545</v>
          </cell>
        </row>
        <row r="1549">
          <cell r="A1549" t="str">
            <v>2019-1546</v>
          </cell>
        </row>
        <row r="1550">
          <cell r="A1550" t="str">
            <v>2019-1547</v>
          </cell>
        </row>
        <row r="1551">
          <cell r="A1551" t="str">
            <v>2019-1548</v>
          </cell>
        </row>
        <row r="1552">
          <cell r="A1552" t="str">
            <v>2019-1549</v>
          </cell>
        </row>
        <row r="1553">
          <cell r="A1553" t="str">
            <v>2019-1550</v>
          </cell>
        </row>
        <row r="1554">
          <cell r="A1554" t="str">
            <v>2019-1551</v>
          </cell>
        </row>
        <row r="1555">
          <cell r="A1555" t="str">
            <v>2019-1552</v>
          </cell>
        </row>
        <row r="1556">
          <cell r="A1556" t="str">
            <v>2019-1553</v>
          </cell>
        </row>
        <row r="1557">
          <cell r="A1557" t="str">
            <v>2019-1554</v>
          </cell>
        </row>
        <row r="1558">
          <cell r="A1558" t="str">
            <v>2019-1555</v>
          </cell>
        </row>
        <row r="1559">
          <cell r="A1559" t="str">
            <v>2019-1556</v>
          </cell>
        </row>
        <row r="1560">
          <cell r="A1560" t="str">
            <v>2019-1557</v>
          </cell>
        </row>
        <row r="1561">
          <cell r="A1561" t="str">
            <v>2019-1558</v>
          </cell>
        </row>
        <row r="1562">
          <cell r="A1562" t="str">
            <v>2019-1559</v>
          </cell>
        </row>
        <row r="1563">
          <cell r="A1563" t="str">
            <v>2019-1560</v>
          </cell>
        </row>
        <row r="1564">
          <cell r="A1564" t="str">
            <v>2019-1561</v>
          </cell>
        </row>
        <row r="1565">
          <cell r="A1565" t="str">
            <v>2019-1562</v>
          </cell>
        </row>
        <row r="1566">
          <cell r="A1566" t="str">
            <v>2019-1563</v>
          </cell>
        </row>
        <row r="1567">
          <cell r="A1567" t="str">
            <v>2019-1564</v>
          </cell>
        </row>
        <row r="1568">
          <cell r="A1568" t="str">
            <v>2019-1565</v>
          </cell>
        </row>
        <row r="1569">
          <cell r="A1569" t="str">
            <v>2019-1566</v>
          </cell>
        </row>
        <row r="1570">
          <cell r="A1570" t="str">
            <v>2019-1567</v>
          </cell>
        </row>
        <row r="1571">
          <cell r="A1571" t="str">
            <v>2019-1568</v>
          </cell>
        </row>
        <row r="1572">
          <cell r="A1572" t="str">
            <v>2019-1569</v>
          </cell>
        </row>
        <row r="1573">
          <cell r="A1573" t="str">
            <v>2019-1570</v>
          </cell>
        </row>
        <row r="1574">
          <cell r="A1574" t="str">
            <v>2019-1571</v>
          </cell>
        </row>
        <row r="1575">
          <cell r="A1575" t="str">
            <v>2019-1572</v>
          </cell>
        </row>
        <row r="1576">
          <cell r="A1576" t="str">
            <v>2019-1573</v>
          </cell>
        </row>
        <row r="1577">
          <cell r="A1577" t="str">
            <v>2019-1574</v>
          </cell>
        </row>
        <row r="1578">
          <cell r="A1578" t="str">
            <v>2019-1575</v>
          </cell>
        </row>
        <row r="1579">
          <cell r="A1579" t="str">
            <v>2019-1576</v>
          </cell>
        </row>
        <row r="1580">
          <cell r="A1580" t="str">
            <v>2019-1577</v>
          </cell>
        </row>
        <row r="1581">
          <cell r="A1581" t="str">
            <v>2019-1578</v>
          </cell>
        </row>
        <row r="1582">
          <cell r="A1582" t="str">
            <v>2019-1579</v>
          </cell>
        </row>
        <row r="1583">
          <cell r="A1583" t="str">
            <v>2019-1580</v>
          </cell>
        </row>
        <row r="1584">
          <cell r="A1584" t="str">
            <v>2019-1581</v>
          </cell>
        </row>
        <row r="1585">
          <cell r="A1585" t="str">
            <v>2019-1582</v>
          </cell>
        </row>
        <row r="1586">
          <cell r="A1586" t="str">
            <v>2019-1583</v>
          </cell>
        </row>
        <row r="1587">
          <cell r="A1587" t="str">
            <v>2019-1584</v>
          </cell>
        </row>
        <row r="1588">
          <cell r="A1588" t="str">
            <v>2019-1585</v>
          </cell>
        </row>
        <row r="1589">
          <cell r="A1589" t="str">
            <v>2019-1586</v>
          </cell>
        </row>
        <row r="1590">
          <cell r="A1590" t="str">
            <v>2019-1587</v>
          </cell>
        </row>
        <row r="1591">
          <cell r="A1591" t="str">
            <v>2019-1588</v>
          </cell>
        </row>
        <row r="1592">
          <cell r="A1592" t="str">
            <v>2019-1589</v>
          </cell>
        </row>
        <row r="1593">
          <cell r="A1593" t="str">
            <v>2019-1590</v>
          </cell>
        </row>
        <row r="1594">
          <cell r="A1594" t="str">
            <v>2019-1591</v>
          </cell>
        </row>
        <row r="1595">
          <cell r="A1595" t="str">
            <v>2019-1592</v>
          </cell>
        </row>
        <row r="1596">
          <cell r="A1596" t="str">
            <v>2019-1593</v>
          </cell>
        </row>
        <row r="1597">
          <cell r="A1597" t="str">
            <v>2019-1594</v>
          </cell>
        </row>
        <row r="1598">
          <cell r="A1598" t="str">
            <v>2019-1595</v>
          </cell>
        </row>
        <row r="1599">
          <cell r="A1599" t="str">
            <v>2019-1596</v>
          </cell>
        </row>
        <row r="1600">
          <cell r="A1600" t="str">
            <v>2019-1597</v>
          </cell>
        </row>
        <row r="1601">
          <cell r="A1601" t="str">
            <v>2019-1598</v>
          </cell>
        </row>
        <row r="1602">
          <cell r="A1602" t="str">
            <v>2019-1599</v>
          </cell>
        </row>
        <row r="1603">
          <cell r="A1603" t="str">
            <v>2019-1600</v>
          </cell>
        </row>
        <row r="1604">
          <cell r="A1604" t="str">
            <v>2019-1601</v>
          </cell>
        </row>
        <row r="1605">
          <cell r="A1605" t="str">
            <v>2019-1602</v>
          </cell>
        </row>
        <row r="1606">
          <cell r="A1606" t="str">
            <v>2019-1603</v>
          </cell>
        </row>
        <row r="1607">
          <cell r="A1607" t="str">
            <v>2019-1604</v>
          </cell>
        </row>
        <row r="1608">
          <cell r="A1608" t="str">
            <v>2019-1605</v>
          </cell>
        </row>
        <row r="1609">
          <cell r="A1609" t="str">
            <v>2019-1606</v>
          </cell>
        </row>
        <row r="1610">
          <cell r="A1610" t="str">
            <v>2019-1607</v>
          </cell>
        </row>
        <row r="1611">
          <cell r="A1611" t="str">
            <v>2019-1608</v>
          </cell>
        </row>
        <row r="1612">
          <cell r="A1612" t="str">
            <v>2019-1609</v>
          </cell>
        </row>
        <row r="1613">
          <cell r="A1613" t="str">
            <v>2019-1610</v>
          </cell>
        </row>
        <row r="1614">
          <cell r="A1614" t="str">
            <v>2019-1611</v>
          </cell>
        </row>
        <row r="1615">
          <cell r="A1615" t="str">
            <v>2019-1612</v>
          </cell>
        </row>
        <row r="1616">
          <cell r="A1616" t="str">
            <v>2019-1613</v>
          </cell>
        </row>
        <row r="1617">
          <cell r="A1617" t="str">
            <v>2019-1614</v>
          </cell>
        </row>
        <row r="1618">
          <cell r="A1618" t="str">
            <v>2019-1615</v>
          </cell>
        </row>
        <row r="1619">
          <cell r="A1619" t="str">
            <v>2019-1616</v>
          </cell>
        </row>
        <row r="1620">
          <cell r="A1620" t="str">
            <v>2019-1617</v>
          </cell>
        </row>
        <row r="1621">
          <cell r="A1621" t="str">
            <v>2019-1618</v>
          </cell>
        </row>
        <row r="1622">
          <cell r="A1622" t="str">
            <v>2019-1619</v>
          </cell>
        </row>
        <row r="1623">
          <cell r="A1623" t="str">
            <v>2019-1620</v>
          </cell>
        </row>
        <row r="1624">
          <cell r="A1624" t="str">
            <v>2019-1621</v>
          </cell>
        </row>
        <row r="1625">
          <cell r="A1625" t="str">
            <v>2019-1622</v>
          </cell>
        </row>
        <row r="1626">
          <cell r="A1626" t="str">
            <v>2019-1623</v>
          </cell>
        </row>
        <row r="1627">
          <cell r="A1627" t="str">
            <v>2019-1624</v>
          </cell>
        </row>
        <row r="1628">
          <cell r="A1628" t="str">
            <v>2019-1625</v>
          </cell>
        </row>
        <row r="1629">
          <cell r="A1629" t="str">
            <v>2019-1626</v>
          </cell>
        </row>
        <row r="1630">
          <cell r="A1630" t="str">
            <v>2019-1627</v>
          </cell>
        </row>
        <row r="1631">
          <cell r="A1631" t="str">
            <v>2019-1628</v>
          </cell>
        </row>
        <row r="1632">
          <cell r="A1632" t="str">
            <v>2019-1629</v>
          </cell>
        </row>
        <row r="1633">
          <cell r="A1633" t="str">
            <v>2019-1630</v>
          </cell>
        </row>
        <row r="1634">
          <cell r="A1634" t="str">
            <v>2019-1631</v>
          </cell>
        </row>
        <row r="1635">
          <cell r="A1635" t="str">
            <v>2019-1632</v>
          </cell>
        </row>
        <row r="1636">
          <cell r="A1636" t="str">
            <v>2019-1633</v>
          </cell>
        </row>
        <row r="1637">
          <cell r="A1637" t="str">
            <v>2019-1634</v>
          </cell>
        </row>
        <row r="1638">
          <cell r="A1638" t="str">
            <v>2019-1635</v>
          </cell>
        </row>
        <row r="1639">
          <cell r="A1639" t="str">
            <v>2019-1636</v>
          </cell>
        </row>
        <row r="1640">
          <cell r="A1640" t="str">
            <v>2019-1637</v>
          </cell>
        </row>
        <row r="1641">
          <cell r="A1641" t="str">
            <v>2019-1638</v>
          </cell>
        </row>
        <row r="1642">
          <cell r="A1642" t="str">
            <v>2019-1639</v>
          </cell>
        </row>
        <row r="1643">
          <cell r="A1643" t="str">
            <v>2019-1640</v>
          </cell>
        </row>
        <row r="1644">
          <cell r="A1644" t="str">
            <v>2019-1641</v>
          </cell>
        </row>
        <row r="1645">
          <cell r="A1645" t="str">
            <v>2019-1642</v>
          </cell>
        </row>
        <row r="1646">
          <cell r="A1646" t="str">
            <v>2019-1643</v>
          </cell>
        </row>
        <row r="1647">
          <cell r="A1647" t="str">
            <v>2019-1644</v>
          </cell>
        </row>
        <row r="1648">
          <cell r="A1648" t="str">
            <v>2019-1645</v>
          </cell>
        </row>
        <row r="1649">
          <cell r="A1649" t="str">
            <v>2019-1646</v>
          </cell>
        </row>
        <row r="1650">
          <cell r="A1650" t="str">
            <v>2019-1647</v>
          </cell>
        </row>
        <row r="1651">
          <cell r="A1651" t="str">
            <v>2019-1648</v>
          </cell>
        </row>
        <row r="1652">
          <cell r="A1652" t="str">
            <v>2019-1649</v>
          </cell>
        </row>
        <row r="1653">
          <cell r="A1653" t="str">
            <v>2019-1650</v>
          </cell>
        </row>
        <row r="1654">
          <cell r="A1654" t="str">
            <v>2019-1651</v>
          </cell>
        </row>
        <row r="1655">
          <cell r="A1655" t="str">
            <v>2019-1652</v>
          </cell>
        </row>
        <row r="1656">
          <cell r="A1656" t="str">
            <v>2019-1653</v>
          </cell>
        </row>
        <row r="1657">
          <cell r="A1657" t="str">
            <v>2019-1654</v>
          </cell>
        </row>
        <row r="1658">
          <cell r="A1658" t="str">
            <v>2019-1655</v>
          </cell>
        </row>
        <row r="1659">
          <cell r="A1659" t="str">
            <v>2019-1656</v>
          </cell>
        </row>
        <row r="1660">
          <cell r="A1660" t="str">
            <v>2019-1657</v>
          </cell>
        </row>
        <row r="1661">
          <cell r="A1661" t="str">
            <v>2019-1658</v>
          </cell>
        </row>
        <row r="1662">
          <cell r="A1662" t="str">
            <v>2019-1659</v>
          </cell>
        </row>
        <row r="1663">
          <cell r="A1663" t="str">
            <v>2019-1660</v>
          </cell>
        </row>
        <row r="1664">
          <cell r="A1664" t="str">
            <v>2019-1661</v>
          </cell>
        </row>
        <row r="1665">
          <cell r="A1665" t="str">
            <v>2019-1662</v>
          </cell>
        </row>
        <row r="1666">
          <cell r="A1666" t="str">
            <v>2019-1663</v>
          </cell>
        </row>
        <row r="1667">
          <cell r="A1667" t="str">
            <v>2019-1664</v>
          </cell>
        </row>
        <row r="1668">
          <cell r="A1668" t="str">
            <v>2019-1665</v>
          </cell>
        </row>
        <row r="1669">
          <cell r="A1669" t="str">
            <v>2019-1666</v>
          </cell>
        </row>
        <row r="1670">
          <cell r="A1670" t="str">
            <v>2019-1667</v>
          </cell>
        </row>
        <row r="1671">
          <cell r="A1671" t="str">
            <v>2019-1668</v>
          </cell>
        </row>
        <row r="1672">
          <cell r="A1672" t="str">
            <v>2019-1669</v>
          </cell>
        </row>
        <row r="1673">
          <cell r="A1673" t="str">
            <v>2019-1670</v>
          </cell>
        </row>
        <row r="1674">
          <cell r="A1674" t="str">
            <v>2019-1671</v>
          </cell>
        </row>
        <row r="1675">
          <cell r="A1675" t="str">
            <v>2019-1672</v>
          </cell>
        </row>
        <row r="1676">
          <cell r="A1676" t="str">
            <v>2019-1673</v>
          </cell>
        </row>
        <row r="1677">
          <cell r="A1677" t="str">
            <v>2019-1674</v>
          </cell>
        </row>
        <row r="1678">
          <cell r="A1678" t="str">
            <v>2019-1675</v>
          </cell>
        </row>
        <row r="1679">
          <cell r="A1679" t="str">
            <v>2019-1676</v>
          </cell>
        </row>
        <row r="1680">
          <cell r="A1680" t="str">
            <v>2019-1677</v>
          </cell>
        </row>
        <row r="1681">
          <cell r="A1681" t="str">
            <v>2019-1678</v>
          </cell>
        </row>
        <row r="1682">
          <cell r="A1682" t="str">
            <v>2019-1679</v>
          </cell>
        </row>
        <row r="1683">
          <cell r="A1683" t="str">
            <v>2019-1680</v>
          </cell>
        </row>
        <row r="1684">
          <cell r="A1684" t="str">
            <v>2019-1681</v>
          </cell>
        </row>
        <row r="1685">
          <cell r="A1685" t="str">
            <v>2019-1682</v>
          </cell>
        </row>
        <row r="1686">
          <cell r="A1686" t="str">
            <v>2019-1683</v>
          </cell>
        </row>
        <row r="1687">
          <cell r="A1687" t="str">
            <v>2019-1684</v>
          </cell>
        </row>
        <row r="1688">
          <cell r="A1688" t="str">
            <v>2019-1685</v>
          </cell>
        </row>
        <row r="1689">
          <cell r="A1689" t="str">
            <v>2019-1686</v>
          </cell>
        </row>
        <row r="1690">
          <cell r="A1690" t="str">
            <v>2019-1687</v>
          </cell>
        </row>
        <row r="1691">
          <cell r="A1691" t="str">
            <v>2019-1688</v>
          </cell>
        </row>
        <row r="1692">
          <cell r="A1692" t="str">
            <v>2019-1689</v>
          </cell>
        </row>
        <row r="1693">
          <cell r="A1693" t="str">
            <v>2019-1690</v>
          </cell>
        </row>
        <row r="1694">
          <cell r="A1694" t="str">
            <v>2019-1691</v>
          </cell>
        </row>
        <row r="1695">
          <cell r="A1695" t="str">
            <v>2019-1692</v>
          </cell>
        </row>
        <row r="1696">
          <cell r="A1696" t="str">
            <v>2019-1693</v>
          </cell>
        </row>
        <row r="1697">
          <cell r="A1697" t="str">
            <v>2019-1694</v>
          </cell>
        </row>
        <row r="1698">
          <cell r="A1698" t="str">
            <v>2019-1695</v>
          </cell>
        </row>
        <row r="1699">
          <cell r="A1699" t="str">
            <v>2019-1696</v>
          </cell>
        </row>
        <row r="1700">
          <cell r="A1700" t="str">
            <v>2019-1697</v>
          </cell>
        </row>
        <row r="1701">
          <cell r="A1701" t="str">
            <v>2019-1698</v>
          </cell>
        </row>
        <row r="1702">
          <cell r="A1702" t="str">
            <v>2019-1699</v>
          </cell>
        </row>
        <row r="1703">
          <cell r="A1703" t="str">
            <v>2019-1700</v>
          </cell>
        </row>
        <row r="1704">
          <cell r="A1704" t="str">
            <v>2019-1701</v>
          </cell>
        </row>
        <row r="1705">
          <cell r="A1705" t="str">
            <v>2019-1702</v>
          </cell>
        </row>
        <row r="1706">
          <cell r="A1706" t="str">
            <v>2019-1703</v>
          </cell>
        </row>
        <row r="1707">
          <cell r="A1707" t="str">
            <v>2019-1704</v>
          </cell>
        </row>
        <row r="1708">
          <cell r="A1708" t="str">
            <v>2019-1705</v>
          </cell>
        </row>
        <row r="1709">
          <cell r="A1709" t="str">
            <v>2019-1706</v>
          </cell>
        </row>
        <row r="1710">
          <cell r="A1710" t="str">
            <v>2019-1707</v>
          </cell>
        </row>
        <row r="1711">
          <cell r="A1711" t="str">
            <v>2019-1708</v>
          </cell>
        </row>
        <row r="1712">
          <cell r="A1712" t="str">
            <v>2019-1709</v>
          </cell>
        </row>
        <row r="1713">
          <cell r="A1713" t="str">
            <v>2019-1710</v>
          </cell>
        </row>
        <row r="1714">
          <cell r="A1714" t="str">
            <v>2019-1711</v>
          </cell>
        </row>
        <row r="1715">
          <cell r="A1715" t="str">
            <v>2019-1712</v>
          </cell>
        </row>
        <row r="1716">
          <cell r="A1716" t="str">
            <v>2019-1713</v>
          </cell>
        </row>
        <row r="1717">
          <cell r="A1717" t="str">
            <v>2019-1714</v>
          </cell>
        </row>
        <row r="1718">
          <cell r="A1718" t="str">
            <v>2019-1715</v>
          </cell>
        </row>
        <row r="1719">
          <cell r="A1719" t="str">
            <v>2019-1716</v>
          </cell>
        </row>
        <row r="1720">
          <cell r="A1720" t="str">
            <v>2019-1717</v>
          </cell>
        </row>
        <row r="1721">
          <cell r="A1721" t="str">
            <v>2019-1718</v>
          </cell>
        </row>
        <row r="1722">
          <cell r="A1722" t="str">
            <v>2019-1719</v>
          </cell>
        </row>
        <row r="1723">
          <cell r="A1723" t="str">
            <v>2019-1720</v>
          </cell>
        </row>
        <row r="1724">
          <cell r="A1724" t="str">
            <v>2019-1721</v>
          </cell>
        </row>
        <row r="1725">
          <cell r="A1725" t="str">
            <v>2019-1722</v>
          </cell>
        </row>
        <row r="1726">
          <cell r="A1726" t="str">
            <v>2019-1723</v>
          </cell>
        </row>
        <row r="1727">
          <cell r="A1727" t="str">
            <v>2019-1724</v>
          </cell>
        </row>
        <row r="1728">
          <cell r="A1728" t="str">
            <v>2019-1725</v>
          </cell>
        </row>
        <row r="1729">
          <cell r="A1729" t="str">
            <v>2019-1726</v>
          </cell>
        </row>
        <row r="1730">
          <cell r="A1730" t="str">
            <v>2019-1727</v>
          </cell>
        </row>
        <row r="1731">
          <cell r="A1731" t="str">
            <v>2019-1728</v>
          </cell>
        </row>
        <row r="1732">
          <cell r="A1732" t="str">
            <v>2019-1729</v>
          </cell>
        </row>
        <row r="1733">
          <cell r="A1733" t="str">
            <v>2019-1730</v>
          </cell>
        </row>
        <row r="1734">
          <cell r="A1734" t="str">
            <v>2019-1731</v>
          </cell>
        </row>
        <row r="1735">
          <cell r="A1735" t="str">
            <v>2019-1732</v>
          </cell>
        </row>
        <row r="1736">
          <cell r="A1736" t="str">
            <v>2019-1733</v>
          </cell>
        </row>
        <row r="1737">
          <cell r="A1737" t="str">
            <v>2019-1734</v>
          </cell>
        </row>
        <row r="1738">
          <cell r="A1738" t="str">
            <v>2019-1735</v>
          </cell>
        </row>
        <row r="1739">
          <cell r="A1739" t="str">
            <v>2019-1736</v>
          </cell>
        </row>
        <row r="1740">
          <cell r="A1740" t="str">
            <v>2019-1737</v>
          </cell>
        </row>
        <row r="1741">
          <cell r="A1741" t="str">
            <v>2019-1738</v>
          </cell>
        </row>
        <row r="1742">
          <cell r="A1742" t="str">
            <v>2019-1739</v>
          </cell>
        </row>
        <row r="1743">
          <cell r="A1743" t="str">
            <v>2019-1740</v>
          </cell>
        </row>
        <row r="1744">
          <cell r="A1744" t="str">
            <v>2019-1741</v>
          </cell>
        </row>
        <row r="1745">
          <cell r="A1745" t="str">
            <v>2019-1742</v>
          </cell>
        </row>
        <row r="1746">
          <cell r="A1746" t="str">
            <v>2019-1743</v>
          </cell>
        </row>
        <row r="1747">
          <cell r="A1747" t="str">
            <v>2019-1744</v>
          </cell>
        </row>
        <row r="1748">
          <cell r="A1748" t="str">
            <v>2019-1745</v>
          </cell>
        </row>
        <row r="1749">
          <cell r="A1749" t="str">
            <v>2019-1746</v>
          </cell>
        </row>
        <row r="1750">
          <cell r="A1750" t="str">
            <v>2019-1747</v>
          </cell>
        </row>
        <row r="1751">
          <cell r="A1751" t="str">
            <v>2019-1748</v>
          </cell>
        </row>
        <row r="1752">
          <cell r="A1752" t="str">
            <v>2019-1749</v>
          </cell>
        </row>
        <row r="1753">
          <cell r="A1753" t="str">
            <v>2019-1750</v>
          </cell>
        </row>
        <row r="1754">
          <cell r="A1754" t="str">
            <v>2019-1751</v>
          </cell>
        </row>
        <row r="1755">
          <cell r="A1755" t="str">
            <v>2019-1752</v>
          </cell>
        </row>
        <row r="1756">
          <cell r="A1756" t="str">
            <v>2019-1753</v>
          </cell>
        </row>
        <row r="1757">
          <cell r="A1757" t="str">
            <v>2019-1754</v>
          </cell>
        </row>
        <row r="1758">
          <cell r="A1758" t="str">
            <v>2019-1755</v>
          </cell>
        </row>
        <row r="1759">
          <cell r="A1759" t="str">
            <v>2019-1756</v>
          </cell>
        </row>
        <row r="1760">
          <cell r="A1760" t="str">
            <v>2019-1757</v>
          </cell>
        </row>
        <row r="1761">
          <cell r="A1761" t="str">
            <v>2019-1758</v>
          </cell>
        </row>
        <row r="1762">
          <cell r="A1762" t="str">
            <v>2019-1759</v>
          </cell>
        </row>
        <row r="1763">
          <cell r="A1763" t="str">
            <v>2019-1760</v>
          </cell>
        </row>
        <row r="1764">
          <cell r="A1764" t="str">
            <v>2019-1761</v>
          </cell>
        </row>
        <row r="1765">
          <cell r="A1765" t="str">
            <v>2019-1762</v>
          </cell>
        </row>
        <row r="1766">
          <cell r="A1766" t="str">
            <v>2019-1763</v>
          </cell>
        </row>
        <row r="1767">
          <cell r="A1767" t="str">
            <v>2019-1764</v>
          </cell>
        </row>
        <row r="1768">
          <cell r="A1768" t="str">
            <v>2019-1765</v>
          </cell>
        </row>
        <row r="1769">
          <cell r="A1769" t="str">
            <v>2019-1766</v>
          </cell>
        </row>
        <row r="1770">
          <cell r="A1770" t="str">
            <v>2019-1767</v>
          </cell>
        </row>
        <row r="1771">
          <cell r="A1771" t="str">
            <v>2019-1768</v>
          </cell>
        </row>
        <row r="1772">
          <cell r="A1772" t="str">
            <v>2019-1769</v>
          </cell>
        </row>
        <row r="1773">
          <cell r="A1773" t="str">
            <v>2019-1770</v>
          </cell>
        </row>
        <row r="1774">
          <cell r="A1774" t="str">
            <v>2019-1771</v>
          </cell>
        </row>
        <row r="1775">
          <cell r="A1775" t="str">
            <v>2019-1772</v>
          </cell>
        </row>
        <row r="1776">
          <cell r="A1776" t="str">
            <v>2019-1773</v>
          </cell>
        </row>
        <row r="1777">
          <cell r="A1777" t="str">
            <v>2019-1774</v>
          </cell>
        </row>
        <row r="1778">
          <cell r="A1778" t="str">
            <v>2019-1775</v>
          </cell>
        </row>
        <row r="1779">
          <cell r="A1779" t="str">
            <v>2019-1776</v>
          </cell>
        </row>
        <row r="1780">
          <cell r="A1780" t="str">
            <v>2019-1777</v>
          </cell>
        </row>
        <row r="1781">
          <cell r="A1781" t="str">
            <v>2019-1778</v>
          </cell>
        </row>
        <row r="1782">
          <cell r="A1782" t="str">
            <v>2019-1779</v>
          </cell>
        </row>
        <row r="1783">
          <cell r="A1783" t="str">
            <v>2019-1780</v>
          </cell>
        </row>
        <row r="1784">
          <cell r="A1784" t="str">
            <v>2019-1781</v>
          </cell>
        </row>
        <row r="1785">
          <cell r="A1785" t="str">
            <v>2019-1782</v>
          </cell>
        </row>
        <row r="1786">
          <cell r="A1786" t="str">
            <v>2019-1783</v>
          </cell>
        </row>
        <row r="1787">
          <cell r="A1787" t="str">
            <v>2019-1784</v>
          </cell>
        </row>
        <row r="1788">
          <cell r="A1788" t="str">
            <v>2019-1785</v>
          </cell>
        </row>
        <row r="1789">
          <cell r="A1789" t="str">
            <v>2019-1786</v>
          </cell>
        </row>
        <row r="1790">
          <cell r="A1790" t="str">
            <v>2019-1787</v>
          </cell>
        </row>
        <row r="1791">
          <cell r="A1791" t="str">
            <v>2019-1788</v>
          </cell>
        </row>
        <row r="1792">
          <cell r="A1792" t="str">
            <v>2019-1789</v>
          </cell>
        </row>
        <row r="1793">
          <cell r="A1793" t="str">
            <v>2019-1790</v>
          </cell>
        </row>
        <row r="1794">
          <cell r="A1794" t="str">
            <v>2019-1791</v>
          </cell>
        </row>
        <row r="1795">
          <cell r="A1795" t="str">
            <v>2019-1792</v>
          </cell>
        </row>
        <row r="1796">
          <cell r="A1796" t="str">
            <v>2019-1793</v>
          </cell>
        </row>
        <row r="1797">
          <cell r="A1797" t="str">
            <v>2019-1794</v>
          </cell>
        </row>
        <row r="1798">
          <cell r="A1798" t="str">
            <v>2019-1795</v>
          </cell>
        </row>
        <row r="1799">
          <cell r="A1799" t="str">
            <v>2019-1796</v>
          </cell>
        </row>
        <row r="1800">
          <cell r="A1800" t="str">
            <v>2019-1797</v>
          </cell>
        </row>
        <row r="1801">
          <cell r="A1801" t="str">
            <v>2019-1798</v>
          </cell>
        </row>
        <row r="1802">
          <cell r="A1802" t="str">
            <v>2019-1799</v>
          </cell>
        </row>
        <row r="1803">
          <cell r="A1803" t="str">
            <v>2019-1800</v>
          </cell>
        </row>
        <row r="1804">
          <cell r="A1804" t="str">
            <v>2019-1801</v>
          </cell>
        </row>
        <row r="1805">
          <cell r="A1805" t="str">
            <v>2019-1802</v>
          </cell>
        </row>
        <row r="1806">
          <cell r="A1806" t="str">
            <v>2019-1803</v>
          </cell>
        </row>
        <row r="1807">
          <cell r="A1807" t="str">
            <v>2019-1804</v>
          </cell>
        </row>
        <row r="1808">
          <cell r="A1808" t="str">
            <v>2019-1805</v>
          </cell>
        </row>
        <row r="1809">
          <cell r="A1809" t="str">
            <v>2019-1806</v>
          </cell>
        </row>
        <row r="1810">
          <cell r="A1810" t="str">
            <v>2019-1807</v>
          </cell>
        </row>
        <row r="1811">
          <cell r="A1811" t="str">
            <v>2019-1808</v>
          </cell>
        </row>
        <row r="1812">
          <cell r="A1812" t="str">
            <v>2019-1809</v>
          </cell>
        </row>
        <row r="1813">
          <cell r="A1813" t="str">
            <v>2019-1810</v>
          </cell>
        </row>
        <row r="1814">
          <cell r="A1814" t="str">
            <v>2019-1811</v>
          </cell>
        </row>
        <row r="1815">
          <cell r="A1815" t="str">
            <v>2019-1812</v>
          </cell>
        </row>
        <row r="1816">
          <cell r="A1816" t="str">
            <v>2019-1813</v>
          </cell>
        </row>
        <row r="1817">
          <cell r="A1817" t="str">
            <v>2019-1814</v>
          </cell>
        </row>
        <row r="1818">
          <cell r="A1818" t="str">
            <v>2019-1815</v>
          </cell>
        </row>
        <row r="1819">
          <cell r="A1819" t="str">
            <v>2019-1816</v>
          </cell>
        </row>
        <row r="1820">
          <cell r="A1820" t="str">
            <v>2019-1817</v>
          </cell>
        </row>
        <row r="1821">
          <cell r="A1821" t="str">
            <v>2019-1818</v>
          </cell>
        </row>
        <row r="1822">
          <cell r="A1822" t="str">
            <v>2019-1819</v>
          </cell>
        </row>
        <row r="1823">
          <cell r="A1823" t="str">
            <v>2019-1820</v>
          </cell>
        </row>
        <row r="1824">
          <cell r="A1824" t="str">
            <v>2019-1821</v>
          </cell>
        </row>
        <row r="1825">
          <cell r="A1825" t="str">
            <v>2019-1822</v>
          </cell>
        </row>
        <row r="1826">
          <cell r="A1826" t="str">
            <v>2019-1823</v>
          </cell>
        </row>
        <row r="1827">
          <cell r="A1827" t="str">
            <v>2019-1824</v>
          </cell>
        </row>
        <row r="1828">
          <cell r="A1828" t="str">
            <v>2019-1825</v>
          </cell>
        </row>
        <row r="1829">
          <cell r="A1829" t="str">
            <v>2019-1826</v>
          </cell>
        </row>
        <row r="1830">
          <cell r="A1830" t="str">
            <v>2019-1827</v>
          </cell>
        </row>
        <row r="1831">
          <cell r="A1831" t="str">
            <v>2019-1828</v>
          </cell>
        </row>
        <row r="1832">
          <cell r="A1832" t="str">
            <v>2019-1829</v>
          </cell>
        </row>
        <row r="1833">
          <cell r="A1833" t="str">
            <v>2019-1830</v>
          </cell>
        </row>
        <row r="1834">
          <cell r="A1834" t="str">
            <v>2019-1831</v>
          </cell>
        </row>
        <row r="1835">
          <cell r="A1835" t="str">
            <v>2019-1832</v>
          </cell>
        </row>
        <row r="1836">
          <cell r="A1836" t="str">
            <v>2019-1833</v>
          </cell>
        </row>
        <row r="1837">
          <cell r="A1837" t="str">
            <v>2019-1834</v>
          </cell>
        </row>
        <row r="1838">
          <cell r="A1838" t="str">
            <v>2019-1835</v>
          </cell>
        </row>
        <row r="1839">
          <cell r="A1839" t="str">
            <v>2019-1836</v>
          </cell>
        </row>
        <row r="1840">
          <cell r="A1840" t="str">
            <v>2019-1837</v>
          </cell>
        </row>
        <row r="1841">
          <cell r="A1841" t="str">
            <v>2019-1838</v>
          </cell>
        </row>
        <row r="1842">
          <cell r="A1842" t="str">
            <v>2019-1839</v>
          </cell>
        </row>
        <row r="1843">
          <cell r="A1843" t="str">
            <v>2019-1840</v>
          </cell>
        </row>
        <row r="1844">
          <cell r="A1844" t="str">
            <v>2019-1841</v>
          </cell>
        </row>
        <row r="1845">
          <cell r="A1845" t="str">
            <v>2019-1842</v>
          </cell>
        </row>
        <row r="1846">
          <cell r="A1846" t="str">
            <v>2019-1843</v>
          </cell>
        </row>
        <row r="1847">
          <cell r="A1847" t="str">
            <v>2019-1844</v>
          </cell>
        </row>
        <row r="1848">
          <cell r="A1848" t="str">
            <v>2019-1845</v>
          </cell>
        </row>
        <row r="1849">
          <cell r="A1849" t="str">
            <v>2019-1846</v>
          </cell>
        </row>
        <row r="1850">
          <cell r="A1850" t="str">
            <v>2019-1847</v>
          </cell>
        </row>
        <row r="1851">
          <cell r="A1851" t="str">
            <v>2019-1848</v>
          </cell>
        </row>
        <row r="1852">
          <cell r="A1852" t="str">
            <v>2019-1849</v>
          </cell>
        </row>
        <row r="1853">
          <cell r="A1853" t="str">
            <v>2019-1850</v>
          </cell>
        </row>
        <row r="1854">
          <cell r="A1854" t="str">
            <v>2019-1851</v>
          </cell>
        </row>
        <row r="1855">
          <cell r="A1855" t="str">
            <v>2019-1852</v>
          </cell>
        </row>
        <row r="1856">
          <cell r="A1856" t="str">
            <v>2019-1853</v>
          </cell>
        </row>
        <row r="1857">
          <cell r="A1857" t="str">
            <v>2019-1854</v>
          </cell>
        </row>
        <row r="1858">
          <cell r="A1858" t="str">
            <v>2019-1855</v>
          </cell>
        </row>
        <row r="1859">
          <cell r="A1859" t="str">
            <v>2019-1856</v>
          </cell>
        </row>
        <row r="1860">
          <cell r="A1860" t="str">
            <v>2019-1857</v>
          </cell>
        </row>
        <row r="1861">
          <cell r="A1861" t="str">
            <v>2019-1858</v>
          </cell>
        </row>
        <row r="1862">
          <cell r="A1862" t="str">
            <v>2019-1859</v>
          </cell>
        </row>
        <row r="1863">
          <cell r="A1863" t="str">
            <v>2019-1860</v>
          </cell>
        </row>
        <row r="1864">
          <cell r="A1864" t="str">
            <v>2019-1861</v>
          </cell>
        </row>
        <row r="1865">
          <cell r="A1865" t="str">
            <v>2019-1862</v>
          </cell>
        </row>
        <row r="1866">
          <cell r="A1866" t="str">
            <v>2019-1863</v>
          </cell>
        </row>
        <row r="1867">
          <cell r="A1867" t="str">
            <v>2019-1864</v>
          </cell>
        </row>
        <row r="1868">
          <cell r="A1868" t="str">
            <v>2019-1865</v>
          </cell>
        </row>
        <row r="1869">
          <cell r="A1869" t="str">
            <v>2019-1866</v>
          </cell>
        </row>
        <row r="1870">
          <cell r="A1870" t="str">
            <v>2019-1867</v>
          </cell>
        </row>
        <row r="1871">
          <cell r="A1871" t="str">
            <v>2019-1868</v>
          </cell>
        </row>
        <row r="1872">
          <cell r="A1872" t="str">
            <v>2019-1869</v>
          </cell>
        </row>
        <row r="1873">
          <cell r="A1873" t="str">
            <v>2019-1870</v>
          </cell>
        </row>
        <row r="1874">
          <cell r="A1874" t="str">
            <v>2019-1871</v>
          </cell>
        </row>
        <row r="1875">
          <cell r="A1875" t="str">
            <v>2019-1872</v>
          </cell>
        </row>
        <row r="1876">
          <cell r="A1876" t="str">
            <v>2019-1873</v>
          </cell>
        </row>
        <row r="1877">
          <cell r="A1877" t="str">
            <v>2019-1874</v>
          </cell>
        </row>
        <row r="1878">
          <cell r="A1878" t="str">
            <v>2019-1875</v>
          </cell>
        </row>
        <row r="1879">
          <cell r="A1879" t="str">
            <v>2019-1876</v>
          </cell>
        </row>
        <row r="1880">
          <cell r="A1880" t="str">
            <v>2019-1877</v>
          </cell>
        </row>
        <row r="1881">
          <cell r="A1881" t="str">
            <v>2019-1878</v>
          </cell>
        </row>
        <row r="1882">
          <cell r="A1882" t="str">
            <v>2019-1879</v>
          </cell>
        </row>
        <row r="1883">
          <cell r="A1883" t="str">
            <v>2019-1880</v>
          </cell>
        </row>
        <row r="1884">
          <cell r="A1884" t="str">
            <v>2019-1881</v>
          </cell>
        </row>
        <row r="1885">
          <cell r="A1885" t="str">
            <v>2019-1882</v>
          </cell>
        </row>
        <row r="1886">
          <cell r="A1886" t="str">
            <v>2019-1883</v>
          </cell>
        </row>
        <row r="1887">
          <cell r="A1887" t="str">
            <v>2019-1884</v>
          </cell>
        </row>
        <row r="1888">
          <cell r="A1888" t="str">
            <v>2019-1885</v>
          </cell>
        </row>
        <row r="1889">
          <cell r="A1889" t="str">
            <v>2019-1886</v>
          </cell>
        </row>
        <row r="1890">
          <cell r="A1890" t="str">
            <v>2019-1887</v>
          </cell>
        </row>
        <row r="1891">
          <cell r="A1891" t="str">
            <v>2019-1888</v>
          </cell>
        </row>
        <row r="1892">
          <cell r="A1892" t="str">
            <v>2019-1889</v>
          </cell>
        </row>
        <row r="1893">
          <cell r="A1893" t="str">
            <v>2019-1890</v>
          </cell>
        </row>
        <row r="1894">
          <cell r="A1894" t="str">
            <v>2019-1891</v>
          </cell>
        </row>
        <row r="1895">
          <cell r="A1895" t="str">
            <v>2019-1892</v>
          </cell>
        </row>
        <row r="1896">
          <cell r="A1896" t="str">
            <v>2019-1893</v>
          </cell>
        </row>
        <row r="1897">
          <cell r="A1897" t="str">
            <v>2019-1894</v>
          </cell>
        </row>
        <row r="1898">
          <cell r="A1898" t="str">
            <v>2019-1895</v>
          </cell>
        </row>
        <row r="1899">
          <cell r="A1899" t="str">
            <v>2019-1896</v>
          </cell>
        </row>
        <row r="1900">
          <cell r="A1900" t="str">
            <v>2019-1897</v>
          </cell>
        </row>
        <row r="1901">
          <cell r="A1901" t="str">
            <v>2019-1898</v>
          </cell>
        </row>
        <row r="1902">
          <cell r="A1902" t="str">
            <v>2019-1899</v>
          </cell>
        </row>
        <row r="1903">
          <cell r="A1903" t="str">
            <v>2019-1900</v>
          </cell>
        </row>
        <row r="1904">
          <cell r="A1904" t="str">
            <v>2019-1901</v>
          </cell>
        </row>
        <row r="1905">
          <cell r="A1905" t="str">
            <v>2019-1902</v>
          </cell>
        </row>
        <row r="1906">
          <cell r="A1906" t="str">
            <v>2019-1903</v>
          </cell>
        </row>
        <row r="1907">
          <cell r="A1907" t="str">
            <v>2019-1904</v>
          </cell>
        </row>
        <row r="1908">
          <cell r="A1908" t="str">
            <v>2019-1905</v>
          </cell>
        </row>
        <row r="1909">
          <cell r="A1909" t="str">
            <v>2019-1906</v>
          </cell>
        </row>
        <row r="1910">
          <cell r="A1910" t="str">
            <v>2019-1907</v>
          </cell>
        </row>
        <row r="1911">
          <cell r="A1911" t="str">
            <v>2019-1908</v>
          </cell>
        </row>
        <row r="1912">
          <cell r="A1912" t="str">
            <v>2019-1909</v>
          </cell>
        </row>
        <row r="1913">
          <cell r="A1913" t="str">
            <v>2019-1910</v>
          </cell>
        </row>
        <row r="1914">
          <cell r="A1914" t="str">
            <v>2019-1911</v>
          </cell>
        </row>
        <row r="1915">
          <cell r="A1915" t="str">
            <v>2019-1912</v>
          </cell>
        </row>
        <row r="1916">
          <cell r="A1916" t="str">
            <v>2019-1913</v>
          </cell>
        </row>
        <row r="1917">
          <cell r="A1917" t="str">
            <v>2019-1914</v>
          </cell>
        </row>
        <row r="1918">
          <cell r="A1918" t="str">
            <v>2019-1915</v>
          </cell>
        </row>
        <row r="1919">
          <cell r="A1919" t="str">
            <v>2019-1916</v>
          </cell>
        </row>
        <row r="1920">
          <cell r="A1920" t="str">
            <v>2019-1917</v>
          </cell>
        </row>
        <row r="1921">
          <cell r="A1921" t="str">
            <v>2019-1918</v>
          </cell>
        </row>
        <row r="1922">
          <cell r="A1922" t="str">
            <v>2019-1919</v>
          </cell>
        </row>
        <row r="1923">
          <cell r="A1923" t="str">
            <v>2019-1920</v>
          </cell>
        </row>
        <row r="1924">
          <cell r="A1924" t="str">
            <v>2019-1921</v>
          </cell>
        </row>
        <row r="1925">
          <cell r="A1925" t="str">
            <v>2019-1922</v>
          </cell>
        </row>
        <row r="1926">
          <cell r="A1926" t="str">
            <v>2019-1923</v>
          </cell>
        </row>
        <row r="1927">
          <cell r="A1927" t="str">
            <v>2019-1924</v>
          </cell>
        </row>
        <row r="1928">
          <cell r="A1928" t="str">
            <v>2019-1925</v>
          </cell>
        </row>
        <row r="1929">
          <cell r="A1929" t="str">
            <v>2019-1926</v>
          </cell>
        </row>
        <row r="1930">
          <cell r="A1930" t="str">
            <v>2019-1927</v>
          </cell>
        </row>
        <row r="1931">
          <cell r="A1931" t="str">
            <v>2019-1928</v>
          </cell>
        </row>
        <row r="1932">
          <cell r="A1932" t="str">
            <v>2019-1929</v>
          </cell>
        </row>
        <row r="1933">
          <cell r="A1933" t="str">
            <v>2019-1930</v>
          </cell>
        </row>
        <row r="1934">
          <cell r="A1934" t="str">
            <v>2019-1931</v>
          </cell>
        </row>
        <row r="1935">
          <cell r="A1935" t="str">
            <v>2019-1932</v>
          </cell>
        </row>
        <row r="1936">
          <cell r="A1936" t="str">
            <v>2019-1933</v>
          </cell>
        </row>
        <row r="1937">
          <cell r="A1937" t="str">
            <v>2019-1934</v>
          </cell>
        </row>
        <row r="1938">
          <cell r="A1938" t="str">
            <v>2019-1935</v>
          </cell>
        </row>
        <row r="1939">
          <cell r="A1939" t="str">
            <v>2019-1936</v>
          </cell>
        </row>
        <row r="1940">
          <cell r="A1940" t="str">
            <v>2019-1937</v>
          </cell>
        </row>
        <row r="1941">
          <cell r="A1941" t="str">
            <v>2019-1938</v>
          </cell>
        </row>
        <row r="1942">
          <cell r="A1942" t="str">
            <v>2019-1939</v>
          </cell>
        </row>
        <row r="1943">
          <cell r="A1943" t="str">
            <v>2019-1940</v>
          </cell>
        </row>
        <row r="1944">
          <cell r="A1944" t="str">
            <v>2019-1941</v>
          </cell>
        </row>
        <row r="1945">
          <cell r="A1945" t="str">
            <v>2019-1942</v>
          </cell>
        </row>
        <row r="1946">
          <cell r="A1946" t="str">
            <v>2019-1943</v>
          </cell>
        </row>
        <row r="1947">
          <cell r="A1947" t="str">
            <v>2019-1944</v>
          </cell>
        </row>
        <row r="1948">
          <cell r="A1948" t="str">
            <v>2019-1945</v>
          </cell>
        </row>
        <row r="1949">
          <cell r="A1949" t="str">
            <v>2019-1946</v>
          </cell>
        </row>
        <row r="1950">
          <cell r="A1950" t="str">
            <v>2019-1947</v>
          </cell>
        </row>
        <row r="1951">
          <cell r="A1951" t="str">
            <v>2019-1948</v>
          </cell>
        </row>
        <row r="1952">
          <cell r="A1952" t="str">
            <v>2019-1949</v>
          </cell>
        </row>
        <row r="1953">
          <cell r="A1953" t="str">
            <v>2019-1950</v>
          </cell>
        </row>
        <row r="1954">
          <cell r="A1954" t="str">
            <v>2019-1951</v>
          </cell>
        </row>
        <row r="1955">
          <cell r="A1955" t="str">
            <v>2019-1952</v>
          </cell>
        </row>
        <row r="1956">
          <cell r="A1956" t="str">
            <v>2019-1953</v>
          </cell>
        </row>
        <row r="1957">
          <cell r="A1957" t="str">
            <v>2019-1954</v>
          </cell>
        </row>
        <row r="1958">
          <cell r="A1958" t="str">
            <v>2019-1955</v>
          </cell>
        </row>
        <row r="1959">
          <cell r="A1959" t="str">
            <v>2019-1956</v>
          </cell>
        </row>
        <row r="1960">
          <cell r="A1960" t="str">
            <v>2019-1957</v>
          </cell>
        </row>
        <row r="1961">
          <cell r="A1961" t="str">
            <v>2019-1958</v>
          </cell>
        </row>
        <row r="1962">
          <cell r="A1962" t="str">
            <v>2019-1959</v>
          </cell>
        </row>
        <row r="1963">
          <cell r="A1963" t="str">
            <v>2019-1960</v>
          </cell>
        </row>
        <row r="1964">
          <cell r="A1964" t="str">
            <v>2019-1961</v>
          </cell>
        </row>
        <row r="1965">
          <cell r="A1965" t="str">
            <v>2019-1962</v>
          </cell>
        </row>
        <row r="1966">
          <cell r="A1966" t="str">
            <v>2019-1963</v>
          </cell>
        </row>
        <row r="1967">
          <cell r="A1967" t="str">
            <v>2019-1964</v>
          </cell>
        </row>
        <row r="1968">
          <cell r="A1968" t="str">
            <v>2019-1965</v>
          </cell>
        </row>
        <row r="1969">
          <cell r="A1969" t="str">
            <v>2019-1966</v>
          </cell>
        </row>
        <row r="1970">
          <cell r="A1970" t="str">
            <v>2019-1967</v>
          </cell>
        </row>
        <row r="1971">
          <cell r="A1971" t="str">
            <v>2019-1968</v>
          </cell>
        </row>
        <row r="1972">
          <cell r="A1972" t="str">
            <v>2019-1969</v>
          </cell>
        </row>
        <row r="1973">
          <cell r="A1973" t="str">
            <v>2019-1970</v>
          </cell>
        </row>
        <row r="1974">
          <cell r="A1974" t="str">
            <v>2019-1971</v>
          </cell>
        </row>
        <row r="1975">
          <cell r="A1975" t="str">
            <v>2019-1972</v>
          </cell>
        </row>
        <row r="1976">
          <cell r="A1976" t="str">
            <v>2019-1973</v>
          </cell>
        </row>
        <row r="1977">
          <cell r="A1977" t="str">
            <v>2019-1974</v>
          </cell>
        </row>
        <row r="1978">
          <cell r="A1978" t="str">
            <v>2019-1975</v>
          </cell>
        </row>
        <row r="1979">
          <cell r="A1979" t="str">
            <v>2019-1976</v>
          </cell>
        </row>
        <row r="1980">
          <cell r="A1980" t="str">
            <v>2019-1977</v>
          </cell>
        </row>
        <row r="1981">
          <cell r="A1981" t="str">
            <v>2019-1978</v>
          </cell>
        </row>
        <row r="1982">
          <cell r="A1982" t="str">
            <v>2019-1979</v>
          </cell>
        </row>
        <row r="1983">
          <cell r="A1983" t="str">
            <v>2019-1980</v>
          </cell>
        </row>
        <row r="1984">
          <cell r="A1984" t="str">
            <v>2019-1981</v>
          </cell>
        </row>
        <row r="1985">
          <cell r="A1985" t="str">
            <v>2019-1982</v>
          </cell>
        </row>
        <row r="1986">
          <cell r="A1986" t="str">
            <v>2019-1983</v>
          </cell>
        </row>
        <row r="1987">
          <cell r="A1987" t="str">
            <v>2019-1984</v>
          </cell>
        </row>
        <row r="1988">
          <cell r="A1988" t="str">
            <v>2019-1985</v>
          </cell>
        </row>
        <row r="1989">
          <cell r="A1989" t="str">
            <v>2019-1986</v>
          </cell>
        </row>
        <row r="1990">
          <cell r="A1990" t="str">
            <v>2019-1987</v>
          </cell>
        </row>
        <row r="1991">
          <cell r="A1991" t="str">
            <v>2019-1988</v>
          </cell>
        </row>
        <row r="1992">
          <cell r="A1992" t="str">
            <v>2019-1989</v>
          </cell>
        </row>
        <row r="1993">
          <cell r="A1993" t="str">
            <v>2019-1990</v>
          </cell>
        </row>
        <row r="1994">
          <cell r="A1994" t="str">
            <v>2019-1991</v>
          </cell>
        </row>
        <row r="1995">
          <cell r="A1995" t="str">
            <v>2019-1992</v>
          </cell>
        </row>
        <row r="1996">
          <cell r="A1996" t="str">
            <v>2019-1993</v>
          </cell>
        </row>
        <row r="1997">
          <cell r="A1997" t="str">
            <v>2019-1994</v>
          </cell>
        </row>
        <row r="1998">
          <cell r="A1998" t="str">
            <v>2019-1995</v>
          </cell>
        </row>
        <row r="1999">
          <cell r="A1999" t="str">
            <v>2019-1996</v>
          </cell>
        </row>
        <row r="2000">
          <cell r="A2000" t="str">
            <v>2019-1997</v>
          </cell>
        </row>
        <row r="2001">
          <cell r="A2001" t="str">
            <v>2019-1998</v>
          </cell>
        </row>
        <row r="2002">
          <cell r="A2002" t="str">
            <v>2019-1999</v>
          </cell>
        </row>
        <row r="2003">
          <cell r="A2003" t="str">
            <v>2019-2000</v>
          </cell>
        </row>
        <row r="2004">
          <cell r="A2004" t="str">
            <v>2019-2001</v>
          </cell>
        </row>
        <row r="2005">
          <cell r="A2005" t="str">
            <v>2019-2002</v>
          </cell>
        </row>
        <row r="2006">
          <cell r="A2006" t="str">
            <v>2019-2003</v>
          </cell>
        </row>
        <row r="2007">
          <cell r="A2007" t="str">
            <v>2019-2004</v>
          </cell>
        </row>
        <row r="2008">
          <cell r="A2008" t="str">
            <v>2019-2005</v>
          </cell>
        </row>
        <row r="2009">
          <cell r="A2009" t="str">
            <v>2019-2006</v>
          </cell>
        </row>
        <row r="2010">
          <cell r="A2010" t="str">
            <v>2019-2007</v>
          </cell>
        </row>
        <row r="2011">
          <cell r="A2011" t="str">
            <v>2019-2008</v>
          </cell>
        </row>
        <row r="2012">
          <cell r="A2012" t="str">
            <v>2019-2009</v>
          </cell>
        </row>
        <row r="2013">
          <cell r="A2013" t="str">
            <v>2019-2010</v>
          </cell>
        </row>
        <row r="2014">
          <cell r="A2014" t="str">
            <v>2019-2011</v>
          </cell>
        </row>
        <row r="2015">
          <cell r="A2015" t="str">
            <v>2019-2012</v>
          </cell>
        </row>
        <row r="2016">
          <cell r="A2016" t="str">
            <v>2019-2013</v>
          </cell>
        </row>
        <row r="2017">
          <cell r="A2017" t="str">
            <v>2019-2014</v>
          </cell>
        </row>
        <row r="2018">
          <cell r="A2018" t="str">
            <v>2019-2015</v>
          </cell>
        </row>
        <row r="2019">
          <cell r="A2019" t="str">
            <v>2019-2016</v>
          </cell>
        </row>
        <row r="2020">
          <cell r="A2020" t="str">
            <v>2019-2017</v>
          </cell>
        </row>
        <row r="2021">
          <cell r="A2021" t="str">
            <v>2019-2018</v>
          </cell>
        </row>
        <row r="2022">
          <cell r="A2022" t="str">
            <v>2019-2019</v>
          </cell>
        </row>
        <row r="2023">
          <cell r="A2023" t="str">
            <v>2019-2020</v>
          </cell>
        </row>
        <row r="2024">
          <cell r="A2024" t="str">
            <v>2019-2021</v>
          </cell>
        </row>
        <row r="2025">
          <cell r="A2025" t="str">
            <v>2019-2022</v>
          </cell>
        </row>
        <row r="2026">
          <cell r="A2026" t="str">
            <v>2019-2023</v>
          </cell>
        </row>
        <row r="2027">
          <cell r="A2027" t="str">
            <v>2019-2024</v>
          </cell>
        </row>
        <row r="2028">
          <cell r="A2028" t="str">
            <v>2019-2025</v>
          </cell>
        </row>
        <row r="2029">
          <cell r="A2029" t="str">
            <v>2019-2026</v>
          </cell>
        </row>
        <row r="2030">
          <cell r="A2030" t="str">
            <v>2019-2027</v>
          </cell>
        </row>
        <row r="2031">
          <cell r="A2031" t="str">
            <v>2019-2028</v>
          </cell>
        </row>
        <row r="2032">
          <cell r="A2032" t="str">
            <v>2019-2029</v>
          </cell>
        </row>
        <row r="2033">
          <cell r="A2033" t="str">
            <v>2019-2030</v>
          </cell>
        </row>
        <row r="2034">
          <cell r="A2034" t="str">
            <v>2019-2031</v>
          </cell>
        </row>
        <row r="2035">
          <cell r="A2035" t="str">
            <v>2019-2032</v>
          </cell>
        </row>
        <row r="2036">
          <cell r="A2036" t="str">
            <v>2019-2033</v>
          </cell>
        </row>
        <row r="2037">
          <cell r="A2037" t="str">
            <v>2019-2034</v>
          </cell>
        </row>
        <row r="2038">
          <cell r="A2038" t="str">
            <v>2019-2035</v>
          </cell>
        </row>
        <row r="2039">
          <cell r="A2039" t="str">
            <v>2019-2036</v>
          </cell>
        </row>
        <row r="2040">
          <cell r="A2040" t="str">
            <v>2019-2037</v>
          </cell>
        </row>
        <row r="2041">
          <cell r="A2041" t="str">
            <v>2019-2038</v>
          </cell>
        </row>
        <row r="2042">
          <cell r="A2042" t="str">
            <v>2019-2039</v>
          </cell>
        </row>
        <row r="2043">
          <cell r="A2043" t="str">
            <v>2019-2040</v>
          </cell>
        </row>
        <row r="2044">
          <cell r="A2044" t="str">
            <v>2019-2041</v>
          </cell>
        </row>
        <row r="2045">
          <cell r="A2045" t="str">
            <v>2019-2042</v>
          </cell>
        </row>
        <row r="2046">
          <cell r="A2046" t="str">
            <v>2019-2043</v>
          </cell>
        </row>
        <row r="2047">
          <cell r="A2047" t="str">
            <v>2019-2044</v>
          </cell>
        </row>
        <row r="2048">
          <cell r="A2048" t="str">
            <v>2019-2045</v>
          </cell>
        </row>
        <row r="2049">
          <cell r="A2049" t="str">
            <v>2019-2046</v>
          </cell>
        </row>
        <row r="2050">
          <cell r="A2050" t="str">
            <v>2019-2047</v>
          </cell>
        </row>
        <row r="2051">
          <cell r="A2051" t="str">
            <v>2019-2048</v>
          </cell>
        </row>
        <row r="2052">
          <cell r="A2052" t="str">
            <v>2019-2049</v>
          </cell>
        </row>
        <row r="2053">
          <cell r="A2053" t="str">
            <v>2019-2050</v>
          </cell>
        </row>
        <row r="2054">
          <cell r="A2054" t="str">
            <v>2019-2051</v>
          </cell>
        </row>
        <row r="2055">
          <cell r="A2055" t="str">
            <v>2019-2052</v>
          </cell>
        </row>
        <row r="2056">
          <cell r="A2056" t="str">
            <v>2019-2053</v>
          </cell>
        </row>
        <row r="2057">
          <cell r="A2057" t="str">
            <v>2019-2054</v>
          </cell>
        </row>
        <row r="2058">
          <cell r="A2058" t="str">
            <v>2019-2055</v>
          </cell>
        </row>
        <row r="2059">
          <cell r="A2059" t="str">
            <v>2019-2056</v>
          </cell>
        </row>
        <row r="2060">
          <cell r="A2060" t="str">
            <v>2019-2057</v>
          </cell>
        </row>
        <row r="2061">
          <cell r="A2061" t="str">
            <v>2019-2058</v>
          </cell>
        </row>
        <row r="2062">
          <cell r="A2062" t="str">
            <v>2019-2059</v>
          </cell>
        </row>
        <row r="2063">
          <cell r="A2063" t="str">
            <v>2019-2060</v>
          </cell>
        </row>
        <row r="2064">
          <cell r="A2064" t="str">
            <v>2019-2061</v>
          </cell>
        </row>
        <row r="2065">
          <cell r="A2065" t="str">
            <v>2019-2062</v>
          </cell>
        </row>
        <row r="2066">
          <cell r="A2066" t="str">
            <v>2019-2063</v>
          </cell>
        </row>
        <row r="2067">
          <cell r="A2067" t="str">
            <v>2019-2064</v>
          </cell>
        </row>
        <row r="2068">
          <cell r="A2068" t="str">
            <v>2019-2065</v>
          </cell>
        </row>
        <row r="2069">
          <cell r="A2069" t="str">
            <v>2019-2066</v>
          </cell>
        </row>
        <row r="2070">
          <cell r="A2070" t="str">
            <v>2019-2067</v>
          </cell>
        </row>
        <row r="2071">
          <cell r="A2071" t="str">
            <v>2019-2068</v>
          </cell>
        </row>
        <row r="2072">
          <cell r="A2072" t="str">
            <v>2019-2069</v>
          </cell>
        </row>
        <row r="2073">
          <cell r="A2073" t="str">
            <v>2019-2070</v>
          </cell>
        </row>
        <row r="2074">
          <cell r="A2074" t="str">
            <v>2019-2071</v>
          </cell>
        </row>
        <row r="2075">
          <cell r="A2075" t="str">
            <v>2019-2072</v>
          </cell>
        </row>
        <row r="2076">
          <cell r="A2076" t="str">
            <v>2019-2073</v>
          </cell>
        </row>
        <row r="2077">
          <cell r="A2077" t="str">
            <v>2019-2074</v>
          </cell>
        </row>
        <row r="2078">
          <cell r="A2078" t="str">
            <v>2019-2075</v>
          </cell>
        </row>
        <row r="2079">
          <cell r="A2079" t="str">
            <v>2019-2076</v>
          </cell>
        </row>
        <row r="2080">
          <cell r="A2080" t="str">
            <v>2019-2077</v>
          </cell>
        </row>
        <row r="2081">
          <cell r="A2081" t="str">
            <v>2019-2078</v>
          </cell>
        </row>
        <row r="2082">
          <cell r="A2082" t="str">
            <v>2019-2079</v>
          </cell>
        </row>
        <row r="2083">
          <cell r="A2083" t="str">
            <v>2019-2080</v>
          </cell>
        </row>
        <row r="2084">
          <cell r="A2084" t="str">
            <v>2019-2081</v>
          </cell>
        </row>
        <row r="2085">
          <cell r="A2085" t="str">
            <v>2019-2082</v>
          </cell>
        </row>
        <row r="2086">
          <cell r="A2086" t="str">
            <v>2019-2083</v>
          </cell>
        </row>
        <row r="2087">
          <cell r="A2087" t="str">
            <v>2019-2084</v>
          </cell>
        </row>
        <row r="2088">
          <cell r="A2088" t="str">
            <v>2019-2085</v>
          </cell>
        </row>
        <row r="2089">
          <cell r="A2089" t="str">
            <v>2019-2086</v>
          </cell>
        </row>
        <row r="2090">
          <cell r="A2090" t="str">
            <v>2019-2087</v>
          </cell>
        </row>
        <row r="2091">
          <cell r="A2091" t="str">
            <v>2019-2088</v>
          </cell>
        </row>
        <row r="2092">
          <cell r="A2092" t="str">
            <v>2019-2089</v>
          </cell>
        </row>
        <row r="2093">
          <cell r="A2093" t="str">
            <v>2019-2090</v>
          </cell>
        </row>
        <row r="2094">
          <cell r="A2094" t="str">
            <v>2019-2091</v>
          </cell>
        </row>
        <row r="2095">
          <cell r="A2095" t="str">
            <v>2019-2092</v>
          </cell>
        </row>
        <row r="2096">
          <cell r="A2096" t="str">
            <v>2019-2093</v>
          </cell>
        </row>
        <row r="2097">
          <cell r="A2097" t="str">
            <v>2019-2094</v>
          </cell>
        </row>
        <row r="2098">
          <cell r="A2098" t="str">
            <v>2019-2095</v>
          </cell>
        </row>
        <row r="2099">
          <cell r="A2099" t="str">
            <v>2019-2096</v>
          </cell>
        </row>
        <row r="2100">
          <cell r="A2100" t="str">
            <v>2019-2097</v>
          </cell>
        </row>
        <row r="2101">
          <cell r="A2101" t="str">
            <v>2019-2098</v>
          </cell>
        </row>
        <row r="2102">
          <cell r="A2102" t="str">
            <v>2019-2099</v>
          </cell>
        </row>
        <row r="2103">
          <cell r="A2103" t="str">
            <v>2019-2100</v>
          </cell>
        </row>
        <row r="2104">
          <cell r="A2104" t="str">
            <v>2019-2101</v>
          </cell>
        </row>
        <row r="2105">
          <cell r="A2105" t="str">
            <v>2019-2102</v>
          </cell>
        </row>
        <row r="2106">
          <cell r="A2106" t="str">
            <v>2019-2103</v>
          </cell>
        </row>
        <row r="2107">
          <cell r="A2107" t="str">
            <v>2019-2104</v>
          </cell>
        </row>
        <row r="2108">
          <cell r="A2108" t="str">
            <v>2019-2105</v>
          </cell>
        </row>
        <row r="2109">
          <cell r="A2109" t="str">
            <v>2019-2106</v>
          </cell>
        </row>
        <row r="2110">
          <cell r="A2110" t="str">
            <v>2019-2107</v>
          </cell>
        </row>
        <row r="2111">
          <cell r="A2111" t="str">
            <v>2019-2108</v>
          </cell>
        </row>
        <row r="2112">
          <cell r="A2112" t="str">
            <v>2019-2109</v>
          </cell>
        </row>
        <row r="2113">
          <cell r="A2113" t="str">
            <v>2019-2110</v>
          </cell>
        </row>
        <row r="2114">
          <cell r="A2114" t="str">
            <v>2019-2111</v>
          </cell>
        </row>
        <row r="2115">
          <cell r="A2115" t="str">
            <v>2019-2112</v>
          </cell>
        </row>
        <row r="2116">
          <cell r="A2116" t="str">
            <v>2019-2113</v>
          </cell>
        </row>
        <row r="2117">
          <cell r="A2117" t="str">
            <v>2019-2114</v>
          </cell>
        </row>
        <row r="2118">
          <cell r="A2118" t="str">
            <v>2019-2115</v>
          </cell>
        </row>
        <row r="2119">
          <cell r="A2119" t="str">
            <v>2019-2116</v>
          </cell>
        </row>
        <row r="2120">
          <cell r="A2120" t="str">
            <v>2019-2117</v>
          </cell>
        </row>
        <row r="2121">
          <cell r="A2121" t="str">
            <v>2019-2118</v>
          </cell>
        </row>
        <row r="2122">
          <cell r="A2122" t="str">
            <v>2019-2119</v>
          </cell>
        </row>
        <row r="2123">
          <cell r="A2123" t="str">
            <v>2019-2120</v>
          </cell>
        </row>
        <row r="2124">
          <cell r="A2124" t="str">
            <v>2019-2121</v>
          </cell>
        </row>
        <row r="2125">
          <cell r="A2125" t="str">
            <v>2019-2122</v>
          </cell>
        </row>
        <row r="2126">
          <cell r="A2126" t="str">
            <v>2019-2123</v>
          </cell>
        </row>
        <row r="2127">
          <cell r="A2127" t="str">
            <v>2019-2124</v>
          </cell>
        </row>
        <row r="2128">
          <cell r="A2128" t="str">
            <v>2019-2125</v>
          </cell>
        </row>
        <row r="2129">
          <cell r="A2129" t="str">
            <v>2019-2126</v>
          </cell>
        </row>
        <row r="2130">
          <cell r="A2130" t="str">
            <v>2019-2127</v>
          </cell>
        </row>
        <row r="2131">
          <cell r="A2131" t="str">
            <v>2019-2128</v>
          </cell>
        </row>
        <row r="2132">
          <cell r="A2132" t="str">
            <v>2019-2129</v>
          </cell>
        </row>
        <row r="2133">
          <cell r="A2133" t="str">
            <v>2019-2130</v>
          </cell>
        </row>
        <row r="2134">
          <cell r="A2134" t="str">
            <v>2019-2131</v>
          </cell>
        </row>
        <row r="2135">
          <cell r="A2135" t="str">
            <v>2019-2132</v>
          </cell>
        </row>
        <row r="2136">
          <cell r="A2136" t="str">
            <v>2019-2133</v>
          </cell>
        </row>
        <row r="2137">
          <cell r="A2137" t="str">
            <v>2019-2134</v>
          </cell>
        </row>
        <row r="2138">
          <cell r="A2138" t="str">
            <v>2019-2135</v>
          </cell>
        </row>
        <row r="2139">
          <cell r="A2139" t="str">
            <v>2019-2136</v>
          </cell>
        </row>
        <row r="2140">
          <cell r="A2140" t="str">
            <v>2019-2137</v>
          </cell>
        </row>
        <row r="2141">
          <cell r="A2141" t="str">
            <v>2019-2138</v>
          </cell>
        </row>
        <row r="2142">
          <cell r="A2142" t="str">
            <v>2019-2139</v>
          </cell>
        </row>
        <row r="2143">
          <cell r="A2143" t="str">
            <v>2019-2140</v>
          </cell>
        </row>
        <row r="2144">
          <cell r="A2144" t="str">
            <v>2019-2141</v>
          </cell>
        </row>
        <row r="2145">
          <cell r="A2145" t="str">
            <v>2019-2142</v>
          </cell>
        </row>
        <row r="2146">
          <cell r="A2146" t="str">
            <v>2019-2143</v>
          </cell>
        </row>
        <row r="2147">
          <cell r="A2147" t="str">
            <v>2019-2144</v>
          </cell>
        </row>
        <row r="2148">
          <cell r="A2148" t="str">
            <v>2019-2145</v>
          </cell>
        </row>
        <row r="2149">
          <cell r="A2149" t="str">
            <v>2019-2146</v>
          </cell>
        </row>
        <row r="2150">
          <cell r="A2150" t="str">
            <v>2019-2147</v>
          </cell>
        </row>
        <row r="2151">
          <cell r="A2151" t="str">
            <v>2019-2148</v>
          </cell>
        </row>
        <row r="2152">
          <cell r="A2152" t="str">
            <v>2019-2149</v>
          </cell>
        </row>
        <row r="2153">
          <cell r="A2153" t="str">
            <v>2019-2150</v>
          </cell>
        </row>
        <row r="2154">
          <cell r="A2154" t="str">
            <v>2019-2151</v>
          </cell>
        </row>
        <row r="2155">
          <cell r="A2155" t="str">
            <v>2019-2152</v>
          </cell>
        </row>
        <row r="2156">
          <cell r="A2156" t="str">
            <v>2019-2153</v>
          </cell>
        </row>
        <row r="2157">
          <cell r="A2157" t="str">
            <v>2019-2154</v>
          </cell>
        </row>
        <row r="2158">
          <cell r="A2158" t="str">
            <v>2019-2155</v>
          </cell>
        </row>
        <row r="2159">
          <cell r="A2159" t="str">
            <v>2019-2156</v>
          </cell>
        </row>
        <row r="2160">
          <cell r="A2160" t="str">
            <v>2019-2157</v>
          </cell>
        </row>
        <row r="2161">
          <cell r="A2161" t="str">
            <v>2019-2158</v>
          </cell>
        </row>
        <row r="2162">
          <cell r="A2162" t="str">
            <v>2019-2159</v>
          </cell>
        </row>
        <row r="2163">
          <cell r="A2163" t="str">
            <v>2019-2160</v>
          </cell>
        </row>
        <row r="2164">
          <cell r="A2164" t="str">
            <v>2019-2161</v>
          </cell>
        </row>
        <row r="2165">
          <cell r="A2165" t="str">
            <v>2019-2162</v>
          </cell>
        </row>
        <row r="2166">
          <cell r="A2166" t="str">
            <v>2019-2163</v>
          </cell>
        </row>
        <row r="2167">
          <cell r="A2167" t="str">
            <v>2019-2164</v>
          </cell>
        </row>
        <row r="2168">
          <cell r="A2168" t="str">
            <v>2019-2165</v>
          </cell>
        </row>
        <row r="2169">
          <cell r="A2169" t="str">
            <v>2019-2166</v>
          </cell>
        </row>
        <row r="2170">
          <cell r="A2170" t="str">
            <v>2019-2167</v>
          </cell>
        </row>
        <row r="2171">
          <cell r="A2171" t="str">
            <v>2019-2168</v>
          </cell>
        </row>
        <row r="2172">
          <cell r="A2172" t="str">
            <v>2019-2169</v>
          </cell>
        </row>
        <row r="2173">
          <cell r="A2173" t="str">
            <v>2019-2170</v>
          </cell>
        </row>
        <row r="2174">
          <cell r="A2174" t="str">
            <v>2019-2171</v>
          </cell>
        </row>
        <row r="2175">
          <cell r="A2175" t="str">
            <v>2019-2172</v>
          </cell>
        </row>
        <row r="2176">
          <cell r="A2176" t="str">
            <v>2019-2173</v>
          </cell>
        </row>
        <row r="2177">
          <cell r="A2177" t="str">
            <v>2019-2174</v>
          </cell>
        </row>
        <row r="2178">
          <cell r="A2178" t="str">
            <v>2019-2175</v>
          </cell>
        </row>
        <row r="2179">
          <cell r="A2179" t="str">
            <v>2019-2176</v>
          </cell>
        </row>
        <row r="2180">
          <cell r="A2180" t="str">
            <v>2019-2177</v>
          </cell>
        </row>
        <row r="2181">
          <cell r="A2181" t="str">
            <v>2019-2178</v>
          </cell>
        </row>
        <row r="2182">
          <cell r="A2182" t="str">
            <v>2019-2179</v>
          </cell>
        </row>
        <row r="2183">
          <cell r="A2183" t="str">
            <v>2019-2180</v>
          </cell>
        </row>
        <row r="2184">
          <cell r="A2184" t="str">
            <v>2019-2181</v>
          </cell>
        </row>
        <row r="2185">
          <cell r="A2185" t="str">
            <v>2019-2182</v>
          </cell>
        </row>
        <row r="2186">
          <cell r="A2186" t="str">
            <v>2019-2183</v>
          </cell>
        </row>
        <row r="2187">
          <cell r="A2187" t="str">
            <v>2019-2184</v>
          </cell>
        </row>
        <row r="2188">
          <cell r="A2188" t="str">
            <v>2019-2185</v>
          </cell>
        </row>
        <row r="2189">
          <cell r="A2189" t="str">
            <v>2019-2186</v>
          </cell>
        </row>
        <row r="2190">
          <cell r="A2190" t="str">
            <v>2019-2187</v>
          </cell>
        </row>
        <row r="2191">
          <cell r="A2191" t="str">
            <v>2019-2188</v>
          </cell>
        </row>
        <row r="2192">
          <cell r="A2192" t="str">
            <v>2019-2189</v>
          </cell>
        </row>
        <row r="2193">
          <cell r="A2193" t="str">
            <v>2019-2190</v>
          </cell>
        </row>
        <row r="2194">
          <cell r="A2194" t="str">
            <v>2019-2191</v>
          </cell>
        </row>
        <row r="2195">
          <cell r="A2195" t="str">
            <v>2019-2192</v>
          </cell>
        </row>
        <row r="2196">
          <cell r="A2196" t="str">
            <v>2019-2193</v>
          </cell>
        </row>
        <row r="2197">
          <cell r="A2197" t="str">
            <v>2019-2194</v>
          </cell>
        </row>
        <row r="2198">
          <cell r="A2198" t="str">
            <v>2019-2195</v>
          </cell>
        </row>
        <row r="2199">
          <cell r="A2199" t="str">
            <v>2019-2196</v>
          </cell>
        </row>
        <row r="2200">
          <cell r="A2200" t="str">
            <v>2019-2197</v>
          </cell>
        </row>
        <row r="2201">
          <cell r="A2201" t="str">
            <v>2019-2198</v>
          </cell>
        </row>
        <row r="2202">
          <cell r="A2202" t="str">
            <v>2019-2199</v>
          </cell>
        </row>
        <row r="2203">
          <cell r="A2203" t="str">
            <v>2019-2200</v>
          </cell>
        </row>
        <row r="2204">
          <cell r="A2204" t="str">
            <v>2019-2201</v>
          </cell>
        </row>
        <row r="2205">
          <cell r="A2205" t="str">
            <v>2019-2202</v>
          </cell>
        </row>
        <row r="2206">
          <cell r="A2206" t="str">
            <v>2019-2203</v>
          </cell>
        </row>
        <row r="2207">
          <cell r="A2207" t="str">
            <v>2019-2204</v>
          </cell>
        </row>
        <row r="2208">
          <cell r="A2208" t="str">
            <v>2019-2205</v>
          </cell>
        </row>
        <row r="2209">
          <cell r="A2209" t="str">
            <v>2019-2206</v>
          </cell>
        </row>
        <row r="2210">
          <cell r="A2210" t="str">
            <v>2019-2207</v>
          </cell>
        </row>
        <row r="2211">
          <cell r="A2211" t="str">
            <v>2019-2208</v>
          </cell>
        </row>
        <row r="2212">
          <cell r="A2212" t="str">
            <v>2019-2209</v>
          </cell>
        </row>
        <row r="2213">
          <cell r="A2213" t="str">
            <v>2019-2210</v>
          </cell>
        </row>
        <row r="2214">
          <cell r="A2214" t="str">
            <v>2019-2211</v>
          </cell>
        </row>
        <row r="2215">
          <cell r="A2215" t="str">
            <v>2019-2212</v>
          </cell>
        </row>
        <row r="2216">
          <cell r="A2216" t="str">
            <v>2019-2213</v>
          </cell>
        </row>
        <row r="2217">
          <cell r="A2217" t="str">
            <v>2019-2214</v>
          </cell>
        </row>
        <row r="2218">
          <cell r="A2218" t="str">
            <v>2019-2215</v>
          </cell>
        </row>
        <row r="2219">
          <cell r="A2219" t="str">
            <v>2019-2216</v>
          </cell>
        </row>
        <row r="2220">
          <cell r="A2220" t="str">
            <v>2019-2217</v>
          </cell>
        </row>
        <row r="2221">
          <cell r="A2221" t="str">
            <v>2019-2218</v>
          </cell>
        </row>
        <row r="2222">
          <cell r="A2222" t="str">
            <v>2019-2219</v>
          </cell>
        </row>
        <row r="2223">
          <cell r="A2223" t="str">
            <v>2019-2220</v>
          </cell>
        </row>
        <row r="2224">
          <cell r="A2224" t="str">
            <v>2019-2221</v>
          </cell>
        </row>
        <row r="2225">
          <cell r="A2225" t="str">
            <v>2019-2222</v>
          </cell>
        </row>
        <row r="2226">
          <cell r="A2226" t="str">
            <v>2019-2223</v>
          </cell>
        </row>
        <row r="2227">
          <cell r="A2227" t="str">
            <v>2019-2224</v>
          </cell>
        </row>
        <row r="2228">
          <cell r="A2228" t="str">
            <v>2019-2225</v>
          </cell>
        </row>
        <row r="2229">
          <cell r="A2229" t="str">
            <v>2019-2226</v>
          </cell>
        </row>
        <row r="2230">
          <cell r="A2230" t="str">
            <v>2019-2227</v>
          </cell>
        </row>
        <row r="2231">
          <cell r="A2231" t="str">
            <v>2019-2228</v>
          </cell>
        </row>
        <row r="2232">
          <cell r="A2232" t="str">
            <v>2019-2229</v>
          </cell>
        </row>
        <row r="2233">
          <cell r="A2233" t="str">
            <v>2019-2230</v>
          </cell>
        </row>
        <row r="2234">
          <cell r="A2234" t="str">
            <v>2019-2231</v>
          </cell>
        </row>
        <row r="2235">
          <cell r="A2235" t="str">
            <v>2019-2232</v>
          </cell>
        </row>
        <row r="2236">
          <cell r="A2236" t="str">
            <v>2019-2233</v>
          </cell>
        </row>
        <row r="2237">
          <cell r="A2237" t="str">
            <v>2019-2234</v>
          </cell>
        </row>
        <row r="2238">
          <cell r="A2238" t="str">
            <v>2019-2235</v>
          </cell>
        </row>
        <row r="2239">
          <cell r="A2239" t="str">
            <v>2019-2236</v>
          </cell>
        </row>
        <row r="2240">
          <cell r="A2240" t="str">
            <v>2019-2237</v>
          </cell>
        </row>
        <row r="2241">
          <cell r="A2241" t="str">
            <v>2019-2238</v>
          </cell>
        </row>
        <row r="2242">
          <cell r="A2242" t="str">
            <v>2019-2239</v>
          </cell>
        </row>
        <row r="2243">
          <cell r="A2243" t="str">
            <v>2019-2240</v>
          </cell>
        </row>
        <row r="2244">
          <cell r="A2244" t="str">
            <v>2019-2241</v>
          </cell>
        </row>
        <row r="2245">
          <cell r="A2245" t="str">
            <v>2019-2242</v>
          </cell>
        </row>
        <row r="2246">
          <cell r="A2246" t="str">
            <v>2019-2243</v>
          </cell>
        </row>
        <row r="2247">
          <cell r="A2247" t="str">
            <v>2019-2244</v>
          </cell>
        </row>
        <row r="2248">
          <cell r="A2248" t="str">
            <v>2019-2245</v>
          </cell>
        </row>
        <row r="2249">
          <cell r="A2249" t="str">
            <v>2019-2246</v>
          </cell>
        </row>
        <row r="2250">
          <cell r="A2250" t="str">
            <v>2019-2247</v>
          </cell>
        </row>
        <row r="2251">
          <cell r="A2251" t="str">
            <v>2019-2248</v>
          </cell>
        </row>
        <row r="2252">
          <cell r="A2252" t="str">
            <v>2019-2249</v>
          </cell>
        </row>
        <row r="2253">
          <cell r="A2253" t="str">
            <v>2019-2250</v>
          </cell>
        </row>
        <row r="2254">
          <cell r="A2254" t="str">
            <v>2019-2251</v>
          </cell>
        </row>
        <row r="2255">
          <cell r="A2255" t="str">
            <v>2019-2252</v>
          </cell>
        </row>
        <row r="2256">
          <cell r="A2256" t="str">
            <v>2019-2253</v>
          </cell>
        </row>
        <row r="2257">
          <cell r="A2257" t="str">
            <v>2019-2254</v>
          </cell>
        </row>
        <row r="2258">
          <cell r="A2258" t="str">
            <v>2019-2255</v>
          </cell>
        </row>
        <row r="2259">
          <cell r="A2259" t="str">
            <v>2019-2256</v>
          </cell>
        </row>
        <row r="2260">
          <cell r="A2260" t="str">
            <v>2019-2257</v>
          </cell>
        </row>
        <row r="2261">
          <cell r="A2261" t="str">
            <v>2019-2258</v>
          </cell>
        </row>
        <row r="2262">
          <cell r="A2262" t="str">
            <v>2019-2259</v>
          </cell>
        </row>
        <row r="2263">
          <cell r="A2263" t="str">
            <v>2019-2260</v>
          </cell>
        </row>
        <row r="2264">
          <cell r="A2264" t="str">
            <v>2019-2261</v>
          </cell>
        </row>
        <row r="2265">
          <cell r="A2265" t="str">
            <v>2019-2262</v>
          </cell>
        </row>
        <row r="2266">
          <cell r="A2266" t="str">
            <v>2019-2263</v>
          </cell>
        </row>
        <row r="2267">
          <cell r="A2267" t="str">
            <v>2019-2264</v>
          </cell>
        </row>
        <row r="2268">
          <cell r="A2268" t="str">
            <v>2019-2265</v>
          </cell>
        </row>
        <row r="2269">
          <cell r="A2269" t="str">
            <v>2019-2266</v>
          </cell>
        </row>
        <row r="2270">
          <cell r="A2270" t="str">
            <v>2019-2267</v>
          </cell>
        </row>
        <row r="2271">
          <cell r="A2271" t="str">
            <v>2019-2268</v>
          </cell>
        </row>
        <row r="2272">
          <cell r="A2272" t="str">
            <v>2019-2269</v>
          </cell>
        </row>
        <row r="2273">
          <cell r="A2273" t="str">
            <v>2019-2270</v>
          </cell>
        </row>
        <row r="2274">
          <cell r="A2274" t="str">
            <v>2019-2271</v>
          </cell>
        </row>
        <row r="2275">
          <cell r="A2275" t="str">
            <v>2019-2272</v>
          </cell>
        </row>
        <row r="2276">
          <cell r="A2276" t="str">
            <v>2019-2273</v>
          </cell>
        </row>
        <row r="2277">
          <cell r="A2277" t="str">
            <v>2019-2274</v>
          </cell>
        </row>
        <row r="2278">
          <cell r="A2278" t="str">
            <v>2019-2275</v>
          </cell>
        </row>
        <row r="2279">
          <cell r="A2279" t="str">
            <v>2019-2276</v>
          </cell>
        </row>
        <row r="2280">
          <cell r="A2280" t="str">
            <v>2019-2277</v>
          </cell>
        </row>
        <row r="2281">
          <cell r="A2281" t="str">
            <v>2019-2278</v>
          </cell>
        </row>
        <row r="2282">
          <cell r="A2282" t="str">
            <v>2019-2279</v>
          </cell>
        </row>
        <row r="2283">
          <cell r="A2283" t="str">
            <v>2019-2280</v>
          </cell>
        </row>
        <row r="2284">
          <cell r="A2284" t="str">
            <v>2019-2281</v>
          </cell>
        </row>
        <row r="2285">
          <cell r="A2285" t="str">
            <v>2019-2282</v>
          </cell>
        </row>
        <row r="2286">
          <cell r="A2286" t="str">
            <v>2019-2283</v>
          </cell>
        </row>
        <row r="2287">
          <cell r="A2287" t="str">
            <v>2019-2284</v>
          </cell>
        </row>
        <row r="2288">
          <cell r="A2288" t="str">
            <v>2019-2285</v>
          </cell>
        </row>
        <row r="2289">
          <cell r="A2289" t="str">
            <v>2019-2286</v>
          </cell>
        </row>
        <row r="2290">
          <cell r="A2290" t="str">
            <v>2019-2287</v>
          </cell>
        </row>
        <row r="2291">
          <cell r="A2291" t="str">
            <v>2019-2288</v>
          </cell>
        </row>
        <row r="2292">
          <cell r="A2292" t="str">
            <v>2019-2289</v>
          </cell>
        </row>
        <row r="2293">
          <cell r="A2293" t="str">
            <v>2019-2290</v>
          </cell>
        </row>
        <row r="2294">
          <cell r="A2294" t="str">
            <v>2019-2291</v>
          </cell>
        </row>
        <row r="2295">
          <cell r="A2295" t="str">
            <v>2019-2292</v>
          </cell>
        </row>
        <row r="2296">
          <cell r="A2296" t="str">
            <v>2019-2293</v>
          </cell>
        </row>
        <row r="2297">
          <cell r="A2297" t="str">
            <v>2019-2294</v>
          </cell>
        </row>
        <row r="2298">
          <cell r="A2298" t="str">
            <v>2019-2295</v>
          </cell>
        </row>
        <row r="2299">
          <cell r="A2299" t="str">
            <v>2019-2296</v>
          </cell>
        </row>
        <row r="2300">
          <cell r="A2300" t="str">
            <v>2019-2297</v>
          </cell>
        </row>
        <row r="2301">
          <cell r="A2301" t="str">
            <v>2019-2298</v>
          </cell>
        </row>
        <row r="2302">
          <cell r="A2302" t="str">
            <v>2019-2299</v>
          </cell>
        </row>
        <row r="2303">
          <cell r="A2303" t="str">
            <v>2019-2300</v>
          </cell>
        </row>
        <row r="2304">
          <cell r="A2304" t="str">
            <v>2019-2301</v>
          </cell>
        </row>
        <row r="2305">
          <cell r="A2305" t="str">
            <v>2019-2302</v>
          </cell>
        </row>
        <row r="2306">
          <cell r="A2306" t="str">
            <v>2019-2303</v>
          </cell>
        </row>
        <row r="2307">
          <cell r="A2307" t="str">
            <v>2019-2304</v>
          </cell>
        </row>
        <row r="2308">
          <cell r="A2308" t="str">
            <v>2019-2305</v>
          </cell>
        </row>
        <row r="2309">
          <cell r="A2309" t="str">
            <v>2019-2306</v>
          </cell>
        </row>
        <row r="2310">
          <cell r="A2310" t="str">
            <v>2019-2307</v>
          </cell>
        </row>
        <row r="2311">
          <cell r="A2311" t="str">
            <v>2019-2308</v>
          </cell>
        </row>
        <row r="2312">
          <cell r="A2312" t="str">
            <v>2019-2309</v>
          </cell>
        </row>
        <row r="2313">
          <cell r="A2313" t="str">
            <v>2019-2310</v>
          </cell>
        </row>
        <row r="2314">
          <cell r="A2314" t="str">
            <v>2019-2311</v>
          </cell>
        </row>
        <row r="2315">
          <cell r="A2315" t="str">
            <v>2019-2312</v>
          </cell>
        </row>
        <row r="2316">
          <cell r="A2316" t="str">
            <v>2019-2313</v>
          </cell>
        </row>
        <row r="2317">
          <cell r="A2317" t="str">
            <v>2019-2314</v>
          </cell>
        </row>
        <row r="2318">
          <cell r="A2318" t="str">
            <v>2019-2315</v>
          </cell>
        </row>
        <row r="2319">
          <cell r="A2319" t="str">
            <v>2019-2316</v>
          </cell>
        </row>
        <row r="2320">
          <cell r="A2320" t="str">
            <v>2019-2317</v>
          </cell>
        </row>
        <row r="2321">
          <cell r="A2321" t="str">
            <v>2019-2318</v>
          </cell>
        </row>
        <row r="2322">
          <cell r="A2322" t="str">
            <v>2019-2319</v>
          </cell>
        </row>
        <row r="2323">
          <cell r="A2323" t="str">
            <v>2019-2320</v>
          </cell>
        </row>
        <row r="2324">
          <cell r="A2324" t="str">
            <v>2019-2321</v>
          </cell>
        </row>
        <row r="2325">
          <cell r="A2325" t="str">
            <v>2019-2322</v>
          </cell>
        </row>
        <row r="2326">
          <cell r="A2326" t="str">
            <v>2019-2323</v>
          </cell>
        </row>
        <row r="2327">
          <cell r="A2327" t="str">
            <v>2019-2324</v>
          </cell>
        </row>
        <row r="2328">
          <cell r="A2328" t="str">
            <v>2019-2325</v>
          </cell>
        </row>
        <row r="2329">
          <cell r="A2329" t="str">
            <v>2019-2326</v>
          </cell>
        </row>
        <row r="2330">
          <cell r="A2330" t="str">
            <v>2019-2327</v>
          </cell>
        </row>
        <row r="2331">
          <cell r="A2331" t="str">
            <v>2019-2328</v>
          </cell>
        </row>
        <row r="2332">
          <cell r="A2332" t="str">
            <v>2019-2329</v>
          </cell>
        </row>
        <row r="2333">
          <cell r="A2333" t="str">
            <v>2019-2330</v>
          </cell>
        </row>
        <row r="2334">
          <cell r="A2334" t="str">
            <v>2019-2331</v>
          </cell>
        </row>
        <row r="2335">
          <cell r="A2335" t="str">
            <v>2019-2332</v>
          </cell>
        </row>
        <row r="2336">
          <cell r="A2336" t="str">
            <v>2019-2333</v>
          </cell>
        </row>
        <row r="2337">
          <cell r="A2337" t="str">
            <v>2019-2334</v>
          </cell>
        </row>
        <row r="2338">
          <cell r="A2338" t="str">
            <v>2019-2335</v>
          </cell>
        </row>
        <row r="2339">
          <cell r="A2339" t="str">
            <v>2019-2336</v>
          </cell>
        </row>
        <row r="2340">
          <cell r="A2340" t="str">
            <v>2019-2337</v>
          </cell>
        </row>
        <row r="2341">
          <cell r="A2341" t="str">
            <v>2019-2338</v>
          </cell>
        </row>
        <row r="2342">
          <cell r="A2342" t="str">
            <v>2019-2339</v>
          </cell>
        </row>
        <row r="2343">
          <cell r="A2343" t="str">
            <v>2019-2340</v>
          </cell>
        </row>
        <row r="2344">
          <cell r="A2344" t="str">
            <v>2019-2341</v>
          </cell>
        </row>
        <row r="2345">
          <cell r="A2345" t="str">
            <v>2019-2342</v>
          </cell>
        </row>
        <row r="2346">
          <cell r="A2346" t="str">
            <v>2019-2343</v>
          </cell>
        </row>
        <row r="2347">
          <cell r="A2347" t="str">
            <v>2019-2344</v>
          </cell>
        </row>
        <row r="2348">
          <cell r="A2348" t="str">
            <v>2019-2345</v>
          </cell>
        </row>
        <row r="2349">
          <cell r="A2349" t="str">
            <v>2019-2346</v>
          </cell>
        </row>
        <row r="2350">
          <cell r="A2350" t="str">
            <v>2019-2347</v>
          </cell>
        </row>
        <row r="2351">
          <cell r="A2351" t="str">
            <v>2019-2348</v>
          </cell>
        </row>
        <row r="2352">
          <cell r="A2352" t="str">
            <v>2019-2349</v>
          </cell>
        </row>
        <row r="2353">
          <cell r="A2353" t="str">
            <v>2019-2350</v>
          </cell>
        </row>
        <row r="2354">
          <cell r="A2354" t="str">
            <v>2019-2351</v>
          </cell>
        </row>
        <row r="2355">
          <cell r="A2355" t="str">
            <v>2019-2352</v>
          </cell>
        </row>
        <row r="2356">
          <cell r="A2356" t="str">
            <v>2019-2353</v>
          </cell>
        </row>
        <row r="2357">
          <cell r="A2357" t="str">
            <v>2019-2354</v>
          </cell>
        </row>
        <row r="2358">
          <cell r="A2358" t="str">
            <v>2019-2355</v>
          </cell>
        </row>
        <row r="2359">
          <cell r="A2359" t="str">
            <v>2019-2356</v>
          </cell>
        </row>
        <row r="2360">
          <cell r="A2360" t="str">
            <v>2019-2357</v>
          </cell>
        </row>
        <row r="2361">
          <cell r="A2361" t="str">
            <v>2019-2358</v>
          </cell>
        </row>
        <row r="2362">
          <cell r="A2362" t="str">
            <v>2019-2359</v>
          </cell>
        </row>
        <row r="2363">
          <cell r="A2363" t="str">
            <v>2019-2360</v>
          </cell>
        </row>
        <row r="2364">
          <cell r="A2364" t="str">
            <v>2019-2361</v>
          </cell>
        </row>
        <row r="2365">
          <cell r="A2365" t="str">
            <v>2019-2362</v>
          </cell>
        </row>
        <row r="2366">
          <cell r="A2366" t="str">
            <v>2019-2363</v>
          </cell>
        </row>
        <row r="2367">
          <cell r="A2367" t="str">
            <v>2019-2364</v>
          </cell>
        </row>
        <row r="2368">
          <cell r="A2368" t="str">
            <v>2019-2365</v>
          </cell>
        </row>
        <row r="2369">
          <cell r="A2369" t="str">
            <v>2019-2366</v>
          </cell>
        </row>
        <row r="2370">
          <cell r="A2370" t="str">
            <v>2019-2367</v>
          </cell>
        </row>
        <row r="2371">
          <cell r="A2371" t="str">
            <v>2019-2368</v>
          </cell>
        </row>
        <row r="2372">
          <cell r="A2372" t="str">
            <v>2019-2369</v>
          </cell>
        </row>
        <row r="2373">
          <cell r="A2373" t="str">
            <v>2019-2370</v>
          </cell>
        </row>
        <row r="2374">
          <cell r="A2374" t="str">
            <v>2019-2371</v>
          </cell>
        </row>
        <row r="2375">
          <cell r="A2375" t="str">
            <v>2019-2372</v>
          </cell>
        </row>
        <row r="2376">
          <cell r="A2376" t="str">
            <v>2019-2373</v>
          </cell>
        </row>
        <row r="2377">
          <cell r="A2377" t="str">
            <v>2019-2374</v>
          </cell>
        </row>
        <row r="2378">
          <cell r="A2378" t="str">
            <v>2019-2375</v>
          </cell>
        </row>
        <row r="2379">
          <cell r="A2379" t="str">
            <v>2019-2376</v>
          </cell>
        </row>
        <row r="2380">
          <cell r="A2380" t="str">
            <v>2019-2377</v>
          </cell>
        </row>
        <row r="2381">
          <cell r="A2381" t="str">
            <v>2019-2378</v>
          </cell>
        </row>
        <row r="2382">
          <cell r="A2382" t="str">
            <v>2019-2379</v>
          </cell>
        </row>
        <row r="2383">
          <cell r="A2383" t="str">
            <v>2019-2380</v>
          </cell>
        </row>
        <row r="2384">
          <cell r="A2384" t="str">
            <v>2019-2381</v>
          </cell>
        </row>
        <row r="2385">
          <cell r="A2385" t="str">
            <v>2019-2382</v>
          </cell>
        </row>
        <row r="2386">
          <cell r="A2386" t="str">
            <v>2019-2383</v>
          </cell>
        </row>
        <row r="2387">
          <cell r="A2387" t="str">
            <v>2019-2384</v>
          </cell>
        </row>
        <row r="2388">
          <cell r="A2388" t="str">
            <v>2019-2385</v>
          </cell>
        </row>
        <row r="2389">
          <cell r="A2389" t="str">
            <v>2019-2386</v>
          </cell>
        </row>
        <row r="2390">
          <cell r="A2390" t="str">
            <v>2019-2387</v>
          </cell>
        </row>
        <row r="2391">
          <cell r="A2391" t="str">
            <v>2019-2388</v>
          </cell>
        </row>
        <row r="2392">
          <cell r="A2392" t="str">
            <v>2019-2389</v>
          </cell>
        </row>
        <row r="2393">
          <cell r="A2393" t="str">
            <v>2019-2390</v>
          </cell>
        </row>
        <row r="2394">
          <cell r="A2394" t="str">
            <v>2019-2391</v>
          </cell>
        </row>
        <row r="2395">
          <cell r="A2395" t="str">
            <v>2019-2392</v>
          </cell>
        </row>
        <row r="2396">
          <cell r="A2396" t="str">
            <v>2019-2393</v>
          </cell>
        </row>
        <row r="2397">
          <cell r="A2397" t="str">
            <v>2019-2394</v>
          </cell>
        </row>
        <row r="2398">
          <cell r="A2398" t="str">
            <v>2019-2395</v>
          </cell>
        </row>
        <row r="2399">
          <cell r="A2399" t="str">
            <v>2019-2396</v>
          </cell>
        </row>
        <row r="2400">
          <cell r="A2400" t="str">
            <v>2019-2397</v>
          </cell>
        </row>
        <row r="2401">
          <cell r="A2401" t="str">
            <v>2019-2398</v>
          </cell>
        </row>
        <row r="2402">
          <cell r="A2402" t="str">
            <v>2019-2399</v>
          </cell>
        </row>
        <row r="2403">
          <cell r="A2403" t="str">
            <v>2019-2400</v>
          </cell>
        </row>
        <row r="2404">
          <cell r="A2404" t="str">
            <v>2019-2401</v>
          </cell>
        </row>
        <row r="2405">
          <cell r="A2405" t="str">
            <v>2019-2402</v>
          </cell>
        </row>
        <row r="2406">
          <cell r="A2406" t="str">
            <v>2019-2403</v>
          </cell>
        </row>
        <row r="2407">
          <cell r="A2407" t="str">
            <v>2019-2404</v>
          </cell>
        </row>
        <row r="2408">
          <cell r="A2408" t="str">
            <v>2019-2405</v>
          </cell>
        </row>
        <row r="2409">
          <cell r="A2409" t="str">
            <v>2019-2406</v>
          </cell>
        </row>
        <row r="2410">
          <cell r="A2410" t="str">
            <v>2019-2407</v>
          </cell>
        </row>
        <row r="2411">
          <cell r="A2411" t="str">
            <v>2019-2408</v>
          </cell>
        </row>
        <row r="2412">
          <cell r="A2412" t="str">
            <v>2019-2409</v>
          </cell>
        </row>
        <row r="2413">
          <cell r="A2413" t="str">
            <v>2019-2410</v>
          </cell>
        </row>
        <row r="2414">
          <cell r="A2414" t="str">
            <v>2019-2411</v>
          </cell>
        </row>
        <row r="2415">
          <cell r="A2415" t="str">
            <v>2019-2412</v>
          </cell>
        </row>
        <row r="2416">
          <cell r="A2416" t="str">
            <v>2019-2413</v>
          </cell>
        </row>
        <row r="2417">
          <cell r="A2417" t="str">
            <v>2019-2414</v>
          </cell>
        </row>
        <row r="2418">
          <cell r="A2418" t="str">
            <v>2019-2415</v>
          </cell>
        </row>
        <row r="2419">
          <cell r="A2419" t="str">
            <v>2019-2416</v>
          </cell>
        </row>
        <row r="2420">
          <cell r="A2420" t="str">
            <v>2019-2417</v>
          </cell>
        </row>
        <row r="2421">
          <cell r="A2421" t="str">
            <v>2019-2418</v>
          </cell>
        </row>
        <row r="2422">
          <cell r="A2422" t="str">
            <v>2019-2419</v>
          </cell>
        </row>
        <row r="2423">
          <cell r="A2423" t="str">
            <v>2019-2420</v>
          </cell>
        </row>
        <row r="2424">
          <cell r="A2424" t="str">
            <v>2019-2421</v>
          </cell>
        </row>
        <row r="2425">
          <cell r="A2425" t="str">
            <v>2019-2422</v>
          </cell>
        </row>
        <row r="2426">
          <cell r="A2426" t="str">
            <v>2019-2423</v>
          </cell>
        </row>
        <row r="2427">
          <cell r="A2427" t="str">
            <v>2019-2424</v>
          </cell>
        </row>
        <row r="2428">
          <cell r="A2428" t="str">
            <v>2019-2425</v>
          </cell>
        </row>
        <row r="2429">
          <cell r="A2429" t="str">
            <v>2019-2426</v>
          </cell>
        </row>
        <row r="2430">
          <cell r="A2430" t="str">
            <v>2019-2427</v>
          </cell>
        </row>
        <row r="2431">
          <cell r="A2431" t="str">
            <v>2019-2428</v>
          </cell>
        </row>
        <row r="2432">
          <cell r="A2432" t="str">
            <v>2019-2429</v>
          </cell>
        </row>
        <row r="2433">
          <cell r="A2433" t="str">
            <v>2019-2430</v>
          </cell>
        </row>
        <row r="2434">
          <cell r="A2434" t="str">
            <v>2019-2431</v>
          </cell>
        </row>
        <row r="2435">
          <cell r="A2435" t="str">
            <v>2019-2432</v>
          </cell>
        </row>
        <row r="2436">
          <cell r="A2436" t="str">
            <v>2019-2433</v>
          </cell>
        </row>
        <row r="2437">
          <cell r="A2437" t="str">
            <v>2019-2434</v>
          </cell>
        </row>
        <row r="2438">
          <cell r="A2438" t="str">
            <v>2019-2435</v>
          </cell>
        </row>
        <row r="2439">
          <cell r="A2439" t="str">
            <v>2019-2436</v>
          </cell>
        </row>
        <row r="2440">
          <cell r="A2440" t="str">
            <v>2019-2437</v>
          </cell>
        </row>
        <row r="2441">
          <cell r="A2441" t="str">
            <v>2019-2438</v>
          </cell>
        </row>
        <row r="2442">
          <cell r="A2442" t="str">
            <v>2019-2439</v>
          </cell>
        </row>
        <row r="2443">
          <cell r="A2443" t="str">
            <v>2019-2440</v>
          </cell>
        </row>
        <row r="2444">
          <cell r="A2444" t="str">
            <v>2019-2441</v>
          </cell>
        </row>
        <row r="2445">
          <cell r="A2445" t="str">
            <v>2019-2442</v>
          </cell>
        </row>
        <row r="2446">
          <cell r="A2446" t="str">
            <v>2019-2443</v>
          </cell>
        </row>
        <row r="2447">
          <cell r="A2447" t="str">
            <v>2019-2444</v>
          </cell>
        </row>
        <row r="2448">
          <cell r="A2448" t="str">
            <v>2019-2445</v>
          </cell>
        </row>
        <row r="2449">
          <cell r="A2449" t="str">
            <v>2019-2446</v>
          </cell>
        </row>
        <row r="2450">
          <cell r="A2450" t="str">
            <v>2019-2447</v>
          </cell>
        </row>
        <row r="2451">
          <cell r="A2451" t="str">
            <v>2019-2448</v>
          </cell>
        </row>
        <row r="2452">
          <cell r="A2452" t="str">
            <v>2019-2449</v>
          </cell>
        </row>
        <row r="2453">
          <cell r="A2453" t="str">
            <v>2019-2450</v>
          </cell>
        </row>
        <row r="2454">
          <cell r="A2454" t="str">
            <v>2019-2451</v>
          </cell>
        </row>
        <row r="2455">
          <cell r="A2455" t="str">
            <v>2019-2452</v>
          </cell>
        </row>
        <row r="2456">
          <cell r="A2456" t="str">
            <v>2019-2453</v>
          </cell>
        </row>
        <row r="2457">
          <cell r="A2457" t="str">
            <v>2019-2454</v>
          </cell>
        </row>
        <row r="2458">
          <cell r="A2458" t="str">
            <v>2019-2455</v>
          </cell>
        </row>
        <row r="2459">
          <cell r="A2459" t="str">
            <v>2019-2456</v>
          </cell>
        </row>
        <row r="2460">
          <cell r="A2460" t="str">
            <v>2019-2457</v>
          </cell>
        </row>
        <row r="2461">
          <cell r="A2461" t="str">
            <v>2019-2458</v>
          </cell>
        </row>
        <row r="2462">
          <cell r="A2462" t="str">
            <v>2019-2459</v>
          </cell>
        </row>
        <row r="2463">
          <cell r="A2463" t="str">
            <v>2019-2460</v>
          </cell>
        </row>
        <row r="2464">
          <cell r="A2464" t="str">
            <v>2019-2461</v>
          </cell>
        </row>
        <row r="2465">
          <cell r="A2465" t="str">
            <v>2019-2462</v>
          </cell>
        </row>
        <row r="2466">
          <cell r="A2466" t="str">
            <v>2019-2463</v>
          </cell>
        </row>
        <row r="2467">
          <cell r="A2467" t="str">
            <v>2019-2464</v>
          </cell>
        </row>
        <row r="2468">
          <cell r="A2468" t="str">
            <v>2019-2465</v>
          </cell>
        </row>
        <row r="2469">
          <cell r="A2469" t="str">
            <v>2019-2466</v>
          </cell>
        </row>
        <row r="2470">
          <cell r="A2470" t="str">
            <v>2019-2467</v>
          </cell>
        </row>
        <row r="2471">
          <cell r="A2471" t="str">
            <v>2019-2468</v>
          </cell>
        </row>
        <row r="2472">
          <cell r="A2472" t="str">
            <v>2019-2469</v>
          </cell>
        </row>
        <row r="2473">
          <cell r="A2473" t="str">
            <v>2019-2470</v>
          </cell>
        </row>
        <row r="2474">
          <cell r="A2474" t="str">
            <v>2019-2471</v>
          </cell>
        </row>
        <row r="2475">
          <cell r="A2475" t="str">
            <v>2019-2472</v>
          </cell>
        </row>
        <row r="2476">
          <cell r="A2476" t="str">
            <v>2019-2473</v>
          </cell>
        </row>
        <row r="2477">
          <cell r="A2477" t="str">
            <v>2019-2474</v>
          </cell>
        </row>
        <row r="2478">
          <cell r="A2478" t="str">
            <v>2019-2475</v>
          </cell>
        </row>
        <row r="2479">
          <cell r="A2479" t="str">
            <v>2019-2476</v>
          </cell>
        </row>
        <row r="2480">
          <cell r="A2480" t="str">
            <v>2019-2477</v>
          </cell>
        </row>
        <row r="2481">
          <cell r="A2481" t="str">
            <v>2019-2478</v>
          </cell>
        </row>
        <row r="2482">
          <cell r="A2482" t="str">
            <v>2019-2479</v>
          </cell>
        </row>
        <row r="2483">
          <cell r="A2483" t="str">
            <v>2019-2480</v>
          </cell>
        </row>
        <row r="2484">
          <cell r="A2484" t="str">
            <v>2019-2481</v>
          </cell>
        </row>
        <row r="2485">
          <cell r="A2485" t="str">
            <v>2019-2482</v>
          </cell>
        </row>
        <row r="2486">
          <cell r="A2486" t="str">
            <v>2019-2483</v>
          </cell>
        </row>
        <row r="2487">
          <cell r="A2487" t="str">
            <v>2019-2484</v>
          </cell>
        </row>
        <row r="2488">
          <cell r="A2488" t="str">
            <v>2019-2485</v>
          </cell>
        </row>
        <row r="2489">
          <cell r="A2489" t="str">
            <v>2019-2486</v>
          </cell>
        </row>
        <row r="2490">
          <cell r="A2490" t="str">
            <v>2019-2487</v>
          </cell>
        </row>
        <row r="2491">
          <cell r="A2491" t="str">
            <v>2019-2488</v>
          </cell>
        </row>
        <row r="2492">
          <cell r="A2492" t="str">
            <v>2019-2489</v>
          </cell>
        </row>
        <row r="2493">
          <cell r="A2493" t="str">
            <v>2019-2490</v>
          </cell>
        </row>
        <row r="2494">
          <cell r="A2494" t="str">
            <v>2019-2491</v>
          </cell>
        </row>
        <row r="2495">
          <cell r="A2495" t="str">
            <v>2019-2492</v>
          </cell>
        </row>
        <row r="2496">
          <cell r="A2496" t="str">
            <v>2019-2493</v>
          </cell>
        </row>
        <row r="2497">
          <cell r="A2497" t="str">
            <v>2019-2494</v>
          </cell>
        </row>
        <row r="2498">
          <cell r="A2498" t="str">
            <v>2019-2495</v>
          </cell>
        </row>
        <row r="2499">
          <cell r="A2499" t="str">
            <v>2019-2496</v>
          </cell>
        </row>
        <row r="2500">
          <cell r="A2500" t="str">
            <v>2019-2497</v>
          </cell>
        </row>
        <row r="2501">
          <cell r="A2501" t="str">
            <v>2019-2498</v>
          </cell>
        </row>
        <row r="2502">
          <cell r="A2502" t="str">
            <v>2019-2499</v>
          </cell>
        </row>
        <row r="2503">
          <cell r="A2503" t="str">
            <v>2019-2500</v>
          </cell>
        </row>
        <row r="2504">
          <cell r="A2504" t="str">
            <v>2019-2501</v>
          </cell>
        </row>
        <row r="2505">
          <cell r="A2505" t="str">
            <v>2019-2502</v>
          </cell>
        </row>
        <row r="2506">
          <cell r="A2506" t="str">
            <v>2019-2503</v>
          </cell>
        </row>
        <row r="2507">
          <cell r="A2507" t="str">
            <v>2019-2504</v>
          </cell>
        </row>
        <row r="2508">
          <cell r="A2508" t="str">
            <v>2019-2505</v>
          </cell>
        </row>
        <row r="2509">
          <cell r="A2509" t="str">
            <v>2019-2506</v>
          </cell>
        </row>
        <row r="2510">
          <cell r="A2510" t="str">
            <v>2019-2507</v>
          </cell>
        </row>
        <row r="2511">
          <cell r="A2511" t="str">
            <v>2019-2508</v>
          </cell>
        </row>
        <row r="2512">
          <cell r="A2512" t="str">
            <v>2019-2509</v>
          </cell>
        </row>
        <row r="2513">
          <cell r="A2513" t="str">
            <v>2019-2510</v>
          </cell>
        </row>
        <row r="2514">
          <cell r="A2514" t="str">
            <v>2019-2511</v>
          </cell>
        </row>
        <row r="2515">
          <cell r="A2515" t="str">
            <v>2019-2512</v>
          </cell>
        </row>
        <row r="2516">
          <cell r="A2516" t="str">
            <v>2019-2513</v>
          </cell>
        </row>
        <row r="2517">
          <cell r="A2517" t="str">
            <v>2019-2514</v>
          </cell>
        </row>
        <row r="2518">
          <cell r="A2518" t="str">
            <v>2019-2515</v>
          </cell>
        </row>
        <row r="2519">
          <cell r="A2519" t="str">
            <v>2019-2516</v>
          </cell>
        </row>
        <row r="2520">
          <cell r="A2520" t="str">
            <v>2019-2517</v>
          </cell>
        </row>
        <row r="2521">
          <cell r="A2521" t="str">
            <v>2019-2518</v>
          </cell>
        </row>
        <row r="2522">
          <cell r="A2522" t="str">
            <v>2019-2519</v>
          </cell>
        </row>
        <row r="2523">
          <cell r="A2523" t="str">
            <v>2019-2520</v>
          </cell>
        </row>
        <row r="2524">
          <cell r="A2524" t="str">
            <v>2019-2521</v>
          </cell>
        </row>
        <row r="2525">
          <cell r="A2525" t="str">
            <v>2019-2522</v>
          </cell>
        </row>
        <row r="2526">
          <cell r="A2526" t="str">
            <v>2019-2523</v>
          </cell>
        </row>
        <row r="2527">
          <cell r="A2527" t="str">
            <v>2019-2524</v>
          </cell>
        </row>
        <row r="2528">
          <cell r="A2528" t="str">
            <v>2019-2525</v>
          </cell>
        </row>
        <row r="2529">
          <cell r="A2529" t="str">
            <v>2019-2526</v>
          </cell>
        </row>
        <row r="2530">
          <cell r="A2530" t="str">
            <v>2019-2527</v>
          </cell>
        </row>
        <row r="2531">
          <cell r="A2531" t="str">
            <v>2019-2528</v>
          </cell>
        </row>
        <row r="2532">
          <cell r="A2532" t="str">
            <v>2019-2529</v>
          </cell>
        </row>
        <row r="2533">
          <cell r="A2533" t="str">
            <v>2019-2530</v>
          </cell>
        </row>
        <row r="2534">
          <cell r="A2534" t="str">
            <v>2019-2531</v>
          </cell>
        </row>
        <row r="2535">
          <cell r="A2535" t="str">
            <v>2019-2532</v>
          </cell>
        </row>
        <row r="2536">
          <cell r="A2536" t="str">
            <v>2019-2533</v>
          </cell>
        </row>
        <row r="2537">
          <cell r="A2537" t="str">
            <v>2019-2534</v>
          </cell>
        </row>
        <row r="2538">
          <cell r="A2538" t="str">
            <v>2019-2535</v>
          </cell>
        </row>
        <row r="2539">
          <cell r="A2539" t="str">
            <v>2019-2536</v>
          </cell>
        </row>
        <row r="2540">
          <cell r="A2540" t="str">
            <v>2019-2537</v>
          </cell>
        </row>
        <row r="2541">
          <cell r="A2541" t="str">
            <v>2019-2538</v>
          </cell>
        </row>
        <row r="2542">
          <cell r="A2542" t="str">
            <v>2019-2539</v>
          </cell>
        </row>
        <row r="2543">
          <cell r="A2543" t="str">
            <v>2019-2540</v>
          </cell>
        </row>
        <row r="2544">
          <cell r="A2544" t="str">
            <v>2019-2541</v>
          </cell>
        </row>
        <row r="2545">
          <cell r="A2545" t="str">
            <v>2019-2542</v>
          </cell>
        </row>
        <row r="2546">
          <cell r="A2546" t="str">
            <v>2019-2543</v>
          </cell>
        </row>
        <row r="2547">
          <cell r="A2547" t="str">
            <v>2019-2544</v>
          </cell>
        </row>
        <row r="2548">
          <cell r="A2548" t="str">
            <v>2019-2545</v>
          </cell>
        </row>
        <row r="2549">
          <cell r="A2549" t="str">
            <v>2019-2546</v>
          </cell>
        </row>
        <row r="2550">
          <cell r="A2550" t="str">
            <v>2019-2547</v>
          </cell>
        </row>
        <row r="2551">
          <cell r="A2551" t="str">
            <v>2019-2548</v>
          </cell>
        </row>
        <row r="2552">
          <cell r="A2552" t="str">
            <v>2019-2549</v>
          </cell>
        </row>
        <row r="2553">
          <cell r="A2553" t="str">
            <v>2019-2550</v>
          </cell>
        </row>
        <row r="2554">
          <cell r="A2554" t="str">
            <v>2019-2551</v>
          </cell>
        </row>
        <row r="2555">
          <cell r="A2555" t="str">
            <v>2019-2552</v>
          </cell>
        </row>
        <row r="2556">
          <cell r="A2556" t="str">
            <v>2019-2553</v>
          </cell>
        </row>
        <row r="2557">
          <cell r="A2557" t="str">
            <v>2019-2554</v>
          </cell>
        </row>
        <row r="2558">
          <cell r="A2558" t="str">
            <v>2019-2555</v>
          </cell>
        </row>
        <row r="2559">
          <cell r="A2559" t="str">
            <v>2019-2556</v>
          </cell>
        </row>
        <row r="2560">
          <cell r="A2560" t="str">
            <v>2019-2557</v>
          </cell>
        </row>
        <row r="2561">
          <cell r="A2561" t="str">
            <v>2019-2558</v>
          </cell>
        </row>
        <row r="2562">
          <cell r="A2562" t="str">
            <v>2019-2559</v>
          </cell>
        </row>
        <row r="2563">
          <cell r="A2563" t="str">
            <v>2019-2560</v>
          </cell>
        </row>
        <row r="2564">
          <cell r="A2564" t="str">
            <v>2019-2561</v>
          </cell>
        </row>
        <row r="2565">
          <cell r="A2565" t="str">
            <v>2019-2562</v>
          </cell>
        </row>
        <row r="2566">
          <cell r="A2566" t="str">
            <v>2019-2563</v>
          </cell>
        </row>
        <row r="2567">
          <cell r="A2567" t="str">
            <v>2019-2564</v>
          </cell>
        </row>
        <row r="2568">
          <cell r="A2568" t="str">
            <v>2019-2565</v>
          </cell>
        </row>
        <row r="2569">
          <cell r="A2569" t="str">
            <v>2019-2566</v>
          </cell>
        </row>
        <row r="2570">
          <cell r="A2570" t="str">
            <v>2019-2567</v>
          </cell>
        </row>
        <row r="2571">
          <cell r="A2571" t="str">
            <v>2019-2568</v>
          </cell>
        </row>
        <row r="2572">
          <cell r="A2572" t="str">
            <v>2019-2569</v>
          </cell>
        </row>
        <row r="2573">
          <cell r="A2573" t="str">
            <v>2019-2570</v>
          </cell>
        </row>
        <row r="2574">
          <cell r="A2574" t="str">
            <v>2019-2571</v>
          </cell>
        </row>
        <row r="2575">
          <cell r="A2575" t="str">
            <v>2019-2572</v>
          </cell>
        </row>
        <row r="2576">
          <cell r="A2576" t="str">
            <v>2019-2573</v>
          </cell>
        </row>
        <row r="2577">
          <cell r="A2577" t="str">
            <v>2019-2574</v>
          </cell>
        </row>
        <row r="2578">
          <cell r="A2578" t="str">
            <v>2019-2575</v>
          </cell>
        </row>
        <row r="2579">
          <cell r="A2579" t="str">
            <v>2019-2576</v>
          </cell>
        </row>
        <row r="2580">
          <cell r="A2580" t="str">
            <v>2019-2577</v>
          </cell>
        </row>
        <row r="2581">
          <cell r="A2581" t="str">
            <v>2019-2578</v>
          </cell>
        </row>
        <row r="2582">
          <cell r="A2582" t="str">
            <v>2019-2579</v>
          </cell>
        </row>
        <row r="2583">
          <cell r="A2583" t="str">
            <v>2019-2580</v>
          </cell>
        </row>
        <row r="2584">
          <cell r="A2584" t="str">
            <v>2019-2581</v>
          </cell>
        </row>
        <row r="2585">
          <cell r="A2585" t="str">
            <v>2019-2582</v>
          </cell>
        </row>
        <row r="2586">
          <cell r="A2586" t="str">
            <v>2019-2583</v>
          </cell>
        </row>
        <row r="2587">
          <cell r="A2587" t="str">
            <v>2019-2584</v>
          </cell>
        </row>
        <row r="2588">
          <cell r="A2588" t="str">
            <v>2019-2585</v>
          </cell>
        </row>
        <row r="2589">
          <cell r="A2589" t="str">
            <v>2019-2586</v>
          </cell>
        </row>
        <row r="2590">
          <cell r="A2590" t="str">
            <v>2019-2587</v>
          </cell>
        </row>
        <row r="2591">
          <cell r="A2591" t="str">
            <v>2019-2588</v>
          </cell>
        </row>
        <row r="2592">
          <cell r="A2592" t="str">
            <v>2019-2589</v>
          </cell>
        </row>
        <row r="2593">
          <cell r="A2593" t="str">
            <v>2019-2590</v>
          </cell>
        </row>
        <row r="2594">
          <cell r="A2594" t="str">
            <v>2019-2591</v>
          </cell>
        </row>
        <row r="2595">
          <cell r="A2595" t="str">
            <v>2019-2592</v>
          </cell>
        </row>
        <row r="2596">
          <cell r="A2596" t="str">
            <v>2019-2593</v>
          </cell>
        </row>
        <row r="2597">
          <cell r="A2597" t="str">
            <v>2019-2594</v>
          </cell>
        </row>
        <row r="2598">
          <cell r="A2598" t="str">
            <v>2019-2595</v>
          </cell>
        </row>
        <row r="2599">
          <cell r="A2599" t="str">
            <v>2019-2596</v>
          </cell>
        </row>
        <row r="2600">
          <cell r="A2600" t="str">
            <v>2019-2597</v>
          </cell>
        </row>
        <row r="2601">
          <cell r="A2601" t="str">
            <v>2019-2598</v>
          </cell>
        </row>
        <row r="2602">
          <cell r="A2602" t="str">
            <v>2019-2599</v>
          </cell>
        </row>
        <row r="2603">
          <cell r="A2603" t="str">
            <v>2019-2600</v>
          </cell>
        </row>
        <row r="2604">
          <cell r="A2604" t="str">
            <v>2019-2601</v>
          </cell>
        </row>
        <row r="2605">
          <cell r="A2605" t="str">
            <v>2019-2602</v>
          </cell>
        </row>
        <row r="2606">
          <cell r="A2606" t="str">
            <v>2019-2603</v>
          </cell>
        </row>
        <row r="2607">
          <cell r="A2607" t="str">
            <v>2019-2604</v>
          </cell>
        </row>
        <row r="2608">
          <cell r="A2608" t="str">
            <v>2019-2605</v>
          </cell>
        </row>
        <row r="2609">
          <cell r="A2609" t="str">
            <v>2019-2606</v>
          </cell>
        </row>
        <row r="2610">
          <cell r="A2610" t="str">
            <v>2019-2607</v>
          </cell>
        </row>
        <row r="2611">
          <cell r="A2611" t="str">
            <v>2019-2608</v>
          </cell>
        </row>
        <row r="2612">
          <cell r="A2612" t="str">
            <v>2019-2609</v>
          </cell>
        </row>
        <row r="2613">
          <cell r="A2613" t="str">
            <v>2019-2610</v>
          </cell>
        </row>
        <row r="2614">
          <cell r="A2614" t="str">
            <v>2019-2611</v>
          </cell>
        </row>
        <row r="2615">
          <cell r="A2615" t="str">
            <v>2019-2612</v>
          </cell>
        </row>
        <row r="2616">
          <cell r="A2616" t="str">
            <v>2019-2613</v>
          </cell>
        </row>
        <row r="2617">
          <cell r="A2617" t="str">
            <v>2019-2614</v>
          </cell>
        </row>
        <row r="2618">
          <cell r="A2618" t="str">
            <v>2019-2615</v>
          </cell>
        </row>
        <row r="2619">
          <cell r="A2619" t="str">
            <v>2019-2616</v>
          </cell>
        </row>
        <row r="2620">
          <cell r="A2620" t="str">
            <v>2019-2617</v>
          </cell>
        </row>
        <row r="2621">
          <cell r="A2621" t="str">
            <v>2019-2618</v>
          </cell>
        </row>
        <row r="2622">
          <cell r="A2622" t="str">
            <v>2019-2619</v>
          </cell>
        </row>
        <row r="2623">
          <cell r="A2623" t="str">
            <v>2019-2620</v>
          </cell>
        </row>
        <row r="2624">
          <cell r="A2624" t="str">
            <v>2019-2621</v>
          </cell>
        </row>
        <row r="2625">
          <cell r="A2625" t="str">
            <v>2019-2622</v>
          </cell>
        </row>
        <row r="2626">
          <cell r="A2626" t="str">
            <v>2019-2623</v>
          </cell>
        </row>
        <row r="2627">
          <cell r="A2627" t="str">
            <v>2019-2624</v>
          </cell>
        </row>
        <row r="2628">
          <cell r="A2628" t="str">
            <v>2019-2625</v>
          </cell>
        </row>
        <row r="2629">
          <cell r="A2629" t="str">
            <v>2019-2626</v>
          </cell>
        </row>
        <row r="2630">
          <cell r="A2630" t="str">
            <v>2019-2627</v>
          </cell>
        </row>
        <row r="2631">
          <cell r="A2631" t="str">
            <v>2019-2628</v>
          </cell>
        </row>
        <row r="2632">
          <cell r="A2632" t="str">
            <v>2019-2629</v>
          </cell>
        </row>
        <row r="2633">
          <cell r="A2633" t="str">
            <v>2019-2630</v>
          </cell>
        </row>
        <row r="2634">
          <cell r="A2634" t="str">
            <v>2019-2631</v>
          </cell>
        </row>
        <row r="2635">
          <cell r="A2635" t="str">
            <v>2019-2632</v>
          </cell>
        </row>
        <row r="2636">
          <cell r="A2636" t="str">
            <v>2019-2633</v>
          </cell>
        </row>
        <row r="2637">
          <cell r="A2637" t="str">
            <v>2019-2634</v>
          </cell>
        </row>
        <row r="2638">
          <cell r="A2638" t="str">
            <v>2019-2635</v>
          </cell>
        </row>
        <row r="2639">
          <cell r="A2639" t="str">
            <v>2019-2636</v>
          </cell>
        </row>
        <row r="2640">
          <cell r="A2640" t="str">
            <v>2019-2637</v>
          </cell>
        </row>
        <row r="2641">
          <cell r="A2641" t="str">
            <v>2019-2638</v>
          </cell>
        </row>
        <row r="2642">
          <cell r="A2642" t="str">
            <v>2019-2639</v>
          </cell>
        </row>
        <row r="2643">
          <cell r="A2643" t="str">
            <v>2019-2640</v>
          </cell>
        </row>
        <row r="2644">
          <cell r="A2644" t="str">
            <v>2019-2641</v>
          </cell>
        </row>
        <row r="2645">
          <cell r="A2645" t="str">
            <v>2019-2642</v>
          </cell>
        </row>
        <row r="2646">
          <cell r="A2646" t="str">
            <v>2019-2643</v>
          </cell>
        </row>
        <row r="2647">
          <cell r="A2647" t="str">
            <v>2019-2644</v>
          </cell>
        </row>
        <row r="2648">
          <cell r="A2648" t="str">
            <v>2019-2645</v>
          </cell>
        </row>
        <row r="2649">
          <cell r="A2649" t="str">
            <v>2019-2646</v>
          </cell>
        </row>
        <row r="2650">
          <cell r="A2650" t="str">
            <v>2019-2647</v>
          </cell>
        </row>
        <row r="2651">
          <cell r="A2651" t="str">
            <v>2019-2648</v>
          </cell>
        </row>
        <row r="2652">
          <cell r="A2652" t="str">
            <v>2019-2649</v>
          </cell>
        </row>
        <row r="2653">
          <cell r="A2653" t="str">
            <v>2019-2650</v>
          </cell>
        </row>
        <row r="2654">
          <cell r="A2654" t="str">
            <v>2019-2651</v>
          </cell>
        </row>
        <row r="2655">
          <cell r="A2655" t="str">
            <v>2019-2652</v>
          </cell>
        </row>
        <row r="2656">
          <cell r="A2656" t="str">
            <v>2019-2653</v>
          </cell>
        </row>
        <row r="2657">
          <cell r="A2657" t="str">
            <v>2019-2654</v>
          </cell>
        </row>
        <row r="2658">
          <cell r="A2658" t="str">
            <v>2019-2655</v>
          </cell>
        </row>
        <row r="2659">
          <cell r="A2659" t="str">
            <v>2019-2656</v>
          </cell>
        </row>
        <row r="2660">
          <cell r="A2660" t="str">
            <v>2019-2657</v>
          </cell>
        </row>
        <row r="2661">
          <cell r="A2661" t="str">
            <v>2019-2658</v>
          </cell>
        </row>
        <row r="2662">
          <cell r="A2662" t="str">
            <v>2019-2659</v>
          </cell>
        </row>
        <row r="2663">
          <cell r="A2663" t="str">
            <v>2019-2660</v>
          </cell>
        </row>
        <row r="2664">
          <cell r="A2664" t="str">
            <v>2019-2661</v>
          </cell>
        </row>
        <row r="2665">
          <cell r="A2665" t="str">
            <v>2019-2662</v>
          </cell>
        </row>
        <row r="2666">
          <cell r="A2666" t="str">
            <v>2019-2663</v>
          </cell>
        </row>
        <row r="2667">
          <cell r="A2667" t="str">
            <v>2019-2664</v>
          </cell>
        </row>
        <row r="2668">
          <cell r="A2668" t="str">
            <v>2019-2665</v>
          </cell>
        </row>
        <row r="2669">
          <cell r="A2669" t="str">
            <v>2019-2666</v>
          </cell>
        </row>
        <row r="2670">
          <cell r="A2670" t="str">
            <v>2019-2667</v>
          </cell>
        </row>
        <row r="2671">
          <cell r="A2671" t="str">
            <v>2019-2668</v>
          </cell>
        </row>
        <row r="2672">
          <cell r="A2672" t="str">
            <v>2019-2669</v>
          </cell>
        </row>
        <row r="2673">
          <cell r="A2673" t="str">
            <v>2019-2670</v>
          </cell>
        </row>
        <row r="2674">
          <cell r="A2674" t="str">
            <v>2019-2671</v>
          </cell>
        </row>
        <row r="2675">
          <cell r="A2675" t="str">
            <v>2019-2672</v>
          </cell>
        </row>
        <row r="2676">
          <cell r="A2676" t="str">
            <v>2019-2673</v>
          </cell>
        </row>
        <row r="2677">
          <cell r="A2677" t="str">
            <v>2019-2674</v>
          </cell>
        </row>
        <row r="2678">
          <cell r="A2678" t="str">
            <v>2019-2675</v>
          </cell>
        </row>
        <row r="2679">
          <cell r="A2679" t="str">
            <v>2019-2676</v>
          </cell>
        </row>
        <row r="2680">
          <cell r="A2680" t="str">
            <v>2019-2677</v>
          </cell>
        </row>
        <row r="2681">
          <cell r="A2681" t="str">
            <v>2019-2678</v>
          </cell>
        </row>
        <row r="2682">
          <cell r="A2682" t="str">
            <v>2019-2679</v>
          </cell>
        </row>
        <row r="2683">
          <cell r="A2683" t="str">
            <v>2019-2680</v>
          </cell>
        </row>
        <row r="2684">
          <cell r="A2684" t="str">
            <v>2019-2681</v>
          </cell>
        </row>
        <row r="2685">
          <cell r="A2685" t="str">
            <v>2019-2682</v>
          </cell>
        </row>
        <row r="2686">
          <cell r="A2686" t="str">
            <v>2019-2683</v>
          </cell>
        </row>
        <row r="2687">
          <cell r="A2687" t="str">
            <v>2019-2684</v>
          </cell>
        </row>
        <row r="2688">
          <cell r="A2688" t="str">
            <v>2019-2685</v>
          </cell>
        </row>
        <row r="2689">
          <cell r="A2689" t="str">
            <v>2019-2686</v>
          </cell>
        </row>
        <row r="2690">
          <cell r="A2690" t="str">
            <v>2019-2687</v>
          </cell>
        </row>
        <row r="2691">
          <cell r="A2691" t="str">
            <v>2019-2688</v>
          </cell>
        </row>
        <row r="2692">
          <cell r="A2692" t="str">
            <v>2019-2689</v>
          </cell>
        </row>
        <row r="2693">
          <cell r="A2693" t="str">
            <v>2019-2690</v>
          </cell>
        </row>
        <row r="2694">
          <cell r="A2694" t="str">
            <v>2019-2691</v>
          </cell>
        </row>
        <row r="2695">
          <cell r="A2695" t="str">
            <v>2019-2692</v>
          </cell>
        </row>
        <row r="2696">
          <cell r="A2696" t="str">
            <v>2019-2693</v>
          </cell>
        </row>
        <row r="2697">
          <cell r="A2697" t="str">
            <v>2019-2694</v>
          </cell>
        </row>
        <row r="2698">
          <cell r="A2698" t="str">
            <v>2019-2695</v>
          </cell>
        </row>
        <row r="2699">
          <cell r="A2699" t="str">
            <v>2019-2696</v>
          </cell>
        </row>
        <row r="2700">
          <cell r="A2700" t="str">
            <v>2019-2697</v>
          </cell>
        </row>
        <row r="2701">
          <cell r="A2701" t="str">
            <v>2019-2698</v>
          </cell>
        </row>
        <row r="2702">
          <cell r="A2702" t="str">
            <v>2019-2699</v>
          </cell>
        </row>
        <row r="2703">
          <cell r="A2703" t="str">
            <v>2019-2700</v>
          </cell>
        </row>
        <row r="2704">
          <cell r="A2704" t="str">
            <v>2019-2701</v>
          </cell>
        </row>
        <row r="2705">
          <cell r="A2705" t="str">
            <v>2019-2702</v>
          </cell>
        </row>
        <row r="2706">
          <cell r="A2706" t="str">
            <v>2019-2703</v>
          </cell>
        </row>
        <row r="2707">
          <cell r="A2707" t="str">
            <v>2019-2704</v>
          </cell>
        </row>
        <row r="2708">
          <cell r="A2708" t="str">
            <v>2019-2705</v>
          </cell>
        </row>
        <row r="2709">
          <cell r="A2709" t="str">
            <v>2019-2706</v>
          </cell>
        </row>
        <row r="2710">
          <cell r="A2710" t="str">
            <v>2019-2707</v>
          </cell>
        </row>
        <row r="2711">
          <cell r="A2711" t="str">
            <v>2019-2708</v>
          </cell>
        </row>
        <row r="2712">
          <cell r="A2712" t="str">
            <v>2019-2709</v>
          </cell>
        </row>
        <row r="2713">
          <cell r="A2713" t="str">
            <v>2019-2710</v>
          </cell>
        </row>
        <row r="2714">
          <cell r="A2714" t="str">
            <v>2019-2711</v>
          </cell>
        </row>
        <row r="2715">
          <cell r="A2715" t="str">
            <v>2019-2712</v>
          </cell>
        </row>
        <row r="2716">
          <cell r="A2716" t="str">
            <v>2019-2713</v>
          </cell>
        </row>
        <row r="2717">
          <cell r="A2717" t="str">
            <v>2019-2714</v>
          </cell>
        </row>
        <row r="2718">
          <cell r="A2718" t="str">
            <v>2019-2715</v>
          </cell>
        </row>
        <row r="2719">
          <cell r="A2719" t="str">
            <v>2019-2716</v>
          </cell>
        </row>
        <row r="2720">
          <cell r="A2720" t="str">
            <v>2019-2717</v>
          </cell>
        </row>
        <row r="2721">
          <cell r="A2721" t="str">
            <v>2019-2718</v>
          </cell>
        </row>
        <row r="2722">
          <cell r="A2722" t="str">
            <v>2019-2719</v>
          </cell>
        </row>
        <row r="2723">
          <cell r="A2723" t="str">
            <v>2019-2720</v>
          </cell>
        </row>
        <row r="2724">
          <cell r="A2724" t="str">
            <v>2019-2721</v>
          </cell>
        </row>
        <row r="2725">
          <cell r="A2725" t="str">
            <v>2019-2722</v>
          </cell>
        </row>
        <row r="2726">
          <cell r="A2726" t="str">
            <v>2019-2723</v>
          </cell>
        </row>
        <row r="2727">
          <cell r="A2727" t="str">
            <v>2019-2724</v>
          </cell>
        </row>
        <row r="2728">
          <cell r="A2728" t="str">
            <v>2019-2725</v>
          </cell>
        </row>
        <row r="2729">
          <cell r="A2729" t="str">
            <v>2019-2726</v>
          </cell>
        </row>
        <row r="2730">
          <cell r="A2730" t="str">
            <v>2019-2727</v>
          </cell>
        </row>
        <row r="2731">
          <cell r="A2731" t="str">
            <v>2019-2728</v>
          </cell>
        </row>
        <row r="2732">
          <cell r="A2732" t="str">
            <v>2019-2729</v>
          </cell>
        </row>
        <row r="2733">
          <cell r="A2733" t="str">
            <v>2019-2730</v>
          </cell>
        </row>
        <row r="2734">
          <cell r="A2734" t="str">
            <v>2019-2731</v>
          </cell>
        </row>
        <row r="2735">
          <cell r="A2735" t="str">
            <v>2019-2732</v>
          </cell>
        </row>
        <row r="2736">
          <cell r="A2736" t="str">
            <v>2019-2733</v>
          </cell>
        </row>
        <row r="2737">
          <cell r="A2737" t="str">
            <v>2019-2734</v>
          </cell>
        </row>
        <row r="2738">
          <cell r="A2738" t="str">
            <v>2019-2735</v>
          </cell>
        </row>
        <row r="2739">
          <cell r="A2739" t="str">
            <v>2019-2736</v>
          </cell>
        </row>
        <row r="2740">
          <cell r="A2740" t="str">
            <v>2019-2737</v>
          </cell>
        </row>
        <row r="2741">
          <cell r="A2741" t="str">
            <v>2019-2738</v>
          </cell>
        </row>
        <row r="2742">
          <cell r="A2742" t="str">
            <v>2019-2739</v>
          </cell>
        </row>
        <row r="2743">
          <cell r="A2743" t="str">
            <v>2019-2740</v>
          </cell>
        </row>
        <row r="2744">
          <cell r="A2744" t="str">
            <v>2019-2741</v>
          </cell>
        </row>
        <row r="2745">
          <cell r="A2745" t="str">
            <v>2019-2742</v>
          </cell>
        </row>
        <row r="2746">
          <cell r="A2746" t="str">
            <v>2019-2743</v>
          </cell>
        </row>
        <row r="2747">
          <cell r="A2747" t="str">
            <v>2019-2744</v>
          </cell>
        </row>
        <row r="2748">
          <cell r="A2748" t="str">
            <v>2019-2745</v>
          </cell>
        </row>
        <row r="2749">
          <cell r="A2749" t="str">
            <v>2019-2746</v>
          </cell>
        </row>
        <row r="2750">
          <cell r="A2750" t="str">
            <v>2019-2747</v>
          </cell>
        </row>
        <row r="2751">
          <cell r="A2751" t="str">
            <v>2019-2748</v>
          </cell>
        </row>
        <row r="2752">
          <cell r="A2752" t="str">
            <v>2019-2749</v>
          </cell>
        </row>
        <row r="2753">
          <cell r="A2753" t="str">
            <v>2019-2750</v>
          </cell>
        </row>
        <row r="2754">
          <cell r="A2754" t="str">
            <v>2019-2751</v>
          </cell>
        </row>
        <row r="2755">
          <cell r="A2755" t="str">
            <v>2019-2752</v>
          </cell>
        </row>
        <row r="2756">
          <cell r="A2756" t="str">
            <v>2019-2753</v>
          </cell>
        </row>
        <row r="2757">
          <cell r="A2757" t="str">
            <v>2019-2754</v>
          </cell>
        </row>
        <row r="2758">
          <cell r="A2758" t="str">
            <v>2019-2755</v>
          </cell>
        </row>
        <row r="2759">
          <cell r="A2759" t="str">
            <v>2019-2756</v>
          </cell>
        </row>
        <row r="2760">
          <cell r="A2760" t="str">
            <v>2019-2757</v>
          </cell>
        </row>
        <row r="2761">
          <cell r="A2761" t="str">
            <v>2019-2758</v>
          </cell>
        </row>
        <row r="2762">
          <cell r="A2762" t="str">
            <v>2019-2759</v>
          </cell>
        </row>
        <row r="2763">
          <cell r="A2763" t="str">
            <v>2019-2760</v>
          </cell>
        </row>
        <row r="2764">
          <cell r="A2764" t="str">
            <v>2019-2761</v>
          </cell>
        </row>
        <row r="2765">
          <cell r="A2765" t="str">
            <v>2019-2762</v>
          </cell>
        </row>
        <row r="2766">
          <cell r="A2766" t="str">
            <v>2019-2763</v>
          </cell>
        </row>
        <row r="2767">
          <cell r="A2767" t="str">
            <v>2019-2764</v>
          </cell>
        </row>
        <row r="2768">
          <cell r="A2768" t="str">
            <v>2019-2765</v>
          </cell>
        </row>
        <row r="2769">
          <cell r="A2769" t="str">
            <v>2019-2766</v>
          </cell>
        </row>
        <row r="2770">
          <cell r="A2770" t="str">
            <v>2019-2767</v>
          </cell>
        </row>
        <row r="2771">
          <cell r="A2771" t="str">
            <v>2019-2768</v>
          </cell>
        </row>
        <row r="2772">
          <cell r="A2772" t="str">
            <v>2019-2769</v>
          </cell>
        </row>
        <row r="2773">
          <cell r="A2773" t="str">
            <v>2019-2770</v>
          </cell>
        </row>
        <row r="2774">
          <cell r="A2774" t="str">
            <v>2019-2771</v>
          </cell>
        </row>
        <row r="2775">
          <cell r="A2775" t="str">
            <v>2019-2772</v>
          </cell>
        </row>
        <row r="2776">
          <cell r="A2776" t="str">
            <v>2019-2773</v>
          </cell>
        </row>
        <row r="2777">
          <cell r="A2777" t="str">
            <v>2019-2774</v>
          </cell>
        </row>
        <row r="2778">
          <cell r="A2778" t="str">
            <v>2019-2775</v>
          </cell>
        </row>
        <row r="2779">
          <cell r="A2779" t="str">
            <v>2019-2776</v>
          </cell>
        </row>
        <row r="2780">
          <cell r="A2780" t="str">
            <v>2019-2777</v>
          </cell>
        </row>
        <row r="2781">
          <cell r="A2781" t="str">
            <v>2019-2778</v>
          </cell>
        </row>
        <row r="2782">
          <cell r="A2782" t="str">
            <v>2019-2779</v>
          </cell>
        </row>
        <row r="2783">
          <cell r="A2783" t="str">
            <v>2019-2780</v>
          </cell>
        </row>
        <row r="2784">
          <cell r="A2784" t="str">
            <v>2019-2781</v>
          </cell>
        </row>
        <row r="2785">
          <cell r="A2785" t="str">
            <v>2019-2782</v>
          </cell>
        </row>
        <row r="2786">
          <cell r="A2786" t="str">
            <v>2019-2783</v>
          </cell>
        </row>
        <row r="2787">
          <cell r="A2787" t="str">
            <v>2019-2784</v>
          </cell>
        </row>
        <row r="2788">
          <cell r="A2788" t="str">
            <v>2019-2785</v>
          </cell>
        </row>
        <row r="2789">
          <cell r="A2789" t="str">
            <v>2019-2786</v>
          </cell>
        </row>
        <row r="2790">
          <cell r="A2790" t="str">
            <v>2019-2787</v>
          </cell>
        </row>
        <row r="2791">
          <cell r="A2791" t="str">
            <v>2019-2788</v>
          </cell>
        </row>
        <row r="2792">
          <cell r="A2792" t="str">
            <v>2019-2789</v>
          </cell>
        </row>
        <row r="2793">
          <cell r="A2793" t="str">
            <v>2019-2790</v>
          </cell>
        </row>
        <row r="2794">
          <cell r="A2794" t="str">
            <v>2019-2791</v>
          </cell>
        </row>
        <row r="2795">
          <cell r="A2795" t="str">
            <v>2019-2792</v>
          </cell>
        </row>
        <row r="2796">
          <cell r="A2796" t="str">
            <v>2019-2793</v>
          </cell>
        </row>
        <row r="2797">
          <cell r="A2797" t="str">
            <v>2019-2794</v>
          </cell>
        </row>
        <row r="2798">
          <cell r="A2798" t="str">
            <v>2019-2795</v>
          </cell>
        </row>
        <row r="2799">
          <cell r="A2799" t="str">
            <v>2019-2796</v>
          </cell>
        </row>
        <row r="2800">
          <cell r="A2800" t="str">
            <v>2019-2797</v>
          </cell>
        </row>
        <row r="2801">
          <cell r="A2801" t="str">
            <v>2019-2798</v>
          </cell>
        </row>
        <row r="2802">
          <cell r="A2802" t="str">
            <v>2019-2799</v>
          </cell>
        </row>
        <row r="2803">
          <cell r="A2803" t="str">
            <v>2019-2800</v>
          </cell>
        </row>
        <row r="2804">
          <cell r="A2804" t="str">
            <v>2019-2801</v>
          </cell>
        </row>
        <row r="2805">
          <cell r="A2805" t="str">
            <v>2019-2802</v>
          </cell>
        </row>
        <row r="2806">
          <cell r="A2806" t="str">
            <v>2019-2803</v>
          </cell>
        </row>
        <row r="2807">
          <cell r="A2807" t="str">
            <v>2019-2804</v>
          </cell>
        </row>
        <row r="2808">
          <cell r="A2808" t="str">
            <v>2019-2805</v>
          </cell>
        </row>
        <row r="2809">
          <cell r="A2809" t="str">
            <v>2019-2806</v>
          </cell>
        </row>
        <row r="2810">
          <cell r="A2810" t="str">
            <v>2019-2807</v>
          </cell>
        </row>
        <row r="2811">
          <cell r="A2811" t="str">
            <v>2019-2808</v>
          </cell>
        </row>
        <row r="2812">
          <cell r="A2812" t="str">
            <v>2019-2809</v>
          </cell>
        </row>
        <row r="2813">
          <cell r="A2813" t="str">
            <v>2019-2810</v>
          </cell>
        </row>
        <row r="2814">
          <cell r="A2814" t="str">
            <v>2019-2811</v>
          </cell>
        </row>
        <row r="2815">
          <cell r="A2815" t="str">
            <v>2019-2812</v>
          </cell>
        </row>
        <row r="2816">
          <cell r="A2816" t="str">
            <v>2019-2813</v>
          </cell>
        </row>
        <row r="2817">
          <cell r="A2817" t="str">
            <v>2019-2814</v>
          </cell>
        </row>
        <row r="2818">
          <cell r="A2818" t="str">
            <v>2019-2815</v>
          </cell>
        </row>
        <row r="2819">
          <cell r="A2819" t="str">
            <v>2019-2816</v>
          </cell>
        </row>
        <row r="2820">
          <cell r="A2820" t="str">
            <v>2019-2817</v>
          </cell>
        </row>
        <row r="2821">
          <cell r="A2821" t="str">
            <v>2019-2818</v>
          </cell>
        </row>
        <row r="2822">
          <cell r="A2822" t="str">
            <v>2019-2819</v>
          </cell>
        </row>
        <row r="2823">
          <cell r="A2823" t="str">
            <v>2019-2820</v>
          </cell>
        </row>
        <row r="2824">
          <cell r="A2824" t="str">
            <v>2019-2821</v>
          </cell>
        </row>
        <row r="2825">
          <cell r="A2825" t="str">
            <v>2019-2822</v>
          </cell>
        </row>
        <row r="2826">
          <cell r="A2826" t="str">
            <v>2019-2823</v>
          </cell>
        </row>
        <row r="2827">
          <cell r="A2827" t="str">
            <v>2019-2824</v>
          </cell>
        </row>
        <row r="2828">
          <cell r="A2828" t="str">
            <v>2019-2825</v>
          </cell>
        </row>
        <row r="2829">
          <cell r="A2829" t="str">
            <v>2019-2826</v>
          </cell>
        </row>
        <row r="2830">
          <cell r="A2830" t="str">
            <v>2019-2827</v>
          </cell>
        </row>
        <row r="2831">
          <cell r="A2831" t="str">
            <v>2019-2828</v>
          </cell>
        </row>
        <row r="2832">
          <cell r="A2832" t="str">
            <v>2019-2829</v>
          </cell>
        </row>
        <row r="2833">
          <cell r="A2833" t="str">
            <v>2019-2830</v>
          </cell>
        </row>
        <row r="2834">
          <cell r="A2834" t="str">
            <v>2019-2831</v>
          </cell>
        </row>
        <row r="2835">
          <cell r="A2835" t="str">
            <v>2019-2832</v>
          </cell>
        </row>
        <row r="2836">
          <cell r="A2836" t="str">
            <v>2019-2833</v>
          </cell>
        </row>
        <row r="2837">
          <cell r="A2837" t="str">
            <v>2019-2834</v>
          </cell>
        </row>
        <row r="2838">
          <cell r="A2838" t="str">
            <v>2019-2835</v>
          </cell>
        </row>
        <row r="2839">
          <cell r="A2839" t="str">
            <v>2019-2836</v>
          </cell>
        </row>
        <row r="2840">
          <cell r="A2840" t="str">
            <v>2019-2837</v>
          </cell>
        </row>
        <row r="2841">
          <cell r="A2841" t="str">
            <v>2019-2838</v>
          </cell>
        </row>
        <row r="2842">
          <cell r="A2842" t="str">
            <v>2019-2839</v>
          </cell>
        </row>
        <row r="2843">
          <cell r="A2843" t="str">
            <v>2019-2840</v>
          </cell>
        </row>
        <row r="2844">
          <cell r="A2844" t="str">
            <v>2019-2841</v>
          </cell>
        </row>
        <row r="2845">
          <cell r="A2845" t="str">
            <v>2019-2842</v>
          </cell>
        </row>
        <row r="2846">
          <cell r="A2846" t="str">
            <v>2019-2843</v>
          </cell>
        </row>
        <row r="2847">
          <cell r="A2847" t="str">
            <v>2019-2844</v>
          </cell>
        </row>
        <row r="2848">
          <cell r="A2848" t="str">
            <v>2019-2845</v>
          </cell>
        </row>
        <row r="2849">
          <cell r="A2849" t="str">
            <v>2019-2846</v>
          </cell>
        </row>
        <row r="2850">
          <cell r="A2850" t="str">
            <v>2019-2847</v>
          </cell>
        </row>
        <row r="2851">
          <cell r="A2851" t="str">
            <v>2019-2848</v>
          </cell>
        </row>
        <row r="2852">
          <cell r="A2852" t="str">
            <v>2019-2849</v>
          </cell>
        </row>
        <row r="2853">
          <cell r="A2853" t="str">
            <v>2019-2850</v>
          </cell>
        </row>
        <row r="2854">
          <cell r="A2854" t="str">
            <v>2019-2851</v>
          </cell>
        </row>
        <row r="2855">
          <cell r="A2855" t="str">
            <v>2019-2852</v>
          </cell>
        </row>
        <row r="2856">
          <cell r="A2856" t="str">
            <v>2019-2853</v>
          </cell>
        </row>
        <row r="2857">
          <cell r="A2857" t="str">
            <v>2019-2854</v>
          </cell>
        </row>
        <row r="2858">
          <cell r="A2858" t="str">
            <v>2019-2855</v>
          </cell>
        </row>
        <row r="2859">
          <cell r="A2859" t="str">
            <v>2019-2856</v>
          </cell>
        </row>
        <row r="2860">
          <cell r="A2860" t="str">
            <v>2019-2857</v>
          </cell>
        </row>
        <row r="2861">
          <cell r="A2861" t="str">
            <v>2019-2858</v>
          </cell>
        </row>
        <row r="2862">
          <cell r="A2862" t="str">
            <v>2019-2859</v>
          </cell>
        </row>
        <row r="2863">
          <cell r="A2863" t="str">
            <v>2019-2860</v>
          </cell>
        </row>
        <row r="2864">
          <cell r="A2864" t="str">
            <v>2019-2861</v>
          </cell>
        </row>
        <row r="2865">
          <cell r="A2865" t="str">
            <v>2019-2862</v>
          </cell>
        </row>
        <row r="2866">
          <cell r="A2866" t="str">
            <v>2019-2863</v>
          </cell>
        </row>
        <row r="2867">
          <cell r="A2867" t="str">
            <v>2019-2864</v>
          </cell>
        </row>
        <row r="2868">
          <cell r="A2868" t="str">
            <v>2019-2865</v>
          </cell>
        </row>
        <row r="2869">
          <cell r="A2869" t="str">
            <v>2019-2866</v>
          </cell>
        </row>
        <row r="2870">
          <cell r="A2870" t="str">
            <v>2019-2867</v>
          </cell>
        </row>
        <row r="2871">
          <cell r="A2871" t="str">
            <v>2019-2868</v>
          </cell>
        </row>
        <row r="2872">
          <cell r="A2872" t="str">
            <v>2019-2869</v>
          </cell>
        </row>
        <row r="2873">
          <cell r="A2873" t="str">
            <v>2019-2870</v>
          </cell>
        </row>
        <row r="2874">
          <cell r="A2874" t="str">
            <v>2019-2871</v>
          </cell>
        </row>
        <row r="2875">
          <cell r="A2875" t="str">
            <v>2019-2872</v>
          </cell>
        </row>
        <row r="2876">
          <cell r="A2876" t="str">
            <v>2019-2873</v>
          </cell>
        </row>
        <row r="2877">
          <cell r="A2877" t="str">
            <v>2019-2874</v>
          </cell>
        </row>
        <row r="2878">
          <cell r="A2878" t="str">
            <v>2019-2875</v>
          </cell>
        </row>
        <row r="2879">
          <cell r="A2879" t="str">
            <v>2019-2876</v>
          </cell>
        </row>
        <row r="2880">
          <cell r="A2880" t="str">
            <v>2019-2877</v>
          </cell>
        </row>
        <row r="2881">
          <cell r="A2881" t="str">
            <v>2019-2878</v>
          </cell>
        </row>
        <row r="2882">
          <cell r="A2882" t="str">
            <v>2019-2879</v>
          </cell>
        </row>
        <row r="2883">
          <cell r="A2883" t="str">
            <v>2019-2880</v>
          </cell>
        </row>
        <row r="2884">
          <cell r="A2884" t="str">
            <v>2019-2881</v>
          </cell>
        </row>
        <row r="2885">
          <cell r="A2885" t="str">
            <v>2019-2882</v>
          </cell>
        </row>
        <row r="2886">
          <cell r="A2886" t="str">
            <v>2019-2883</v>
          </cell>
        </row>
        <row r="2887">
          <cell r="A2887" t="str">
            <v>2019-2884</v>
          </cell>
        </row>
        <row r="2888">
          <cell r="A2888" t="str">
            <v>2019-2885</v>
          </cell>
        </row>
        <row r="2889">
          <cell r="A2889" t="str">
            <v>2019-2886</v>
          </cell>
        </row>
        <row r="2890">
          <cell r="A2890" t="str">
            <v>2019-2887</v>
          </cell>
        </row>
        <row r="2891">
          <cell r="A2891" t="str">
            <v>2019-2888</v>
          </cell>
        </row>
        <row r="2892">
          <cell r="A2892" t="str">
            <v>2019-2889</v>
          </cell>
        </row>
        <row r="2893">
          <cell r="A2893" t="str">
            <v>2019-2890</v>
          </cell>
        </row>
        <row r="2894">
          <cell r="A2894" t="str">
            <v>2019-2891</v>
          </cell>
        </row>
        <row r="2895">
          <cell r="A2895" t="str">
            <v>2019-2892</v>
          </cell>
        </row>
        <row r="2896">
          <cell r="A2896" t="str">
            <v>2019-2893</v>
          </cell>
        </row>
        <row r="2897">
          <cell r="A2897" t="str">
            <v>2019-2894</v>
          </cell>
        </row>
        <row r="2898">
          <cell r="A2898" t="str">
            <v>2019-2895</v>
          </cell>
        </row>
        <row r="2899">
          <cell r="A2899" t="str">
            <v>2019-2896</v>
          </cell>
        </row>
        <row r="2900">
          <cell r="A2900" t="str">
            <v>2019-2897</v>
          </cell>
        </row>
        <row r="2901">
          <cell r="A2901" t="str">
            <v>2019-2898</v>
          </cell>
        </row>
        <row r="2902">
          <cell r="A2902" t="str">
            <v>2019-2899</v>
          </cell>
        </row>
        <row r="2903">
          <cell r="A2903" t="str">
            <v>2019-2900</v>
          </cell>
        </row>
        <row r="2904">
          <cell r="A2904" t="str">
            <v>2019-2901</v>
          </cell>
        </row>
        <row r="2905">
          <cell r="A2905" t="str">
            <v>2019-2902</v>
          </cell>
        </row>
        <row r="2906">
          <cell r="A2906" t="str">
            <v>2019-2903</v>
          </cell>
        </row>
        <row r="2907">
          <cell r="A2907" t="str">
            <v>2019-2904</v>
          </cell>
        </row>
        <row r="2908">
          <cell r="A2908" t="str">
            <v>2019-2905</v>
          </cell>
        </row>
        <row r="2909">
          <cell r="A2909" t="str">
            <v>2019-2906</v>
          </cell>
        </row>
        <row r="2910">
          <cell r="A2910" t="str">
            <v>2019-2907</v>
          </cell>
        </row>
        <row r="2911">
          <cell r="A2911" t="str">
            <v>2019-2908</v>
          </cell>
        </row>
        <row r="2912">
          <cell r="A2912" t="str">
            <v>2019-2909</v>
          </cell>
        </row>
        <row r="2913">
          <cell r="A2913" t="str">
            <v>2019-2910</v>
          </cell>
        </row>
        <row r="2914">
          <cell r="A2914" t="str">
            <v>2019-2911</v>
          </cell>
        </row>
        <row r="2915">
          <cell r="A2915" t="str">
            <v>2019-2912</v>
          </cell>
        </row>
        <row r="2916">
          <cell r="A2916" t="str">
            <v>2019-2913</v>
          </cell>
        </row>
        <row r="2917">
          <cell r="A2917" t="str">
            <v>2019-2914</v>
          </cell>
        </row>
        <row r="2918">
          <cell r="A2918" t="str">
            <v>2019-2915</v>
          </cell>
        </row>
        <row r="2919">
          <cell r="A2919" t="str">
            <v>2019-2916</v>
          </cell>
        </row>
        <row r="2920">
          <cell r="A2920" t="str">
            <v>2019-2917</v>
          </cell>
        </row>
        <row r="2921">
          <cell r="A2921" t="str">
            <v>2019-2918</v>
          </cell>
        </row>
        <row r="2922">
          <cell r="A2922" t="str">
            <v>2019-2919</v>
          </cell>
        </row>
        <row r="2923">
          <cell r="A2923" t="str">
            <v>2019-2920</v>
          </cell>
        </row>
        <row r="2924">
          <cell r="A2924" t="str">
            <v>2019-2921</v>
          </cell>
        </row>
        <row r="2925">
          <cell r="A2925" t="str">
            <v>2019-2922</v>
          </cell>
        </row>
        <row r="2926">
          <cell r="A2926" t="str">
            <v>2019-2923</v>
          </cell>
        </row>
        <row r="2927">
          <cell r="A2927" t="str">
            <v>2019-2924</v>
          </cell>
        </row>
        <row r="2928">
          <cell r="A2928" t="str">
            <v>2019-2925</v>
          </cell>
        </row>
        <row r="2929">
          <cell r="A2929" t="str">
            <v>2019-2926</v>
          </cell>
        </row>
        <row r="2930">
          <cell r="A2930" t="str">
            <v>2019-2927</v>
          </cell>
        </row>
        <row r="2931">
          <cell r="A2931" t="str">
            <v>2019-2928</v>
          </cell>
        </row>
        <row r="2932">
          <cell r="A2932" t="str">
            <v>2019-2929</v>
          </cell>
        </row>
        <row r="2933">
          <cell r="A2933" t="str">
            <v>2019-2930</v>
          </cell>
        </row>
        <row r="2934">
          <cell r="A2934" t="str">
            <v>2019-2931</v>
          </cell>
        </row>
        <row r="2935">
          <cell r="A2935" t="str">
            <v>2019-2932</v>
          </cell>
        </row>
        <row r="2936">
          <cell r="A2936" t="str">
            <v>2019-2933</v>
          </cell>
        </row>
        <row r="2937">
          <cell r="A2937" t="str">
            <v>2019-2934</v>
          </cell>
        </row>
        <row r="2938">
          <cell r="A2938" t="str">
            <v>2019-2935</v>
          </cell>
        </row>
        <row r="2939">
          <cell r="A2939" t="str">
            <v>2019-2936</v>
          </cell>
        </row>
        <row r="2940">
          <cell r="A2940" t="str">
            <v>2019-2937</v>
          </cell>
        </row>
        <row r="2941">
          <cell r="A2941" t="str">
            <v>2019-2938</v>
          </cell>
        </row>
        <row r="2942">
          <cell r="A2942" t="str">
            <v>2019-2939</v>
          </cell>
        </row>
        <row r="2943">
          <cell r="A2943" t="str">
            <v>2019-2940</v>
          </cell>
        </row>
        <row r="2944">
          <cell r="A2944" t="str">
            <v>2019-2941</v>
          </cell>
        </row>
        <row r="2945">
          <cell r="A2945" t="str">
            <v>2019-2942</v>
          </cell>
        </row>
        <row r="2946">
          <cell r="A2946" t="str">
            <v>2019-2943</v>
          </cell>
        </row>
        <row r="2947">
          <cell r="A2947" t="str">
            <v>2019-2944</v>
          </cell>
        </row>
        <row r="2948">
          <cell r="A2948" t="str">
            <v>2019-2945</v>
          </cell>
        </row>
        <row r="2949">
          <cell r="A2949" t="str">
            <v>2019-2946</v>
          </cell>
        </row>
        <row r="2950">
          <cell r="A2950" t="str">
            <v>2019-2947</v>
          </cell>
        </row>
        <row r="2951">
          <cell r="A2951" t="str">
            <v>2019-2948</v>
          </cell>
        </row>
        <row r="2952">
          <cell r="A2952" t="str">
            <v>2019-2949</v>
          </cell>
        </row>
        <row r="2953">
          <cell r="A2953" t="str">
            <v>2019-2950</v>
          </cell>
        </row>
        <row r="2954">
          <cell r="A2954" t="str">
            <v>2019-2951</v>
          </cell>
        </row>
        <row r="2955">
          <cell r="A2955" t="str">
            <v>2019-2952</v>
          </cell>
        </row>
        <row r="2956">
          <cell r="A2956" t="str">
            <v>2019-2953</v>
          </cell>
        </row>
        <row r="2957">
          <cell r="A2957" t="str">
            <v>2019-2954</v>
          </cell>
        </row>
        <row r="2958">
          <cell r="A2958" t="str">
            <v>2019-2955</v>
          </cell>
        </row>
        <row r="2959">
          <cell r="A2959" t="str">
            <v>2019-2956</v>
          </cell>
        </row>
        <row r="2960">
          <cell r="A2960" t="str">
            <v>2019-2957</v>
          </cell>
        </row>
        <row r="2961">
          <cell r="A2961" t="str">
            <v>2019-2958</v>
          </cell>
        </row>
        <row r="2962">
          <cell r="A2962" t="str">
            <v>2019-2959</v>
          </cell>
        </row>
        <row r="2963">
          <cell r="A2963" t="str">
            <v>2019-2960</v>
          </cell>
        </row>
        <row r="2964">
          <cell r="A2964" t="str">
            <v>2019-2961</v>
          </cell>
        </row>
        <row r="2965">
          <cell r="A2965" t="str">
            <v>2019-2962</v>
          </cell>
        </row>
        <row r="2966">
          <cell r="A2966" t="str">
            <v>2019-2963</v>
          </cell>
        </row>
        <row r="2967">
          <cell r="A2967" t="str">
            <v>2019-2964</v>
          </cell>
        </row>
        <row r="2968">
          <cell r="A2968" t="str">
            <v>2019-2965</v>
          </cell>
        </row>
        <row r="2969">
          <cell r="A2969" t="str">
            <v>2019-2966</v>
          </cell>
        </row>
        <row r="2970">
          <cell r="A2970" t="str">
            <v>2019-2967</v>
          </cell>
        </row>
        <row r="2971">
          <cell r="A2971" t="str">
            <v>2019-2968</v>
          </cell>
        </row>
        <row r="2972">
          <cell r="A2972" t="str">
            <v>2019-2969</v>
          </cell>
        </row>
        <row r="2973">
          <cell r="A2973" t="str">
            <v>2019-2970</v>
          </cell>
        </row>
        <row r="2974">
          <cell r="A2974" t="str">
            <v>2019-2971</v>
          </cell>
        </row>
        <row r="2975">
          <cell r="A2975" t="str">
            <v>2019-2972</v>
          </cell>
        </row>
        <row r="2976">
          <cell r="A2976" t="str">
            <v>2019-2973</v>
          </cell>
        </row>
        <row r="2977">
          <cell r="A2977" t="str">
            <v>2019-2974</v>
          </cell>
        </row>
        <row r="2978">
          <cell r="A2978" t="str">
            <v>2019-2975</v>
          </cell>
        </row>
        <row r="2979">
          <cell r="A2979" t="str">
            <v>2019-2976</v>
          </cell>
        </row>
        <row r="2980">
          <cell r="A2980" t="str">
            <v>2019-2977</v>
          </cell>
        </row>
        <row r="2981">
          <cell r="A2981" t="str">
            <v>2019-2978</v>
          </cell>
        </row>
        <row r="2982">
          <cell r="A2982" t="str">
            <v>2019-2979</v>
          </cell>
        </row>
        <row r="2983">
          <cell r="A2983" t="str">
            <v>2019-2980</v>
          </cell>
        </row>
        <row r="2984">
          <cell r="A2984" t="str">
            <v>2019-2981</v>
          </cell>
        </row>
        <row r="2985">
          <cell r="A2985" t="str">
            <v>2019-2982</v>
          </cell>
        </row>
        <row r="2986">
          <cell r="A2986" t="str">
            <v>2019-2983</v>
          </cell>
        </row>
        <row r="2987">
          <cell r="A2987" t="str">
            <v>2019-2984</v>
          </cell>
        </row>
        <row r="2988">
          <cell r="A2988" t="str">
            <v>2019-2985</v>
          </cell>
        </row>
        <row r="2989">
          <cell r="A2989" t="str">
            <v>2019-2986</v>
          </cell>
        </row>
        <row r="2990">
          <cell r="A2990" t="str">
            <v>2019-2987</v>
          </cell>
        </row>
        <row r="2991">
          <cell r="A2991" t="str">
            <v>2019-2988</v>
          </cell>
        </row>
        <row r="2992">
          <cell r="A2992" t="str">
            <v>2019-2989</v>
          </cell>
        </row>
        <row r="2993">
          <cell r="A2993" t="str">
            <v>2019-2990</v>
          </cell>
        </row>
        <row r="2994">
          <cell r="A2994" t="str">
            <v>2019-2991</v>
          </cell>
        </row>
        <row r="2995">
          <cell r="A2995" t="str">
            <v>2019-2992</v>
          </cell>
        </row>
        <row r="2996">
          <cell r="A2996" t="str">
            <v>2019-2993</v>
          </cell>
        </row>
        <row r="2997">
          <cell r="A2997" t="str">
            <v>2019-2994</v>
          </cell>
        </row>
        <row r="2998">
          <cell r="A2998" t="str">
            <v>2019-2995</v>
          </cell>
        </row>
        <row r="2999">
          <cell r="A2999" t="str">
            <v>2019-2996</v>
          </cell>
        </row>
        <row r="3000">
          <cell r="A3000" t="str">
            <v>2019-2997</v>
          </cell>
        </row>
        <row r="3001">
          <cell r="A3001" t="str">
            <v>2019-2998</v>
          </cell>
        </row>
        <row r="3002">
          <cell r="A3002" t="str">
            <v>2019-2999</v>
          </cell>
        </row>
        <row r="3003">
          <cell r="A3003" t="str">
            <v>2019-3000</v>
          </cell>
        </row>
        <row r="3004">
          <cell r="A3004" t="str">
            <v>2019-3001</v>
          </cell>
        </row>
        <row r="3005">
          <cell r="A3005" t="str">
            <v>2019-3002</v>
          </cell>
        </row>
        <row r="3006">
          <cell r="A3006" t="str">
            <v>2019-3003</v>
          </cell>
        </row>
        <row r="3007">
          <cell r="A3007" t="str">
            <v>2019-3004</v>
          </cell>
        </row>
        <row r="3008">
          <cell r="A3008" t="str">
            <v>2019-3005</v>
          </cell>
        </row>
        <row r="3009">
          <cell r="A3009" t="str">
            <v>2019-3006</v>
          </cell>
        </row>
        <row r="3010">
          <cell r="A3010" t="str">
            <v>2019-3007</v>
          </cell>
        </row>
        <row r="3011">
          <cell r="A3011" t="str">
            <v>2019-3008</v>
          </cell>
        </row>
        <row r="3012">
          <cell r="A3012" t="str">
            <v>2019-3009</v>
          </cell>
        </row>
        <row r="3013">
          <cell r="A3013" t="str">
            <v>2019-3010</v>
          </cell>
        </row>
        <row r="3014">
          <cell r="A3014" t="str">
            <v>2019-3011</v>
          </cell>
        </row>
        <row r="3015">
          <cell r="A3015" t="str">
            <v>2019-3012</v>
          </cell>
        </row>
        <row r="3016">
          <cell r="A3016" t="str">
            <v>2019-3013</v>
          </cell>
        </row>
        <row r="3017">
          <cell r="A3017" t="str">
            <v>2019-3014</v>
          </cell>
        </row>
        <row r="3018">
          <cell r="A3018" t="str">
            <v>2019-3015</v>
          </cell>
        </row>
        <row r="3019">
          <cell r="A3019" t="str">
            <v>2019-3016</v>
          </cell>
        </row>
        <row r="3020">
          <cell r="A3020" t="str">
            <v>2019-3017</v>
          </cell>
        </row>
        <row r="3021">
          <cell r="A3021" t="str">
            <v>2019-3018</v>
          </cell>
        </row>
        <row r="3022">
          <cell r="A3022" t="str">
            <v>2019-3019</v>
          </cell>
        </row>
        <row r="3023">
          <cell r="A3023" t="str">
            <v>2019-3020</v>
          </cell>
        </row>
        <row r="3024">
          <cell r="A3024" t="str">
            <v>2019-3021</v>
          </cell>
        </row>
        <row r="3025">
          <cell r="A3025" t="str">
            <v>2019-3022</v>
          </cell>
        </row>
        <row r="3026">
          <cell r="A3026" t="str">
            <v>2019-3023</v>
          </cell>
        </row>
        <row r="3027">
          <cell r="A3027" t="str">
            <v>2019-3024</v>
          </cell>
        </row>
        <row r="3028">
          <cell r="A3028" t="str">
            <v>2019-3025</v>
          </cell>
        </row>
        <row r="3029">
          <cell r="A3029" t="str">
            <v>2019-3026</v>
          </cell>
        </row>
        <row r="3030">
          <cell r="A3030" t="str">
            <v>2019-3027</v>
          </cell>
        </row>
        <row r="3031">
          <cell r="A3031" t="str">
            <v>2019-3028</v>
          </cell>
        </row>
        <row r="3032">
          <cell r="A3032" t="str">
            <v>2019-3029</v>
          </cell>
        </row>
        <row r="3033">
          <cell r="A3033" t="str">
            <v>2019-3030</v>
          </cell>
        </row>
        <row r="3034">
          <cell r="A3034" t="str">
            <v>2019-3031</v>
          </cell>
        </row>
        <row r="3035">
          <cell r="A3035" t="str">
            <v>2019-3032</v>
          </cell>
        </row>
        <row r="3036">
          <cell r="A3036" t="str">
            <v>2019-3033</v>
          </cell>
        </row>
        <row r="3037">
          <cell r="A3037" t="str">
            <v>2019-3034</v>
          </cell>
        </row>
        <row r="3038">
          <cell r="A3038" t="str">
            <v>2019-3035</v>
          </cell>
        </row>
        <row r="3039">
          <cell r="A3039" t="str">
            <v>2019-3036</v>
          </cell>
        </row>
        <row r="3040">
          <cell r="A3040" t="str">
            <v>2019-3037</v>
          </cell>
        </row>
        <row r="3041">
          <cell r="A3041" t="str">
            <v>2019-3038</v>
          </cell>
        </row>
        <row r="3042">
          <cell r="A3042" t="str">
            <v>2019-3039</v>
          </cell>
        </row>
        <row r="3043">
          <cell r="A3043" t="str">
            <v>2019-3040</v>
          </cell>
        </row>
        <row r="3044">
          <cell r="A3044" t="str">
            <v>2019-3041</v>
          </cell>
        </row>
        <row r="3045">
          <cell r="A3045" t="str">
            <v>2019-3042</v>
          </cell>
        </row>
        <row r="3046">
          <cell r="A3046" t="str">
            <v>2019-3043</v>
          </cell>
        </row>
        <row r="3047">
          <cell r="A3047" t="str">
            <v>2019-3044</v>
          </cell>
        </row>
        <row r="3048">
          <cell r="A3048" t="str">
            <v>2019-3045</v>
          </cell>
        </row>
        <row r="3049">
          <cell r="A3049" t="str">
            <v>2019-3046</v>
          </cell>
        </row>
        <row r="3050">
          <cell r="A3050" t="str">
            <v>2019-3047</v>
          </cell>
        </row>
        <row r="3051">
          <cell r="A3051" t="str">
            <v>2019-3048</v>
          </cell>
        </row>
        <row r="3052">
          <cell r="A3052" t="str">
            <v>2019-3049</v>
          </cell>
        </row>
        <row r="3053">
          <cell r="A3053" t="str">
            <v>2019-3050</v>
          </cell>
        </row>
        <row r="3054">
          <cell r="A3054" t="str">
            <v>2019-3051</v>
          </cell>
        </row>
        <row r="3055">
          <cell r="A3055" t="str">
            <v>2019-3052</v>
          </cell>
        </row>
        <row r="3056">
          <cell r="A3056" t="str">
            <v>2019-3053</v>
          </cell>
        </row>
        <row r="3057">
          <cell r="A3057" t="str">
            <v>2019-3054</v>
          </cell>
        </row>
        <row r="3058">
          <cell r="A3058" t="str">
            <v>2019-3055</v>
          </cell>
        </row>
        <row r="3059">
          <cell r="A3059" t="str">
            <v>2019-3056</v>
          </cell>
        </row>
        <row r="3060">
          <cell r="A3060" t="str">
            <v>2019-3057</v>
          </cell>
        </row>
        <row r="3061">
          <cell r="A3061" t="str">
            <v>2019-3058</v>
          </cell>
        </row>
        <row r="3062">
          <cell r="A3062" t="str">
            <v>2019-3059</v>
          </cell>
        </row>
        <row r="3063">
          <cell r="A3063" t="str">
            <v>2019-3060</v>
          </cell>
        </row>
        <row r="3064">
          <cell r="A3064" t="str">
            <v>2019-3061</v>
          </cell>
        </row>
        <row r="3065">
          <cell r="A3065" t="str">
            <v>2019-3062</v>
          </cell>
        </row>
        <row r="3066">
          <cell r="A3066" t="str">
            <v>2019-3063</v>
          </cell>
        </row>
        <row r="3067">
          <cell r="A3067" t="str">
            <v>2019-3064</v>
          </cell>
        </row>
        <row r="3068">
          <cell r="A3068" t="str">
            <v>2019-3065</v>
          </cell>
        </row>
        <row r="3069">
          <cell r="A3069" t="str">
            <v>2019-3066</v>
          </cell>
        </row>
        <row r="3070">
          <cell r="A3070" t="str">
            <v>2019-3067</v>
          </cell>
        </row>
        <row r="3071">
          <cell r="A3071" t="str">
            <v>2019-3068</v>
          </cell>
        </row>
        <row r="3072">
          <cell r="A3072" t="str">
            <v>2019-3069</v>
          </cell>
        </row>
        <row r="3073">
          <cell r="A3073" t="str">
            <v>2019-3070</v>
          </cell>
        </row>
        <row r="3074">
          <cell r="A3074" t="str">
            <v>2019-3071</v>
          </cell>
        </row>
        <row r="3075">
          <cell r="A3075" t="str">
            <v>2019-3072</v>
          </cell>
        </row>
        <row r="3076">
          <cell r="A3076" t="str">
            <v>2019-3073</v>
          </cell>
        </row>
        <row r="3077">
          <cell r="A3077" t="str">
            <v>2019-3074</v>
          </cell>
        </row>
        <row r="3078">
          <cell r="A3078" t="str">
            <v>2019-3075</v>
          </cell>
        </row>
        <row r="3079">
          <cell r="A3079" t="str">
            <v>2019-3076</v>
          </cell>
        </row>
        <row r="3080">
          <cell r="A3080" t="str">
            <v>2019-3077</v>
          </cell>
        </row>
        <row r="3081">
          <cell r="A3081" t="str">
            <v>2019-3078</v>
          </cell>
        </row>
        <row r="3082">
          <cell r="A3082" t="str">
            <v>2019-3079</v>
          </cell>
        </row>
        <row r="3083">
          <cell r="A3083" t="str">
            <v>2019-3080</v>
          </cell>
        </row>
        <row r="3084">
          <cell r="A3084" t="str">
            <v>2019-3081</v>
          </cell>
        </row>
        <row r="3085">
          <cell r="A3085" t="str">
            <v>2019-3082</v>
          </cell>
        </row>
        <row r="3086">
          <cell r="A3086" t="str">
            <v>2019-3083</v>
          </cell>
        </row>
        <row r="3087">
          <cell r="A3087" t="str">
            <v>2019-3084</v>
          </cell>
        </row>
        <row r="3088">
          <cell r="A3088" t="str">
            <v>2019-3085</v>
          </cell>
        </row>
        <row r="3089">
          <cell r="A3089" t="str">
            <v>2019-3086</v>
          </cell>
        </row>
        <row r="3090">
          <cell r="A3090" t="str">
            <v>2019-3087</v>
          </cell>
        </row>
        <row r="3091">
          <cell r="A3091" t="str">
            <v>2019-3088</v>
          </cell>
        </row>
        <row r="3092">
          <cell r="A3092" t="str">
            <v>2019-3089</v>
          </cell>
        </row>
        <row r="3093">
          <cell r="A3093" t="str">
            <v>2019-3090</v>
          </cell>
        </row>
        <row r="3094">
          <cell r="A3094" t="str">
            <v>2019-3091</v>
          </cell>
        </row>
        <row r="3095">
          <cell r="A3095" t="str">
            <v>2019-3092</v>
          </cell>
        </row>
        <row r="3096">
          <cell r="A3096" t="str">
            <v>2019-3093</v>
          </cell>
        </row>
        <row r="3097">
          <cell r="A3097" t="str">
            <v>2019-3094</v>
          </cell>
        </row>
        <row r="3098">
          <cell r="A3098" t="str">
            <v>2019-3095</v>
          </cell>
        </row>
        <row r="3099">
          <cell r="A3099" t="str">
            <v>2019-3096</v>
          </cell>
        </row>
        <row r="3100">
          <cell r="A3100" t="str">
            <v>2019-3097</v>
          </cell>
        </row>
        <row r="3101">
          <cell r="A3101" t="str">
            <v>2019-3098</v>
          </cell>
        </row>
        <row r="3102">
          <cell r="A3102" t="str">
            <v>2019-3099</v>
          </cell>
        </row>
        <row r="3103">
          <cell r="A3103" t="str">
            <v>2019-3100</v>
          </cell>
        </row>
        <row r="3104">
          <cell r="A3104" t="str">
            <v>2019-3101</v>
          </cell>
        </row>
        <row r="3105">
          <cell r="A3105" t="str">
            <v>2019-3102</v>
          </cell>
        </row>
        <row r="3106">
          <cell r="A3106" t="str">
            <v>2019-3103</v>
          </cell>
        </row>
        <row r="3107">
          <cell r="A3107" t="str">
            <v>2019-3104</v>
          </cell>
        </row>
        <row r="3108">
          <cell r="A3108" t="str">
            <v>2019-3105</v>
          </cell>
        </row>
        <row r="3109">
          <cell r="A3109" t="str">
            <v>2019-3106</v>
          </cell>
        </row>
        <row r="3110">
          <cell r="A3110" t="str">
            <v>2019-3107</v>
          </cell>
        </row>
        <row r="3111">
          <cell r="A3111" t="str">
            <v>2019-3108</v>
          </cell>
        </row>
        <row r="3112">
          <cell r="A3112" t="str">
            <v>2019-3109</v>
          </cell>
        </row>
        <row r="3113">
          <cell r="A3113" t="str">
            <v>2019-3110</v>
          </cell>
        </row>
        <row r="3114">
          <cell r="A3114" t="str">
            <v>2019-3111</v>
          </cell>
        </row>
        <row r="3115">
          <cell r="A3115" t="str">
            <v>2019-3112</v>
          </cell>
        </row>
        <row r="3116">
          <cell r="A3116" t="str">
            <v>2019-3113</v>
          </cell>
        </row>
        <row r="3117">
          <cell r="A3117" t="str">
            <v>2019-3114</v>
          </cell>
        </row>
        <row r="3118">
          <cell r="A3118" t="str">
            <v>2019-3115</v>
          </cell>
        </row>
        <row r="3119">
          <cell r="A3119" t="str">
            <v>2019-3116</v>
          </cell>
        </row>
        <row r="3120">
          <cell r="A3120" t="str">
            <v>2019-3117</v>
          </cell>
        </row>
        <row r="3121">
          <cell r="A3121" t="str">
            <v>2019-3118</v>
          </cell>
        </row>
        <row r="3122">
          <cell r="A3122" t="str">
            <v>2019-3119</v>
          </cell>
        </row>
        <row r="3123">
          <cell r="A3123" t="str">
            <v>2019-3120</v>
          </cell>
        </row>
        <row r="3124">
          <cell r="A3124" t="str">
            <v>2019-3121</v>
          </cell>
        </row>
        <row r="3125">
          <cell r="A3125" t="str">
            <v>2019-3122</v>
          </cell>
        </row>
        <row r="3126">
          <cell r="A3126" t="str">
            <v>2019-3123</v>
          </cell>
        </row>
        <row r="3127">
          <cell r="A3127" t="str">
            <v>2019-3124</v>
          </cell>
        </row>
        <row r="3128">
          <cell r="A3128" t="str">
            <v>2019-3125</v>
          </cell>
        </row>
        <row r="3129">
          <cell r="A3129" t="str">
            <v>2019-3126</v>
          </cell>
        </row>
        <row r="3130">
          <cell r="A3130" t="str">
            <v>2019-3127</v>
          </cell>
        </row>
        <row r="3131">
          <cell r="A3131" t="str">
            <v>2019-3128</v>
          </cell>
        </row>
        <row r="3132">
          <cell r="A3132" t="str">
            <v>2019-3129</v>
          </cell>
        </row>
        <row r="3133">
          <cell r="A3133" t="str">
            <v>2019-3130</v>
          </cell>
        </row>
        <row r="3134">
          <cell r="A3134" t="str">
            <v>2019-3131</v>
          </cell>
        </row>
        <row r="3135">
          <cell r="A3135" t="str">
            <v>2019-3132</v>
          </cell>
        </row>
        <row r="3136">
          <cell r="A3136" t="str">
            <v>2019-3133</v>
          </cell>
        </row>
        <row r="3137">
          <cell r="A3137" t="str">
            <v>2019-3134</v>
          </cell>
        </row>
        <row r="3138">
          <cell r="A3138" t="str">
            <v>2019-3135</v>
          </cell>
        </row>
        <row r="3139">
          <cell r="A3139" t="str">
            <v>2019-3136</v>
          </cell>
        </row>
        <row r="3140">
          <cell r="A3140" t="str">
            <v>2019-3137</v>
          </cell>
        </row>
        <row r="3141">
          <cell r="A3141" t="str">
            <v>2019-3138</v>
          </cell>
        </row>
        <row r="3142">
          <cell r="A3142" t="str">
            <v>2019-3139</v>
          </cell>
        </row>
        <row r="3143">
          <cell r="A3143" t="str">
            <v>2019-3140</v>
          </cell>
        </row>
        <row r="3144">
          <cell r="A3144" t="str">
            <v>2019-3141</v>
          </cell>
        </row>
        <row r="3145">
          <cell r="A3145" t="str">
            <v>2019-3142</v>
          </cell>
        </row>
        <row r="3146">
          <cell r="A3146" t="str">
            <v>2019-3143</v>
          </cell>
        </row>
        <row r="3147">
          <cell r="A3147" t="str">
            <v>2019-3144</v>
          </cell>
        </row>
        <row r="3148">
          <cell r="A3148" t="str">
            <v>2019-3145</v>
          </cell>
        </row>
        <row r="3149">
          <cell r="A3149" t="str">
            <v>2019-3146</v>
          </cell>
        </row>
        <row r="3150">
          <cell r="A3150" t="str">
            <v>2019-3147</v>
          </cell>
        </row>
        <row r="3151">
          <cell r="A3151" t="str">
            <v>2019-3148</v>
          </cell>
        </row>
        <row r="3152">
          <cell r="A3152" t="str">
            <v>2019-3149</v>
          </cell>
        </row>
        <row r="3153">
          <cell r="A3153" t="str">
            <v>2019-3150</v>
          </cell>
        </row>
        <row r="3154">
          <cell r="A3154" t="str">
            <v>2019-3151</v>
          </cell>
        </row>
        <row r="3155">
          <cell r="A3155" t="str">
            <v>2019-3152</v>
          </cell>
        </row>
        <row r="3156">
          <cell r="A3156" t="str">
            <v>2019-3153</v>
          </cell>
        </row>
        <row r="3157">
          <cell r="A3157" t="str">
            <v>2019-3154</v>
          </cell>
        </row>
        <row r="3158">
          <cell r="A3158" t="str">
            <v>2019-3155</v>
          </cell>
        </row>
        <row r="3159">
          <cell r="A3159" t="str">
            <v>2019-3156</v>
          </cell>
        </row>
        <row r="3160">
          <cell r="A3160" t="str">
            <v>2019-3157</v>
          </cell>
        </row>
        <row r="3161">
          <cell r="A3161" t="str">
            <v>2019-3158</v>
          </cell>
        </row>
        <row r="3162">
          <cell r="A3162" t="str">
            <v>2019-3159</v>
          </cell>
        </row>
        <row r="3163">
          <cell r="A3163" t="str">
            <v>2019-3160</v>
          </cell>
        </row>
        <row r="3164">
          <cell r="A3164" t="str">
            <v>2019-3161</v>
          </cell>
        </row>
        <row r="3165">
          <cell r="A3165" t="str">
            <v>2019-3162</v>
          </cell>
        </row>
        <row r="3166">
          <cell r="A3166" t="str">
            <v>2019-3163</v>
          </cell>
        </row>
        <row r="3167">
          <cell r="A3167" t="str">
            <v>2019-3164</v>
          </cell>
        </row>
        <row r="3168">
          <cell r="A3168" t="str">
            <v>2019-3165</v>
          </cell>
        </row>
        <row r="3169">
          <cell r="A3169" t="str">
            <v>2019-3166</v>
          </cell>
        </row>
        <row r="3170">
          <cell r="A3170" t="str">
            <v>2019-3167</v>
          </cell>
        </row>
        <row r="3171">
          <cell r="A3171" t="str">
            <v>2019-3168</v>
          </cell>
        </row>
        <row r="3172">
          <cell r="A3172" t="str">
            <v>2019-3169</v>
          </cell>
        </row>
        <row r="3173">
          <cell r="A3173" t="str">
            <v>2019-3170</v>
          </cell>
        </row>
        <row r="3174">
          <cell r="A3174" t="str">
            <v>2019-3171</v>
          </cell>
        </row>
        <row r="3175">
          <cell r="A3175" t="str">
            <v>2019-3172</v>
          </cell>
        </row>
        <row r="3176">
          <cell r="A3176" t="str">
            <v>2019-3173</v>
          </cell>
        </row>
        <row r="3177">
          <cell r="A3177" t="str">
            <v>2019-3174</v>
          </cell>
        </row>
        <row r="3178">
          <cell r="A3178" t="str">
            <v>2019-3175</v>
          </cell>
        </row>
        <row r="3179">
          <cell r="A3179" t="str">
            <v>2019-3176</v>
          </cell>
        </row>
        <row r="3180">
          <cell r="A3180" t="str">
            <v>2019-3177</v>
          </cell>
        </row>
        <row r="3181">
          <cell r="A3181" t="str">
            <v>2019-3178</v>
          </cell>
        </row>
        <row r="3182">
          <cell r="A3182" t="str">
            <v>2019-3179</v>
          </cell>
        </row>
        <row r="3183">
          <cell r="A3183" t="str">
            <v>2019-3180</v>
          </cell>
        </row>
        <row r="3184">
          <cell r="A3184" t="str">
            <v>2019-3181</v>
          </cell>
        </row>
        <row r="3185">
          <cell r="A3185" t="str">
            <v>2019-3182</v>
          </cell>
        </row>
        <row r="3186">
          <cell r="A3186" t="str">
            <v>2019-3183</v>
          </cell>
        </row>
        <row r="3187">
          <cell r="A3187" t="str">
            <v>2019-3184</v>
          </cell>
        </row>
        <row r="3188">
          <cell r="A3188" t="str">
            <v>2019-3185</v>
          </cell>
        </row>
        <row r="3189">
          <cell r="A3189" t="str">
            <v>2019-3186</v>
          </cell>
        </row>
        <row r="3190">
          <cell r="A3190" t="str">
            <v>2019-3187</v>
          </cell>
        </row>
        <row r="3191">
          <cell r="A3191" t="str">
            <v>2019-3188</v>
          </cell>
        </row>
        <row r="3192">
          <cell r="A3192" t="str">
            <v>2019-3189</v>
          </cell>
        </row>
        <row r="3193">
          <cell r="A3193" t="str">
            <v>2019-3190</v>
          </cell>
        </row>
        <row r="3194">
          <cell r="A3194" t="str">
            <v>2019-3191</v>
          </cell>
        </row>
        <row r="3195">
          <cell r="A3195" t="str">
            <v>2019-3192</v>
          </cell>
        </row>
        <row r="3196">
          <cell r="A3196" t="str">
            <v>2019-3193</v>
          </cell>
        </row>
        <row r="3197">
          <cell r="A3197" t="str">
            <v>2019-3194</v>
          </cell>
        </row>
        <row r="3198">
          <cell r="A3198" t="str">
            <v>2019-3195</v>
          </cell>
        </row>
        <row r="3199">
          <cell r="A3199" t="str">
            <v>2019-3196</v>
          </cell>
        </row>
        <row r="3200">
          <cell r="A3200" t="str">
            <v>2019-3197</v>
          </cell>
        </row>
        <row r="3201">
          <cell r="A3201" t="str">
            <v>2019-3198</v>
          </cell>
        </row>
        <row r="3202">
          <cell r="A3202" t="str">
            <v>2019-3199</v>
          </cell>
        </row>
        <row r="3203">
          <cell r="A3203" t="str">
            <v>2019-3200</v>
          </cell>
        </row>
        <row r="3204">
          <cell r="A3204" t="str">
            <v>2019-3201</v>
          </cell>
        </row>
        <row r="3205">
          <cell r="A3205" t="str">
            <v>2019-3202</v>
          </cell>
        </row>
        <row r="3206">
          <cell r="A3206" t="str">
            <v>2019-3203</v>
          </cell>
        </row>
        <row r="3207">
          <cell r="A3207" t="str">
            <v>2019-3204</v>
          </cell>
        </row>
        <row r="3208">
          <cell r="A3208" t="str">
            <v>2019-3205</v>
          </cell>
        </row>
        <row r="3209">
          <cell r="A3209" t="str">
            <v>2019-3206</v>
          </cell>
        </row>
        <row r="3210">
          <cell r="A3210" t="str">
            <v>2019-3207</v>
          </cell>
        </row>
        <row r="3211">
          <cell r="A3211" t="str">
            <v>2019-3208</v>
          </cell>
        </row>
        <row r="3212">
          <cell r="A3212" t="str">
            <v>2019-3209</v>
          </cell>
        </row>
        <row r="3213">
          <cell r="A3213" t="str">
            <v>2019-3210</v>
          </cell>
        </row>
        <row r="3214">
          <cell r="A3214" t="str">
            <v>2019-3211</v>
          </cell>
        </row>
        <row r="3215">
          <cell r="A3215" t="str">
            <v>2019-3212</v>
          </cell>
        </row>
        <row r="3216">
          <cell r="A3216" t="str">
            <v>2019-3213</v>
          </cell>
        </row>
        <row r="3217">
          <cell r="A3217" t="str">
            <v>2019-3214</v>
          </cell>
        </row>
        <row r="3218">
          <cell r="A3218" t="str">
            <v>2019-3215</v>
          </cell>
        </row>
        <row r="3219">
          <cell r="A3219" t="str">
            <v>2019-3216</v>
          </cell>
        </row>
        <row r="3220">
          <cell r="A3220" t="str">
            <v>2019-3217</v>
          </cell>
        </row>
        <row r="3221">
          <cell r="A3221" t="str">
            <v>2019-3218</v>
          </cell>
        </row>
        <row r="3222">
          <cell r="A3222" t="str">
            <v>2019-3219</v>
          </cell>
        </row>
        <row r="3223">
          <cell r="A3223" t="str">
            <v>2019-3220</v>
          </cell>
        </row>
        <row r="3224">
          <cell r="A3224" t="str">
            <v>2019-3221</v>
          </cell>
        </row>
        <row r="3225">
          <cell r="A3225" t="str">
            <v>2019-3222</v>
          </cell>
        </row>
        <row r="3226">
          <cell r="A3226" t="str">
            <v>2019-3223</v>
          </cell>
        </row>
        <row r="3227">
          <cell r="A3227" t="str">
            <v>2019-3224</v>
          </cell>
        </row>
        <row r="3228">
          <cell r="A3228" t="str">
            <v>2019-3225</v>
          </cell>
        </row>
        <row r="3229">
          <cell r="A3229" t="str">
            <v>2019-3226</v>
          </cell>
        </row>
        <row r="3230">
          <cell r="A3230" t="str">
            <v>2019-3227</v>
          </cell>
        </row>
        <row r="3231">
          <cell r="A3231" t="str">
            <v>2019-3228</v>
          </cell>
        </row>
        <row r="3232">
          <cell r="A3232" t="str">
            <v>2019-3229</v>
          </cell>
        </row>
        <row r="3233">
          <cell r="A3233" t="str">
            <v>2019-3230</v>
          </cell>
        </row>
        <row r="3234">
          <cell r="A3234" t="str">
            <v>2019-3231</v>
          </cell>
        </row>
        <row r="3235">
          <cell r="A3235" t="str">
            <v>2019-3232</v>
          </cell>
        </row>
        <row r="3236">
          <cell r="A3236" t="str">
            <v>2019-3233</v>
          </cell>
        </row>
        <row r="3237">
          <cell r="A3237" t="str">
            <v>2019-3234</v>
          </cell>
        </row>
        <row r="3238">
          <cell r="A3238" t="str">
            <v>2019-3235</v>
          </cell>
        </row>
        <row r="3239">
          <cell r="A3239" t="str">
            <v>2019-3236</v>
          </cell>
        </row>
        <row r="3240">
          <cell r="A3240" t="str">
            <v>2019-3237</v>
          </cell>
        </row>
        <row r="3241">
          <cell r="A3241" t="str">
            <v>2019-3238</v>
          </cell>
        </row>
        <row r="3242">
          <cell r="A3242" t="str">
            <v>2019-3239</v>
          </cell>
        </row>
        <row r="3243">
          <cell r="A3243" t="str">
            <v>2019-3240</v>
          </cell>
        </row>
        <row r="3244">
          <cell r="A3244" t="str">
            <v>2019-3241</v>
          </cell>
        </row>
        <row r="3245">
          <cell r="A3245" t="str">
            <v>2019-3242</v>
          </cell>
        </row>
        <row r="3246">
          <cell r="A3246" t="str">
            <v>2019-3243</v>
          </cell>
        </row>
        <row r="3247">
          <cell r="A3247" t="str">
            <v>2019-3244</v>
          </cell>
        </row>
        <row r="3248">
          <cell r="A3248" t="str">
            <v>2019-3245</v>
          </cell>
        </row>
        <row r="3249">
          <cell r="A3249" t="str">
            <v>2019-3246</v>
          </cell>
        </row>
        <row r="3250">
          <cell r="A3250" t="str">
            <v>2019-3247</v>
          </cell>
        </row>
        <row r="3251">
          <cell r="A3251" t="str">
            <v>2019-3248</v>
          </cell>
        </row>
        <row r="3252">
          <cell r="A3252" t="str">
            <v>2019-3249</v>
          </cell>
        </row>
        <row r="3253">
          <cell r="A3253" t="str">
            <v>2019-3250</v>
          </cell>
        </row>
        <row r="3254">
          <cell r="A3254" t="str">
            <v>2019-3251</v>
          </cell>
        </row>
        <row r="3255">
          <cell r="A3255" t="str">
            <v>2019-3252</v>
          </cell>
        </row>
        <row r="3256">
          <cell r="A3256" t="str">
            <v>2019-3253</v>
          </cell>
        </row>
        <row r="3257">
          <cell r="A3257" t="str">
            <v>2019-3254</v>
          </cell>
        </row>
        <row r="3258">
          <cell r="A3258" t="str">
            <v>2019-3255</v>
          </cell>
        </row>
        <row r="3259">
          <cell r="A3259" t="str">
            <v>2019-3256</v>
          </cell>
        </row>
        <row r="3260">
          <cell r="A3260" t="str">
            <v>2019-3257</v>
          </cell>
        </row>
        <row r="3261">
          <cell r="A3261" t="str">
            <v>2019-3258</v>
          </cell>
        </row>
        <row r="3262">
          <cell r="A3262" t="str">
            <v>2019-3259</v>
          </cell>
        </row>
        <row r="3263">
          <cell r="A3263" t="str">
            <v>2019-3260</v>
          </cell>
        </row>
        <row r="3264">
          <cell r="A3264" t="str">
            <v>2019-3261</v>
          </cell>
        </row>
        <row r="3265">
          <cell r="A3265" t="str">
            <v>2019-3262</v>
          </cell>
        </row>
        <row r="3266">
          <cell r="A3266" t="str">
            <v>2019-3263</v>
          </cell>
        </row>
        <row r="3267">
          <cell r="A3267" t="str">
            <v>2019-3264</v>
          </cell>
        </row>
        <row r="3268">
          <cell r="A3268" t="str">
            <v>2019-3265</v>
          </cell>
        </row>
        <row r="3269">
          <cell r="A3269" t="str">
            <v>2019-3266</v>
          </cell>
        </row>
        <row r="3270">
          <cell r="A3270" t="str">
            <v>2019-3267</v>
          </cell>
        </row>
        <row r="3271">
          <cell r="A3271" t="str">
            <v>2019-3268</v>
          </cell>
        </row>
        <row r="3272">
          <cell r="A3272" t="str">
            <v>2019-3269</v>
          </cell>
        </row>
        <row r="3273">
          <cell r="A3273" t="str">
            <v>2019-3270</v>
          </cell>
        </row>
        <row r="3274">
          <cell r="A3274" t="str">
            <v>2019-3271</v>
          </cell>
        </row>
        <row r="3275">
          <cell r="A3275" t="str">
            <v>2019-3272</v>
          </cell>
        </row>
        <row r="3276">
          <cell r="A3276" t="str">
            <v>2019-3273</v>
          </cell>
        </row>
        <row r="3277">
          <cell r="A3277" t="str">
            <v>2019-3274</v>
          </cell>
        </row>
        <row r="3278">
          <cell r="A3278" t="str">
            <v>2019-3275</v>
          </cell>
        </row>
        <row r="3279">
          <cell r="A3279" t="str">
            <v>2019-3276</v>
          </cell>
        </row>
        <row r="3280">
          <cell r="A3280" t="str">
            <v>2019-3277</v>
          </cell>
        </row>
        <row r="3281">
          <cell r="A3281" t="str">
            <v>2019-3278</v>
          </cell>
        </row>
        <row r="3282">
          <cell r="A3282" t="str">
            <v>2019-3279</v>
          </cell>
        </row>
        <row r="3283">
          <cell r="A3283" t="str">
            <v>2019-3280</v>
          </cell>
        </row>
        <row r="3284">
          <cell r="A3284" t="str">
            <v>2019-3281</v>
          </cell>
        </row>
        <row r="3285">
          <cell r="A3285" t="str">
            <v>2019-3282</v>
          </cell>
        </row>
        <row r="3286">
          <cell r="A3286" t="str">
            <v>2019-3283</v>
          </cell>
        </row>
        <row r="3287">
          <cell r="A3287" t="str">
            <v>2019-3284</v>
          </cell>
        </row>
        <row r="3288">
          <cell r="A3288" t="str">
            <v>2019-3285</v>
          </cell>
        </row>
        <row r="3289">
          <cell r="A3289" t="str">
            <v>2019-3286</v>
          </cell>
        </row>
        <row r="3290">
          <cell r="A3290" t="str">
            <v>2019-3287</v>
          </cell>
        </row>
        <row r="3291">
          <cell r="A3291" t="str">
            <v>2019-3288</v>
          </cell>
        </row>
        <row r="3292">
          <cell r="A3292" t="str">
            <v>2019-3289</v>
          </cell>
        </row>
        <row r="3293">
          <cell r="A3293" t="str">
            <v>2019-3290</v>
          </cell>
        </row>
        <row r="3294">
          <cell r="A3294" t="str">
            <v>2019-3291</v>
          </cell>
        </row>
        <row r="3295">
          <cell r="A3295" t="str">
            <v>2019-3292</v>
          </cell>
        </row>
        <row r="3296">
          <cell r="A3296" t="str">
            <v>2019-3293</v>
          </cell>
        </row>
        <row r="3297">
          <cell r="A3297" t="str">
            <v>2019-3294</v>
          </cell>
        </row>
        <row r="3298">
          <cell r="A3298" t="str">
            <v>2019-3295</v>
          </cell>
        </row>
        <row r="3299">
          <cell r="A3299" t="str">
            <v>2019-3296</v>
          </cell>
        </row>
        <row r="3300">
          <cell r="A3300" t="str">
            <v>2019-3297</v>
          </cell>
        </row>
        <row r="3301">
          <cell r="A3301" t="str">
            <v>2019-3298</v>
          </cell>
        </row>
        <row r="3302">
          <cell r="A3302" t="str">
            <v>2019-3299</v>
          </cell>
        </row>
        <row r="3303">
          <cell r="A3303" t="str">
            <v>2019-3300</v>
          </cell>
        </row>
        <row r="3304">
          <cell r="A3304" t="str">
            <v>2019-3301</v>
          </cell>
        </row>
        <row r="3305">
          <cell r="A3305" t="str">
            <v>2019-3302</v>
          </cell>
        </row>
        <row r="3306">
          <cell r="A3306" t="str">
            <v>2019-3303</v>
          </cell>
        </row>
        <row r="3307">
          <cell r="A3307" t="str">
            <v>2019-3304</v>
          </cell>
        </row>
        <row r="3308">
          <cell r="A3308" t="str">
            <v>2019-3305</v>
          </cell>
        </row>
        <row r="3309">
          <cell r="A3309" t="str">
            <v>2019-3306</v>
          </cell>
        </row>
        <row r="3310">
          <cell r="A3310" t="str">
            <v>2019-3307</v>
          </cell>
        </row>
        <row r="3311">
          <cell r="A3311" t="str">
            <v>2019-3308</v>
          </cell>
        </row>
        <row r="3312">
          <cell r="A3312" t="str">
            <v>2019-3309</v>
          </cell>
        </row>
        <row r="3313">
          <cell r="A3313" t="str">
            <v>2019-3310</v>
          </cell>
        </row>
        <row r="3314">
          <cell r="A3314" t="str">
            <v>2019-3311</v>
          </cell>
        </row>
        <row r="3315">
          <cell r="A3315" t="str">
            <v>2019-3312</v>
          </cell>
        </row>
        <row r="3316">
          <cell r="A3316" t="str">
            <v>2019-3313</v>
          </cell>
        </row>
        <row r="3317">
          <cell r="A3317" t="str">
            <v>2019-3314</v>
          </cell>
        </row>
        <row r="3318">
          <cell r="A3318" t="str">
            <v>2019-3315</v>
          </cell>
        </row>
        <row r="3319">
          <cell r="A3319" t="str">
            <v>2019-3316</v>
          </cell>
        </row>
        <row r="3320">
          <cell r="A3320" t="str">
            <v>2019-3317</v>
          </cell>
        </row>
        <row r="3321">
          <cell r="A3321" t="str">
            <v>2019-3318</v>
          </cell>
        </row>
        <row r="3322">
          <cell r="A3322" t="str">
            <v>2019-3319</v>
          </cell>
        </row>
        <row r="3323">
          <cell r="A3323" t="str">
            <v>2019-3320</v>
          </cell>
        </row>
        <row r="3324">
          <cell r="A3324" t="str">
            <v>2019-3321</v>
          </cell>
        </row>
        <row r="3325">
          <cell r="A3325" t="str">
            <v>2019-3322</v>
          </cell>
        </row>
        <row r="3326">
          <cell r="A3326" t="str">
            <v>2019-3323</v>
          </cell>
        </row>
        <row r="3327">
          <cell r="A3327" t="str">
            <v>2019-3324</v>
          </cell>
        </row>
        <row r="3328">
          <cell r="A3328" t="str">
            <v>2019-3325</v>
          </cell>
        </row>
        <row r="3329">
          <cell r="A3329" t="str">
            <v>2019-3326</v>
          </cell>
        </row>
        <row r="3330">
          <cell r="A3330" t="str">
            <v>2019-3327</v>
          </cell>
        </row>
        <row r="3331">
          <cell r="A3331" t="str">
            <v>2019-3328</v>
          </cell>
        </row>
        <row r="3332">
          <cell r="A3332" t="str">
            <v>2019-3329</v>
          </cell>
        </row>
        <row r="3333">
          <cell r="A3333" t="str">
            <v>2019-3330</v>
          </cell>
        </row>
        <row r="3334">
          <cell r="A3334" t="str">
            <v>2019-3331</v>
          </cell>
        </row>
        <row r="3335">
          <cell r="A3335" t="str">
            <v>2019-3332</v>
          </cell>
        </row>
        <row r="3336">
          <cell r="A3336" t="str">
            <v>2019-3333</v>
          </cell>
        </row>
        <row r="3337">
          <cell r="A3337" t="str">
            <v>2019-3334</v>
          </cell>
        </row>
        <row r="3338">
          <cell r="A3338" t="str">
            <v>2019-3335</v>
          </cell>
        </row>
        <row r="3339">
          <cell r="A3339" t="str">
            <v>2019-3336</v>
          </cell>
        </row>
        <row r="3340">
          <cell r="A3340" t="str">
            <v>2019-3337</v>
          </cell>
        </row>
        <row r="3341">
          <cell r="A3341" t="str">
            <v>2019-3338</v>
          </cell>
        </row>
        <row r="3342">
          <cell r="A3342" t="str">
            <v>2019-3339</v>
          </cell>
        </row>
        <row r="3343">
          <cell r="A3343" t="str">
            <v>2019-3340</v>
          </cell>
        </row>
        <row r="3344">
          <cell r="A3344" t="str">
            <v>2019-3341</v>
          </cell>
        </row>
        <row r="3345">
          <cell r="A3345" t="str">
            <v>2019-3342</v>
          </cell>
        </row>
        <row r="3346">
          <cell r="A3346" t="str">
            <v>2019-3343</v>
          </cell>
        </row>
        <row r="3347">
          <cell r="A3347" t="str">
            <v>2019-3344</v>
          </cell>
        </row>
        <row r="3348">
          <cell r="A3348" t="str">
            <v>2019-3345</v>
          </cell>
        </row>
        <row r="3349">
          <cell r="A3349" t="str">
            <v>2019-3346</v>
          </cell>
        </row>
        <row r="3350">
          <cell r="A3350" t="str">
            <v>2019-3347</v>
          </cell>
        </row>
        <row r="3351">
          <cell r="A3351" t="str">
            <v>2019-3348</v>
          </cell>
        </row>
        <row r="3352">
          <cell r="A3352" t="str">
            <v>2019-3349</v>
          </cell>
        </row>
        <row r="3353">
          <cell r="A3353" t="str">
            <v>2019-3350</v>
          </cell>
        </row>
        <row r="3354">
          <cell r="A3354" t="str">
            <v>2019-3351</v>
          </cell>
        </row>
        <row r="3355">
          <cell r="A3355" t="str">
            <v>2019-3352</v>
          </cell>
        </row>
        <row r="3356">
          <cell r="A3356" t="str">
            <v>2019-3353</v>
          </cell>
        </row>
        <row r="3357">
          <cell r="A3357" t="str">
            <v>2019-3354</v>
          </cell>
        </row>
        <row r="3358">
          <cell r="A3358" t="str">
            <v>2019-3355</v>
          </cell>
        </row>
        <row r="3359">
          <cell r="A3359" t="str">
            <v>2019-3356</v>
          </cell>
        </row>
        <row r="3360">
          <cell r="A3360" t="str">
            <v>2019-3357</v>
          </cell>
        </row>
        <row r="3361">
          <cell r="A3361" t="str">
            <v>2019-3358</v>
          </cell>
        </row>
        <row r="3362">
          <cell r="A3362" t="str">
            <v>2019-3359</v>
          </cell>
        </row>
        <row r="3363">
          <cell r="A3363" t="str">
            <v>2019-3360</v>
          </cell>
        </row>
        <row r="3364">
          <cell r="A3364" t="str">
            <v>2019-3361</v>
          </cell>
        </row>
        <row r="3365">
          <cell r="A3365" t="str">
            <v>2019-3362</v>
          </cell>
        </row>
        <row r="3366">
          <cell r="A3366" t="str">
            <v>2019-3363</v>
          </cell>
        </row>
        <row r="3367">
          <cell r="A3367" t="str">
            <v>2019-3364</v>
          </cell>
        </row>
        <row r="3368">
          <cell r="A3368" t="str">
            <v>2019-3365</v>
          </cell>
        </row>
        <row r="3369">
          <cell r="A3369" t="str">
            <v>2019-3366</v>
          </cell>
        </row>
        <row r="3370">
          <cell r="A3370" t="str">
            <v>2019-3367</v>
          </cell>
        </row>
        <row r="3371">
          <cell r="A3371" t="str">
            <v>2019-3368</v>
          </cell>
        </row>
        <row r="3372">
          <cell r="A3372" t="str">
            <v>2019-3369</v>
          </cell>
        </row>
        <row r="3373">
          <cell r="A3373" t="str">
            <v>2019-3370</v>
          </cell>
        </row>
        <row r="3374">
          <cell r="A3374" t="str">
            <v>2019-3371</v>
          </cell>
        </row>
        <row r="3375">
          <cell r="A3375" t="str">
            <v>2019-3372</v>
          </cell>
        </row>
        <row r="3376">
          <cell r="A3376" t="str">
            <v>2019-3373</v>
          </cell>
        </row>
        <row r="3377">
          <cell r="A3377" t="str">
            <v>2019-3374</v>
          </cell>
        </row>
        <row r="3378">
          <cell r="A3378" t="str">
            <v>2019-3375</v>
          </cell>
        </row>
        <row r="3379">
          <cell r="A3379" t="str">
            <v>2019-3376</v>
          </cell>
        </row>
        <row r="3380">
          <cell r="A3380" t="str">
            <v>2019-3377</v>
          </cell>
        </row>
        <row r="3381">
          <cell r="A3381" t="str">
            <v>2019-3378</v>
          </cell>
        </row>
        <row r="3382">
          <cell r="A3382" t="str">
            <v>2019-3379</v>
          </cell>
        </row>
        <row r="3383">
          <cell r="A3383" t="str">
            <v>2019-3380</v>
          </cell>
        </row>
        <row r="3384">
          <cell r="A3384" t="str">
            <v>2019-3381</v>
          </cell>
        </row>
        <row r="3385">
          <cell r="A3385" t="str">
            <v>2019-3382</v>
          </cell>
        </row>
        <row r="3386">
          <cell r="A3386" t="str">
            <v>2019-3383</v>
          </cell>
        </row>
        <row r="3387">
          <cell r="A3387" t="str">
            <v>2019-3384</v>
          </cell>
        </row>
        <row r="3388">
          <cell r="A3388" t="str">
            <v>2019-3385</v>
          </cell>
        </row>
        <row r="3389">
          <cell r="A3389" t="str">
            <v>2019-3386</v>
          </cell>
        </row>
        <row r="3390">
          <cell r="A3390" t="str">
            <v>2019-3387</v>
          </cell>
        </row>
        <row r="3391">
          <cell r="A3391" t="str">
            <v>2019-3388</v>
          </cell>
        </row>
        <row r="3392">
          <cell r="A3392" t="str">
            <v>2019-3389</v>
          </cell>
        </row>
        <row r="3393">
          <cell r="A3393" t="str">
            <v>2019-3390</v>
          </cell>
        </row>
        <row r="3394">
          <cell r="A3394" t="str">
            <v>2019-3391</v>
          </cell>
        </row>
        <row r="3395">
          <cell r="A3395" t="str">
            <v>2019-3392</v>
          </cell>
        </row>
        <row r="3396">
          <cell r="A3396" t="str">
            <v>2019-3393</v>
          </cell>
        </row>
        <row r="3397">
          <cell r="A3397" t="str">
            <v>2019-3394</v>
          </cell>
        </row>
        <row r="3398">
          <cell r="A3398" t="str">
            <v>2019-3395</v>
          </cell>
        </row>
        <row r="3399">
          <cell r="A3399" t="str">
            <v>2019-3396</v>
          </cell>
        </row>
        <row r="3400">
          <cell r="A3400" t="str">
            <v>2019-3397</v>
          </cell>
        </row>
        <row r="3401">
          <cell r="A3401" t="str">
            <v>2019-3398</v>
          </cell>
        </row>
        <row r="3402">
          <cell r="A3402" t="str">
            <v>2019-3399</v>
          </cell>
        </row>
        <row r="3403">
          <cell r="A3403" t="str">
            <v>2019-3400</v>
          </cell>
        </row>
        <row r="3404">
          <cell r="A3404" t="str">
            <v>2019-3401</v>
          </cell>
        </row>
        <row r="3405">
          <cell r="A3405" t="str">
            <v>2019-3402</v>
          </cell>
        </row>
        <row r="3406">
          <cell r="A3406" t="str">
            <v>2019-3403</v>
          </cell>
        </row>
        <row r="3407">
          <cell r="A3407" t="str">
            <v>2019-3404</v>
          </cell>
        </row>
        <row r="3408">
          <cell r="A3408" t="str">
            <v>2019-3405</v>
          </cell>
        </row>
        <row r="3409">
          <cell r="A3409" t="str">
            <v>2019-3406</v>
          </cell>
        </row>
        <row r="3410">
          <cell r="A3410" t="str">
            <v>2019-3407</v>
          </cell>
        </row>
        <row r="3411">
          <cell r="A3411" t="str">
            <v>2019-3408</v>
          </cell>
        </row>
        <row r="3412">
          <cell r="A3412" t="str">
            <v>2019-3409</v>
          </cell>
        </row>
        <row r="3413">
          <cell r="A3413" t="str">
            <v>2019-3410</v>
          </cell>
        </row>
        <row r="3414">
          <cell r="A3414" t="str">
            <v>2019-3411</v>
          </cell>
        </row>
        <row r="3415">
          <cell r="A3415" t="str">
            <v>2019-3412</v>
          </cell>
        </row>
        <row r="3416">
          <cell r="A3416" t="str">
            <v>2019-3413</v>
          </cell>
        </row>
        <row r="3417">
          <cell r="A3417" t="str">
            <v>2019-3414</v>
          </cell>
        </row>
        <row r="3418">
          <cell r="A3418" t="str">
            <v>2019-3415</v>
          </cell>
        </row>
        <row r="3419">
          <cell r="A3419" t="str">
            <v>2019-3416</v>
          </cell>
        </row>
        <row r="3420">
          <cell r="A3420" t="str">
            <v>2019-3417</v>
          </cell>
        </row>
        <row r="3421">
          <cell r="A3421" t="str">
            <v>2019-3418</v>
          </cell>
        </row>
        <row r="3422">
          <cell r="A3422" t="str">
            <v>2019-3419</v>
          </cell>
        </row>
        <row r="3423">
          <cell r="A3423" t="str">
            <v>2019-3420</v>
          </cell>
        </row>
        <row r="3424">
          <cell r="A3424" t="str">
            <v>2019-3421</v>
          </cell>
        </row>
        <row r="3425">
          <cell r="A3425" t="str">
            <v>2019-3422</v>
          </cell>
        </row>
        <row r="3426">
          <cell r="A3426" t="str">
            <v>2019-3423</v>
          </cell>
        </row>
        <row r="3427">
          <cell r="A3427" t="str">
            <v>2019-3424</v>
          </cell>
        </row>
        <row r="3428">
          <cell r="A3428" t="str">
            <v>2019-3425</v>
          </cell>
        </row>
        <row r="3429">
          <cell r="A3429" t="str">
            <v>2019-3426</v>
          </cell>
        </row>
        <row r="3430">
          <cell r="A3430" t="str">
            <v>2019-3427</v>
          </cell>
        </row>
        <row r="3431">
          <cell r="A3431" t="str">
            <v>2019-3428</v>
          </cell>
        </row>
        <row r="3432">
          <cell r="A3432" t="str">
            <v>2019-3429</v>
          </cell>
        </row>
        <row r="3433">
          <cell r="A3433" t="str">
            <v>2019-3430</v>
          </cell>
        </row>
        <row r="3434">
          <cell r="A3434" t="str">
            <v>2019-3431</v>
          </cell>
        </row>
        <row r="3435">
          <cell r="A3435" t="str">
            <v>2019-3432</v>
          </cell>
        </row>
        <row r="3436">
          <cell r="A3436" t="str">
            <v>2019-3433</v>
          </cell>
        </row>
        <row r="3437">
          <cell r="A3437" t="str">
            <v>2019-3434</v>
          </cell>
        </row>
        <row r="3438">
          <cell r="A3438" t="str">
            <v>2019-3435</v>
          </cell>
        </row>
        <row r="3439">
          <cell r="A3439" t="str">
            <v>2019-3436</v>
          </cell>
        </row>
        <row r="3440">
          <cell r="A3440" t="str">
            <v>2019-3437</v>
          </cell>
        </row>
        <row r="3441">
          <cell r="A3441" t="str">
            <v>2019-3438</v>
          </cell>
        </row>
        <row r="3442">
          <cell r="A3442" t="str">
            <v>2019-3439</v>
          </cell>
        </row>
        <row r="3443">
          <cell r="A3443" t="str">
            <v>2019-3440</v>
          </cell>
        </row>
        <row r="3444">
          <cell r="A3444" t="str">
            <v>2019-3441</v>
          </cell>
        </row>
        <row r="3445">
          <cell r="A3445" t="str">
            <v>2019-3442</v>
          </cell>
        </row>
        <row r="3446">
          <cell r="A3446" t="str">
            <v>2019-3443</v>
          </cell>
        </row>
        <row r="3447">
          <cell r="A3447" t="str">
            <v>2019-3444</v>
          </cell>
        </row>
        <row r="3448">
          <cell r="A3448" t="str">
            <v>2019-3445</v>
          </cell>
        </row>
        <row r="3449">
          <cell r="A3449" t="str">
            <v>2019-3446</v>
          </cell>
        </row>
        <row r="3450">
          <cell r="A3450" t="str">
            <v>2019-3447</v>
          </cell>
        </row>
        <row r="3451">
          <cell r="A3451" t="str">
            <v>2019-3448</v>
          </cell>
        </row>
        <row r="3452">
          <cell r="A3452" t="str">
            <v>2019-3449</v>
          </cell>
        </row>
        <row r="3453">
          <cell r="A3453" t="str">
            <v>2019-3450</v>
          </cell>
        </row>
        <row r="3454">
          <cell r="A3454" t="str">
            <v>2019-3451</v>
          </cell>
        </row>
        <row r="3455">
          <cell r="A3455" t="str">
            <v>2019-3452</v>
          </cell>
        </row>
        <row r="3456">
          <cell r="A3456" t="str">
            <v>2019-3453</v>
          </cell>
        </row>
        <row r="3457">
          <cell r="A3457" t="str">
            <v>2019-3454</v>
          </cell>
        </row>
        <row r="3458">
          <cell r="A3458" t="str">
            <v>2019-3455</v>
          </cell>
        </row>
        <row r="3459">
          <cell r="A3459" t="str">
            <v>2019-3456</v>
          </cell>
        </row>
        <row r="3460">
          <cell r="A3460" t="str">
            <v>2019-3457</v>
          </cell>
        </row>
        <row r="3461">
          <cell r="A3461" t="str">
            <v>2019-3458</v>
          </cell>
        </row>
        <row r="3462">
          <cell r="A3462" t="str">
            <v>2019-3459</v>
          </cell>
        </row>
        <row r="3463">
          <cell r="A3463" t="str">
            <v>2019-3460</v>
          </cell>
        </row>
        <row r="3464">
          <cell r="A3464" t="str">
            <v>2019-3461</v>
          </cell>
        </row>
        <row r="3465">
          <cell r="A3465" t="str">
            <v>2019-3462</v>
          </cell>
        </row>
        <row r="3466">
          <cell r="A3466" t="str">
            <v>2019-3463</v>
          </cell>
        </row>
        <row r="3467">
          <cell r="A3467" t="str">
            <v>2019-3464</v>
          </cell>
        </row>
        <row r="3468">
          <cell r="A3468" t="str">
            <v>2019-3465</v>
          </cell>
        </row>
        <row r="3469">
          <cell r="A3469" t="str">
            <v>2019-3466</v>
          </cell>
        </row>
        <row r="3470">
          <cell r="A3470" t="str">
            <v>2019-3467</v>
          </cell>
        </row>
        <row r="3471">
          <cell r="A3471" t="str">
            <v>2019-3468</v>
          </cell>
        </row>
        <row r="3472">
          <cell r="A3472" t="str">
            <v>2019-3469</v>
          </cell>
        </row>
        <row r="3473">
          <cell r="A3473" t="str">
            <v>2019-3470</v>
          </cell>
        </row>
        <row r="3474">
          <cell r="A3474" t="str">
            <v>2019-3471</v>
          </cell>
        </row>
        <row r="3475">
          <cell r="A3475" t="str">
            <v>2019-3472</v>
          </cell>
        </row>
        <row r="3476">
          <cell r="A3476" t="str">
            <v>2019-3473</v>
          </cell>
        </row>
        <row r="3477">
          <cell r="A3477" t="str">
            <v>2019-3474</v>
          </cell>
        </row>
        <row r="3478">
          <cell r="A3478" t="str">
            <v>2019-3475</v>
          </cell>
        </row>
        <row r="3479">
          <cell r="A3479" t="str">
            <v>2019-3476</v>
          </cell>
        </row>
        <row r="3480">
          <cell r="A3480" t="str">
            <v>2019-3477</v>
          </cell>
        </row>
        <row r="3481">
          <cell r="A3481" t="str">
            <v>2019-3478</v>
          </cell>
        </row>
        <row r="3482">
          <cell r="A3482" t="str">
            <v>2019-3479</v>
          </cell>
        </row>
        <row r="3483">
          <cell r="A3483" t="str">
            <v>2019-3480</v>
          </cell>
        </row>
        <row r="3484">
          <cell r="A3484" t="str">
            <v>2019-3481</v>
          </cell>
        </row>
        <row r="3485">
          <cell r="A3485" t="str">
            <v>2019-3482</v>
          </cell>
        </row>
        <row r="3486">
          <cell r="A3486" t="str">
            <v>2019-3483</v>
          </cell>
        </row>
        <row r="3487">
          <cell r="A3487" t="str">
            <v>2019-3484</v>
          </cell>
        </row>
        <row r="3488">
          <cell r="A3488" t="str">
            <v>2019-3485</v>
          </cell>
        </row>
        <row r="3489">
          <cell r="A3489" t="str">
            <v>2019-3486</v>
          </cell>
        </row>
        <row r="3490">
          <cell r="A3490" t="str">
            <v>2019-3487</v>
          </cell>
        </row>
        <row r="3491">
          <cell r="A3491" t="str">
            <v>2019-3488</v>
          </cell>
        </row>
        <row r="3492">
          <cell r="A3492" t="str">
            <v>2019-3489</v>
          </cell>
        </row>
        <row r="3493">
          <cell r="A3493" t="str">
            <v>2019-3490</v>
          </cell>
        </row>
        <row r="3494">
          <cell r="A3494" t="str">
            <v>2019-3491</v>
          </cell>
        </row>
        <row r="3495">
          <cell r="A3495" t="str">
            <v>2019-3492</v>
          </cell>
        </row>
        <row r="3496">
          <cell r="A3496" t="str">
            <v>2019-3493</v>
          </cell>
        </row>
        <row r="3497">
          <cell r="A3497" t="str">
            <v>2019-3494</v>
          </cell>
        </row>
        <row r="3498">
          <cell r="A3498" t="str">
            <v>2019-3495</v>
          </cell>
        </row>
        <row r="3499">
          <cell r="A3499" t="str">
            <v>2019-3496</v>
          </cell>
        </row>
        <row r="3500">
          <cell r="A3500" t="str">
            <v>2019-3497</v>
          </cell>
        </row>
        <row r="3501">
          <cell r="A3501" t="str">
            <v>2019-3498</v>
          </cell>
        </row>
        <row r="3502">
          <cell r="A3502" t="str">
            <v>2019-3499</v>
          </cell>
        </row>
        <row r="3503">
          <cell r="A3503" t="str">
            <v>2019-3500</v>
          </cell>
        </row>
        <row r="3504">
          <cell r="A3504" t="str">
            <v>2019-3501</v>
          </cell>
        </row>
        <row r="3505">
          <cell r="A3505" t="str">
            <v>2019-3502</v>
          </cell>
        </row>
        <row r="3506">
          <cell r="A3506" t="str">
            <v>2019-3503</v>
          </cell>
        </row>
        <row r="3507">
          <cell r="A3507" t="str">
            <v>2019-3504</v>
          </cell>
        </row>
        <row r="3508">
          <cell r="A3508" t="str">
            <v>2019-3505</v>
          </cell>
        </row>
        <row r="3509">
          <cell r="A3509" t="str">
            <v>2019-3506</v>
          </cell>
        </row>
        <row r="3510">
          <cell r="A3510" t="str">
            <v>2019-3507</v>
          </cell>
        </row>
        <row r="3511">
          <cell r="A3511" t="str">
            <v>2019-3508</v>
          </cell>
        </row>
        <row r="3512">
          <cell r="A3512" t="str">
            <v>2019-3509</v>
          </cell>
        </row>
        <row r="3513">
          <cell r="A3513" t="str">
            <v>2019-3510</v>
          </cell>
        </row>
        <row r="3514">
          <cell r="A3514" t="str">
            <v>2019-3511</v>
          </cell>
        </row>
        <row r="3515">
          <cell r="A3515" t="str">
            <v>2019-3512</v>
          </cell>
        </row>
        <row r="3516">
          <cell r="A3516" t="str">
            <v>2019-3513</v>
          </cell>
        </row>
        <row r="3517">
          <cell r="A3517" t="str">
            <v>2019-3514</v>
          </cell>
        </row>
        <row r="3518">
          <cell r="A3518" t="str">
            <v>2019-3515</v>
          </cell>
        </row>
        <row r="3519">
          <cell r="A3519" t="str">
            <v>2019-3516</v>
          </cell>
        </row>
        <row r="3520">
          <cell r="A3520" t="str">
            <v>2019-3517</v>
          </cell>
        </row>
        <row r="3521">
          <cell r="A3521" t="str">
            <v>2019-3518</v>
          </cell>
        </row>
        <row r="3522">
          <cell r="A3522" t="str">
            <v>2019-3519</v>
          </cell>
        </row>
        <row r="3523">
          <cell r="A3523" t="str">
            <v>2019-3520</v>
          </cell>
        </row>
        <row r="3524">
          <cell r="A3524" t="str">
            <v>2019-3521</v>
          </cell>
        </row>
        <row r="3525">
          <cell r="A3525" t="str">
            <v>2019-3522</v>
          </cell>
        </row>
        <row r="3526">
          <cell r="A3526" t="str">
            <v>2019-3523</v>
          </cell>
        </row>
        <row r="3527">
          <cell r="A3527" t="str">
            <v>2019-3524</v>
          </cell>
        </row>
        <row r="3528">
          <cell r="A3528" t="str">
            <v>2019-3525</v>
          </cell>
        </row>
        <row r="3529">
          <cell r="A3529" t="str">
            <v>2019-3526</v>
          </cell>
        </row>
        <row r="3530">
          <cell r="A3530" t="str">
            <v>2019-3527</v>
          </cell>
        </row>
        <row r="3531">
          <cell r="A3531" t="str">
            <v>2019-3528</v>
          </cell>
        </row>
        <row r="3532">
          <cell r="A3532" t="str">
            <v>2019-3529</v>
          </cell>
        </row>
        <row r="3533">
          <cell r="A3533" t="str">
            <v>2019-3530</v>
          </cell>
        </row>
        <row r="3534">
          <cell r="A3534" t="str">
            <v>2019-3531</v>
          </cell>
        </row>
        <row r="3535">
          <cell r="A3535" t="str">
            <v>2019-3532</v>
          </cell>
        </row>
        <row r="3536">
          <cell r="A3536" t="str">
            <v>2019-3533</v>
          </cell>
        </row>
        <row r="3537">
          <cell r="A3537" t="str">
            <v>2019-3534</v>
          </cell>
        </row>
        <row r="3538">
          <cell r="A3538" t="str">
            <v>2019-3535</v>
          </cell>
        </row>
        <row r="3539">
          <cell r="A3539" t="str">
            <v>2019-3536</v>
          </cell>
        </row>
        <row r="3540">
          <cell r="A3540" t="str">
            <v>2019-3537</v>
          </cell>
        </row>
        <row r="3541">
          <cell r="A3541" t="str">
            <v>2019-3538</v>
          </cell>
        </row>
        <row r="3542">
          <cell r="A3542" t="str">
            <v>2019-3539</v>
          </cell>
        </row>
        <row r="3543">
          <cell r="A3543" t="str">
            <v>2019-3540</v>
          </cell>
        </row>
        <row r="3544">
          <cell r="A3544" t="str">
            <v>2019-3541</v>
          </cell>
        </row>
        <row r="3545">
          <cell r="A3545" t="str">
            <v>2019-3542</v>
          </cell>
        </row>
        <row r="3546">
          <cell r="A3546" t="str">
            <v>2019-3543</v>
          </cell>
        </row>
        <row r="3547">
          <cell r="A3547" t="str">
            <v>2019-3544</v>
          </cell>
        </row>
        <row r="3548">
          <cell r="A3548" t="str">
            <v>2019-3545</v>
          </cell>
        </row>
        <row r="3549">
          <cell r="A3549" t="str">
            <v>2019-3546</v>
          </cell>
        </row>
        <row r="3550">
          <cell r="A3550" t="str">
            <v>2019-3547</v>
          </cell>
        </row>
        <row r="3551">
          <cell r="A3551" t="str">
            <v>2019-3548</v>
          </cell>
        </row>
        <row r="3552">
          <cell r="A3552" t="str">
            <v>2019-3549</v>
          </cell>
        </row>
        <row r="3553">
          <cell r="A3553" t="str">
            <v>2019-3550</v>
          </cell>
        </row>
        <row r="3554">
          <cell r="A3554" t="str">
            <v>2019-3551</v>
          </cell>
        </row>
        <row r="3555">
          <cell r="A3555" t="str">
            <v>2019-3552</v>
          </cell>
        </row>
        <row r="3556">
          <cell r="A3556" t="str">
            <v>2019-3553</v>
          </cell>
        </row>
        <row r="3557">
          <cell r="A3557" t="str">
            <v>2019-3554</v>
          </cell>
        </row>
        <row r="3558">
          <cell r="A3558" t="str">
            <v>2019-3555</v>
          </cell>
        </row>
        <row r="3559">
          <cell r="A3559" t="str">
            <v>2019-3556</v>
          </cell>
        </row>
        <row r="3560">
          <cell r="A3560" t="str">
            <v>2019-3557</v>
          </cell>
        </row>
        <row r="3561">
          <cell r="A3561" t="str">
            <v>2019-3558</v>
          </cell>
        </row>
        <row r="3562">
          <cell r="A3562" t="str">
            <v>2019-3559</v>
          </cell>
        </row>
        <row r="3563">
          <cell r="A3563" t="str">
            <v>2019-3560</v>
          </cell>
        </row>
        <row r="3564">
          <cell r="A3564" t="str">
            <v>2019-3561</v>
          </cell>
        </row>
        <row r="3565">
          <cell r="A3565" t="str">
            <v>2019-3562</v>
          </cell>
        </row>
        <row r="3566">
          <cell r="A3566" t="str">
            <v>2019-3563</v>
          </cell>
        </row>
        <row r="3567">
          <cell r="A3567" t="str">
            <v>2019-3564</v>
          </cell>
        </row>
        <row r="3568">
          <cell r="A3568" t="str">
            <v>2019-3565</v>
          </cell>
        </row>
        <row r="3569">
          <cell r="A3569" t="str">
            <v>2019-3566</v>
          </cell>
        </row>
        <row r="3570">
          <cell r="A3570" t="str">
            <v>2019-3567</v>
          </cell>
        </row>
        <row r="3571">
          <cell r="A3571" t="str">
            <v>2019-3568</v>
          </cell>
        </row>
        <row r="3572">
          <cell r="A3572" t="str">
            <v>2019-3569</v>
          </cell>
        </row>
        <row r="3573">
          <cell r="A3573" t="str">
            <v>2019-3570</v>
          </cell>
        </row>
        <row r="3574">
          <cell r="A3574" t="str">
            <v>2019-3571</v>
          </cell>
        </row>
        <row r="3575">
          <cell r="A3575" t="str">
            <v>2019-3572</v>
          </cell>
        </row>
        <row r="3576">
          <cell r="A3576" t="str">
            <v>2019-3573</v>
          </cell>
        </row>
        <row r="3577">
          <cell r="A3577" t="str">
            <v>2019-3574</v>
          </cell>
        </row>
        <row r="3578">
          <cell r="A3578" t="str">
            <v>2019-3575</v>
          </cell>
        </row>
        <row r="3579">
          <cell r="A3579" t="str">
            <v>2019-3576</v>
          </cell>
        </row>
        <row r="3580">
          <cell r="A3580" t="str">
            <v>2019-3577</v>
          </cell>
        </row>
        <row r="3581">
          <cell r="A3581" t="str">
            <v>2019-3578</v>
          </cell>
        </row>
        <row r="3582">
          <cell r="A3582" t="str">
            <v>2019-3579</v>
          </cell>
        </row>
        <row r="3583">
          <cell r="A3583" t="str">
            <v>2019-3580</v>
          </cell>
        </row>
        <row r="3584">
          <cell r="A3584" t="str">
            <v>2019-3581</v>
          </cell>
        </row>
        <row r="3585">
          <cell r="A3585" t="str">
            <v>2019-3582</v>
          </cell>
        </row>
        <row r="3586">
          <cell r="A3586" t="str">
            <v>2019-3583</v>
          </cell>
        </row>
        <row r="3587">
          <cell r="A3587" t="str">
            <v>2019-3584</v>
          </cell>
        </row>
        <row r="3588">
          <cell r="A3588" t="str">
            <v>2019-3585</v>
          </cell>
        </row>
        <row r="3589">
          <cell r="A3589" t="str">
            <v>2019-3586</v>
          </cell>
        </row>
        <row r="3590">
          <cell r="A3590" t="str">
            <v>2019-3587</v>
          </cell>
        </row>
        <row r="3591">
          <cell r="A3591" t="str">
            <v>2019-3588</v>
          </cell>
        </row>
        <row r="3592">
          <cell r="A3592" t="str">
            <v>2019-3589</v>
          </cell>
        </row>
        <row r="3593">
          <cell r="A3593" t="str">
            <v>2019-3590</v>
          </cell>
        </row>
        <row r="3594">
          <cell r="A3594" t="str">
            <v>2019-3591</v>
          </cell>
        </row>
        <row r="3595">
          <cell r="A3595" t="str">
            <v>2019-3592</v>
          </cell>
        </row>
        <row r="3596">
          <cell r="A3596" t="str">
            <v>2019-3593</v>
          </cell>
        </row>
        <row r="3597">
          <cell r="A3597" t="str">
            <v>2019-3594</v>
          </cell>
        </row>
        <row r="3598">
          <cell r="A3598" t="str">
            <v>2019-3595</v>
          </cell>
        </row>
        <row r="3599">
          <cell r="A3599" t="str">
            <v>2019-3596</v>
          </cell>
        </row>
        <row r="3600">
          <cell r="A3600" t="str">
            <v>2019-3597</v>
          </cell>
        </row>
        <row r="3601">
          <cell r="A3601" t="str">
            <v>2019-3598</v>
          </cell>
        </row>
        <row r="3602">
          <cell r="A3602" t="str">
            <v>2019-3599</v>
          </cell>
        </row>
        <row r="3603">
          <cell r="A3603" t="str">
            <v>2019-3600</v>
          </cell>
        </row>
        <row r="3604">
          <cell r="A3604" t="str">
            <v>2019-3601</v>
          </cell>
        </row>
        <row r="3605">
          <cell r="A3605" t="str">
            <v>2019-3602</v>
          </cell>
        </row>
        <row r="3606">
          <cell r="A3606" t="str">
            <v>2019-3603</v>
          </cell>
        </row>
        <row r="3607">
          <cell r="A3607" t="str">
            <v>2019-3604</v>
          </cell>
        </row>
        <row r="3608">
          <cell r="A3608" t="str">
            <v>2019-3605</v>
          </cell>
        </row>
        <row r="3609">
          <cell r="A3609" t="str">
            <v>2019-3606</v>
          </cell>
        </row>
        <row r="3610">
          <cell r="A3610" t="str">
            <v>2019-3607</v>
          </cell>
        </row>
        <row r="3611">
          <cell r="A3611" t="str">
            <v>2019-3608</v>
          </cell>
        </row>
        <row r="3612">
          <cell r="A3612" t="str">
            <v>2019-3609</v>
          </cell>
        </row>
        <row r="3613">
          <cell r="A3613" t="str">
            <v>2019-3610</v>
          </cell>
        </row>
        <row r="3614">
          <cell r="A3614" t="str">
            <v>2019-3611</v>
          </cell>
        </row>
        <row r="3615">
          <cell r="A3615" t="str">
            <v>2019-3612</v>
          </cell>
        </row>
        <row r="3616">
          <cell r="A3616" t="str">
            <v>2019-3613</v>
          </cell>
        </row>
        <row r="3617">
          <cell r="A3617" t="str">
            <v>2019-3614</v>
          </cell>
        </row>
        <row r="3618">
          <cell r="A3618" t="str">
            <v>2019-3615</v>
          </cell>
        </row>
        <row r="3619">
          <cell r="A3619" t="str">
            <v>2019-3616</v>
          </cell>
        </row>
        <row r="3620">
          <cell r="A3620" t="str">
            <v>2019-3617</v>
          </cell>
        </row>
        <row r="3621">
          <cell r="A3621" t="str">
            <v>2019-3618</v>
          </cell>
        </row>
        <row r="3622">
          <cell r="A3622" t="str">
            <v>2019-3619</v>
          </cell>
        </row>
        <row r="3623">
          <cell r="A3623" t="str">
            <v>2019-3620</v>
          </cell>
        </row>
        <row r="3624">
          <cell r="A3624" t="str">
            <v>2019-3621</v>
          </cell>
        </row>
        <row r="3625">
          <cell r="A3625" t="str">
            <v>2019-3622</v>
          </cell>
        </row>
        <row r="3626">
          <cell r="A3626" t="str">
            <v>2019-3623</v>
          </cell>
        </row>
        <row r="3627">
          <cell r="A3627" t="str">
            <v>2019-3624</v>
          </cell>
        </row>
        <row r="3628">
          <cell r="A3628" t="str">
            <v>2019-3625</v>
          </cell>
        </row>
        <row r="3629">
          <cell r="A3629" t="str">
            <v>2019-3626</v>
          </cell>
        </row>
        <row r="3630">
          <cell r="A3630" t="str">
            <v>2019-3627</v>
          </cell>
        </row>
        <row r="3631">
          <cell r="A3631" t="str">
            <v>2019-3628</v>
          </cell>
        </row>
        <row r="3632">
          <cell r="A3632" t="str">
            <v>2019-3629</v>
          </cell>
        </row>
        <row r="3633">
          <cell r="A3633" t="str">
            <v>2019-3630</v>
          </cell>
        </row>
        <row r="3634">
          <cell r="A3634" t="str">
            <v>2019-3631</v>
          </cell>
        </row>
        <row r="3635">
          <cell r="A3635" t="str">
            <v>2019-3632</v>
          </cell>
        </row>
        <row r="3636">
          <cell r="A3636" t="str">
            <v>2019-3633</v>
          </cell>
        </row>
        <row r="3637">
          <cell r="A3637" t="str">
            <v>2019-3634</v>
          </cell>
        </row>
        <row r="3638">
          <cell r="A3638" t="str">
            <v>2019-3635</v>
          </cell>
        </row>
        <row r="3639">
          <cell r="A3639" t="str">
            <v>2019-3636</v>
          </cell>
        </row>
        <row r="3640">
          <cell r="A3640" t="str">
            <v>2019-3637</v>
          </cell>
        </row>
        <row r="3641">
          <cell r="A3641" t="str">
            <v>2019-3638</v>
          </cell>
        </row>
        <row r="3642">
          <cell r="A3642" t="str">
            <v>2019-3639</v>
          </cell>
        </row>
        <row r="3643">
          <cell r="A3643" t="str">
            <v>2019-3640</v>
          </cell>
        </row>
        <row r="3644">
          <cell r="A3644" t="str">
            <v>2019-3641</v>
          </cell>
        </row>
        <row r="3645">
          <cell r="A3645" t="str">
            <v>2019-3642</v>
          </cell>
        </row>
        <row r="3646">
          <cell r="A3646" t="str">
            <v>2019-3643</v>
          </cell>
        </row>
        <row r="3647">
          <cell r="A3647" t="str">
            <v>2019-3644</v>
          </cell>
        </row>
        <row r="3648">
          <cell r="A3648" t="str">
            <v>2019-3645</v>
          </cell>
        </row>
        <row r="3649">
          <cell r="A3649" t="str">
            <v>2019-3646</v>
          </cell>
        </row>
        <row r="3650">
          <cell r="A3650" t="str">
            <v>2019-3647</v>
          </cell>
        </row>
        <row r="3651">
          <cell r="A3651" t="str">
            <v>2019-3648</v>
          </cell>
        </row>
        <row r="3652">
          <cell r="A3652" t="str">
            <v>2019-3649</v>
          </cell>
        </row>
        <row r="3653">
          <cell r="A3653" t="str">
            <v>2019-3650</v>
          </cell>
        </row>
        <row r="3654">
          <cell r="A3654" t="str">
            <v>2019-3651</v>
          </cell>
        </row>
        <row r="3655">
          <cell r="A3655" t="str">
            <v>2019-3652</v>
          </cell>
        </row>
        <row r="3656">
          <cell r="A3656" t="str">
            <v>2019-3653</v>
          </cell>
        </row>
        <row r="3657">
          <cell r="A3657" t="str">
            <v>2019-3654</v>
          </cell>
        </row>
        <row r="3658">
          <cell r="A3658" t="str">
            <v>2019-3655</v>
          </cell>
        </row>
        <row r="3659">
          <cell r="A3659" t="str">
            <v>2019-3656</v>
          </cell>
        </row>
        <row r="3660">
          <cell r="A3660" t="str">
            <v>2019-3657</v>
          </cell>
        </row>
        <row r="3661">
          <cell r="A3661" t="str">
            <v>2019-3658</v>
          </cell>
        </row>
        <row r="3662">
          <cell r="A3662" t="str">
            <v>2019-3659</v>
          </cell>
        </row>
        <row r="3663">
          <cell r="A3663" t="str">
            <v>2019-3660</v>
          </cell>
        </row>
        <row r="3664">
          <cell r="A3664" t="str">
            <v>2019-3661</v>
          </cell>
        </row>
        <row r="3665">
          <cell r="A3665" t="str">
            <v>2019-3662</v>
          </cell>
        </row>
        <row r="3666">
          <cell r="A3666" t="str">
            <v>2019-3663</v>
          </cell>
        </row>
        <row r="3667">
          <cell r="A3667" t="str">
            <v>2019-3664</v>
          </cell>
        </row>
        <row r="3668">
          <cell r="A3668" t="str">
            <v>2019-3665</v>
          </cell>
        </row>
        <row r="3669">
          <cell r="A3669" t="str">
            <v>2019-3666</v>
          </cell>
        </row>
        <row r="3670">
          <cell r="A3670" t="str">
            <v>2019-3667</v>
          </cell>
        </row>
        <row r="3671">
          <cell r="A3671" t="str">
            <v>2019-3668</v>
          </cell>
        </row>
        <row r="3672">
          <cell r="A3672" t="str">
            <v>2019-3669</v>
          </cell>
        </row>
        <row r="3673">
          <cell r="A3673" t="str">
            <v>2019-3670</v>
          </cell>
        </row>
        <row r="3674">
          <cell r="A3674" t="str">
            <v>2019-3671</v>
          </cell>
        </row>
        <row r="3675">
          <cell r="A3675" t="str">
            <v>2019-3672</v>
          </cell>
        </row>
        <row r="3676">
          <cell r="A3676" t="str">
            <v>2019-3673</v>
          </cell>
        </row>
        <row r="3677">
          <cell r="A3677" t="str">
            <v>2019-3674</v>
          </cell>
        </row>
        <row r="3678">
          <cell r="A3678" t="str">
            <v>2019-3675</v>
          </cell>
        </row>
        <row r="3679">
          <cell r="A3679" t="str">
            <v>2019-3676</v>
          </cell>
        </row>
        <row r="3680">
          <cell r="A3680" t="str">
            <v>2019-3677</v>
          </cell>
        </row>
        <row r="3681">
          <cell r="A3681" t="str">
            <v>2019-3678</v>
          </cell>
        </row>
        <row r="3682">
          <cell r="A3682" t="str">
            <v>2019-3679</v>
          </cell>
        </row>
        <row r="3683">
          <cell r="A3683" t="str">
            <v>2019-3680</v>
          </cell>
        </row>
        <row r="3684">
          <cell r="A3684" t="str">
            <v>2019-3681</v>
          </cell>
        </row>
        <row r="3685">
          <cell r="A3685" t="str">
            <v>2019-3682</v>
          </cell>
        </row>
        <row r="3686">
          <cell r="A3686" t="str">
            <v>2019-3683</v>
          </cell>
        </row>
        <row r="3687">
          <cell r="A3687" t="str">
            <v>2019-3684</v>
          </cell>
        </row>
        <row r="3688">
          <cell r="A3688" t="str">
            <v>2019-3685</v>
          </cell>
        </row>
        <row r="3689">
          <cell r="A3689" t="str">
            <v>2019-3686</v>
          </cell>
        </row>
        <row r="3690">
          <cell r="A3690" t="str">
            <v>2019-3687</v>
          </cell>
        </row>
        <row r="3691">
          <cell r="A3691" t="str">
            <v>2019-3688</v>
          </cell>
        </row>
        <row r="3692">
          <cell r="A3692" t="str">
            <v>2019-3689</v>
          </cell>
        </row>
        <row r="3693">
          <cell r="A3693" t="str">
            <v>2019-3690</v>
          </cell>
        </row>
        <row r="3694">
          <cell r="A3694" t="str">
            <v>2019-3691</v>
          </cell>
        </row>
        <row r="3695">
          <cell r="A3695" t="str">
            <v>2019-3692</v>
          </cell>
        </row>
        <row r="3696">
          <cell r="A3696" t="str">
            <v>2019-3693</v>
          </cell>
        </row>
        <row r="3697">
          <cell r="A3697" t="str">
            <v>2019-3694</v>
          </cell>
        </row>
        <row r="3698">
          <cell r="A3698" t="str">
            <v>2019-3695</v>
          </cell>
        </row>
        <row r="3699">
          <cell r="A3699" t="str">
            <v>2019-3696</v>
          </cell>
        </row>
        <row r="3700">
          <cell r="A3700" t="str">
            <v>2019-3697</v>
          </cell>
        </row>
        <row r="3701">
          <cell r="A3701" t="str">
            <v>2019-3698</v>
          </cell>
        </row>
        <row r="3702">
          <cell r="A3702" t="str">
            <v>2019-3699</v>
          </cell>
        </row>
        <row r="3703">
          <cell r="A3703" t="str">
            <v>2019-3700</v>
          </cell>
        </row>
        <row r="3704">
          <cell r="A3704" t="str">
            <v>2019-3701</v>
          </cell>
        </row>
        <row r="3705">
          <cell r="A3705" t="str">
            <v>2019-3702</v>
          </cell>
        </row>
        <row r="3706">
          <cell r="A3706" t="str">
            <v>2019-3703</v>
          </cell>
        </row>
        <row r="3707">
          <cell r="A3707" t="str">
            <v>2019-3704</v>
          </cell>
        </row>
        <row r="3708">
          <cell r="A3708" t="str">
            <v>2019-3705</v>
          </cell>
        </row>
        <row r="3709">
          <cell r="A3709" t="str">
            <v>2019-3706</v>
          </cell>
        </row>
        <row r="3710">
          <cell r="A3710" t="str">
            <v>2019-3707</v>
          </cell>
        </row>
        <row r="3711">
          <cell r="A3711" t="str">
            <v>2019-3708</v>
          </cell>
        </row>
        <row r="3712">
          <cell r="A3712" t="str">
            <v>2019-3709</v>
          </cell>
        </row>
        <row r="3713">
          <cell r="A3713" t="str">
            <v>2019-3710</v>
          </cell>
        </row>
        <row r="3714">
          <cell r="A3714" t="str">
            <v>2019-3711</v>
          </cell>
        </row>
        <row r="3715">
          <cell r="A3715" t="str">
            <v>2019-3712</v>
          </cell>
        </row>
        <row r="3716">
          <cell r="A3716" t="str">
            <v>2019-3713</v>
          </cell>
        </row>
        <row r="3717">
          <cell r="A3717" t="str">
            <v>2019-3714</v>
          </cell>
        </row>
        <row r="3718">
          <cell r="A3718" t="str">
            <v>2019-3715</v>
          </cell>
        </row>
        <row r="3719">
          <cell r="A3719" t="str">
            <v>2019-3716</v>
          </cell>
        </row>
        <row r="3720">
          <cell r="A3720" t="str">
            <v>2019-3717</v>
          </cell>
        </row>
        <row r="3721">
          <cell r="A3721" t="str">
            <v>2019-3718</v>
          </cell>
        </row>
        <row r="3722">
          <cell r="A3722" t="str">
            <v>2019-3719</v>
          </cell>
        </row>
        <row r="3723">
          <cell r="A3723" t="str">
            <v>2019-3720</v>
          </cell>
        </row>
        <row r="3724">
          <cell r="A3724" t="str">
            <v>2019-3721</v>
          </cell>
        </row>
        <row r="3725">
          <cell r="A3725" t="str">
            <v>2019-3722</v>
          </cell>
        </row>
        <row r="3726">
          <cell r="A3726" t="str">
            <v>2019-3723</v>
          </cell>
        </row>
        <row r="3727">
          <cell r="A3727" t="str">
            <v>2019-3724</v>
          </cell>
        </row>
        <row r="3728">
          <cell r="A3728" t="str">
            <v>2019-3725</v>
          </cell>
        </row>
        <row r="3729">
          <cell r="A3729" t="str">
            <v>2019-3726</v>
          </cell>
        </row>
        <row r="3730">
          <cell r="A3730" t="str">
            <v>2019-3727</v>
          </cell>
        </row>
        <row r="3731">
          <cell r="A3731" t="str">
            <v>2019-3728</v>
          </cell>
        </row>
        <row r="3732">
          <cell r="A3732" t="str">
            <v>2019-3729</v>
          </cell>
        </row>
        <row r="3733">
          <cell r="A3733" t="str">
            <v>2019-3730</v>
          </cell>
        </row>
        <row r="3734">
          <cell r="A3734" t="str">
            <v>2019-3731</v>
          </cell>
        </row>
        <row r="3735">
          <cell r="A3735" t="str">
            <v>2019-3732</v>
          </cell>
        </row>
        <row r="3736">
          <cell r="A3736" t="str">
            <v>2019-3733</v>
          </cell>
        </row>
        <row r="3737">
          <cell r="A3737" t="str">
            <v>2019-3734</v>
          </cell>
        </row>
        <row r="3738">
          <cell r="A3738" t="str">
            <v>2019-3735</v>
          </cell>
        </row>
        <row r="3739">
          <cell r="A3739" t="str">
            <v>2019-3736</v>
          </cell>
        </row>
        <row r="3740">
          <cell r="A3740" t="str">
            <v>2019-3737</v>
          </cell>
        </row>
        <row r="3741">
          <cell r="A3741" t="str">
            <v>2019-3738</v>
          </cell>
        </row>
        <row r="3742">
          <cell r="A3742" t="str">
            <v>2019-3739</v>
          </cell>
        </row>
        <row r="3743">
          <cell r="A3743" t="str">
            <v>2019-3740</v>
          </cell>
        </row>
        <row r="3744">
          <cell r="A3744" t="str">
            <v>2019-3741</v>
          </cell>
        </row>
        <row r="3745">
          <cell r="A3745" t="str">
            <v>2019-3742</v>
          </cell>
        </row>
        <row r="3746">
          <cell r="A3746" t="str">
            <v>2019-3743</v>
          </cell>
        </row>
        <row r="3747">
          <cell r="A3747" t="str">
            <v>2019-3744</v>
          </cell>
        </row>
        <row r="3748">
          <cell r="A3748" t="str">
            <v>2019-3745</v>
          </cell>
        </row>
        <row r="3749">
          <cell r="A3749" t="str">
            <v>2019-3746</v>
          </cell>
        </row>
        <row r="3750">
          <cell r="A3750" t="str">
            <v>2019-3747</v>
          </cell>
        </row>
        <row r="3751">
          <cell r="A3751" t="str">
            <v>2019-3748</v>
          </cell>
        </row>
        <row r="3752">
          <cell r="A3752" t="str">
            <v>2019-3749</v>
          </cell>
        </row>
        <row r="3753">
          <cell r="A3753" t="str">
            <v>2019-3750</v>
          </cell>
        </row>
        <row r="3754">
          <cell r="A3754" t="str">
            <v>2019-3751</v>
          </cell>
        </row>
        <row r="3755">
          <cell r="A3755" t="str">
            <v>2019-3752</v>
          </cell>
        </row>
        <row r="3756">
          <cell r="A3756" t="str">
            <v>2019-3753</v>
          </cell>
        </row>
        <row r="3757">
          <cell r="A3757" t="str">
            <v>2019-3754</v>
          </cell>
        </row>
        <row r="3758">
          <cell r="A3758" t="str">
            <v>2019-3755</v>
          </cell>
        </row>
        <row r="3759">
          <cell r="A3759" t="str">
            <v>2019-3756</v>
          </cell>
        </row>
        <row r="3760">
          <cell r="A3760" t="str">
            <v>2019-3757</v>
          </cell>
        </row>
        <row r="3761">
          <cell r="A3761" t="str">
            <v>2019-3758</v>
          </cell>
        </row>
        <row r="3762">
          <cell r="A3762" t="str">
            <v>2019-3759</v>
          </cell>
        </row>
        <row r="3763">
          <cell r="A3763" t="str">
            <v>2019-3760</v>
          </cell>
        </row>
        <row r="3764">
          <cell r="A3764" t="str">
            <v>2019-3761</v>
          </cell>
        </row>
        <row r="3765">
          <cell r="A3765" t="str">
            <v>2019-3762</v>
          </cell>
        </row>
        <row r="3766">
          <cell r="A3766" t="str">
            <v>2019-3763</v>
          </cell>
        </row>
        <row r="3767">
          <cell r="A3767" t="str">
            <v>2019-3764</v>
          </cell>
        </row>
        <row r="3768">
          <cell r="A3768" t="str">
            <v>2019-3765</v>
          </cell>
        </row>
        <row r="3769">
          <cell r="A3769" t="str">
            <v>2019-3766</v>
          </cell>
        </row>
        <row r="3770">
          <cell r="A3770" t="str">
            <v>2019-3767</v>
          </cell>
        </row>
        <row r="3771">
          <cell r="A3771" t="str">
            <v>2019-3768</v>
          </cell>
        </row>
        <row r="3772">
          <cell r="A3772" t="str">
            <v>2019-3769</v>
          </cell>
        </row>
        <row r="3773">
          <cell r="A3773" t="str">
            <v>2019-3770</v>
          </cell>
        </row>
        <row r="3774">
          <cell r="A3774" t="str">
            <v>2019-3771</v>
          </cell>
        </row>
        <row r="3775">
          <cell r="A3775" t="str">
            <v>2019-3772</v>
          </cell>
        </row>
        <row r="3776">
          <cell r="A3776" t="str">
            <v>2019-3773</v>
          </cell>
        </row>
        <row r="3777">
          <cell r="A3777" t="str">
            <v>2019-3774</v>
          </cell>
        </row>
        <row r="3778">
          <cell r="A3778" t="str">
            <v>2019-3775</v>
          </cell>
        </row>
        <row r="3779">
          <cell r="A3779" t="str">
            <v>2019-3776</v>
          </cell>
        </row>
        <row r="3780">
          <cell r="A3780" t="str">
            <v>2019-3777</v>
          </cell>
        </row>
        <row r="3781">
          <cell r="A3781" t="str">
            <v>2019-3778</v>
          </cell>
        </row>
        <row r="3782">
          <cell r="A3782" t="str">
            <v>2019-3779</v>
          </cell>
        </row>
        <row r="3783">
          <cell r="A3783" t="str">
            <v>2019-3780</v>
          </cell>
        </row>
        <row r="3784">
          <cell r="A3784" t="str">
            <v>2019-3781</v>
          </cell>
        </row>
        <row r="3785">
          <cell r="A3785" t="str">
            <v>2019-3782</v>
          </cell>
        </row>
        <row r="3786">
          <cell r="A3786" t="str">
            <v>2019-3783</v>
          </cell>
        </row>
        <row r="3787">
          <cell r="A3787" t="str">
            <v>2019-3784</v>
          </cell>
        </row>
        <row r="3788">
          <cell r="A3788" t="str">
            <v>2019-3785</v>
          </cell>
        </row>
        <row r="3789">
          <cell r="A3789" t="str">
            <v>2019-3786</v>
          </cell>
        </row>
        <row r="3790">
          <cell r="A3790" t="str">
            <v>2019-3787</v>
          </cell>
        </row>
        <row r="3791">
          <cell r="A3791" t="str">
            <v>2019-3788</v>
          </cell>
        </row>
        <row r="3792">
          <cell r="A3792" t="str">
            <v>2019-3789</v>
          </cell>
        </row>
        <row r="3793">
          <cell r="A3793" t="str">
            <v>2019-3790</v>
          </cell>
        </row>
        <row r="3794">
          <cell r="A3794" t="str">
            <v>2019-3791</v>
          </cell>
        </row>
        <row r="3795">
          <cell r="A3795" t="str">
            <v>2019-3792</v>
          </cell>
        </row>
        <row r="3796">
          <cell r="A3796" t="str">
            <v>2019-3793</v>
          </cell>
        </row>
        <row r="3797">
          <cell r="A3797" t="str">
            <v>2019-3794</v>
          </cell>
        </row>
        <row r="3798">
          <cell r="A3798" t="str">
            <v>2019-3795</v>
          </cell>
        </row>
        <row r="3799">
          <cell r="A3799" t="str">
            <v>2019-3796</v>
          </cell>
        </row>
        <row r="3800">
          <cell r="A3800" t="str">
            <v>2019-3797</v>
          </cell>
        </row>
        <row r="3801">
          <cell r="A3801" t="str">
            <v>2019-3798</v>
          </cell>
        </row>
        <row r="3802">
          <cell r="A3802" t="str">
            <v>2019-3799</v>
          </cell>
        </row>
        <row r="3803">
          <cell r="A3803" t="str">
            <v>2019-3800</v>
          </cell>
        </row>
        <row r="3804">
          <cell r="A3804" t="str">
            <v>2019-3801</v>
          </cell>
        </row>
        <row r="3805">
          <cell r="A3805" t="str">
            <v>2019-3802</v>
          </cell>
        </row>
        <row r="3806">
          <cell r="A3806" t="str">
            <v>2019-3803</v>
          </cell>
        </row>
        <row r="3807">
          <cell r="A3807" t="str">
            <v>2019-3804</v>
          </cell>
        </row>
        <row r="3808">
          <cell r="A3808" t="str">
            <v>2019-3805</v>
          </cell>
        </row>
        <row r="3809">
          <cell r="A3809" t="str">
            <v>2019-3806</v>
          </cell>
        </row>
        <row r="3810">
          <cell r="A3810" t="str">
            <v>2019-3807</v>
          </cell>
        </row>
        <row r="3811">
          <cell r="A3811" t="str">
            <v>2019-3808</v>
          </cell>
        </row>
        <row r="3812">
          <cell r="A3812" t="str">
            <v>2019-3809</v>
          </cell>
        </row>
        <row r="3813">
          <cell r="A3813" t="str">
            <v>2019-3810</v>
          </cell>
        </row>
        <row r="3814">
          <cell r="A3814" t="str">
            <v>2019-3811</v>
          </cell>
        </row>
        <row r="3815">
          <cell r="A3815" t="str">
            <v>2019-3812</v>
          </cell>
        </row>
        <row r="3816">
          <cell r="A3816" t="str">
            <v>2019-3813</v>
          </cell>
        </row>
        <row r="3817">
          <cell r="A3817" t="str">
            <v>2019-3814</v>
          </cell>
        </row>
        <row r="3818">
          <cell r="A3818" t="str">
            <v>2019-3815</v>
          </cell>
        </row>
        <row r="3819">
          <cell r="A3819" t="str">
            <v>2019-3816</v>
          </cell>
        </row>
        <row r="3820">
          <cell r="A3820" t="str">
            <v>2019-3817</v>
          </cell>
        </row>
        <row r="3821">
          <cell r="A3821" t="str">
            <v>2019-3818</v>
          </cell>
        </row>
        <row r="3822">
          <cell r="A3822" t="str">
            <v>2019-3819</v>
          </cell>
        </row>
        <row r="3823">
          <cell r="A3823" t="str">
            <v>2019-3820</v>
          </cell>
        </row>
        <row r="3824">
          <cell r="A3824" t="str">
            <v>2019-3821</v>
          </cell>
        </row>
        <row r="3825">
          <cell r="A3825" t="str">
            <v>2019-3822</v>
          </cell>
        </row>
        <row r="3826">
          <cell r="A3826" t="str">
            <v>2019-3823</v>
          </cell>
        </row>
        <row r="3827">
          <cell r="A3827" t="str">
            <v>2019-3824</v>
          </cell>
        </row>
        <row r="3828">
          <cell r="A3828" t="str">
            <v>2019-3825</v>
          </cell>
        </row>
        <row r="3829">
          <cell r="A3829" t="str">
            <v>2019-3826</v>
          </cell>
        </row>
        <row r="3830">
          <cell r="A3830" t="str">
            <v>2019-3827</v>
          </cell>
        </row>
        <row r="3831">
          <cell r="A3831" t="str">
            <v>2019-3828</v>
          </cell>
        </row>
        <row r="3832">
          <cell r="A3832" t="str">
            <v>2019-3829</v>
          </cell>
        </row>
        <row r="3833">
          <cell r="A3833" t="str">
            <v>2019-3830</v>
          </cell>
        </row>
        <row r="3834">
          <cell r="A3834" t="str">
            <v>2019-3831</v>
          </cell>
        </row>
        <row r="3835">
          <cell r="A3835" t="str">
            <v>2019-3832</v>
          </cell>
        </row>
        <row r="3836">
          <cell r="A3836" t="str">
            <v>2019-3833</v>
          </cell>
        </row>
        <row r="3837">
          <cell r="A3837" t="str">
            <v>2019-3834</v>
          </cell>
        </row>
        <row r="3838">
          <cell r="A3838" t="str">
            <v>2019-3835</v>
          </cell>
        </row>
        <row r="3839">
          <cell r="A3839" t="str">
            <v>2019-3836</v>
          </cell>
        </row>
        <row r="3840">
          <cell r="A3840" t="str">
            <v>2019-3837</v>
          </cell>
        </row>
        <row r="3841">
          <cell r="A3841" t="str">
            <v>2019-3838</v>
          </cell>
        </row>
        <row r="3842">
          <cell r="A3842" t="str">
            <v>2019-3839</v>
          </cell>
        </row>
        <row r="3843">
          <cell r="A3843" t="str">
            <v>2019-3840</v>
          </cell>
        </row>
        <row r="3844">
          <cell r="A3844" t="str">
            <v>2019-3841</v>
          </cell>
        </row>
        <row r="3845">
          <cell r="A3845" t="str">
            <v>2019-3842</v>
          </cell>
        </row>
        <row r="3846">
          <cell r="A3846" t="str">
            <v>2019-3843</v>
          </cell>
        </row>
        <row r="3847">
          <cell r="A3847" t="str">
            <v>2019-3844</v>
          </cell>
        </row>
        <row r="3848">
          <cell r="A3848" t="str">
            <v>2019-3845</v>
          </cell>
        </row>
        <row r="3849">
          <cell r="A3849" t="str">
            <v>2019-3846</v>
          </cell>
        </row>
        <row r="3850">
          <cell r="A3850" t="str">
            <v>2019-3847</v>
          </cell>
        </row>
        <row r="3851">
          <cell r="A3851" t="str">
            <v>2019-3848</v>
          </cell>
        </row>
        <row r="3852">
          <cell r="A3852" t="str">
            <v>2019-3849</v>
          </cell>
        </row>
        <row r="3853">
          <cell r="A3853" t="str">
            <v>2019-3850</v>
          </cell>
        </row>
        <row r="3854">
          <cell r="A3854" t="str">
            <v>2019-3851</v>
          </cell>
        </row>
        <row r="3855">
          <cell r="A3855" t="str">
            <v>2019-3852</v>
          </cell>
        </row>
        <row r="3856">
          <cell r="A3856" t="str">
            <v>2019-3853</v>
          </cell>
        </row>
        <row r="3857">
          <cell r="A3857" t="str">
            <v>2019-3854</v>
          </cell>
        </row>
        <row r="3858">
          <cell r="A3858" t="str">
            <v>2019-3855</v>
          </cell>
        </row>
        <row r="3859">
          <cell r="A3859" t="str">
            <v>2019-3856</v>
          </cell>
        </row>
        <row r="3860">
          <cell r="A3860" t="str">
            <v>2019-3857</v>
          </cell>
        </row>
        <row r="3861">
          <cell r="A3861" t="str">
            <v>2019-3858</v>
          </cell>
        </row>
        <row r="3862">
          <cell r="A3862" t="str">
            <v>2019-3859</v>
          </cell>
        </row>
        <row r="3863">
          <cell r="A3863" t="str">
            <v>2019-3860</v>
          </cell>
        </row>
        <row r="3864">
          <cell r="A3864" t="str">
            <v>2019-3861</v>
          </cell>
        </row>
        <row r="3865">
          <cell r="A3865" t="str">
            <v>2019-3862</v>
          </cell>
        </row>
        <row r="3866">
          <cell r="A3866" t="str">
            <v>2019-3863</v>
          </cell>
        </row>
        <row r="3867">
          <cell r="A3867" t="str">
            <v>2019-3864</v>
          </cell>
        </row>
        <row r="3868">
          <cell r="A3868" t="str">
            <v>2019-3865</v>
          </cell>
        </row>
        <row r="3869">
          <cell r="A3869" t="str">
            <v>2019-3866</v>
          </cell>
        </row>
        <row r="3870">
          <cell r="A3870" t="str">
            <v>2019-3867</v>
          </cell>
        </row>
        <row r="3871">
          <cell r="A3871" t="str">
            <v>2019-3868</v>
          </cell>
        </row>
        <row r="3872">
          <cell r="A3872" t="str">
            <v>2019-3869</v>
          </cell>
        </row>
        <row r="3873">
          <cell r="A3873" t="str">
            <v>2019-3870</v>
          </cell>
        </row>
        <row r="3874">
          <cell r="A3874" t="str">
            <v>2019-3871</v>
          </cell>
        </row>
        <row r="3875">
          <cell r="A3875" t="str">
            <v>2019-3872</v>
          </cell>
        </row>
        <row r="3876">
          <cell r="A3876" t="str">
            <v>2019-3873</v>
          </cell>
        </row>
        <row r="3877">
          <cell r="A3877" t="str">
            <v>2019-3874</v>
          </cell>
        </row>
        <row r="3878">
          <cell r="A3878" t="str">
            <v>2019-3875</v>
          </cell>
        </row>
        <row r="3879">
          <cell r="A3879" t="str">
            <v>2019-3876</v>
          </cell>
        </row>
        <row r="3880">
          <cell r="A3880" t="str">
            <v>2019-3877</v>
          </cell>
        </row>
        <row r="3881">
          <cell r="A3881" t="str">
            <v>2019-3878</v>
          </cell>
        </row>
        <row r="3882">
          <cell r="A3882" t="str">
            <v>2019-3879</v>
          </cell>
        </row>
        <row r="3883">
          <cell r="A3883" t="str">
            <v>2019-3880</v>
          </cell>
        </row>
        <row r="3884">
          <cell r="A3884" t="str">
            <v>2019-3881</v>
          </cell>
        </row>
        <row r="3885">
          <cell r="A3885" t="str">
            <v>2019-3882</v>
          </cell>
        </row>
        <row r="3886">
          <cell r="A3886" t="str">
            <v>2019-3883</v>
          </cell>
        </row>
        <row r="3887">
          <cell r="A3887" t="str">
            <v>2019-3884</v>
          </cell>
        </row>
        <row r="3888">
          <cell r="A3888" t="str">
            <v>2019-3885</v>
          </cell>
        </row>
        <row r="3889">
          <cell r="A3889" t="str">
            <v>2019-3886</v>
          </cell>
        </row>
        <row r="3890">
          <cell r="A3890" t="str">
            <v>2019-3887</v>
          </cell>
        </row>
        <row r="3891">
          <cell r="A3891" t="str">
            <v>2019-3888</v>
          </cell>
        </row>
        <row r="3892">
          <cell r="A3892" t="str">
            <v>2019-3889</v>
          </cell>
        </row>
        <row r="3893">
          <cell r="A3893" t="str">
            <v>2019-3890</v>
          </cell>
        </row>
        <row r="3894">
          <cell r="A3894" t="str">
            <v>2019-3891</v>
          </cell>
        </row>
        <row r="3895">
          <cell r="A3895" t="str">
            <v>2019-3892</v>
          </cell>
        </row>
        <row r="3896">
          <cell r="A3896" t="str">
            <v>2019-3893</v>
          </cell>
        </row>
        <row r="3897">
          <cell r="A3897" t="str">
            <v>2019-3894</v>
          </cell>
        </row>
        <row r="3898">
          <cell r="A3898" t="str">
            <v>2019-3895</v>
          </cell>
        </row>
        <row r="3899">
          <cell r="A3899" t="str">
            <v>2019-3896</v>
          </cell>
        </row>
        <row r="3900">
          <cell r="A3900" t="str">
            <v>2019-3897</v>
          </cell>
        </row>
        <row r="3901">
          <cell r="A3901" t="str">
            <v>2019-3898</v>
          </cell>
        </row>
        <row r="3902">
          <cell r="A3902" t="str">
            <v>2019-3899</v>
          </cell>
        </row>
        <row r="3903">
          <cell r="A3903" t="str">
            <v>2019-3900</v>
          </cell>
        </row>
        <row r="3904">
          <cell r="A3904" t="str">
            <v>2019-3901</v>
          </cell>
        </row>
        <row r="3905">
          <cell r="A3905" t="str">
            <v>2019-3902</v>
          </cell>
        </row>
        <row r="3906">
          <cell r="A3906" t="str">
            <v>2019-3903</v>
          </cell>
        </row>
        <row r="3907">
          <cell r="A3907" t="str">
            <v>2019-3904</v>
          </cell>
        </row>
        <row r="3908">
          <cell r="A3908" t="str">
            <v>2019-3905</v>
          </cell>
        </row>
        <row r="3909">
          <cell r="A3909" t="str">
            <v>2019-3906</v>
          </cell>
        </row>
        <row r="3910">
          <cell r="A3910" t="str">
            <v>2019-3907</v>
          </cell>
        </row>
        <row r="3911">
          <cell r="A3911" t="str">
            <v>2019-3908</v>
          </cell>
        </row>
        <row r="3912">
          <cell r="A3912" t="str">
            <v>2019-3909</v>
          </cell>
        </row>
        <row r="3913">
          <cell r="A3913" t="str">
            <v>2019-3910</v>
          </cell>
        </row>
        <row r="3914">
          <cell r="A3914" t="str">
            <v>2019-3911</v>
          </cell>
        </row>
        <row r="3915">
          <cell r="A3915" t="str">
            <v>2019-3912</v>
          </cell>
        </row>
        <row r="3916">
          <cell r="A3916" t="str">
            <v>2019-3913</v>
          </cell>
        </row>
        <row r="3917">
          <cell r="A3917" t="str">
            <v>2019-3914</v>
          </cell>
        </row>
        <row r="3918">
          <cell r="A3918" t="str">
            <v>2019-3915</v>
          </cell>
        </row>
        <row r="3919">
          <cell r="A3919" t="str">
            <v>2019-3916</v>
          </cell>
        </row>
        <row r="3920">
          <cell r="A3920" t="str">
            <v>2019-3917</v>
          </cell>
        </row>
        <row r="3921">
          <cell r="A3921" t="str">
            <v>2019-3918</v>
          </cell>
        </row>
        <row r="3922">
          <cell r="A3922" t="str">
            <v>2019-3919</v>
          </cell>
        </row>
        <row r="3923">
          <cell r="A3923" t="str">
            <v>2019-3920</v>
          </cell>
        </row>
        <row r="3924">
          <cell r="A3924" t="str">
            <v>2019-3921</v>
          </cell>
        </row>
        <row r="3925">
          <cell r="A3925" t="str">
            <v>2019-3922</v>
          </cell>
        </row>
        <row r="3926">
          <cell r="A3926" t="str">
            <v>2019-3923</v>
          </cell>
        </row>
        <row r="3927">
          <cell r="A3927" t="str">
            <v>2019-3924</v>
          </cell>
        </row>
        <row r="3928">
          <cell r="A3928" t="str">
            <v>2019-3925</v>
          </cell>
        </row>
        <row r="3929">
          <cell r="A3929" t="str">
            <v>2019-3926</v>
          </cell>
        </row>
        <row r="3930">
          <cell r="A3930" t="str">
            <v>2019-3927</v>
          </cell>
        </row>
        <row r="3931">
          <cell r="A3931" t="str">
            <v>2019-3928</v>
          </cell>
        </row>
        <row r="3932">
          <cell r="A3932" t="str">
            <v>2019-3929</v>
          </cell>
        </row>
        <row r="3933">
          <cell r="A3933" t="str">
            <v>2019-3930</v>
          </cell>
        </row>
        <row r="3934">
          <cell r="A3934" t="str">
            <v>2019-3931</v>
          </cell>
        </row>
        <row r="3935">
          <cell r="A3935" t="str">
            <v>2019-3932</v>
          </cell>
        </row>
        <row r="3936">
          <cell r="A3936" t="str">
            <v>2019-3933</v>
          </cell>
        </row>
        <row r="3937">
          <cell r="A3937" t="str">
            <v>2019-3934</v>
          </cell>
        </row>
        <row r="3938">
          <cell r="A3938" t="str">
            <v>2019-3935</v>
          </cell>
        </row>
        <row r="3939">
          <cell r="A3939" t="str">
            <v>2019-3936</v>
          </cell>
        </row>
        <row r="3940">
          <cell r="A3940" t="str">
            <v>2019-3937</v>
          </cell>
        </row>
        <row r="3941">
          <cell r="A3941" t="str">
            <v>2019-3938</v>
          </cell>
        </row>
        <row r="3942">
          <cell r="A3942" t="str">
            <v>2019-3939</v>
          </cell>
        </row>
        <row r="3943">
          <cell r="A3943" t="str">
            <v>2019-3940</v>
          </cell>
        </row>
        <row r="3944">
          <cell r="A3944" t="str">
            <v>2019-3941</v>
          </cell>
        </row>
        <row r="3945">
          <cell r="A3945" t="str">
            <v>2019-3942</v>
          </cell>
        </row>
        <row r="3946">
          <cell r="A3946" t="str">
            <v>2019-3943</v>
          </cell>
        </row>
        <row r="3947">
          <cell r="A3947" t="str">
            <v>2019-3944</v>
          </cell>
        </row>
        <row r="3948">
          <cell r="A3948" t="str">
            <v>2019-3945</v>
          </cell>
        </row>
        <row r="3949">
          <cell r="A3949" t="str">
            <v>2019-3946</v>
          </cell>
        </row>
        <row r="3950">
          <cell r="A3950" t="str">
            <v>2019-3947</v>
          </cell>
        </row>
        <row r="3951">
          <cell r="A3951" t="str">
            <v>2019-3948</v>
          </cell>
        </row>
        <row r="3952">
          <cell r="A3952" t="str">
            <v>2019-3949</v>
          </cell>
        </row>
        <row r="3953">
          <cell r="A3953" t="str">
            <v>2019-3950</v>
          </cell>
        </row>
        <row r="3954">
          <cell r="A3954" t="str">
            <v>2019-3951</v>
          </cell>
        </row>
        <row r="3955">
          <cell r="A3955" t="str">
            <v>2019-3952</v>
          </cell>
        </row>
        <row r="3956">
          <cell r="A3956" t="str">
            <v>2019-3953</v>
          </cell>
        </row>
        <row r="3957">
          <cell r="A3957" t="str">
            <v>2019-3954</v>
          </cell>
        </row>
        <row r="3958">
          <cell r="A3958" t="str">
            <v>2019-3955</v>
          </cell>
        </row>
        <row r="3959">
          <cell r="A3959" t="str">
            <v>2019-3956</v>
          </cell>
        </row>
        <row r="3960">
          <cell r="A3960" t="str">
            <v>2019-3957</v>
          </cell>
        </row>
        <row r="3961">
          <cell r="A3961" t="str">
            <v>2019-3958</v>
          </cell>
        </row>
        <row r="3962">
          <cell r="A3962" t="str">
            <v>2019-3959</v>
          </cell>
        </row>
        <row r="3963">
          <cell r="A3963" t="str">
            <v>2019-3960</v>
          </cell>
        </row>
        <row r="3964">
          <cell r="A3964" t="str">
            <v>2019-3961</v>
          </cell>
        </row>
        <row r="3965">
          <cell r="A3965" t="str">
            <v>2019-3962</v>
          </cell>
        </row>
        <row r="3966">
          <cell r="A3966" t="str">
            <v>2019-3963</v>
          </cell>
        </row>
        <row r="3967">
          <cell r="A3967" t="str">
            <v>2019-3964</v>
          </cell>
        </row>
        <row r="3968">
          <cell r="A3968" t="str">
            <v>2019-3965</v>
          </cell>
        </row>
        <row r="3969">
          <cell r="A3969" t="str">
            <v>2019-3966</v>
          </cell>
        </row>
        <row r="3970">
          <cell r="A3970" t="str">
            <v>2019-3967</v>
          </cell>
        </row>
        <row r="3971">
          <cell r="A3971" t="str">
            <v>2019-3968</v>
          </cell>
        </row>
        <row r="3972">
          <cell r="A3972" t="str">
            <v>2019-3969</v>
          </cell>
        </row>
        <row r="3973">
          <cell r="A3973" t="str">
            <v>2019-3970</v>
          </cell>
        </row>
        <row r="3974">
          <cell r="A3974" t="str">
            <v>2019-3971</v>
          </cell>
        </row>
        <row r="3975">
          <cell r="A3975" t="str">
            <v>2019-3972</v>
          </cell>
        </row>
        <row r="3976">
          <cell r="A3976" t="str">
            <v>2019-3973</v>
          </cell>
        </row>
        <row r="3977">
          <cell r="A3977" t="str">
            <v>2019-3974</v>
          </cell>
        </row>
        <row r="3978">
          <cell r="A3978" t="str">
            <v>2019-3975</v>
          </cell>
        </row>
        <row r="3979">
          <cell r="A3979" t="str">
            <v>2019-3976</v>
          </cell>
        </row>
        <row r="3980">
          <cell r="A3980" t="str">
            <v>2019-3977</v>
          </cell>
        </row>
        <row r="3981">
          <cell r="A3981" t="str">
            <v>2019-3978</v>
          </cell>
        </row>
        <row r="3982">
          <cell r="A3982" t="str">
            <v>2019-3979</v>
          </cell>
        </row>
        <row r="3983">
          <cell r="A3983" t="str">
            <v>2019-3980</v>
          </cell>
        </row>
        <row r="3984">
          <cell r="A3984" t="str">
            <v>2019-3981</v>
          </cell>
        </row>
        <row r="3985">
          <cell r="A3985" t="str">
            <v>2019-3982</v>
          </cell>
        </row>
        <row r="3986">
          <cell r="A3986" t="str">
            <v>2019-3983</v>
          </cell>
        </row>
        <row r="3987">
          <cell r="A3987" t="str">
            <v>2019-3984</v>
          </cell>
        </row>
        <row r="3988">
          <cell r="A3988" t="str">
            <v>2019-3985</v>
          </cell>
        </row>
        <row r="3989">
          <cell r="A3989" t="str">
            <v>2019-3986</v>
          </cell>
        </row>
        <row r="3990">
          <cell r="A3990" t="str">
            <v>2019-3987</v>
          </cell>
        </row>
        <row r="3991">
          <cell r="A3991" t="str">
            <v>2019-3988</v>
          </cell>
        </row>
        <row r="3992">
          <cell r="A3992" t="str">
            <v>2019-3989</v>
          </cell>
        </row>
        <row r="3993">
          <cell r="A3993" t="str">
            <v>2019-3990</v>
          </cell>
        </row>
        <row r="3994">
          <cell r="A3994" t="str">
            <v>2019-3991</v>
          </cell>
        </row>
        <row r="3995">
          <cell r="A3995" t="str">
            <v>2019-3992</v>
          </cell>
        </row>
        <row r="3996">
          <cell r="A3996" t="str">
            <v>2019-3993</v>
          </cell>
        </row>
        <row r="3997">
          <cell r="A3997" t="str">
            <v>2019-3994</v>
          </cell>
        </row>
        <row r="3998">
          <cell r="A3998" t="str">
            <v>2019-3995</v>
          </cell>
        </row>
        <row r="3999">
          <cell r="A3999" t="str">
            <v>2019-3996</v>
          </cell>
        </row>
        <row r="4000">
          <cell r="A4000" t="str">
            <v>2019-3997</v>
          </cell>
        </row>
        <row r="4001">
          <cell r="A4001" t="str">
            <v>2019-3998</v>
          </cell>
        </row>
        <row r="4002">
          <cell r="A4002" t="str">
            <v>2019-3999</v>
          </cell>
        </row>
        <row r="4003">
          <cell r="A4003" t="str">
            <v>2019-4000</v>
          </cell>
        </row>
        <row r="4004">
          <cell r="A4004" t="str">
            <v>2019-4001</v>
          </cell>
        </row>
        <row r="4005">
          <cell r="A4005"/>
        </row>
        <row r="4006">
          <cell r="A4006"/>
        </row>
        <row r="4007">
          <cell r="A4007"/>
        </row>
        <row r="4008">
          <cell r="A4008"/>
        </row>
        <row r="4009">
          <cell r="A4009"/>
        </row>
        <row r="4010">
          <cell r="A4010"/>
        </row>
        <row r="4011">
          <cell r="A4011"/>
        </row>
        <row r="4012">
          <cell r="A4012"/>
        </row>
        <row r="4013">
          <cell r="A4013"/>
        </row>
        <row r="4014">
          <cell r="A4014"/>
        </row>
        <row r="4015">
          <cell r="A4015"/>
        </row>
        <row r="4016">
          <cell r="A4016"/>
        </row>
        <row r="4017">
          <cell r="A4017"/>
        </row>
        <row r="4018">
          <cell r="A4018"/>
        </row>
        <row r="4019">
          <cell r="A4019"/>
        </row>
        <row r="4020">
          <cell r="A4020"/>
        </row>
        <row r="4021">
          <cell r="A4021"/>
        </row>
        <row r="4022">
          <cell r="A4022"/>
        </row>
        <row r="4023">
          <cell r="A4023"/>
        </row>
        <row r="4024">
          <cell r="A4024"/>
        </row>
        <row r="4025">
          <cell r="A4025"/>
        </row>
        <row r="4026">
          <cell r="A4026"/>
        </row>
        <row r="4027">
          <cell r="A4027"/>
        </row>
        <row r="4028">
          <cell r="A4028"/>
        </row>
        <row r="4029">
          <cell r="A4029"/>
        </row>
        <row r="4030">
          <cell r="A4030"/>
        </row>
        <row r="4031">
          <cell r="A4031"/>
        </row>
        <row r="4032">
          <cell r="A4032"/>
        </row>
        <row r="4033">
          <cell r="A4033"/>
        </row>
        <row r="4034">
          <cell r="A4034"/>
        </row>
        <row r="4035">
          <cell r="A4035"/>
        </row>
        <row r="4036">
          <cell r="A4036"/>
        </row>
        <row r="4037">
          <cell r="A4037"/>
        </row>
        <row r="4038">
          <cell r="A4038"/>
        </row>
        <row r="4039">
          <cell r="A4039"/>
        </row>
        <row r="4040">
          <cell r="A4040"/>
        </row>
        <row r="4041">
          <cell r="A4041"/>
        </row>
        <row r="4042">
          <cell r="A4042"/>
        </row>
        <row r="4043">
          <cell r="A4043"/>
        </row>
        <row r="4044">
          <cell r="A4044"/>
        </row>
        <row r="4045">
          <cell r="A4045"/>
        </row>
        <row r="4046">
          <cell r="A4046"/>
        </row>
        <row r="4047">
          <cell r="A4047"/>
        </row>
        <row r="4048">
          <cell r="A4048"/>
        </row>
        <row r="4049">
          <cell r="A4049"/>
        </row>
        <row r="4050">
          <cell r="A4050"/>
        </row>
        <row r="4051">
          <cell r="A4051"/>
        </row>
        <row r="4052">
          <cell r="A4052"/>
        </row>
        <row r="4053">
          <cell r="A4053"/>
        </row>
        <row r="4054">
          <cell r="A4054"/>
        </row>
        <row r="4055">
          <cell r="A4055"/>
        </row>
        <row r="4056">
          <cell r="A4056"/>
        </row>
        <row r="4057">
          <cell r="A4057"/>
        </row>
        <row r="4058">
          <cell r="A4058"/>
        </row>
        <row r="4059">
          <cell r="A4059"/>
        </row>
        <row r="4060">
          <cell r="A4060"/>
        </row>
        <row r="4061">
          <cell r="A4061"/>
        </row>
        <row r="4062">
          <cell r="A4062"/>
        </row>
        <row r="4063">
          <cell r="A4063"/>
        </row>
        <row r="4064">
          <cell r="A4064"/>
        </row>
        <row r="4065">
          <cell r="A4065"/>
        </row>
        <row r="4066">
          <cell r="A4066"/>
        </row>
        <row r="4067">
          <cell r="A4067"/>
        </row>
        <row r="4068">
          <cell r="A4068"/>
        </row>
        <row r="4069">
          <cell r="A4069"/>
        </row>
        <row r="4070">
          <cell r="A4070"/>
        </row>
        <row r="4071">
          <cell r="A4071"/>
        </row>
        <row r="4072">
          <cell r="A4072"/>
        </row>
        <row r="4073">
          <cell r="A4073"/>
        </row>
        <row r="4074">
          <cell r="A4074"/>
        </row>
        <row r="4075">
          <cell r="A4075"/>
        </row>
        <row r="4076">
          <cell r="A4076"/>
        </row>
        <row r="4077">
          <cell r="A4077"/>
        </row>
        <row r="4078">
          <cell r="A4078"/>
        </row>
        <row r="4079">
          <cell r="A4079"/>
        </row>
        <row r="4080">
          <cell r="A4080"/>
        </row>
        <row r="4081">
          <cell r="A4081"/>
        </row>
        <row r="4082">
          <cell r="A4082"/>
        </row>
        <row r="4083">
          <cell r="A4083"/>
        </row>
        <row r="4084">
          <cell r="A4084"/>
        </row>
        <row r="4085">
          <cell r="A4085"/>
        </row>
        <row r="4086">
          <cell r="A4086"/>
        </row>
        <row r="4087">
          <cell r="A4087"/>
        </row>
        <row r="4088">
          <cell r="A4088"/>
        </row>
        <row r="4089">
          <cell r="A4089"/>
        </row>
        <row r="4090">
          <cell r="A4090"/>
        </row>
        <row r="4091">
          <cell r="A4091"/>
        </row>
        <row r="4092">
          <cell r="A4092"/>
        </row>
        <row r="4093">
          <cell r="A4093"/>
        </row>
        <row r="4094">
          <cell r="A4094"/>
        </row>
        <row r="4095">
          <cell r="A4095"/>
        </row>
        <row r="4096">
          <cell r="A4096"/>
        </row>
        <row r="4097">
          <cell r="A4097"/>
        </row>
        <row r="4098">
          <cell r="A4098"/>
        </row>
        <row r="4099">
          <cell r="A4099"/>
        </row>
        <row r="4100">
          <cell r="A4100"/>
        </row>
        <row r="4101">
          <cell r="A4101"/>
        </row>
        <row r="4102">
          <cell r="A4102"/>
        </row>
        <row r="4103">
          <cell r="A4103"/>
        </row>
        <row r="4104">
          <cell r="A4104"/>
        </row>
        <row r="4105">
          <cell r="A4105"/>
        </row>
        <row r="4106">
          <cell r="A4106"/>
        </row>
        <row r="4107">
          <cell r="A4107"/>
        </row>
        <row r="4108">
          <cell r="A4108"/>
        </row>
        <row r="4109">
          <cell r="A4109"/>
        </row>
        <row r="4110">
          <cell r="A4110"/>
        </row>
        <row r="4111">
          <cell r="A4111"/>
        </row>
        <row r="4112">
          <cell r="A4112"/>
        </row>
        <row r="4113">
          <cell r="A4113"/>
        </row>
        <row r="4114">
          <cell r="A4114"/>
        </row>
        <row r="4115">
          <cell r="A4115"/>
        </row>
        <row r="4116">
          <cell r="A4116"/>
        </row>
        <row r="4117">
          <cell r="A4117"/>
        </row>
        <row r="4118">
          <cell r="A4118"/>
        </row>
        <row r="4119">
          <cell r="A4119"/>
        </row>
        <row r="4120">
          <cell r="A4120"/>
        </row>
        <row r="4121">
          <cell r="A4121"/>
        </row>
        <row r="4122">
          <cell r="A4122"/>
        </row>
        <row r="4123">
          <cell r="A4123"/>
        </row>
        <row r="4124">
          <cell r="A4124"/>
        </row>
        <row r="4125">
          <cell r="A4125"/>
        </row>
        <row r="4126">
          <cell r="A4126"/>
        </row>
        <row r="4127">
          <cell r="A4127"/>
        </row>
        <row r="4128">
          <cell r="A4128"/>
        </row>
        <row r="4129">
          <cell r="A4129"/>
        </row>
        <row r="4130">
          <cell r="A4130"/>
        </row>
        <row r="4131">
          <cell r="A4131"/>
        </row>
        <row r="4132">
          <cell r="A4132"/>
        </row>
        <row r="4133">
          <cell r="A4133"/>
        </row>
        <row r="4134">
          <cell r="A4134"/>
        </row>
        <row r="4135">
          <cell r="A4135"/>
        </row>
        <row r="4136">
          <cell r="A4136"/>
        </row>
        <row r="4137">
          <cell r="A4137"/>
        </row>
        <row r="4138">
          <cell r="A4138"/>
        </row>
        <row r="4139">
          <cell r="A4139"/>
        </row>
        <row r="4140">
          <cell r="A4140"/>
        </row>
        <row r="4141">
          <cell r="A4141"/>
        </row>
        <row r="4142">
          <cell r="A4142"/>
        </row>
        <row r="4143">
          <cell r="A4143"/>
        </row>
        <row r="4144">
          <cell r="A4144"/>
        </row>
        <row r="4145">
          <cell r="A4145"/>
        </row>
        <row r="4146">
          <cell r="A4146"/>
        </row>
        <row r="4147">
          <cell r="A4147"/>
        </row>
        <row r="4148">
          <cell r="A4148"/>
        </row>
        <row r="4149">
          <cell r="A4149"/>
        </row>
        <row r="4150">
          <cell r="A4150"/>
        </row>
        <row r="4151">
          <cell r="A4151"/>
        </row>
        <row r="4152">
          <cell r="A4152"/>
        </row>
        <row r="4153">
          <cell r="A4153"/>
        </row>
        <row r="4154">
          <cell r="A4154"/>
        </row>
        <row r="4155">
          <cell r="A4155"/>
        </row>
        <row r="4156">
          <cell r="A4156"/>
        </row>
        <row r="4157">
          <cell r="A4157"/>
        </row>
        <row r="4158">
          <cell r="A4158"/>
        </row>
        <row r="4159">
          <cell r="A4159"/>
        </row>
        <row r="4160">
          <cell r="A4160"/>
        </row>
        <row r="4161">
          <cell r="A4161"/>
        </row>
        <row r="4162">
          <cell r="A4162"/>
        </row>
        <row r="4163">
          <cell r="A4163"/>
        </row>
        <row r="4164">
          <cell r="A4164"/>
        </row>
        <row r="4165">
          <cell r="A4165"/>
        </row>
        <row r="4166">
          <cell r="A4166"/>
        </row>
        <row r="4167">
          <cell r="A4167"/>
        </row>
        <row r="4168">
          <cell r="A4168"/>
        </row>
        <row r="4169">
          <cell r="A4169"/>
        </row>
        <row r="4170">
          <cell r="A4170"/>
        </row>
        <row r="4171">
          <cell r="A4171"/>
        </row>
        <row r="4172">
          <cell r="A4172"/>
        </row>
        <row r="4173">
          <cell r="A4173"/>
        </row>
        <row r="4174">
          <cell r="A4174"/>
        </row>
        <row r="4175">
          <cell r="A4175"/>
        </row>
        <row r="4176">
          <cell r="A4176"/>
        </row>
        <row r="4177">
          <cell r="A4177"/>
        </row>
        <row r="4178">
          <cell r="A4178"/>
        </row>
        <row r="4179">
          <cell r="A4179"/>
        </row>
        <row r="4180">
          <cell r="A4180"/>
        </row>
        <row r="4181">
          <cell r="A4181"/>
        </row>
        <row r="4182">
          <cell r="A4182"/>
        </row>
        <row r="4183">
          <cell r="A4183"/>
        </row>
        <row r="4184">
          <cell r="A4184"/>
        </row>
        <row r="4185">
          <cell r="A4185"/>
        </row>
        <row r="4186">
          <cell r="A4186"/>
        </row>
        <row r="4187">
          <cell r="A4187"/>
        </row>
        <row r="4188">
          <cell r="A4188"/>
        </row>
        <row r="4189">
          <cell r="A4189"/>
        </row>
        <row r="4190">
          <cell r="A4190"/>
        </row>
        <row r="4191">
          <cell r="A4191"/>
        </row>
        <row r="4192">
          <cell r="A4192"/>
        </row>
        <row r="4193">
          <cell r="A4193"/>
        </row>
        <row r="4194">
          <cell r="A4194"/>
        </row>
        <row r="4195">
          <cell r="A4195"/>
        </row>
        <row r="4196">
          <cell r="A4196"/>
        </row>
        <row r="4197">
          <cell r="A4197"/>
        </row>
        <row r="4198">
          <cell r="A4198"/>
        </row>
        <row r="4199">
          <cell r="A4199"/>
        </row>
        <row r="4200">
          <cell r="A4200"/>
        </row>
        <row r="4201">
          <cell r="A4201"/>
        </row>
        <row r="4202">
          <cell r="A4202"/>
        </row>
        <row r="4203">
          <cell r="A4203"/>
        </row>
        <row r="4204">
          <cell r="A4204"/>
        </row>
        <row r="4205">
          <cell r="A4205"/>
        </row>
        <row r="4206">
          <cell r="A4206"/>
        </row>
        <row r="4207">
          <cell r="A4207"/>
        </row>
        <row r="4208">
          <cell r="A4208"/>
        </row>
        <row r="4209">
          <cell r="A4209"/>
        </row>
        <row r="4210">
          <cell r="A4210"/>
        </row>
        <row r="4211">
          <cell r="A4211"/>
        </row>
        <row r="4212">
          <cell r="A4212"/>
        </row>
        <row r="4213">
          <cell r="A4213"/>
        </row>
        <row r="4214">
          <cell r="A4214"/>
        </row>
        <row r="4215">
          <cell r="A4215"/>
        </row>
        <row r="4216">
          <cell r="A4216"/>
        </row>
        <row r="4217">
          <cell r="A4217"/>
        </row>
        <row r="4218">
          <cell r="A4218"/>
        </row>
        <row r="4219">
          <cell r="A4219"/>
        </row>
        <row r="4220">
          <cell r="A4220"/>
        </row>
        <row r="4221">
          <cell r="A4221"/>
        </row>
        <row r="4222">
          <cell r="A4222"/>
        </row>
        <row r="4223">
          <cell r="A4223"/>
        </row>
        <row r="4224">
          <cell r="A4224"/>
        </row>
        <row r="4225">
          <cell r="A4225"/>
        </row>
        <row r="4226">
          <cell r="A4226"/>
        </row>
        <row r="4227">
          <cell r="A4227"/>
        </row>
        <row r="4228">
          <cell r="A4228"/>
        </row>
        <row r="4229">
          <cell r="A4229"/>
        </row>
        <row r="4230">
          <cell r="A4230"/>
        </row>
        <row r="4231">
          <cell r="A4231"/>
        </row>
        <row r="4232">
          <cell r="A4232"/>
        </row>
        <row r="4233">
          <cell r="A4233"/>
        </row>
        <row r="4234">
          <cell r="A4234"/>
        </row>
        <row r="4235">
          <cell r="A4235"/>
        </row>
        <row r="4236">
          <cell r="A4236"/>
        </row>
        <row r="4237">
          <cell r="A4237"/>
        </row>
        <row r="4238">
          <cell r="A4238"/>
        </row>
        <row r="4239">
          <cell r="A4239"/>
        </row>
        <row r="4240">
          <cell r="A4240"/>
        </row>
        <row r="4241">
          <cell r="A4241"/>
        </row>
        <row r="4242">
          <cell r="A4242"/>
        </row>
        <row r="4243">
          <cell r="A4243"/>
        </row>
        <row r="4244">
          <cell r="A4244"/>
        </row>
        <row r="4245">
          <cell r="A4245"/>
        </row>
        <row r="4246">
          <cell r="A4246"/>
        </row>
        <row r="4247">
          <cell r="A4247"/>
        </row>
        <row r="4248">
          <cell r="A4248"/>
        </row>
        <row r="4249">
          <cell r="A4249"/>
        </row>
        <row r="4250">
          <cell r="A4250"/>
        </row>
        <row r="4251">
          <cell r="A4251"/>
        </row>
        <row r="4252">
          <cell r="A4252"/>
        </row>
        <row r="4253">
          <cell r="A4253"/>
        </row>
        <row r="4254">
          <cell r="A4254"/>
        </row>
        <row r="4255">
          <cell r="A4255"/>
        </row>
        <row r="4256">
          <cell r="A4256"/>
        </row>
        <row r="4257">
          <cell r="A4257"/>
        </row>
        <row r="4258">
          <cell r="A4258"/>
        </row>
        <row r="4259">
          <cell r="A4259"/>
        </row>
        <row r="4260">
          <cell r="A4260"/>
        </row>
        <row r="4261">
          <cell r="A4261"/>
        </row>
        <row r="4262">
          <cell r="A4262"/>
        </row>
        <row r="4263">
          <cell r="A4263"/>
        </row>
        <row r="4264">
          <cell r="A4264"/>
        </row>
        <row r="4265">
          <cell r="A4265"/>
        </row>
        <row r="4266">
          <cell r="A4266"/>
        </row>
        <row r="4267">
          <cell r="A4267"/>
        </row>
        <row r="4268">
          <cell r="A4268"/>
        </row>
        <row r="4269">
          <cell r="A4269"/>
        </row>
        <row r="4270">
          <cell r="A4270"/>
        </row>
        <row r="4271">
          <cell r="A4271"/>
        </row>
        <row r="4272">
          <cell r="A4272"/>
        </row>
        <row r="4273">
          <cell r="A4273"/>
        </row>
        <row r="4274">
          <cell r="A4274"/>
        </row>
        <row r="4275">
          <cell r="A4275"/>
        </row>
        <row r="4276">
          <cell r="A4276"/>
        </row>
        <row r="4277">
          <cell r="A4277"/>
        </row>
        <row r="4278">
          <cell r="A4278"/>
        </row>
        <row r="4279">
          <cell r="A4279"/>
        </row>
        <row r="4280">
          <cell r="A4280"/>
        </row>
        <row r="4281">
          <cell r="A4281"/>
        </row>
        <row r="4282">
          <cell r="A4282"/>
        </row>
        <row r="4283">
          <cell r="A4283"/>
        </row>
        <row r="4284">
          <cell r="A4284"/>
        </row>
        <row r="4285">
          <cell r="A4285"/>
        </row>
        <row r="4286">
          <cell r="A4286"/>
        </row>
        <row r="4287">
          <cell r="A4287"/>
        </row>
        <row r="4288">
          <cell r="A4288"/>
        </row>
        <row r="4289">
          <cell r="A4289"/>
        </row>
        <row r="4290">
          <cell r="A4290"/>
        </row>
        <row r="4291">
          <cell r="A4291"/>
        </row>
        <row r="4292">
          <cell r="A4292"/>
        </row>
        <row r="4293">
          <cell r="A4293"/>
        </row>
        <row r="4294">
          <cell r="A4294"/>
        </row>
        <row r="4295">
          <cell r="A4295"/>
        </row>
        <row r="4296">
          <cell r="A4296"/>
        </row>
        <row r="4297">
          <cell r="A4297"/>
        </row>
        <row r="4298">
          <cell r="A4298"/>
        </row>
        <row r="4299">
          <cell r="A4299"/>
        </row>
        <row r="4300">
          <cell r="A4300"/>
        </row>
        <row r="4301">
          <cell r="A4301"/>
        </row>
        <row r="4302">
          <cell r="A4302"/>
        </row>
        <row r="4303">
          <cell r="A4303"/>
        </row>
        <row r="4304">
          <cell r="A4304"/>
        </row>
        <row r="4305">
          <cell r="A4305"/>
        </row>
        <row r="4306">
          <cell r="A4306"/>
        </row>
        <row r="4307">
          <cell r="A4307"/>
        </row>
        <row r="4308">
          <cell r="A4308"/>
        </row>
        <row r="4309">
          <cell r="A4309"/>
        </row>
        <row r="4310">
          <cell r="A4310"/>
        </row>
        <row r="4311">
          <cell r="A4311"/>
        </row>
        <row r="4312">
          <cell r="A4312"/>
        </row>
        <row r="4313">
          <cell r="A4313"/>
        </row>
        <row r="4314">
          <cell r="A4314"/>
        </row>
        <row r="4315">
          <cell r="A4315"/>
        </row>
        <row r="4316">
          <cell r="A4316"/>
        </row>
        <row r="4317">
          <cell r="A4317"/>
        </row>
        <row r="4318">
          <cell r="A4318"/>
        </row>
        <row r="4319">
          <cell r="A4319"/>
        </row>
        <row r="4320">
          <cell r="A4320"/>
        </row>
        <row r="4321">
          <cell r="A4321"/>
        </row>
        <row r="4322">
          <cell r="A4322"/>
        </row>
        <row r="4323">
          <cell r="A4323"/>
        </row>
        <row r="4324">
          <cell r="A4324"/>
        </row>
        <row r="4325">
          <cell r="A4325"/>
        </row>
        <row r="4326">
          <cell r="A4326"/>
        </row>
        <row r="4327">
          <cell r="A4327"/>
        </row>
        <row r="4328">
          <cell r="A4328"/>
        </row>
        <row r="4329">
          <cell r="A4329"/>
        </row>
        <row r="4330">
          <cell r="A4330"/>
        </row>
        <row r="4331">
          <cell r="A4331"/>
        </row>
        <row r="4332">
          <cell r="A4332"/>
        </row>
        <row r="4333">
          <cell r="A4333"/>
        </row>
        <row r="4334">
          <cell r="A4334"/>
        </row>
        <row r="4335">
          <cell r="A4335"/>
        </row>
        <row r="4336">
          <cell r="A4336"/>
        </row>
        <row r="4337">
          <cell r="A4337"/>
        </row>
        <row r="4338">
          <cell r="A4338"/>
        </row>
        <row r="4339">
          <cell r="A4339"/>
        </row>
        <row r="4340">
          <cell r="A4340"/>
        </row>
        <row r="4341">
          <cell r="A4341"/>
        </row>
        <row r="4342">
          <cell r="A4342"/>
        </row>
        <row r="4343">
          <cell r="A4343"/>
        </row>
        <row r="4344">
          <cell r="A4344"/>
        </row>
        <row r="4345">
          <cell r="A4345"/>
        </row>
        <row r="4346">
          <cell r="A4346"/>
        </row>
        <row r="4347">
          <cell r="A4347"/>
        </row>
        <row r="4348">
          <cell r="A4348"/>
        </row>
        <row r="4349">
          <cell r="A4349"/>
        </row>
        <row r="4350">
          <cell r="A4350"/>
        </row>
        <row r="4351">
          <cell r="A4351"/>
        </row>
        <row r="4352">
          <cell r="A4352"/>
        </row>
        <row r="4353">
          <cell r="A4353"/>
        </row>
        <row r="4354">
          <cell r="A4354"/>
        </row>
        <row r="4355">
          <cell r="A4355"/>
        </row>
        <row r="4356">
          <cell r="A4356"/>
        </row>
        <row r="4357">
          <cell r="A4357"/>
        </row>
        <row r="4358">
          <cell r="A4358"/>
        </row>
        <row r="4359">
          <cell r="A4359"/>
        </row>
        <row r="4360">
          <cell r="A4360"/>
        </row>
        <row r="4361">
          <cell r="A4361"/>
        </row>
        <row r="4362">
          <cell r="A4362"/>
        </row>
        <row r="4363">
          <cell r="A4363"/>
        </row>
        <row r="4364">
          <cell r="A4364"/>
        </row>
        <row r="4365">
          <cell r="A4365"/>
        </row>
        <row r="4366">
          <cell r="A4366"/>
        </row>
        <row r="4367">
          <cell r="A4367"/>
        </row>
        <row r="4368">
          <cell r="A4368"/>
        </row>
        <row r="4369">
          <cell r="A4369"/>
        </row>
        <row r="4370">
          <cell r="A4370"/>
        </row>
        <row r="4371">
          <cell r="A4371"/>
        </row>
        <row r="4372">
          <cell r="A4372"/>
        </row>
        <row r="4373">
          <cell r="A4373"/>
        </row>
        <row r="4374">
          <cell r="A4374"/>
        </row>
        <row r="4375">
          <cell r="A4375"/>
        </row>
        <row r="4376">
          <cell r="A4376"/>
        </row>
        <row r="4377">
          <cell r="A4377"/>
        </row>
        <row r="4378">
          <cell r="A4378"/>
        </row>
        <row r="4379">
          <cell r="A4379"/>
        </row>
        <row r="4380">
          <cell r="A4380"/>
        </row>
        <row r="4381">
          <cell r="A4381"/>
        </row>
        <row r="4382">
          <cell r="A4382"/>
        </row>
        <row r="4383">
          <cell r="A4383"/>
        </row>
        <row r="4384">
          <cell r="A4384"/>
        </row>
        <row r="4385">
          <cell r="A4385"/>
        </row>
        <row r="4386">
          <cell r="A4386"/>
        </row>
        <row r="4387">
          <cell r="A4387"/>
        </row>
        <row r="4388">
          <cell r="A4388"/>
        </row>
        <row r="4389">
          <cell r="A4389"/>
        </row>
        <row r="4390">
          <cell r="A4390"/>
        </row>
        <row r="4391">
          <cell r="A4391"/>
        </row>
        <row r="4392">
          <cell r="A4392"/>
        </row>
        <row r="4393">
          <cell r="A4393"/>
        </row>
        <row r="4394">
          <cell r="A4394"/>
        </row>
        <row r="4395">
          <cell r="A4395"/>
        </row>
        <row r="4396">
          <cell r="A4396"/>
        </row>
        <row r="4397">
          <cell r="A4397"/>
        </row>
        <row r="4398">
          <cell r="A4398"/>
        </row>
        <row r="4399">
          <cell r="A4399"/>
        </row>
        <row r="4400">
          <cell r="A4400"/>
        </row>
        <row r="4401">
          <cell r="A4401"/>
        </row>
        <row r="4402">
          <cell r="A4402"/>
        </row>
        <row r="4403">
          <cell r="A4403"/>
        </row>
        <row r="4404">
          <cell r="A4404"/>
        </row>
        <row r="4405">
          <cell r="A4405"/>
        </row>
        <row r="4406">
          <cell r="A4406"/>
        </row>
        <row r="4407">
          <cell r="A4407"/>
        </row>
        <row r="4408">
          <cell r="A4408"/>
        </row>
        <row r="4409">
          <cell r="A4409"/>
        </row>
        <row r="4410">
          <cell r="A4410"/>
        </row>
        <row r="4411">
          <cell r="A4411"/>
        </row>
        <row r="4412">
          <cell r="A4412"/>
        </row>
        <row r="4413">
          <cell r="A4413"/>
        </row>
        <row r="4414">
          <cell r="A4414"/>
        </row>
        <row r="4415">
          <cell r="A4415"/>
        </row>
        <row r="4416">
          <cell r="A4416"/>
        </row>
        <row r="4417">
          <cell r="A4417"/>
        </row>
        <row r="4418">
          <cell r="A4418"/>
        </row>
        <row r="4419">
          <cell r="A4419"/>
        </row>
        <row r="4420">
          <cell r="A4420"/>
        </row>
        <row r="4421">
          <cell r="A4421"/>
        </row>
        <row r="4422">
          <cell r="A4422"/>
        </row>
        <row r="4423">
          <cell r="A4423"/>
        </row>
        <row r="4424">
          <cell r="A4424"/>
        </row>
        <row r="4425">
          <cell r="A4425"/>
        </row>
        <row r="4426">
          <cell r="A4426"/>
        </row>
        <row r="4427">
          <cell r="A4427"/>
        </row>
        <row r="4428">
          <cell r="A4428"/>
        </row>
        <row r="4429">
          <cell r="A4429"/>
        </row>
        <row r="4430">
          <cell r="A4430"/>
        </row>
        <row r="4431">
          <cell r="A4431"/>
        </row>
        <row r="4432">
          <cell r="A4432"/>
        </row>
        <row r="4433">
          <cell r="A4433"/>
        </row>
        <row r="4434">
          <cell r="A4434"/>
        </row>
        <row r="4435">
          <cell r="A4435"/>
        </row>
        <row r="4436">
          <cell r="A4436"/>
        </row>
        <row r="4437">
          <cell r="A4437"/>
        </row>
        <row r="4438">
          <cell r="A4438"/>
        </row>
        <row r="4439">
          <cell r="A4439"/>
        </row>
        <row r="4440">
          <cell r="A4440"/>
        </row>
        <row r="4441">
          <cell r="A4441"/>
        </row>
        <row r="4442">
          <cell r="A4442"/>
        </row>
        <row r="4443">
          <cell r="A4443"/>
        </row>
        <row r="4444">
          <cell r="A4444"/>
        </row>
        <row r="4445">
          <cell r="A4445"/>
        </row>
        <row r="4446">
          <cell r="A4446"/>
        </row>
        <row r="4447">
          <cell r="A4447"/>
        </row>
        <row r="4448">
          <cell r="A4448"/>
        </row>
        <row r="4449">
          <cell r="A4449"/>
        </row>
        <row r="4450">
          <cell r="A4450"/>
        </row>
        <row r="4451">
          <cell r="A4451"/>
        </row>
        <row r="4452">
          <cell r="A4452"/>
        </row>
        <row r="4453">
          <cell r="A4453"/>
        </row>
        <row r="4454">
          <cell r="A4454"/>
        </row>
        <row r="4455">
          <cell r="A4455"/>
        </row>
        <row r="4456">
          <cell r="A4456"/>
        </row>
        <row r="4457">
          <cell r="A4457"/>
        </row>
        <row r="4458">
          <cell r="A4458"/>
        </row>
        <row r="4459">
          <cell r="A4459"/>
        </row>
        <row r="4460">
          <cell r="A4460"/>
        </row>
        <row r="4461">
          <cell r="A4461"/>
        </row>
        <row r="4462">
          <cell r="A4462"/>
        </row>
        <row r="4463">
          <cell r="A4463"/>
        </row>
        <row r="4464">
          <cell r="A4464"/>
        </row>
        <row r="4465">
          <cell r="A4465"/>
        </row>
        <row r="4466">
          <cell r="A4466"/>
        </row>
        <row r="4467">
          <cell r="A4467"/>
        </row>
        <row r="4468">
          <cell r="A4468"/>
        </row>
        <row r="4469">
          <cell r="A4469"/>
        </row>
        <row r="4470">
          <cell r="A4470"/>
        </row>
        <row r="4471">
          <cell r="A4471"/>
        </row>
        <row r="4472">
          <cell r="A4472"/>
        </row>
        <row r="4473">
          <cell r="A4473"/>
        </row>
        <row r="4474">
          <cell r="A4474"/>
        </row>
        <row r="4475">
          <cell r="A4475"/>
        </row>
        <row r="4476">
          <cell r="A4476"/>
        </row>
        <row r="4477">
          <cell r="A4477"/>
        </row>
        <row r="4478">
          <cell r="A4478"/>
        </row>
        <row r="4479">
          <cell r="A4479"/>
        </row>
        <row r="4480">
          <cell r="A4480"/>
        </row>
        <row r="4481">
          <cell r="A4481"/>
        </row>
        <row r="4482">
          <cell r="A4482"/>
        </row>
        <row r="4483">
          <cell r="A4483"/>
        </row>
        <row r="4484">
          <cell r="A4484"/>
        </row>
        <row r="4485">
          <cell r="A4485"/>
        </row>
        <row r="4486">
          <cell r="A4486"/>
        </row>
        <row r="4487">
          <cell r="A4487"/>
        </row>
        <row r="4488">
          <cell r="A4488"/>
        </row>
        <row r="4489">
          <cell r="A4489"/>
        </row>
        <row r="4490">
          <cell r="A4490"/>
        </row>
        <row r="4491">
          <cell r="A4491"/>
        </row>
        <row r="4492">
          <cell r="A4492"/>
        </row>
        <row r="4493">
          <cell r="A4493"/>
        </row>
        <row r="4494">
          <cell r="A4494"/>
        </row>
        <row r="4495">
          <cell r="A4495"/>
        </row>
        <row r="4496">
          <cell r="A4496"/>
        </row>
        <row r="4497">
          <cell r="A4497"/>
        </row>
        <row r="4498">
          <cell r="A4498"/>
        </row>
        <row r="4499">
          <cell r="A4499"/>
        </row>
        <row r="4500">
          <cell r="A4500"/>
        </row>
        <row r="4501">
          <cell r="A4501"/>
        </row>
        <row r="4502">
          <cell r="A4502"/>
        </row>
        <row r="4503">
          <cell r="A4503"/>
        </row>
        <row r="4504">
          <cell r="A4504"/>
        </row>
        <row r="4505">
          <cell r="A4505"/>
        </row>
        <row r="4506">
          <cell r="A4506"/>
        </row>
        <row r="4507">
          <cell r="A4507"/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5.bin"/><Relationship Id="rId13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30.bin"/><Relationship Id="rId7" Type="http://schemas.openxmlformats.org/officeDocument/2006/relationships/printerSettings" Target="../printerSettings/printerSettings34.bin"/><Relationship Id="rId12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Relationship Id="rId6" Type="http://schemas.openxmlformats.org/officeDocument/2006/relationships/printerSettings" Target="../printerSettings/printerSettings33.bin"/><Relationship Id="rId11" Type="http://schemas.openxmlformats.org/officeDocument/2006/relationships/printerSettings" Target="../printerSettings/printerSettings38.bin"/><Relationship Id="rId5" Type="http://schemas.openxmlformats.org/officeDocument/2006/relationships/printerSettings" Target="../printerSettings/printerSettings32.bin"/><Relationship Id="rId10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1.bin"/><Relationship Id="rId9" Type="http://schemas.openxmlformats.org/officeDocument/2006/relationships/printerSettings" Target="../printerSettings/printerSettings36.bin"/><Relationship Id="rId14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R918"/>
  <sheetViews>
    <sheetView showGridLines="0" tabSelected="1" zoomScale="70" zoomScaleNormal="80" workbookViewId="0">
      <selection activeCell="K5" sqref="K5"/>
    </sheetView>
  </sheetViews>
  <sheetFormatPr baseColWidth="10" defaultColWidth="11.42578125" defaultRowHeight="15"/>
  <cols>
    <col min="1" max="1" width="16.28515625" style="1" customWidth="1"/>
    <col min="2" max="2" width="17" style="1" customWidth="1"/>
    <col min="3" max="3" width="22.85546875" style="1" bestFit="1" customWidth="1"/>
    <col min="4" max="5" width="13" style="50" customWidth="1"/>
    <col min="6" max="6" width="12" style="50" customWidth="1"/>
    <col min="7" max="7" width="23.42578125" style="1" customWidth="1"/>
    <col min="8" max="8" width="19.7109375" style="1" customWidth="1"/>
    <col min="9" max="9" width="26.5703125" style="1" customWidth="1"/>
    <col min="10" max="21" width="5.42578125" style="1" customWidth="1"/>
    <col min="22" max="22" width="24" style="2" customWidth="1"/>
    <col min="23" max="24" width="25.85546875" style="2" customWidth="1"/>
    <col min="25" max="25" width="24.85546875" style="2" customWidth="1"/>
    <col min="26" max="26" width="26.28515625" style="2" customWidth="1"/>
    <col min="27" max="27" width="21.140625" style="2" customWidth="1"/>
    <col min="28" max="28" width="25.85546875" style="1" customWidth="1"/>
    <col min="29" max="29" width="30.85546875" style="1" customWidth="1"/>
    <col min="30" max="31" width="31.28515625" style="1" customWidth="1"/>
    <col min="32" max="32" width="29.140625" style="1" customWidth="1"/>
    <col min="33" max="33" width="42" style="2" customWidth="1"/>
    <col min="34" max="34" width="29.28515625" style="1" customWidth="1"/>
    <col min="35" max="36" width="21.140625" style="1" customWidth="1"/>
    <col min="37" max="37" width="21.140625" style="2" customWidth="1"/>
    <col min="38" max="38" width="21.140625" style="1" customWidth="1"/>
    <col min="39" max="39" width="21.140625" style="2" customWidth="1"/>
    <col min="40" max="40" width="46.85546875" style="2" customWidth="1"/>
    <col min="41" max="43" width="22.28515625" style="1" customWidth="1"/>
    <col min="44" max="44" width="22.28515625" style="84" customWidth="1"/>
    <col min="45" max="240" width="22.28515625" style="1" customWidth="1"/>
    <col min="241" max="16384" width="11.42578125" style="1"/>
  </cols>
  <sheetData>
    <row r="1" spans="1:44" ht="60" customHeight="1" thickBot="1">
      <c r="B1" s="42" t="s">
        <v>5</v>
      </c>
      <c r="C1" s="46">
        <f ca="1">TODAY()</f>
        <v>43601</v>
      </c>
      <c r="D1" s="49"/>
      <c r="E1" s="49"/>
      <c r="F1" s="49"/>
      <c r="J1" s="43"/>
      <c r="M1" s="44"/>
      <c r="N1" s="44"/>
      <c r="O1" s="43"/>
      <c r="P1" s="44"/>
      <c r="Q1" s="44"/>
      <c r="R1" s="44"/>
      <c r="S1" s="44"/>
      <c r="T1" s="44"/>
      <c r="U1" s="45"/>
      <c r="V1" s="182" t="s">
        <v>550</v>
      </c>
      <c r="W1" s="183"/>
      <c r="X1" s="183"/>
      <c r="Y1" s="184"/>
      <c r="Z1" s="185" t="s">
        <v>24</v>
      </c>
      <c r="AA1" s="186"/>
      <c r="AB1" s="187"/>
      <c r="AC1" s="187"/>
      <c r="AD1" s="187"/>
      <c r="AE1" s="187"/>
      <c r="AF1" s="187"/>
      <c r="AG1" s="187"/>
      <c r="AJ1" s="79"/>
      <c r="AK1" s="1"/>
      <c r="AM1" s="1"/>
      <c r="AN1" s="1"/>
    </row>
    <row r="2" spans="1:44" s="47" customFormat="1" ht="111.75" customHeight="1" thickBot="1">
      <c r="A2" s="167" t="s">
        <v>502</v>
      </c>
      <c r="B2" s="168" t="s">
        <v>1</v>
      </c>
      <c r="C2" s="168" t="s">
        <v>503</v>
      </c>
      <c r="D2" s="169" t="s">
        <v>35</v>
      </c>
      <c r="E2" s="169" t="s">
        <v>36</v>
      </c>
      <c r="F2" s="169" t="s">
        <v>37</v>
      </c>
      <c r="G2" s="168" t="s">
        <v>504</v>
      </c>
      <c r="H2" s="168" t="s">
        <v>505</v>
      </c>
      <c r="I2" s="168" t="s">
        <v>506</v>
      </c>
      <c r="J2" s="170" t="s">
        <v>511</v>
      </c>
      <c r="K2" s="171" t="s">
        <v>512</v>
      </c>
      <c r="L2" s="171" t="s">
        <v>513</v>
      </c>
      <c r="M2" s="171" t="s">
        <v>514</v>
      </c>
      <c r="N2" s="171" t="s">
        <v>515</v>
      </c>
      <c r="O2" s="171" t="s">
        <v>516</v>
      </c>
      <c r="P2" s="171" t="s">
        <v>517</v>
      </c>
      <c r="Q2" s="171" t="s">
        <v>518</v>
      </c>
      <c r="R2" s="171" t="s">
        <v>519</v>
      </c>
      <c r="S2" s="171" t="s">
        <v>520</v>
      </c>
      <c r="T2" s="171" t="s">
        <v>521</v>
      </c>
      <c r="U2" s="171" t="s">
        <v>522</v>
      </c>
      <c r="V2" s="172" t="s">
        <v>507</v>
      </c>
      <c r="W2" s="173" t="s">
        <v>508</v>
      </c>
      <c r="X2" s="173" t="s">
        <v>551</v>
      </c>
      <c r="Y2" s="173" t="s">
        <v>510</v>
      </c>
      <c r="Z2" s="174" t="s">
        <v>523</v>
      </c>
      <c r="AA2" s="175" t="s">
        <v>509</v>
      </c>
      <c r="AB2" s="176" t="s">
        <v>2</v>
      </c>
      <c r="AC2" s="177" t="s">
        <v>4</v>
      </c>
      <c r="AD2" s="177" t="s">
        <v>3</v>
      </c>
      <c r="AE2" s="178" t="s">
        <v>544</v>
      </c>
      <c r="AF2" s="177" t="s">
        <v>23</v>
      </c>
      <c r="AG2" s="177" t="s">
        <v>29</v>
      </c>
      <c r="AH2" s="177" t="s">
        <v>28</v>
      </c>
      <c r="AI2" s="168" t="s">
        <v>30</v>
      </c>
      <c r="AJ2" s="168" t="s">
        <v>524</v>
      </c>
      <c r="AK2" s="168" t="s">
        <v>31</v>
      </c>
      <c r="AL2" s="168" t="s">
        <v>32</v>
      </c>
      <c r="AM2" s="168" t="s">
        <v>528</v>
      </c>
      <c r="AN2" s="179" t="s">
        <v>34</v>
      </c>
      <c r="AO2" s="180" t="s">
        <v>548</v>
      </c>
      <c r="AP2" s="181" t="s">
        <v>549</v>
      </c>
      <c r="AQ2" s="181" t="s">
        <v>1560</v>
      </c>
      <c r="AR2" s="160" t="s">
        <v>1010</v>
      </c>
    </row>
    <row r="3" spans="1:44" s="79" customFormat="1" ht="30" customHeight="1">
      <c r="A3" s="90" t="str">
        <f t="shared" ref="A3:A66" si="0">CONCATENATE(B3,"-",D3,"-",E3,"-",F3)</f>
        <v>43885-1--1</v>
      </c>
      <c r="B3" s="91">
        <v>43885</v>
      </c>
      <c r="C3" s="92" t="str">
        <f>VLOOKUP(A3,'Liste détentions mat2k'!$A$1:$I$2946,3,FALSE)</f>
        <v xml:space="preserve">519 GTM                       </v>
      </c>
      <c r="D3" s="93">
        <v>1</v>
      </c>
      <c r="E3" s="93"/>
      <c r="F3" s="93">
        <v>1</v>
      </c>
      <c r="G3" s="92" t="str">
        <f>IF('SUIVI DES VERIFICATIONS'!$D3="","",VLOOKUP(A3,'Liste détentions mat2k'!$A$1:$I$2946,5,FALSE))</f>
        <v xml:space="preserve">1ER ETC                       </v>
      </c>
      <c r="H3" s="92" t="str">
        <f>IF('SUIVI DES VERIFICATIONS'!$E3="","",VLOOKUP(A3,'Liste détentions mat2k'!$A$1:$I$2946,7,FALSE))</f>
        <v/>
      </c>
      <c r="I3" s="100" t="str">
        <f>IF('SUIVI DES VERIFICATIONS'!$F3="","",VLOOKUP(A3,'Liste détentions mat2k'!$A$1:$I$2946,9,FALSE))</f>
        <v xml:space="preserve">D1 LAGOUBRAN                  </v>
      </c>
      <c r="J3" s="106" t="s">
        <v>525</v>
      </c>
      <c r="K3" s="107" t="s">
        <v>525</v>
      </c>
      <c r="L3" s="107" t="s">
        <v>525</v>
      </c>
      <c r="M3" s="107" t="s">
        <v>526</v>
      </c>
      <c r="N3" s="107" t="s">
        <v>525</v>
      </c>
      <c r="O3" s="107" t="s">
        <v>525</v>
      </c>
      <c r="P3" s="107"/>
      <c r="Q3" s="107"/>
      <c r="R3" s="107"/>
      <c r="S3" s="107"/>
      <c r="T3" s="107"/>
      <c r="U3" s="112"/>
      <c r="V3" s="120">
        <v>43592</v>
      </c>
      <c r="W3" s="121" t="s">
        <v>542</v>
      </c>
      <c r="X3" s="121" t="s">
        <v>825</v>
      </c>
      <c r="Y3" s="126" t="s">
        <v>1140</v>
      </c>
      <c r="Z3" s="120">
        <v>43552</v>
      </c>
      <c r="AA3" s="130"/>
      <c r="AB3" s="142">
        <f>IF('SUIVI DES VERIFICATIONS'!$V3="","",IF('SUIVI DES VERIFICATIONS'!$V3&lt;='SUIVI DES VERIFICATIONS'!$AD3,0,'SUIVI DES VERIFICATIONS'!$V3-'SUIVI DES VERIFICATIONS'!$AD3))</f>
        <v>7</v>
      </c>
      <c r="AC3" s="143" t="str">
        <f t="shared" ref="AC3:AC66" si="1">IF(J3&lt;&gt;"","JANVIER",IF(K3&lt;&gt;"","FEVRIER",IF(L3&lt;&gt;"","MARS",IF(M3&lt;&gt;"","AVRIL",IF(N3&lt;&gt;"","MAI",IF(O3&lt;&gt;"","JUIN",IF(P3&lt;&gt;"","JUILLET",IF(Q3&lt;&gt;"","AOUT",IF(R3&lt;&gt;"","SEPTEMBRE",IF(S3&lt;&gt;"","OCTOBRE",IF(T3&lt;&gt;"","NOVEMBRE",IF(U3&lt;&gt;"","DECEMBRE",""))))))))))))</f>
        <v>AVRIL</v>
      </c>
      <c r="AD3" s="144">
        <f>VLOOKUP('SUIVI DES VERIFICATIONS'!$AC3,'Liste 2'!$D$1:$E$12,2,FALSE)</f>
        <v>43585</v>
      </c>
      <c r="AE3" s="143">
        <f>IF('SUIVI DES VERIFICATIONS'!$V3="","",(MONTH('SUIVI DES VERIFICATIONS'!$V3))-(MONTH('SUIVI DES VERIFICATIONS'!$AD3)))</f>
        <v>1</v>
      </c>
      <c r="AF3" s="143" t="str">
        <f>IF(V3="","",VLOOKUP(MONTH(V3),LISTES!$A$15:$B$26,2,FALSE))</f>
        <v>MAI</v>
      </c>
      <c r="AG3" s="145"/>
      <c r="AH3" s="92"/>
      <c r="AI3" s="92"/>
      <c r="AJ3" s="92" t="s">
        <v>529</v>
      </c>
      <c r="AK3" s="146">
        <v>43600</v>
      </c>
      <c r="AL3" s="92"/>
      <c r="AM3" s="121"/>
      <c r="AN3" s="126"/>
      <c r="AO3" s="161">
        <f>IF('SUIVI DES VERIFICATIONS'!$V3&gt;0,IF('SUIVI DES VERIFICATIONS'!$W3="",1,0),0)</f>
        <v>0</v>
      </c>
      <c r="AP3" s="147">
        <f>IF('SUIVI DES VERIFICATIONS'!$V3&gt;0,IF('SUIVI DES VERIFICATIONS'!$X3="",1,0),0)</f>
        <v>0</v>
      </c>
      <c r="AQ3" s="147">
        <f>IF('SUIVI DES VERIFICATIONS'!$V3&gt;0,IF('SUIVI DES VERIFICATIONS'!$AG3="",1,0),0)</f>
        <v>1</v>
      </c>
      <c r="AR3" s="148" t="str">
        <f>IF(Y3="","",VLOOKUP(Y3,'[1]TABLEAU LC1'!A:A,1,FALSE))</f>
        <v>2019-1487</v>
      </c>
    </row>
    <row r="4" spans="1:44" s="79" customFormat="1" ht="30" customHeight="1">
      <c r="A4" s="94" t="str">
        <f t="shared" si="0"/>
        <v>43885-1--2</v>
      </c>
      <c r="B4" s="88">
        <v>43885</v>
      </c>
      <c r="C4" s="87" t="str">
        <f>VLOOKUP(A4,'Liste détentions mat2k'!$A$1:$I$2946,3,FALSE)</f>
        <v xml:space="preserve">519 GTM                       </v>
      </c>
      <c r="D4" s="89">
        <v>1</v>
      </c>
      <c r="E4" s="89"/>
      <c r="F4" s="89">
        <v>2</v>
      </c>
      <c r="G4" s="87" t="str">
        <f>IF('SUIVI DES VERIFICATIONS'!$D4="","",VLOOKUP(A4,'Liste détentions mat2k'!$A$1:$I$2946,5,FALSE))</f>
        <v xml:space="preserve">1ER ETC                       </v>
      </c>
      <c r="H4" s="87" t="str">
        <f>IF('SUIVI DES VERIFICATIONS'!$E4="","",VLOOKUP(A4,'Liste détentions mat2k'!$A$1:$I$2946,7,FALSE))</f>
        <v/>
      </c>
      <c r="I4" s="101" t="str">
        <f>IF('SUIVI DES VERIFICATIONS'!$F4="","",VLOOKUP(A4,'Liste détentions mat2k'!$A$1:$I$2946,9,FALSE))</f>
        <v xml:space="preserve">D2 LAGOUBRAN E63              </v>
      </c>
      <c r="J4" s="108" t="s">
        <v>525</v>
      </c>
      <c r="K4" s="105" t="s">
        <v>526</v>
      </c>
      <c r="L4" s="105" t="s">
        <v>525</v>
      </c>
      <c r="M4" s="105" t="s">
        <v>525</v>
      </c>
      <c r="N4" s="105" t="s">
        <v>525</v>
      </c>
      <c r="O4" s="105" t="s">
        <v>525</v>
      </c>
      <c r="P4" s="105"/>
      <c r="Q4" s="105"/>
      <c r="R4" s="105"/>
      <c r="S4" s="105"/>
      <c r="T4" s="105"/>
      <c r="U4" s="113"/>
      <c r="V4" s="122">
        <v>43592</v>
      </c>
      <c r="W4" s="119" t="s">
        <v>542</v>
      </c>
      <c r="X4" s="119" t="s">
        <v>825</v>
      </c>
      <c r="Y4" s="127" t="s">
        <v>1141</v>
      </c>
      <c r="Z4" s="122">
        <v>43495</v>
      </c>
      <c r="AA4" s="131" t="s">
        <v>836</v>
      </c>
      <c r="AB4" s="149">
        <f>IF('SUIVI DES VERIFICATIONS'!$V4="","",IF('SUIVI DES VERIFICATIONS'!$V4&lt;='SUIVI DES VERIFICATIONS'!$AD4,0,'SUIVI DES VERIFICATIONS'!$V4-'SUIVI DES VERIFICATIONS'!$AD4))</f>
        <v>68</v>
      </c>
      <c r="AC4" s="138" t="str">
        <f t="shared" si="1"/>
        <v>FEVRIER</v>
      </c>
      <c r="AD4" s="139">
        <f>VLOOKUP('SUIVI DES VERIFICATIONS'!$AC4,'Liste 2'!$D$1:$E$12,2,FALSE)</f>
        <v>43524</v>
      </c>
      <c r="AE4" s="138">
        <f>IF('SUIVI DES VERIFICATIONS'!$V4="","",(MONTH('SUIVI DES VERIFICATIONS'!$V4))-(MONTH('SUIVI DES VERIFICATIONS'!$AD4)))</f>
        <v>3</v>
      </c>
      <c r="AF4" s="138" t="str">
        <f>IF(V4="","",VLOOKUP(MONTH(V4),LISTES!$A$15:$B$26,2,FALSE))</f>
        <v>MAI</v>
      </c>
      <c r="AG4" s="140"/>
      <c r="AH4" s="87"/>
      <c r="AI4" s="87"/>
      <c r="AJ4" s="87" t="s">
        <v>529</v>
      </c>
      <c r="AK4" s="118">
        <v>43600</v>
      </c>
      <c r="AL4" s="87"/>
      <c r="AM4" s="119"/>
      <c r="AN4" s="127"/>
      <c r="AO4" s="162">
        <f>IF('SUIVI DES VERIFICATIONS'!$V4&gt;0,IF('SUIVI DES VERIFICATIONS'!$W4="",1,0),0)</f>
        <v>0</v>
      </c>
      <c r="AP4" s="141">
        <f>IF('SUIVI DES VERIFICATIONS'!$V4&gt;0,IF('SUIVI DES VERIFICATIONS'!$X4="",1,0),0)</f>
        <v>0</v>
      </c>
      <c r="AQ4" s="141">
        <f>IF('SUIVI DES VERIFICATIONS'!$V4&gt;0,IF('SUIVI DES VERIFICATIONS'!$AG4="",1,0),0)</f>
        <v>1</v>
      </c>
      <c r="AR4" s="150" t="str">
        <f>IF(Y4="","",VLOOKUP(Y4,'[1]TABLEAU LC1'!A:A,1,FALSE))</f>
        <v>2019-1488</v>
      </c>
    </row>
    <row r="5" spans="1:44" s="79" customFormat="1" ht="30" customHeight="1">
      <c r="A5" s="95" t="str">
        <f t="shared" si="0"/>
        <v>43885-1--3</v>
      </c>
      <c r="B5" s="85">
        <v>43885</v>
      </c>
      <c r="C5" s="81" t="str">
        <f>VLOOKUP(A5,'Liste détentions mat2k'!$A$1:$I$2946,3,FALSE)</f>
        <v xml:space="preserve">519 GTM                       </v>
      </c>
      <c r="D5" s="86">
        <v>1</v>
      </c>
      <c r="E5" s="86"/>
      <c r="F5" s="86">
        <v>3</v>
      </c>
      <c r="G5" s="81" t="str">
        <f>IF('SUIVI DES VERIFICATIONS'!$D5="","",VLOOKUP(A5,'Liste détentions mat2k'!$A$1:$I$2946,5,FALSE))</f>
        <v xml:space="preserve">1ER ETC                       </v>
      </c>
      <c r="H5" s="81" t="str">
        <f>IF('SUIVI DES VERIFICATIONS'!$E5="","",VLOOKUP(A5,'Liste détentions mat2k'!$A$1:$I$2946,7,FALSE))</f>
        <v/>
      </c>
      <c r="I5" s="102" t="str">
        <f>IF('SUIVI DES VERIFICATIONS'!$F5="","",VLOOKUP(A5,'Liste détentions mat2k'!$A$1:$I$2946,9,FALSE))</f>
        <v xml:space="preserve">D3 LAGOUBRAN E65 BCC          </v>
      </c>
      <c r="J5" s="109" t="s">
        <v>525</v>
      </c>
      <c r="K5" s="104" t="s">
        <v>525</v>
      </c>
      <c r="L5" s="104" t="s">
        <v>525</v>
      </c>
      <c r="M5" s="104" t="s">
        <v>525</v>
      </c>
      <c r="N5" s="104" t="s">
        <v>526</v>
      </c>
      <c r="O5" s="104" t="s">
        <v>525</v>
      </c>
      <c r="P5" s="104"/>
      <c r="Q5" s="104"/>
      <c r="R5" s="104"/>
      <c r="S5" s="104"/>
      <c r="T5" s="104"/>
      <c r="U5" s="114"/>
      <c r="V5" s="123">
        <v>43592</v>
      </c>
      <c r="W5" s="117" t="s">
        <v>542</v>
      </c>
      <c r="X5" s="117" t="s">
        <v>825</v>
      </c>
      <c r="Y5" s="128" t="s">
        <v>1142</v>
      </c>
      <c r="Z5" s="123">
        <v>43581</v>
      </c>
      <c r="AA5" s="132"/>
      <c r="AB5" s="151">
        <f>IF('SUIVI DES VERIFICATIONS'!$V5="","",IF('SUIVI DES VERIFICATIONS'!$V5&lt;='SUIVI DES VERIFICATIONS'!$AD5,0,'SUIVI DES VERIFICATIONS'!$V5-'SUIVI DES VERIFICATIONS'!$AD5))</f>
        <v>0</v>
      </c>
      <c r="AC5" s="134" t="str">
        <f t="shared" si="1"/>
        <v>MAI</v>
      </c>
      <c r="AD5" s="135">
        <f>VLOOKUP('SUIVI DES VERIFICATIONS'!$AC5,'Liste 2'!$D$1:$E$12,2,FALSE)</f>
        <v>43616</v>
      </c>
      <c r="AE5" s="134">
        <f>IF('SUIVI DES VERIFICATIONS'!$V5="","",(MONTH('SUIVI DES VERIFICATIONS'!$V5))-(MONTH('SUIVI DES VERIFICATIONS'!$AD5)))</f>
        <v>0</v>
      </c>
      <c r="AF5" s="134" t="str">
        <f>IF(V5="","",VLOOKUP(MONTH(V5),LISTES!$A$15:$B$26,2,FALSE))</f>
        <v>MAI</v>
      </c>
      <c r="AG5" s="136"/>
      <c r="AH5" s="81"/>
      <c r="AI5" s="81"/>
      <c r="AJ5" s="81"/>
      <c r="AK5" s="116"/>
      <c r="AL5" s="81"/>
      <c r="AM5" s="117"/>
      <c r="AN5" s="128"/>
      <c r="AO5" s="163">
        <f>IF('SUIVI DES VERIFICATIONS'!$V5&gt;0,IF('SUIVI DES VERIFICATIONS'!$W5="",1,0),0)</f>
        <v>0</v>
      </c>
      <c r="AP5" s="137">
        <f>IF('SUIVI DES VERIFICATIONS'!$V5&gt;0,IF('SUIVI DES VERIFICATIONS'!$X5="",1,0),0)</f>
        <v>0</v>
      </c>
      <c r="AQ5" s="137">
        <f>IF('SUIVI DES VERIFICATIONS'!$V5&gt;0,IF('SUIVI DES VERIFICATIONS'!$AG5="",1,0),0)</f>
        <v>1</v>
      </c>
      <c r="AR5" s="152" t="str">
        <f>IF(Y5="","",VLOOKUP(Y5,'[1]TABLEAU LC1'!A:A,1,FALSE))</f>
        <v>2019-1490</v>
      </c>
    </row>
    <row r="6" spans="1:44" s="79" customFormat="1" ht="30" customHeight="1">
      <c r="A6" s="94" t="str">
        <f t="shared" si="0"/>
        <v>43885-1--4</v>
      </c>
      <c r="B6" s="88">
        <v>43885</v>
      </c>
      <c r="C6" s="87" t="str">
        <f>VLOOKUP(A6,'Liste détentions mat2k'!$A$1:$I$2946,3,FALSE)</f>
        <v xml:space="preserve">519 GTM                       </v>
      </c>
      <c r="D6" s="89">
        <v>1</v>
      </c>
      <c r="E6" s="89"/>
      <c r="F6" s="89">
        <v>4</v>
      </c>
      <c r="G6" s="87" t="str">
        <f>IF('SUIVI DES VERIFICATIONS'!$D6="","",VLOOKUP(A6,'Liste détentions mat2k'!$A$1:$I$2946,5,FALSE))</f>
        <v xml:space="preserve">1ER ETC                       </v>
      </c>
      <c r="H6" s="87" t="str">
        <f>IF('SUIVI DES VERIFICATIONS'!$E6="","",VLOOKUP(A6,'Liste détentions mat2k'!$A$1:$I$2946,7,FALSE))</f>
        <v/>
      </c>
      <c r="I6" s="101" t="str">
        <f>IF('SUIVI DES VERIFICATIONS'!$F6="","",VLOOKUP(A6,'Liste détentions mat2k'!$A$1:$I$2946,9,FALSE))</f>
        <v xml:space="preserve">D4 BASE NAVALE                </v>
      </c>
      <c r="J6" s="108" t="s">
        <v>525</v>
      </c>
      <c r="K6" s="105" t="s">
        <v>525</v>
      </c>
      <c r="L6" s="105" t="s">
        <v>525</v>
      </c>
      <c r="M6" s="105" t="s">
        <v>526</v>
      </c>
      <c r="N6" s="105" t="s">
        <v>525</v>
      </c>
      <c r="O6" s="105" t="s">
        <v>525</v>
      </c>
      <c r="P6" s="105"/>
      <c r="Q6" s="105"/>
      <c r="R6" s="105"/>
      <c r="S6" s="105"/>
      <c r="T6" s="105"/>
      <c r="U6" s="113"/>
      <c r="V6" s="122">
        <v>43592</v>
      </c>
      <c r="W6" s="119" t="s">
        <v>542</v>
      </c>
      <c r="X6" s="119" t="s">
        <v>825</v>
      </c>
      <c r="Y6" s="127" t="s">
        <v>1143</v>
      </c>
      <c r="Z6" s="122">
        <v>43552</v>
      </c>
      <c r="AA6" s="131"/>
      <c r="AB6" s="149">
        <f>IF('SUIVI DES VERIFICATIONS'!$V6="","",IF('SUIVI DES VERIFICATIONS'!$V6&lt;='SUIVI DES VERIFICATIONS'!$AD6,0,'SUIVI DES VERIFICATIONS'!$V6-'SUIVI DES VERIFICATIONS'!$AD6))</f>
        <v>7</v>
      </c>
      <c r="AC6" s="138" t="str">
        <f t="shared" si="1"/>
        <v>AVRIL</v>
      </c>
      <c r="AD6" s="139">
        <f>VLOOKUP('SUIVI DES VERIFICATIONS'!$AC6,'Liste 2'!$D$1:$E$12,2,FALSE)</f>
        <v>43585</v>
      </c>
      <c r="AE6" s="138">
        <f>IF('SUIVI DES VERIFICATIONS'!$V6="","",(MONTH('SUIVI DES VERIFICATIONS'!$V6))-(MONTH('SUIVI DES VERIFICATIONS'!$AD6)))</f>
        <v>1</v>
      </c>
      <c r="AF6" s="138" t="str">
        <f>IF(V6="","",VLOOKUP(MONTH(V6),LISTES!$A$15:$B$26,2,FALSE))</f>
        <v>MAI</v>
      </c>
      <c r="AG6" s="140"/>
      <c r="AH6" s="87"/>
      <c r="AI6" s="87"/>
      <c r="AJ6" s="87"/>
      <c r="AK6" s="118"/>
      <c r="AL6" s="87"/>
      <c r="AM6" s="119"/>
      <c r="AN6" s="127"/>
      <c r="AO6" s="162">
        <f>IF('SUIVI DES VERIFICATIONS'!$V6&gt;0,IF('SUIVI DES VERIFICATIONS'!$W6="",1,0),0)</f>
        <v>0</v>
      </c>
      <c r="AP6" s="141">
        <f>IF('SUIVI DES VERIFICATIONS'!$V6&gt;0,IF('SUIVI DES VERIFICATIONS'!$X6="",1,0),0)</f>
        <v>0</v>
      </c>
      <c r="AQ6" s="141">
        <f>IF('SUIVI DES VERIFICATIONS'!$V6&gt;0,IF('SUIVI DES VERIFICATIONS'!$AG6="",1,0),0)</f>
        <v>1</v>
      </c>
      <c r="AR6" s="150" t="str">
        <f>IF(Y6="","",VLOOKUP(Y6,'[1]TABLEAU LC1'!A:A,1,FALSE))</f>
        <v>2019-1489</v>
      </c>
    </row>
    <row r="7" spans="1:44" s="79" customFormat="1" ht="30" customHeight="1">
      <c r="A7" s="95" t="str">
        <f t="shared" si="0"/>
        <v>43885-2--1</v>
      </c>
      <c r="B7" s="85">
        <v>43885</v>
      </c>
      <c r="C7" s="81" t="str">
        <f>VLOOKUP(A7,'Liste détentions mat2k'!$A$1:$I$2946,3,FALSE)</f>
        <v xml:space="preserve">519 GTM                       </v>
      </c>
      <c r="D7" s="86">
        <v>2</v>
      </c>
      <c r="E7" s="86"/>
      <c r="F7" s="86">
        <v>1</v>
      </c>
      <c r="G7" s="81" t="str">
        <f>IF('SUIVI DES VERIFICATIONS'!$D7="","",VLOOKUP(A7,'Liste détentions mat2k'!$A$1:$I$2946,5,FALSE))</f>
        <v xml:space="preserve">2EME EP                       </v>
      </c>
      <c r="H7" s="81" t="str">
        <f>IF('SUIVI DES VERIFICATIONS'!$E7="","",VLOOKUP(A7,'Liste détentions mat2k'!$A$1:$I$2946,7,FALSE))</f>
        <v/>
      </c>
      <c r="I7" s="102" t="str">
        <f>IF('SUIVI DES VERIFICATIONS'!$F7="","",VLOOKUP(A7,'Liste détentions mat2k'!$A$1:$I$2946,9,FALSE))</f>
        <v xml:space="preserve">D5 LAGOUBRAN E68              </v>
      </c>
      <c r="J7" s="109" t="s">
        <v>525</v>
      </c>
      <c r="K7" s="104" t="s">
        <v>525</v>
      </c>
      <c r="L7" s="104" t="s">
        <v>525</v>
      </c>
      <c r="M7" s="104" t="s">
        <v>525</v>
      </c>
      <c r="N7" s="104" t="s">
        <v>525</v>
      </c>
      <c r="O7" s="104" t="s">
        <v>526</v>
      </c>
      <c r="P7" s="104"/>
      <c r="Q7" s="104"/>
      <c r="R7" s="104"/>
      <c r="S7" s="104"/>
      <c r="T7" s="104"/>
      <c r="U7" s="114"/>
      <c r="V7" s="123"/>
      <c r="W7" s="117"/>
      <c r="X7" s="117"/>
      <c r="Y7" s="128"/>
      <c r="Z7" s="123"/>
      <c r="AA7" s="132"/>
      <c r="AB7" s="151" t="str">
        <f>IF('SUIVI DES VERIFICATIONS'!$V7="","",IF('SUIVI DES VERIFICATIONS'!$V7&lt;='SUIVI DES VERIFICATIONS'!$AD7,0,'SUIVI DES VERIFICATIONS'!$V7-'SUIVI DES VERIFICATIONS'!$AD7))</f>
        <v/>
      </c>
      <c r="AC7" s="134" t="str">
        <f t="shared" si="1"/>
        <v>JUIN</v>
      </c>
      <c r="AD7" s="135">
        <f>VLOOKUP('SUIVI DES VERIFICATIONS'!$AC7,'Liste 2'!$D$1:$E$12,2,FALSE)</f>
        <v>43646</v>
      </c>
      <c r="AE7" s="134" t="str">
        <f>IF('SUIVI DES VERIFICATIONS'!$V7="","",(MONTH('SUIVI DES VERIFICATIONS'!$V7))-(MONTH('SUIVI DES VERIFICATIONS'!$AD7)))</f>
        <v/>
      </c>
      <c r="AF7" s="134" t="str">
        <f>IF(V7="","",VLOOKUP(MONTH(V7),LISTES!$A$15:$B$26,2,FALSE))</f>
        <v/>
      </c>
      <c r="AG7" s="136"/>
      <c r="AH7" s="81"/>
      <c r="AI7" s="81"/>
      <c r="AJ7" s="81" t="s">
        <v>529</v>
      </c>
      <c r="AK7" s="116"/>
      <c r="AL7" s="81"/>
      <c r="AM7" s="117"/>
      <c r="AN7" s="128"/>
      <c r="AO7" s="163">
        <f>IF('SUIVI DES VERIFICATIONS'!$V7&gt;0,IF('SUIVI DES VERIFICATIONS'!$W7="",1,0),0)</f>
        <v>0</v>
      </c>
      <c r="AP7" s="137">
        <f>IF('SUIVI DES VERIFICATIONS'!$V7&gt;0,IF('SUIVI DES VERIFICATIONS'!$X7="",1,0),0)</f>
        <v>0</v>
      </c>
      <c r="AQ7" s="137">
        <f>IF('SUIVI DES VERIFICATIONS'!$V7&gt;0,IF('SUIVI DES VERIFICATIONS'!$AG7="",1,0),0)</f>
        <v>0</v>
      </c>
      <c r="AR7" s="152" t="str">
        <f>IF(Y7="","",VLOOKUP(Y7,'[1]TABLEAU LC1'!A:A,1,FALSE))</f>
        <v/>
      </c>
    </row>
    <row r="8" spans="1:44" s="79" customFormat="1" ht="30" customHeight="1">
      <c r="A8" s="94" t="str">
        <f t="shared" si="0"/>
        <v>43885-2--2</v>
      </c>
      <c r="B8" s="88">
        <v>43885</v>
      </c>
      <c r="C8" s="87" t="str">
        <f>VLOOKUP(A8,'Liste détentions mat2k'!$A$1:$I$2946,3,FALSE)</f>
        <v xml:space="preserve">519 GTM                       </v>
      </c>
      <c r="D8" s="89">
        <v>2</v>
      </c>
      <c r="E8" s="89"/>
      <c r="F8" s="89">
        <v>2</v>
      </c>
      <c r="G8" s="87" t="str">
        <f>IF('SUIVI DES VERIFICATIONS'!$D8="","",VLOOKUP(A8,'Liste détentions mat2k'!$A$1:$I$2946,5,FALSE))</f>
        <v xml:space="preserve">2EME EP                       </v>
      </c>
      <c r="H8" s="87" t="str">
        <f>IF('SUIVI DES VERIFICATIONS'!$E8="","",VLOOKUP(A8,'Liste détentions mat2k'!$A$1:$I$2946,7,FALSE))</f>
        <v/>
      </c>
      <c r="I8" s="101" t="str">
        <f>IF('SUIVI DES VERIFICATIONS'!$F8="","",VLOOKUP(A8,'Liste détentions mat2k'!$A$1:$I$2946,9,FALSE))</f>
        <v xml:space="preserve">D6 LAGOUBRAN E64              </v>
      </c>
      <c r="J8" s="108" t="s">
        <v>525</v>
      </c>
      <c r="K8" s="105" t="s">
        <v>525</v>
      </c>
      <c r="L8" s="105" t="s">
        <v>526</v>
      </c>
      <c r="M8" s="105" t="s">
        <v>525</v>
      </c>
      <c r="N8" s="105" t="s">
        <v>525</v>
      </c>
      <c r="O8" s="105" t="s">
        <v>525</v>
      </c>
      <c r="P8" s="105"/>
      <c r="Q8" s="105"/>
      <c r="R8" s="105"/>
      <c r="S8" s="105"/>
      <c r="T8" s="105"/>
      <c r="U8" s="113"/>
      <c r="V8" s="122">
        <v>43579</v>
      </c>
      <c r="W8" s="119" t="s">
        <v>542</v>
      </c>
      <c r="X8" s="119" t="s">
        <v>825</v>
      </c>
      <c r="Y8" s="127" t="s">
        <v>1070</v>
      </c>
      <c r="Z8" s="122">
        <v>43525</v>
      </c>
      <c r="AA8" s="131"/>
      <c r="AB8" s="149">
        <f>IF('SUIVI DES VERIFICATIONS'!$V8="","",IF('SUIVI DES VERIFICATIONS'!$V8&lt;='SUIVI DES VERIFICATIONS'!$AD8,0,'SUIVI DES VERIFICATIONS'!$V8-'SUIVI DES VERIFICATIONS'!$AD8))</f>
        <v>24</v>
      </c>
      <c r="AC8" s="138" t="str">
        <f t="shared" si="1"/>
        <v>MARS</v>
      </c>
      <c r="AD8" s="139">
        <f>VLOOKUP('SUIVI DES VERIFICATIONS'!$AC8,'Liste 2'!$D$1:$E$12,2,FALSE)</f>
        <v>43555</v>
      </c>
      <c r="AE8" s="138">
        <f>IF('SUIVI DES VERIFICATIONS'!$V8="","",(MONTH('SUIVI DES VERIFICATIONS'!$V8))-(MONTH('SUIVI DES VERIFICATIONS'!$AD8)))</f>
        <v>1</v>
      </c>
      <c r="AF8" s="138" t="str">
        <f>IF(V8="","",VLOOKUP(MONTH(V8),LISTES!$A$15:$B$26,2,FALSE))</f>
        <v>AVRIL</v>
      </c>
      <c r="AG8" s="140" t="s">
        <v>9</v>
      </c>
      <c r="AH8" s="87"/>
      <c r="AI8" s="87"/>
      <c r="AJ8" s="87"/>
      <c r="AK8" s="118"/>
      <c r="AL8" s="87"/>
      <c r="AM8" s="119"/>
      <c r="AN8" s="127"/>
      <c r="AO8" s="162">
        <f>IF('SUIVI DES VERIFICATIONS'!$V8&gt;0,IF('SUIVI DES VERIFICATIONS'!$W8="",1,0),0)</f>
        <v>0</v>
      </c>
      <c r="AP8" s="141">
        <f>IF('SUIVI DES VERIFICATIONS'!$V8&gt;0,IF('SUIVI DES VERIFICATIONS'!$X8="",1,0),0)</f>
        <v>0</v>
      </c>
      <c r="AQ8" s="141">
        <f>IF('SUIVI DES VERIFICATIONS'!$V8&gt;0,IF('SUIVI DES VERIFICATIONS'!$AG8="",1,0),0)</f>
        <v>0</v>
      </c>
      <c r="AR8" s="150" t="str">
        <f>IF(Y8="","",VLOOKUP(Y8,'[1]TABLEAU LC1'!A:A,1,FALSE))</f>
        <v>2019-1260</v>
      </c>
    </row>
    <row r="9" spans="1:44" s="79" customFormat="1" ht="30" customHeight="1">
      <c r="A9" s="95" t="str">
        <f t="shared" si="0"/>
        <v>43036-0--11</v>
      </c>
      <c r="B9" s="85">
        <v>43036</v>
      </c>
      <c r="C9" s="81" t="str">
        <f>VLOOKUP(A9,'Liste détentions mat2k'!$A$1:$I$2946,3,FALSE)</f>
        <v xml:space="preserve">9 CMA/150 AM/14 AMP/1ER GV    </v>
      </c>
      <c r="D9" s="86">
        <v>0</v>
      </c>
      <c r="E9" s="86"/>
      <c r="F9" s="86">
        <v>11</v>
      </c>
      <c r="G9" s="81" t="str">
        <f>IF('SUIVI DES VERIFICATIONS'!$D9="","",VLOOKUP(A9,'Liste détentions mat2k'!$A$1:$I$2946,5,FALSE))</f>
        <v xml:space="preserve">SANTE                         </v>
      </c>
      <c r="H9" s="81" t="str">
        <f>IF('SUIVI DES VERIFICATIONS'!$E9="","",VLOOKUP(A9,'Liste détentions mat2k'!$A$1:$I$2946,7,FALSE))</f>
        <v/>
      </c>
      <c r="I9" s="102" t="str">
        <f>IF('SUIVI DES VERIFICATIONS'!$F9="","",VLOOKUP(A9,'Liste détentions mat2k'!$A$1:$I$2946,9,FALSE))</f>
        <v xml:space="preserve">MAT AUDIOVISUEL               </v>
      </c>
      <c r="J9" s="109" t="s">
        <v>525</v>
      </c>
      <c r="K9" s="104" t="s">
        <v>525</v>
      </c>
      <c r="L9" s="104" t="s">
        <v>525</v>
      </c>
      <c r="M9" s="104" t="s">
        <v>525</v>
      </c>
      <c r="N9" s="104" t="s">
        <v>525</v>
      </c>
      <c r="O9" s="104" t="s">
        <v>526</v>
      </c>
      <c r="P9" s="104"/>
      <c r="Q9" s="104"/>
      <c r="R9" s="104"/>
      <c r="S9" s="104"/>
      <c r="T9" s="104"/>
      <c r="U9" s="114"/>
      <c r="V9" s="123"/>
      <c r="W9" s="117"/>
      <c r="X9" s="117"/>
      <c r="Y9" s="128"/>
      <c r="Z9" s="123"/>
      <c r="AA9" s="132"/>
      <c r="AB9" s="151" t="str">
        <f>IF('SUIVI DES VERIFICATIONS'!$V9="","",IF('SUIVI DES VERIFICATIONS'!$V9&lt;='SUIVI DES VERIFICATIONS'!$AD9,0,'SUIVI DES VERIFICATIONS'!$V9-'SUIVI DES VERIFICATIONS'!$AD9))</f>
        <v/>
      </c>
      <c r="AC9" s="134" t="str">
        <f t="shared" si="1"/>
        <v>JUIN</v>
      </c>
      <c r="AD9" s="135">
        <f>VLOOKUP('SUIVI DES VERIFICATIONS'!$AC9,'Liste 2'!$D$1:$E$12,2,FALSE)</f>
        <v>43646</v>
      </c>
      <c r="AE9" s="134" t="str">
        <f>IF('SUIVI DES VERIFICATIONS'!$V9="","",(MONTH('SUIVI DES VERIFICATIONS'!$V9))-(MONTH('SUIVI DES VERIFICATIONS'!$AD9)))</f>
        <v/>
      </c>
      <c r="AF9" s="134" t="str">
        <f>IF(V9="","",VLOOKUP(MONTH(V9),LISTES!$A$15:$B$26,2,FALSE))</f>
        <v/>
      </c>
      <c r="AG9" s="136"/>
      <c r="AH9" s="81"/>
      <c r="AI9" s="81"/>
      <c r="AJ9" s="81"/>
      <c r="AK9" s="116"/>
      <c r="AL9" s="81"/>
      <c r="AM9" s="117"/>
      <c r="AN9" s="128"/>
      <c r="AO9" s="163">
        <f>IF('SUIVI DES VERIFICATIONS'!$V9&gt;0,IF('SUIVI DES VERIFICATIONS'!$W9="",1,0),0)</f>
        <v>0</v>
      </c>
      <c r="AP9" s="137">
        <f>IF('SUIVI DES VERIFICATIONS'!$V9&gt;0,IF('SUIVI DES VERIFICATIONS'!$X9="",1,0),0)</f>
        <v>0</v>
      </c>
      <c r="AQ9" s="137">
        <f>IF('SUIVI DES VERIFICATIONS'!$V9&gt;0,IF('SUIVI DES VERIFICATIONS'!$AG9="",1,0),0)</f>
        <v>0</v>
      </c>
      <c r="AR9" s="152" t="str">
        <f>IF(Y9="","",VLOOKUP(Y9,'[1]TABLEAU LC1'!A:A,1,FALSE))</f>
        <v/>
      </c>
    </row>
    <row r="10" spans="1:44" s="79" customFormat="1" ht="30" customHeight="1">
      <c r="A10" s="94" t="str">
        <f t="shared" si="0"/>
        <v>43036-0--2</v>
      </c>
      <c r="B10" s="88">
        <v>43036</v>
      </c>
      <c r="C10" s="87" t="str">
        <f>VLOOKUP(A10,'Liste détentions mat2k'!$A$1:$I$2946,3,FALSE)</f>
        <v xml:space="preserve">9 CMA/150 AM/14 AMP/1ER GV    </v>
      </c>
      <c r="D10" s="89">
        <v>0</v>
      </c>
      <c r="E10" s="89"/>
      <c r="F10" s="89">
        <v>2</v>
      </c>
      <c r="G10" s="87" t="str">
        <f>IF('SUIVI DES VERIFICATIONS'!$D10="","",VLOOKUP(A10,'Liste détentions mat2k'!$A$1:$I$2946,5,FALSE))</f>
        <v xml:space="preserve">SANTE                         </v>
      </c>
      <c r="H10" s="87" t="str">
        <f>IF('SUIVI DES VERIFICATIONS'!$E10="","",VLOOKUP(A10,'Liste détentions mat2k'!$A$1:$I$2946,7,FALSE))</f>
        <v/>
      </c>
      <c r="I10" s="101" t="str">
        <f>IF('SUIVI DES VERIFICATIONS'!$F10="","",VLOOKUP(A10,'Liste détentions mat2k'!$A$1:$I$2946,9,FALSE))</f>
        <v xml:space="preserve">COUCHAGE SUD                  </v>
      </c>
      <c r="J10" s="108" t="s">
        <v>525</v>
      </c>
      <c r="K10" s="105" t="s">
        <v>525</v>
      </c>
      <c r="L10" s="105" t="s">
        <v>525</v>
      </c>
      <c r="M10" s="105" t="s">
        <v>525</v>
      </c>
      <c r="N10" s="105" t="s">
        <v>526</v>
      </c>
      <c r="O10" s="105" t="s">
        <v>525</v>
      </c>
      <c r="P10" s="105"/>
      <c r="Q10" s="105"/>
      <c r="R10" s="105"/>
      <c r="S10" s="105"/>
      <c r="T10" s="105"/>
      <c r="U10" s="113"/>
      <c r="V10" s="122"/>
      <c r="W10" s="119"/>
      <c r="X10" s="119"/>
      <c r="Y10" s="127"/>
      <c r="Z10" s="122">
        <v>43584</v>
      </c>
      <c r="AA10" s="131"/>
      <c r="AB10" s="149" t="str">
        <f>IF('SUIVI DES VERIFICATIONS'!$V10="","",IF('SUIVI DES VERIFICATIONS'!$V10&lt;='SUIVI DES VERIFICATIONS'!$AD10,0,'SUIVI DES VERIFICATIONS'!$V10-'SUIVI DES VERIFICATIONS'!$AD10))</f>
        <v/>
      </c>
      <c r="AC10" s="138" t="str">
        <f t="shared" si="1"/>
        <v>MAI</v>
      </c>
      <c r="AD10" s="139">
        <f>VLOOKUP('SUIVI DES VERIFICATIONS'!$AC10,'Liste 2'!$D$1:$E$12,2,FALSE)</f>
        <v>43616</v>
      </c>
      <c r="AE10" s="138" t="str">
        <f>IF('SUIVI DES VERIFICATIONS'!$V10="","",(MONTH('SUIVI DES VERIFICATIONS'!$V10))-(MONTH('SUIVI DES VERIFICATIONS'!$AD10)))</f>
        <v/>
      </c>
      <c r="AF10" s="138" t="str">
        <f>IF(V10="","",VLOOKUP(MONTH(V10),LISTES!$A$15:$B$26,2,FALSE))</f>
        <v/>
      </c>
      <c r="AG10" s="140"/>
      <c r="AH10" s="87"/>
      <c r="AI10" s="87"/>
      <c r="AJ10" s="87" t="s">
        <v>529</v>
      </c>
      <c r="AK10" s="118"/>
      <c r="AL10" s="87"/>
      <c r="AM10" s="119"/>
      <c r="AN10" s="127"/>
      <c r="AO10" s="162">
        <f>IF('SUIVI DES VERIFICATIONS'!$V10&gt;0,IF('SUIVI DES VERIFICATIONS'!$W10="",1,0),0)</f>
        <v>0</v>
      </c>
      <c r="AP10" s="141">
        <f>IF('SUIVI DES VERIFICATIONS'!$V10&gt;0,IF('SUIVI DES VERIFICATIONS'!$X10="",1,0),0)</f>
        <v>0</v>
      </c>
      <c r="AQ10" s="141">
        <f>IF('SUIVI DES VERIFICATIONS'!$V10&gt;0,IF('SUIVI DES VERIFICATIONS'!$AG10="",1,0),0)</f>
        <v>0</v>
      </c>
      <c r="AR10" s="150" t="str">
        <f>IF(Y10="","",VLOOKUP(Y10,'[1]TABLEAU LC1'!A:A,1,FALSE))</f>
        <v/>
      </c>
    </row>
    <row r="11" spans="1:44" ht="30" customHeight="1">
      <c r="A11" s="95" t="str">
        <f t="shared" si="0"/>
        <v>43036-0--4</v>
      </c>
      <c r="B11" s="85">
        <v>43036</v>
      </c>
      <c r="C11" s="81" t="str">
        <f>VLOOKUP(A11,'Liste détentions mat2k'!$A$1:$I$2946,3,FALSE)</f>
        <v xml:space="preserve">9 CMA/150 AM/14 AMP/1ER GV    </v>
      </c>
      <c r="D11" s="86">
        <v>0</v>
      </c>
      <c r="E11" s="86"/>
      <c r="F11" s="86">
        <v>4</v>
      </c>
      <c r="G11" s="81" t="str">
        <f>IF('SUIVI DES VERIFICATIONS'!$D11="","",VLOOKUP(A11,'Liste détentions mat2k'!$A$1:$I$2946,5,FALSE))</f>
        <v xml:space="preserve">SANTE                         </v>
      </c>
      <c r="H11" s="81" t="str">
        <f>IF('SUIVI DES VERIFICATIONS'!$E11="","",VLOOKUP(A11,'Liste détentions mat2k'!$A$1:$I$2946,7,FALSE))</f>
        <v/>
      </c>
      <c r="I11" s="102" t="str">
        <f>IF('SUIVI DES VERIFICATIONS'!$F11="","",VLOOKUP(A11,'Liste détentions mat2k'!$A$1:$I$2946,9,FALSE))</f>
        <v xml:space="preserve">MAT. BUREAU SUD               </v>
      </c>
      <c r="J11" s="109" t="s">
        <v>525</v>
      </c>
      <c r="K11" s="104" t="s">
        <v>525</v>
      </c>
      <c r="L11" s="104" t="s">
        <v>525</v>
      </c>
      <c r="M11" s="104" t="s">
        <v>525</v>
      </c>
      <c r="N11" s="104" t="s">
        <v>526</v>
      </c>
      <c r="O11" s="104" t="s">
        <v>525</v>
      </c>
      <c r="P11" s="104"/>
      <c r="Q11" s="104"/>
      <c r="R11" s="104"/>
      <c r="S11" s="104"/>
      <c r="T11" s="104"/>
      <c r="U11" s="114"/>
      <c r="V11" s="123"/>
      <c r="W11" s="117"/>
      <c r="X11" s="117"/>
      <c r="Y11" s="128"/>
      <c r="Z11" s="123">
        <v>43584</v>
      </c>
      <c r="AA11" s="132"/>
      <c r="AB11" s="151" t="str">
        <f>IF('SUIVI DES VERIFICATIONS'!$V11="","",IF('SUIVI DES VERIFICATIONS'!$V11&lt;='SUIVI DES VERIFICATIONS'!$AD11,0,'SUIVI DES VERIFICATIONS'!$V11-'SUIVI DES VERIFICATIONS'!$AD11))</f>
        <v/>
      </c>
      <c r="AC11" s="134" t="str">
        <f t="shared" si="1"/>
        <v>MAI</v>
      </c>
      <c r="AD11" s="135">
        <f>VLOOKUP('SUIVI DES VERIFICATIONS'!$AC11,'Liste 2'!$D$1:$E$12,2,FALSE)</f>
        <v>43616</v>
      </c>
      <c r="AE11" s="134" t="str">
        <f>IF('SUIVI DES VERIFICATIONS'!$V11="","",(MONTH('SUIVI DES VERIFICATIONS'!$V11))-(MONTH('SUIVI DES VERIFICATIONS'!$AD11)))</f>
        <v/>
      </c>
      <c r="AF11" s="134" t="str">
        <f>IF(V11="","",VLOOKUP(MONTH(V11),LISTES!$A$15:$B$26,2,FALSE))</f>
        <v/>
      </c>
      <c r="AG11" s="136"/>
      <c r="AH11" s="81"/>
      <c r="AI11" s="81"/>
      <c r="AJ11" s="81"/>
      <c r="AK11" s="116"/>
      <c r="AL11" s="81"/>
      <c r="AM11" s="117"/>
      <c r="AN11" s="128"/>
      <c r="AO11" s="163">
        <f>IF('SUIVI DES VERIFICATIONS'!$V11&gt;0,IF('SUIVI DES VERIFICATIONS'!$W11="",1,0),0)</f>
        <v>0</v>
      </c>
      <c r="AP11" s="137">
        <f>IF('SUIVI DES VERIFICATIONS'!$V11&gt;0,IF('SUIVI DES VERIFICATIONS'!$X11="",1,0),0)</f>
        <v>0</v>
      </c>
      <c r="AQ11" s="137">
        <f>IF('SUIVI DES VERIFICATIONS'!$V11&gt;0,IF('SUIVI DES VERIFICATIONS'!$AG11="",1,0),0)</f>
        <v>0</v>
      </c>
      <c r="AR11" s="152" t="str">
        <f>IF(Y11="","",VLOOKUP(Y11,'[1]TABLEAU LC1'!A:A,1,FALSE))</f>
        <v/>
      </c>
    </row>
    <row r="12" spans="1:44" ht="30" customHeight="1">
      <c r="A12" s="94" t="str">
        <f t="shared" si="0"/>
        <v>43036-0--5</v>
      </c>
      <c r="B12" s="88">
        <v>43036</v>
      </c>
      <c r="C12" s="87" t="str">
        <f>VLOOKUP(A12,'Liste détentions mat2k'!$A$1:$I$2946,3,FALSE)</f>
        <v xml:space="preserve">9 CMA/150 AM/14 AMP/1ER GV    </v>
      </c>
      <c r="D12" s="89">
        <v>0</v>
      </c>
      <c r="E12" s="89"/>
      <c r="F12" s="89">
        <v>5</v>
      </c>
      <c r="G12" s="87" t="str">
        <f>IF('SUIVI DES VERIFICATIONS'!$D12="","",VLOOKUP(A12,'Liste détentions mat2k'!$A$1:$I$2946,5,FALSE))</f>
        <v xml:space="preserve">SANTE                         </v>
      </c>
      <c r="H12" s="87" t="str">
        <f>IF('SUIVI DES VERIFICATIONS'!$E12="","",VLOOKUP(A12,'Liste détentions mat2k'!$A$1:$I$2946,7,FALSE))</f>
        <v/>
      </c>
      <c r="I12" s="101" t="str">
        <f>IF('SUIVI DES VERIFICATIONS'!$F12="","",VLOOKUP(A12,'Liste détentions mat2k'!$A$1:$I$2946,9,FALSE))</f>
        <v xml:space="preserve">EFFETS SPCX SUD               </v>
      </c>
      <c r="J12" s="108" t="s">
        <v>525</v>
      </c>
      <c r="K12" s="105" t="s">
        <v>525</v>
      </c>
      <c r="L12" s="105" t="s">
        <v>526</v>
      </c>
      <c r="M12" s="105" t="s">
        <v>525</v>
      </c>
      <c r="N12" s="105" t="s">
        <v>525</v>
      </c>
      <c r="O12" s="105" t="s">
        <v>525</v>
      </c>
      <c r="P12" s="105"/>
      <c r="Q12" s="105"/>
      <c r="R12" s="105"/>
      <c r="S12" s="105"/>
      <c r="T12" s="105"/>
      <c r="U12" s="113"/>
      <c r="V12" s="122">
        <v>43536</v>
      </c>
      <c r="W12" s="119" t="s">
        <v>542</v>
      </c>
      <c r="X12" s="119" t="s">
        <v>825</v>
      </c>
      <c r="Y12" s="127" t="s">
        <v>923</v>
      </c>
      <c r="Z12" s="122">
        <v>43521</v>
      </c>
      <c r="AA12" s="131"/>
      <c r="AB12" s="149">
        <f>IF('SUIVI DES VERIFICATIONS'!$V12="","",IF('SUIVI DES VERIFICATIONS'!$V12&lt;='SUIVI DES VERIFICATIONS'!$AD12,0,'SUIVI DES VERIFICATIONS'!$V12-'SUIVI DES VERIFICATIONS'!$AD12))</f>
        <v>0</v>
      </c>
      <c r="AC12" s="138" t="str">
        <f t="shared" si="1"/>
        <v>MARS</v>
      </c>
      <c r="AD12" s="139">
        <f>VLOOKUP('SUIVI DES VERIFICATIONS'!$AC12,'Liste 2'!$D$1:$E$12,2,FALSE)</f>
        <v>43555</v>
      </c>
      <c r="AE12" s="138">
        <f>IF('SUIVI DES VERIFICATIONS'!$V12="","",(MONTH('SUIVI DES VERIFICATIONS'!$V12))-(MONTH('SUIVI DES VERIFICATIONS'!$AD12)))</f>
        <v>0</v>
      </c>
      <c r="AF12" s="138" t="str">
        <f>IF(V12="","",VLOOKUP(MONTH(V12),LISTES!$A$15:$B$26,2,FALSE))</f>
        <v>MARS</v>
      </c>
      <c r="AG12" s="140" t="s">
        <v>8</v>
      </c>
      <c r="AH12" s="87"/>
      <c r="AI12" s="87"/>
      <c r="AJ12" s="87" t="s">
        <v>529</v>
      </c>
      <c r="AK12" s="118">
        <v>43564</v>
      </c>
      <c r="AL12" s="87"/>
      <c r="AM12" s="119"/>
      <c r="AN12" s="127"/>
      <c r="AO12" s="162">
        <f>IF('SUIVI DES VERIFICATIONS'!$V12&gt;0,IF('SUIVI DES VERIFICATIONS'!$W12="",1,0),0)</f>
        <v>0</v>
      </c>
      <c r="AP12" s="141">
        <f>IF('SUIVI DES VERIFICATIONS'!$V12&gt;0,IF('SUIVI DES VERIFICATIONS'!$X12="",1,0),0)</f>
        <v>0</v>
      </c>
      <c r="AQ12" s="141">
        <f>IF('SUIVI DES VERIFICATIONS'!$V12&gt;0,IF('SUIVI DES VERIFICATIONS'!$AG12="",1,0),0)</f>
        <v>0</v>
      </c>
      <c r="AR12" s="150" t="str">
        <f>IF(Y12="","",VLOOKUP(Y12,'[1]TABLEAU LC1'!A:A,1,FALSE))</f>
        <v>2019-876</v>
      </c>
    </row>
    <row r="13" spans="1:44" ht="30" customHeight="1">
      <c r="A13" s="95" t="str">
        <f t="shared" si="0"/>
        <v>43036-0--6</v>
      </c>
      <c r="B13" s="85">
        <v>43036</v>
      </c>
      <c r="C13" s="81" t="str">
        <f>VLOOKUP(A13,'Liste détentions mat2k'!$A$1:$I$2946,3,FALSE)</f>
        <v xml:space="preserve">9 CMA/150 AM/14 AMP/1ER GV    </v>
      </c>
      <c r="D13" s="86">
        <v>0</v>
      </c>
      <c r="E13" s="86"/>
      <c r="F13" s="86">
        <v>6</v>
      </c>
      <c r="G13" s="81" t="str">
        <f>IF('SUIVI DES VERIFICATIONS'!$D13="","",VLOOKUP(A13,'Liste détentions mat2k'!$A$1:$I$2946,5,FALSE))</f>
        <v xml:space="preserve">SANTE                         </v>
      </c>
      <c r="H13" s="81" t="str">
        <f>IF('SUIVI DES VERIFICATIONS'!$E13="","",VLOOKUP(A13,'Liste détentions mat2k'!$A$1:$I$2946,7,FALSE))</f>
        <v/>
      </c>
      <c r="I13" s="102" t="str">
        <f>IF('SUIVI DES VERIFICATIONS'!$F13="","",VLOOKUP(A13,'Liste détentions mat2k'!$A$1:$I$2946,9,FALSE))</f>
        <v xml:space="preserve">MAT. TABLE OFFICE SUD         </v>
      </c>
      <c r="J13" s="109" t="s">
        <v>525</v>
      </c>
      <c r="K13" s="104" t="s">
        <v>526</v>
      </c>
      <c r="L13" s="104" t="s">
        <v>525</v>
      </c>
      <c r="M13" s="104" t="s">
        <v>525</v>
      </c>
      <c r="N13" s="104" t="s">
        <v>525</v>
      </c>
      <c r="O13" s="104" t="s">
        <v>525</v>
      </c>
      <c r="P13" s="104"/>
      <c r="Q13" s="104"/>
      <c r="R13" s="104"/>
      <c r="S13" s="104"/>
      <c r="T13" s="104"/>
      <c r="U13" s="114"/>
      <c r="V13" s="123">
        <v>43497</v>
      </c>
      <c r="W13" s="117" t="s">
        <v>542</v>
      </c>
      <c r="X13" s="117" t="s">
        <v>825</v>
      </c>
      <c r="Y13" s="128" t="s">
        <v>639</v>
      </c>
      <c r="Z13" s="123">
        <v>43495</v>
      </c>
      <c r="AA13" s="132"/>
      <c r="AB13" s="151">
        <f>IF('SUIVI DES VERIFICATIONS'!$V13="","",IF('SUIVI DES VERIFICATIONS'!$V13&lt;='SUIVI DES VERIFICATIONS'!$AD13,0,'SUIVI DES VERIFICATIONS'!$V13-'SUIVI DES VERIFICATIONS'!$AD13))</f>
        <v>0</v>
      </c>
      <c r="AC13" s="134" t="str">
        <f t="shared" si="1"/>
        <v>FEVRIER</v>
      </c>
      <c r="AD13" s="135">
        <f>VLOOKUP('SUIVI DES VERIFICATIONS'!$AC13,'Liste 2'!$D$1:$E$12,2,FALSE)</f>
        <v>43524</v>
      </c>
      <c r="AE13" s="134">
        <f>IF('SUIVI DES VERIFICATIONS'!$V13="","",(MONTH('SUIVI DES VERIFICATIONS'!$V13))-(MONTH('SUIVI DES VERIFICATIONS'!$AD13)))</f>
        <v>0</v>
      </c>
      <c r="AF13" s="134" t="str">
        <f>IF(V13="","",VLOOKUP(MONTH(V13),LISTES!$A$15:$B$26,2,FALSE))</f>
        <v>FEVRIER</v>
      </c>
      <c r="AG13" s="136" t="s">
        <v>7</v>
      </c>
      <c r="AH13" s="81"/>
      <c r="AI13" s="81"/>
      <c r="AJ13" s="81"/>
      <c r="AK13" s="116"/>
      <c r="AL13" s="81"/>
      <c r="AM13" s="117"/>
      <c r="AN13" s="128"/>
      <c r="AO13" s="163">
        <f>IF('SUIVI DES VERIFICATIONS'!$V13&gt;0,IF('SUIVI DES VERIFICATIONS'!$W13="",1,0),0)</f>
        <v>0</v>
      </c>
      <c r="AP13" s="137">
        <f>IF('SUIVI DES VERIFICATIONS'!$V13&gt;0,IF('SUIVI DES VERIFICATIONS'!$X13="",1,0),0)</f>
        <v>0</v>
      </c>
      <c r="AQ13" s="137">
        <f>IF('SUIVI DES VERIFICATIONS'!$V13&gt;0,IF('SUIVI DES VERIFICATIONS'!$AG13="",1,0),0)</f>
        <v>0</v>
      </c>
      <c r="AR13" s="152" t="str">
        <f>IF(Y13="","",VLOOKUP(Y13,'[1]TABLEAU LC1'!A:A,1,FALSE))</f>
        <v>2019-293</v>
      </c>
    </row>
    <row r="14" spans="1:44" ht="30" customHeight="1">
      <c r="A14" s="94" t="str">
        <f t="shared" si="0"/>
        <v>43036-0--7</v>
      </c>
      <c r="B14" s="88">
        <v>43036</v>
      </c>
      <c r="C14" s="87" t="str">
        <f>VLOOKUP(A14,'Liste détentions mat2k'!$A$1:$I$2946,3,FALSE)</f>
        <v xml:space="preserve">9 CMA/150 AM/14 AMP/1ER GV    </v>
      </c>
      <c r="D14" s="89">
        <v>0</v>
      </c>
      <c r="E14" s="89"/>
      <c r="F14" s="89">
        <v>7</v>
      </c>
      <c r="G14" s="87" t="str">
        <f>IF('SUIVI DES VERIFICATIONS'!$D14="","",VLOOKUP(A14,'Liste détentions mat2k'!$A$1:$I$2946,5,FALSE))</f>
        <v xml:space="preserve">SANTE                         </v>
      </c>
      <c r="H14" s="87" t="str">
        <f>IF('SUIVI DES VERIFICATIONS'!$E14="","",VLOOKUP(A14,'Liste détentions mat2k'!$A$1:$I$2946,7,FALSE))</f>
        <v/>
      </c>
      <c r="I14" s="101" t="str">
        <f>IF('SUIVI DES VERIFICATIONS'!$F14="","",VLOOKUP(A14,'Liste détentions mat2k'!$A$1:$I$2946,9,FALSE))</f>
        <v xml:space="preserve">MAT. DIVERS SUD               </v>
      </c>
      <c r="J14" s="108" t="s">
        <v>525</v>
      </c>
      <c r="K14" s="105" t="s">
        <v>525</v>
      </c>
      <c r="L14" s="105" t="s">
        <v>525</v>
      </c>
      <c r="M14" s="105" t="s">
        <v>525</v>
      </c>
      <c r="N14" s="105" t="s">
        <v>525</v>
      </c>
      <c r="O14" s="105" t="s">
        <v>526</v>
      </c>
      <c r="P14" s="105"/>
      <c r="Q14" s="105"/>
      <c r="R14" s="105"/>
      <c r="S14" s="105"/>
      <c r="T14" s="105"/>
      <c r="U14" s="113"/>
      <c r="V14" s="122"/>
      <c r="W14" s="119"/>
      <c r="X14" s="119"/>
      <c r="Y14" s="127"/>
      <c r="Z14" s="122"/>
      <c r="AA14" s="131"/>
      <c r="AB14" s="149" t="str">
        <f>IF('SUIVI DES VERIFICATIONS'!$V14="","",IF('SUIVI DES VERIFICATIONS'!$V14&lt;='SUIVI DES VERIFICATIONS'!$AD14,0,'SUIVI DES VERIFICATIONS'!$V14-'SUIVI DES VERIFICATIONS'!$AD14))</f>
        <v/>
      </c>
      <c r="AC14" s="138" t="str">
        <f t="shared" si="1"/>
        <v>JUIN</v>
      </c>
      <c r="AD14" s="139">
        <f>VLOOKUP('SUIVI DES VERIFICATIONS'!$AC14,'Liste 2'!$D$1:$E$12,2,FALSE)</f>
        <v>43646</v>
      </c>
      <c r="AE14" s="138" t="str">
        <f>IF('SUIVI DES VERIFICATIONS'!$V14="","",(MONTH('SUIVI DES VERIFICATIONS'!$V14))-(MONTH('SUIVI DES VERIFICATIONS'!$AD14)))</f>
        <v/>
      </c>
      <c r="AF14" s="138" t="str">
        <f>IF(V14="","",VLOOKUP(MONTH(V14),LISTES!$A$15:$B$26,2,FALSE))</f>
        <v/>
      </c>
      <c r="AG14" s="140"/>
      <c r="AH14" s="87"/>
      <c r="AI14" s="87"/>
      <c r="AJ14" s="87"/>
      <c r="AK14" s="118"/>
      <c r="AL14" s="87"/>
      <c r="AM14" s="119"/>
      <c r="AN14" s="127"/>
      <c r="AO14" s="162">
        <f>IF('SUIVI DES VERIFICATIONS'!$V14&gt;0,IF('SUIVI DES VERIFICATIONS'!$W14="",1,0),0)</f>
        <v>0</v>
      </c>
      <c r="AP14" s="141">
        <f>IF('SUIVI DES VERIFICATIONS'!$V14&gt;0,IF('SUIVI DES VERIFICATIONS'!$X14="",1,0),0)</f>
        <v>0</v>
      </c>
      <c r="AQ14" s="141">
        <f>IF('SUIVI DES VERIFICATIONS'!$V14&gt;0,IF('SUIVI DES VERIFICATIONS'!$AG14="",1,0),0)</f>
        <v>0</v>
      </c>
      <c r="AR14" s="150" t="str">
        <f>IF(Y14="","",VLOOKUP(Y14,'[1]TABLEAU LC1'!A:A,1,FALSE))</f>
        <v/>
      </c>
    </row>
    <row r="15" spans="1:44" ht="30" customHeight="1">
      <c r="A15" s="95" t="str">
        <f t="shared" si="0"/>
        <v>43036-0--8</v>
      </c>
      <c r="B15" s="85">
        <v>43036</v>
      </c>
      <c r="C15" s="81" t="str">
        <f>VLOOKUP(A15,'Liste détentions mat2k'!$A$1:$I$2946,3,FALSE)</f>
        <v xml:space="preserve">9 CMA/150 AM/14 AMP/1ER GV    </v>
      </c>
      <c r="D15" s="86">
        <v>0</v>
      </c>
      <c r="E15" s="86"/>
      <c r="F15" s="86">
        <v>8</v>
      </c>
      <c r="G15" s="81" t="str">
        <f>IF('SUIVI DES VERIFICATIONS'!$D15="","",VLOOKUP(A15,'Liste détentions mat2k'!$A$1:$I$2946,5,FALSE))</f>
        <v xml:space="preserve">SANTE                         </v>
      </c>
      <c r="H15" s="81" t="str">
        <f>IF('SUIVI DES VERIFICATIONS'!$E15="","",VLOOKUP(A15,'Liste détentions mat2k'!$A$1:$I$2946,7,FALSE))</f>
        <v/>
      </c>
      <c r="I15" s="102" t="str">
        <f>IF('SUIVI DES VERIFICATIONS'!$F15="","",VLOOKUP(A15,'Liste détentions mat2k'!$A$1:$I$2946,9,FALSE))</f>
        <v xml:space="preserve">CASERNEMENT OUEST             </v>
      </c>
      <c r="J15" s="109" t="s">
        <v>525</v>
      </c>
      <c r="K15" s="104" t="s">
        <v>525</v>
      </c>
      <c r="L15" s="104" t="s">
        <v>525</v>
      </c>
      <c r="M15" s="104" t="s">
        <v>525</v>
      </c>
      <c r="N15" s="104" t="s">
        <v>526</v>
      </c>
      <c r="O15" s="104" t="s">
        <v>525</v>
      </c>
      <c r="P15" s="104"/>
      <c r="Q15" s="104"/>
      <c r="R15" s="104"/>
      <c r="S15" s="104"/>
      <c r="T15" s="104"/>
      <c r="U15" s="114"/>
      <c r="V15" s="123"/>
      <c r="W15" s="117"/>
      <c r="X15" s="117"/>
      <c r="Y15" s="128"/>
      <c r="Z15" s="123">
        <v>43584</v>
      </c>
      <c r="AA15" s="132"/>
      <c r="AB15" s="151" t="str">
        <f>IF('SUIVI DES VERIFICATIONS'!$V15="","",IF('SUIVI DES VERIFICATIONS'!$V15&lt;='SUIVI DES VERIFICATIONS'!$AD15,0,'SUIVI DES VERIFICATIONS'!$V15-'SUIVI DES VERIFICATIONS'!$AD15))</f>
        <v/>
      </c>
      <c r="AC15" s="134" t="str">
        <f t="shared" si="1"/>
        <v>MAI</v>
      </c>
      <c r="AD15" s="135">
        <f>VLOOKUP('SUIVI DES VERIFICATIONS'!$AC15,'Liste 2'!$D$1:$E$12,2,FALSE)</f>
        <v>43616</v>
      </c>
      <c r="AE15" s="134" t="str">
        <f>IF('SUIVI DES VERIFICATIONS'!$V15="","",(MONTH('SUIVI DES VERIFICATIONS'!$V15))-(MONTH('SUIVI DES VERIFICATIONS'!$AD15)))</f>
        <v/>
      </c>
      <c r="AF15" s="134" t="str">
        <f>IF(V15="","",VLOOKUP(MONTH(V15),LISTES!$A$15:$B$26,2,FALSE))</f>
        <v/>
      </c>
      <c r="AG15" s="136"/>
      <c r="AH15" s="81"/>
      <c r="AI15" s="81"/>
      <c r="AJ15" s="81"/>
      <c r="AK15" s="116"/>
      <c r="AL15" s="81"/>
      <c r="AM15" s="117"/>
      <c r="AN15" s="128"/>
      <c r="AO15" s="163">
        <f>IF('SUIVI DES VERIFICATIONS'!$V15&gt;0,IF('SUIVI DES VERIFICATIONS'!$W15="",1,0),0)</f>
        <v>0</v>
      </c>
      <c r="AP15" s="137">
        <f>IF('SUIVI DES VERIFICATIONS'!$V15&gt;0,IF('SUIVI DES VERIFICATIONS'!$X15="",1,0),0)</f>
        <v>0</v>
      </c>
      <c r="AQ15" s="137">
        <f>IF('SUIVI DES VERIFICATIONS'!$V15&gt;0,IF('SUIVI DES VERIFICATIONS'!$AG15="",1,0),0)</f>
        <v>0</v>
      </c>
      <c r="AR15" s="152" t="str">
        <f>IF(Y15="","",VLOOKUP(Y15,'[1]TABLEAU LC1'!A:A,1,FALSE))</f>
        <v/>
      </c>
    </row>
    <row r="16" spans="1:44" ht="30" customHeight="1">
      <c r="A16" s="94" t="str">
        <f t="shared" si="0"/>
        <v>43036-0--9</v>
      </c>
      <c r="B16" s="88">
        <v>43036</v>
      </c>
      <c r="C16" s="87" t="str">
        <f>VLOOKUP(A16,'Liste détentions mat2k'!$A$1:$I$2946,3,FALSE)</f>
        <v xml:space="preserve">9 CMA/150 AM/14 AMP/1ER GV    </v>
      </c>
      <c r="D16" s="89">
        <v>0</v>
      </c>
      <c r="E16" s="89"/>
      <c r="F16" s="89">
        <v>9</v>
      </c>
      <c r="G16" s="87" t="str">
        <f>IF('SUIVI DES VERIFICATIONS'!$D16="","",VLOOKUP(A16,'Liste détentions mat2k'!$A$1:$I$2946,5,FALSE))</f>
        <v xml:space="preserve">SANTE                         </v>
      </c>
      <c r="H16" s="87" t="str">
        <f>IF('SUIVI DES VERIFICATIONS'!$E16="","",VLOOKUP(A16,'Liste détentions mat2k'!$A$1:$I$2946,7,FALSE))</f>
        <v/>
      </c>
      <c r="I16" s="101" t="str">
        <f>IF('SUIVI DES VERIFICATIONS'!$F16="","",VLOOKUP(A16,'Liste détentions mat2k'!$A$1:$I$2946,9,FALSE))</f>
        <v xml:space="preserve">BUREAUTIQUE OUEST             </v>
      </c>
      <c r="J16" s="108" t="s">
        <v>525</v>
      </c>
      <c r="K16" s="105" t="s">
        <v>525</v>
      </c>
      <c r="L16" s="105" t="s">
        <v>525</v>
      </c>
      <c r="M16" s="105" t="s">
        <v>526</v>
      </c>
      <c r="N16" s="105" t="s">
        <v>525</v>
      </c>
      <c r="O16" s="105" t="s">
        <v>525</v>
      </c>
      <c r="P16" s="105"/>
      <c r="Q16" s="105"/>
      <c r="R16" s="105"/>
      <c r="S16" s="105"/>
      <c r="T16" s="105"/>
      <c r="U16" s="113"/>
      <c r="V16" s="122"/>
      <c r="W16" s="119"/>
      <c r="X16" s="119"/>
      <c r="Y16" s="127" t="s">
        <v>1145</v>
      </c>
      <c r="Z16" s="122">
        <v>43553</v>
      </c>
      <c r="AA16" s="131"/>
      <c r="AB16" s="149" t="str">
        <f>IF('SUIVI DES VERIFICATIONS'!$V16="","",IF('SUIVI DES VERIFICATIONS'!$V16&lt;='SUIVI DES VERIFICATIONS'!$AD16,0,'SUIVI DES VERIFICATIONS'!$V16-'SUIVI DES VERIFICATIONS'!$AD16))</f>
        <v/>
      </c>
      <c r="AC16" s="138" t="str">
        <f t="shared" si="1"/>
        <v>AVRIL</v>
      </c>
      <c r="AD16" s="139">
        <f>VLOOKUP('SUIVI DES VERIFICATIONS'!$AC16,'Liste 2'!$D$1:$E$12,2,FALSE)</f>
        <v>43585</v>
      </c>
      <c r="AE16" s="138" t="str">
        <f>IF('SUIVI DES VERIFICATIONS'!$V16="","",(MONTH('SUIVI DES VERIFICATIONS'!$V16))-(MONTH('SUIVI DES VERIFICATIONS'!$AD16)))</f>
        <v/>
      </c>
      <c r="AF16" s="138" t="str">
        <f>IF(V16="","",VLOOKUP(MONTH(V16),LISTES!$A$15:$B$26,2,FALSE))</f>
        <v/>
      </c>
      <c r="AG16" s="140"/>
      <c r="AH16" s="87"/>
      <c r="AI16" s="87"/>
      <c r="AJ16" s="87"/>
      <c r="AK16" s="118"/>
      <c r="AL16" s="87"/>
      <c r="AM16" s="119"/>
      <c r="AN16" s="127"/>
      <c r="AO16" s="162">
        <f>IF('SUIVI DES VERIFICATIONS'!$V16&gt;0,IF('SUIVI DES VERIFICATIONS'!$W16="",1,0),0)</f>
        <v>0</v>
      </c>
      <c r="AP16" s="141">
        <f>IF('SUIVI DES VERIFICATIONS'!$V16&gt;0,IF('SUIVI DES VERIFICATIONS'!$X16="",1,0),0)</f>
        <v>0</v>
      </c>
      <c r="AQ16" s="141">
        <f>IF('SUIVI DES VERIFICATIONS'!$V16&gt;0,IF('SUIVI DES VERIFICATIONS'!$AG16="",1,0),0)</f>
        <v>0</v>
      </c>
      <c r="AR16" s="150" t="str">
        <f>IF(Y16="","",VLOOKUP(Y16,'[1]TABLEAU LC1'!A:A,1,FALSE))</f>
        <v>2019-1493</v>
      </c>
    </row>
    <row r="17" spans="1:44" ht="30" customHeight="1">
      <c r="A17" s="95" t="str">
        <f t="shared" si="0"/>
        <v>43036-10--0</v>
      </c>
      <c r="B17" s="85">
        <v>43036</v>
      </c>
      <c r="C17" s="81" t="str">
        <f>VLOOKUP(A17,'Liste détentions mat2k'!$A$1:$I$2946,3,FALSE)</f>
        <v xml:space="preserve">9 CMA/150 AM/14 AMP/1ER GV    </v>
      </c>
      <c r="D17" s="86">
        <v>10</v>
      </c>
      <c r="E17" s="86"/>
      <c r="F17" s="86">
        <v>0</v>
      </c>
      <c r="G17" s="81" t="str">
        <f>IF('SUIVI DES VERIFICATIONS'!$D17="","",VLOOKUP(A17,'Liste détentions mat2k'!$A$1:$I$2946,5,FALSE))</f>
        <v xml:space="preserve">VEHICULES                     </v>
      </c>
      <c r="H17" s="81" t="str">
        <f>IF('SUIVI DES VERIFICATIONS'!$E17="","",VLOOKUP(A17,'Liste détentions mat2k'!$A$1:$I$2946,7,FALSE))</f>
        <v/>
      </c>
      <c r="I17" s="102" t="str">
        <f>IF('SUIVI DES VERIFICATIONS'!$F17="","",VLOOKUP(A17,'Liste détentions mat2k'!$A$1:$I$2946,9,FALSE))</f>
        <v xml:space="preserve">VEHICULES                     </v>
      </c>
      <c r="J17" s="109" t="s">
        <v>525</v>
      </c>
      <c r="K17" s="104" t="s">
        <v>525</v>
      </c>
      <c r="L17" s="104" t="s">
        <v>525</v>
      </c>
      <c r="M17" s="104" t="s">
        <v>526</v>
      </c>
      <c r="N17" s="104" t="s">
        <v>525</v>
      </c>
      <c r="O17" s="104" t="s">
        <v>525</v>
      </c>
      <c r="P17" s="104"/>
      <c r="Q17" s="104"/>
      <c r="R17" s="104"/>
      <c r="S17" s="104"/>
      <c r="T17" s="104"/>
      <c r="U17" s="114"/>
      <c r="V17" s="123">
        <v>43489</v>
      </c>
      <c r="W17" s="117" t="s">
        <v>543</v>
      </c>
      <c r="X17" s="117" t="s">
        <v>825</v>
      </c>
      <c r="Y17" s="128" t="s">
        <v>1042</v>
      </c>
      <c r="Z17" s="123">
        <v>43494</v>
      </c>
      <c r="AA17" s="132"/>
      <c r="AB17" s="151">
        <f>IF('SUIVI DES VERIFICATIONS'!$V17="","",IF('SUIVI DES VERIFICATIONS'!$V17&lt;='SUIVI DES VERIFICATIONS'!$AD17,0,'SUIVI DES VERIFICATIONS'!$V17-'SUIVI DES VERIFICATIONS'!$AD17))</f>
        <v>0</v>
      </c>
      <c r="AC17" s="134" t="str">
        <f t="shared" si="1"/>
        <v>AVRIL</v>
      </c>
      <c r="AD17" s="135">
        <f>VLOOKUP('SUIVI DES VERIFICATIONS'!$AC17,'Liste 2'!$D$1:$E$12,2,FALSE)</f>
        <v>43585</v>
      </c>
      <c r="AE17" s="134">
        <f>IF('SUIVI DES VERIFICATIONS'!$V17="","",(MONTH('SUIVI DES VERIFICATIONS'!$V17))-(MONTH('SUIVI DES VERIFICATIONS'!$AD17)))</f>
        <v>-3</v>
      </c>
      <c r="AF17" s="134" t="str">
        <f>IF(V17="","",VLOOKUP(MONTH(V17),LISTES!$A$15:$B$26,2,FALSE))</f>
        <v>JANVIER</v>
      </c>
      <c r="AG17" s="136" t="s">
        <v>9</v>
      </c>
      <c r="AH17" s="81"/>
      <c r="AI17" s="81"/>
      <c r="AJ17" s="81"/>
      <c r="AK17" s="116"/>
      <c r="AL17" s="81" t="s">
        <v>526</v>
      </c>
      <c r="AM17" s="117"/>
      <c r="AN17" s="128"/>
      <c r="AO17" s="163">
        <f>IF('SUIVI DES VERIFICATIONS'!$V17&gt;0,IF('SUIVI DES VERIFICATIONS'!$W17="",1,0),0)</f>
        <v>0</v>
      </c>
      <c r="AP17" s="137">
        <f>IF('SUIVI DES VERIFICATIONS'!$V17&gt;0,IF('SUIVI DES VERIFICATIONS'!$X17="",1,0),0)</f>
        <v>0</v>
      </c>
      <c r="AQ17" s="137">
        <f>IF('SUIVI DES VERIFICATIONS'!$V17&gt;0,IF('SUIVI DES VERIFICATIONS'!$AG17="",1,0),0)</f>
        <v>0</v>
      </c>
      <c r="AR17" s="152" t="str">
        <f>IF(Y17="","",VLOOKUP(Y17,'[1]TABLEAU LC1'!A:A,1,FALSE))</f>
        <v>2019-125</v>
      </c>
    </row>
    <row r="18" spans="1:44" ht="30" customHeight="1">
      <c r="A18" s="94" t="str">
        <f t="shared" si="0"/>
        <v>43036-20--1</v>
      </c>
      <c r="B18" s="88">
        <v>43036</v>
      </c>
      <c r="C18" s="87" t="str">
        <f>VLOOKUP(A18,'Liste détentions mat2k'!$A$1:$I$2946,3,FALSE)</f>
        <v xml:space="preserve">9 CMA/150 AM/14 AMP/1ER GV    </v>
      </c>
      <c r="D18" s="89">
        <v>20</v>
      </c>
      <c r="E18" s="89"/>
      <c r="F18" s="89">
        <v>1</v>
      </c>
      <c r="G18" s="87" t="str">
        <f>IF('SUIVI DES VERIFICATIONS'!$D18="","",VLOOKUP(A18,'Liste détentions mat2k'!$A$1:$I$2946,5,FALSE))</f>
        <v xml:space="preserve">CMPA                          </v>
      </c>
      <c r="H18" s="87" t="str">
        <f>IF('SUIVI DES VERIFICATIONS'!$E18="","",VLOOKUP(A18,'Liste détentions mat2k'!$A$1:$I$2946,7,FALSE))</f>
        <v/>
      </c>
      <c r="I18" s="101" t="str">
        <f>IF('SUIVI DES VERIFICATIONS'!$F18="","",VLOOKUP(A18,'Liste détentions mat2k'!$A$1:$I$2946,9,FALSE))</f>
        <v xml:space="preserve">SITE TOULON                   </v>
      </c>
      <c r="J18" s="108" t="s">
        <v>525</v>
      </c>
      <c r="K18" s="105" t="s">
        <v>526</v>
      </c>
      <c r="L18" s="105" t="s">
        <v>525</v>
      </c>
      <c r="M18" s="105" t="s">
        <v>525</v>
      </c>
      <c r="N18" s="105" t="s">
        <v>525</v>
      </c>
      <c r="O18" s="105" t="s">
        <v>525</v>
      </c>
      <c r="P18" s="105"/>
      <c r="Q18" s="105"/>
      <c r="R18" s="105"/>
      <c r="S18" s="105"/>
      <c r="T18" s="105"/>
      <c r="U18" s="113"/>
      <c r="V18" s="122">
        <v>43488</v>
      </c>
      <c r="W18" s="119" t="s">
        <v>543</v>
      </c>
      <c r="X18" s="119" t="s">
        <v>825</v>
      </c>
      <c r="Y18" s="127" t="s">
        <v>560</v>
      </c>
      <c r="Z18" s="122">
        <v>43495</v>
      </c>
      <c r="AA18" s="131"/>
      <c r="AB18" s="149">
        <f>IF('SUIVI DES VERIFICATIONS'!$V18="","",IF('SUIVI DES VERIFICATIONS'!$V18&lt;='SUIVI DES VERIFICATIONS'!$AD18,0,'SUIVI DES VERIFICATIONS'!$V18-'SUIVI DES VERIFICATIONS'!$AD18))</f>
        <v>0</v>
      </c>
      <c r="AC18" s="138" t="str">
        <f t="shared" si="1"/>
        <v>FEVRIER</v>
      </c>
      <c r="AD18" s="139">
        <f>VLOOKUP('SUIVI DES VERIFICATIONS'!$AC18,'Liste 2'!$D$1:$E$12,2,FALSE)</f>
        <v>43524</v>
      </c>
      <c r="AE18" s="138">
        <f>IF('SUIVI DES VERIFICATIONS'!$V18="","",(MONTH('SUIVI DES VERIFICATIONS'!$V18))-(MONTH('SUIVI DES VERIFICATIONS'!$AD18)))</f>
        <v>-1</v>
      </c>
      <c r="AF18" s="138" t="str">
        <f>IF(V18="","",VLOOKUP(MONTH(V18),LISTES!$A$15:$B$26,2,FALSE))</f>
        <v>JANVIER</v>
      </c>
      <c r="AG18" s="140" t="s">
        <v>6</v>
      </c>
      <c r="AH18" s="87"/>
      <c r="AI18" s="87"/>
      <c r="AJ18" s="87"/>
      <c r="AK18" s="118"/>
      <c r="AL18" s="87"/>
      <c r="AM18" s="119"/>
      <c r="AN18" s="127"/>
      <c r="AO18" s="162">
        <f>IF('SUIVI DES VERIFICATIONS'!$V18&gt;0,IF('SUIVI DES VERIFICATIONS'!$W18="",1,0),0)</f>
        <v>0</v>
      </c>
      <c r="AP18" s="141">
        <f>IF('SUIVI DES VERIFICATIONS'!$V18&gt;0,IF('SUIVI DES VERIFICATIONS'!$X18="",1,0),0)</f>
        <v>0</v>
      </c>
      <c r="AQ18" s="141">
        <f>IF('SUIVI DES VERIFICATIONS'!$V18&gt;0,IF('SUIVI DES VERIFICATIONS'!$AG18="",1,0),0)</f>
        <v>0</v>
      </c>
      <c r="AR18" s="150" t="str">
        <f>IF(Y18="","",VLOOKUP(Y18,'[1]TABLEAU LC1'!A:A,1,FALSE))</f>
        <v>2019-121</v>
      </c>
    </row>
    <row r="19" spans="1:44" ht="30" customHeight="1">
      <c r="A19" s="95" t="str">
        <f t="shared" si="0"/>
        <v>43036-30--1</v>
      </c>
      <c r="B19" s="85">
        <v>43036</v>
      </c>
      <c r="C19" s="81" t="str">
        <f>VLOOKUP(A19,'Liste détentions mat2k'!$A$1:$I$2946,3,FALSE)</f>
        <v xml:space="preserve">9 CMA/150 AM/14 AMP/1ER GV    </v>
      </c>
      <c r="D19" s="86">
        <v>30</v>
      </c>
      <c r="E19" s="86"/>
      <c r="F19" s="86">
        <v>1</v>
      </c>
      <c r="G19" s="81" t="str">
        <f>IF('SUIVI DES VERIFICATIONS'!$D19="","",VLOOKUP(A19,'Liste détentions mat2k'!$A$1:$I$2946,5,FALSE))</f>
        <v xml:space="preserve">1ER GROUPE VETERINAIRE TOULON </v>
      </c>
      <c r="H19" s="81" t="str">
        <f>IF('SUIVI DES VERIFICATIONS'!$E19="","",VLOOKUP(A19,'Liste détentions mat2k'!$A$1:$I$2946,7,FALSE))</f>
        <v/>
      </c>
      <c r="I19" s="102" t="str">
        <f>IF('SUIVI DES VERIFICATIONS'!$F19="","",VLOOKUP(A19,'Liste détentions mat2k'!$A$1:$I$2946,9,FALSE))</f>
        <v xml:space="preserve">CASERNEMENT                   </v>
      </c>
      <c r="J19" s="109" t="s">
        <v>525</v>
      </c>
      <c r="K19" s="104" t="s">
        <v>525</v>
      </c>
      <c r="L19" s="104" t="s">
        <v>526</v>
      </c>
      <c r="M19" s="104" t="s">
        <v>525</v>
      </c>
      <c r="N19" s="104" t="s">
        <v>525</v>
      </c>
      <c r="O19" s="104" t="s">
        <v>525</v>
      </c>
      <c r="P19" s="104"/>
      <c r="Q19" s="104"/>
      <c r="R19" s="104"/>
      <c r="S19" s="104"/>
      <c r="T19" s="104"/>
      <c r="U19" s="114"/>
      <c r="V19" s="123"/>
      <c r="W19" s="117"/>
      <c r="X19" s="117"/>
      <c r="Y19" s="128"/>
      <c r="Z19" s="123">
        <v>43521</v>
      </c>
      <c r="AA19" s="132"/>
      <c r="AB19" s="151" t="str">
        <f>IF('SUIVI DES VERIFICATIONS'!$V19="","",IF('SUIVI DES VERIFICATIONS'!$V19&lt;='SUIVI DES VERIFICATIONS'!$AD19,0,'SUIVI DES VERIFICATIONS'!$V19-'SUIVI DES VERIFICATIONS'!$AD19))</f>
        <v/>
      </c>
      <c r="AC19" s="134" t="str">
        <f t="shared" si="1"/>
        <v>MARS</v>
      </c>
      <c r="AD19" s="135">
        <f>VLOOKUP('SUIVI DES VERIFICATIONS'!$AC19,'Liste 2'!$D$1:$E$12,2,FALSE)</f>
        <v>43555</v>
      </c>
      <c r="AE19" s="134" t="str">
        <f>IF('SUIVI DES VERIFICATIONS'!$V19="","",(MONTH('SUIVI DES VERIFICATIONS'!$V19))-(MONTH('SUIVI DES VERIFICATIONS'!$AD19)))</f>
        <v/>
      </c>
      <c r="AF19" s="134" t="str">
        <f>IF(V19="","",VLOOKUP(MONTH(V19),LISTES!$A$15:$B$26,2,FALSE))</f>
        <v/>
      </c>
      <c r="AG19" s="136"/>
      <c r="AH19" s="81"/>
      <c r="AI19" s="81"/>
      <c r="AJ19" s="81"/>
      <c r="AK19" s="116"/>
      <c r="AL19" s="81"/>
      <c r="AM19" s="117"/>
      <c r="AN19" s="128"/>
      <c r="AO19" s="163">
        <f>IF('SUIVI DES VERIFICATIONS'!$V19&gt;0,IF('SUIVI DES VERIFICATIONS'!$W19="",1,0),0)</f>
        <v>0</v>
      </c>
      <c r="AP19" s="137">
        <f>IF('SUIVI DES VERIFICATIONS'!$V19&gt;0,IF('SUIVI DES VERIFICATIONS'!$X19="",1,0),0)</f>
        <v>0</v>
      </c>
      <c r="AQ19" s="137">
        <f>IF('SUIVI DES VERIFICATIONS'!$V19&gt;0,IF('SUIVI DES VERIFICATIONS'!$AG19="",1,0),0)</f>
        <v>0</v>
      </c>
      <c r="AR19" s="152" t="str">
        <f>IF(Y19="","",VLOOKUP(Y19,'[1]TABLEAU LC1'!A:A,1,FALSE))</f>
        <v/>
      </c>
    </row>
    <row r="20" spans="1:44" ht="30" customHeight="1">
      <c r="A20" s="94" t="str">
        <f t="shared" si="0"/>
        <v>43036-40--1</v>
      </c>
      <c r="B20" s="88">
        <v>43036</v>
      </c>
      <c r="C20" s="87" t="str">
        <f>VLOOKUP(A20,'Liste détentions mat2k'!$A$1:$I$2946,3,FALSE)</f>
        <v xml:space="preserve">9 CMA/150 AM/14 AMP/1ER GV    </v>
      </c>
      <c r="D20" s="89">
        <v>40</v>
      </c>
      <c r="E20" s="89"/>
      <c r="F20" s="89">
        <v>1</v>
      </c>
      <c r="G20" s="87" t="str">
        <f>IF('SUIVI DES VERIFICATIONS'!$D20="","",VLOOKUP(A20,'Liste détentions mat2k'!$A$1:$I$2946,5,FALSE))</f>
        <v xml:space="preserve">9EME CMA                      </v>
      </c>
      <c r="H20" s="87" t="str">
        <f>IF('SUIVI DES VERIFICATIONS'!$E20="","",VLOOKUP(A20,'Liste détentions mat2k'!$A$1:$I$2946,7,FALSE))</f>
        <v/>
      </c>
      <c r="I20" s="101" t="str">
        <f>IF('SUIVI DES VERIFICATIONS'!$F20="","",VLOOKUP(A20,'Liste détentions mat2k'!$A$1:$I$2946,9,FALSE))</f>
        <v xml:space="preserve">CASERNEMENT                   </v>
      </c>
      <c r="J20" s="108" t="s">
        <v>525</v>
      </c>
      <c r="K20" s="105" t="s">
        <v>525</v>
      </c>
      <c r="L20" s="105" t="s">
        <v>526</v>
      </c>
      <c r="M20" s="105" t="s">
        <v>525</v>
      </c>
      <c r="N20" s="105" t="s">
        <v>525</v>
      </c>
      <c r="O20" s="105" t="s">
        <v>525</v>
      </c>
      <c r="P20" s="105"/>
      <c r="Q20" s="105"/>
      <c r="R20" s="105"/>
      <c r="S20" s="105"/>
      <c r="T20" s="105"/>
      <c r="U20" s="113"/>
      <c r="V20" s="122">
        <v>43537</v>
      </c>
      <c r="W20" s="119" t="s">
        <v>542</v>
      </c>
      <c r="X20" s="119" t="s">
        <v>825</v>
      </c>
      <c r="Y20" s="127" t="s">
        <v>892</v>
      </c>
      <c r="Z20" s="122">
        <v>43521</v>
      </c>
      <c r="AA20" s="131"/>
      <c r="AB20" s="149">
        <f>IF('SUIVI DES VERIFICATIONS'!$V20="","",IF('SUIVI DES VERIFICATIONS'!$V20&lt;='SUIVI DES VERIFICATIONS'!$AD20,0,'SUIVI DES VERIFICATIONS'!$V20-'SUIVI DES VERIFICATIONS'!$AD20))</f>
        <v>0</v>
      </c>
      <c r="AC20" s="138" t="str">
        <f t="shared" si="1"/>
        <v>MARS</v>
      </c>
      <c r="AD20" s="139">
        <f>VLOOKUP('SUIVI DES VERIFICATIONS'!$AC20,'Liste 2'!$D$1:$E$12,2,FALSE)</f>
        <v>43555</v>
      </c>
      <c r="AE20" s="138">
        <f>IF('SUIVI DES VERIFICATIONS'!$V20="","",(MONTH('SUIVI DES VERIFICATIONS'!$V20))-(MONTH('SUIVI DES VERIFICATIONS'!$AD20)))</f>
        <v>0</v>
      </c>
      <c r="AF20" s="138" t="str">
        <f>IF(V20="","",VLOOKUP(MONTH(V20),LISTES!$A$15:$B$26,2,FALSE))</f>
        <v>MARS</v>
      </c>
      <c r="AG20" s="140" t="s">
        <v>8</v>
      </c>
      <c r="AH20" s="87"/>
      <c r="AI20" s="87"/>
      <c r="AJ20" s="87" t="s">
        <v>529</v>
      </c>
      <c r="AK20" s="118">
        <v>43564</v>
      </c>
      <c r="AL20" s="87"/>
      <c r="AM20" s="119"/>
      <c r="AN20" s="127"/>
      <c r="AO20" s="162">
        <f>IF('SUIVI DES VERIFICATIONS'!$V20&gt;0,IF('SUIVI DES VERIFICATIONS'!$W20="",1,0),0)</f>
        <v>0</v>
      </c>
      <c r="AP20" s="141">
        <f>IF('SUIVI DES VERIFICATIONS'!$V20&gt;0,IF('SUIVI DES VERIFICATIONS'!$X20="",1,0),0)</f>
        <v>0</v>
      </c>
      <c r="AQ20" s="141">
        <f>IF('SUIVI DES VERIFICATIONS'!$V20&gt;0,IF('SUIVI DES VERIFICATIONS'!$AG20="",1,0),0)</f>
        <v>0</v>
      </c>
      <c r="AR20" s="150" t="str">
        <f>IF(Y20="","",VLOOKUP(Y20,'[1]TABLEAU LC1'!A:A,1,FALSE))</f>
        <v>2019-787</v>
      </c>
    </row>
    <row r="21" spans="1:44" ht="30" customHeight="1">
      <c r="A21" s="95" t="str">
        <f t="shared" si="0"/>
        <v>14400-1-0-1</v>
      </c>
      <c r="B21" s="85">
        <v>14400</v>
      </c>
      <c r="C21" s="81" t="str">
        <f>VLOOKUP(A21,'Liste détentions mat2k'!$A$1:$I$2946,3,FALSE)</f>
        <v xml:space="preserve">ACHERON                       </v>
      </c>
      <c r="D21" s="86">
        <v>1</v>
      </c>
      <c r="E21" s="86">
        <v>0</v>
      </c>
      <c r="F21" s="86">
        <v>1</v>
      </c>
      <c r="G21" s="81" t="str">
        <f>IF('SUIVI DES VERIFICATIONS'!$D21="","",VLOOKUP(A21,'Liste détentions mat2k'!$A$1:$I$2946,5,FALSE))</f>
        <v xml:space="preserve">PONT/OPS                      </v>
      </c>
      <c r="H21" s="81" t="str">
        <f>IF('SUIVI DES VERIFICATIONS'!$E21="","",VLOOKUP(A21,'Liste détentions mat2k'!$A$1:$I$2946,7,FALSE))</f>
        <v xml:space="preserve">MAN                           </v>
      </c>
      <c r="I21" s="102" t="str">
        <f>IF('SUIVI DES VERIFICATIONS'!$F21="","",VLOOKUP(A21,'Liste détentions mat2k'!$A$1:$I$2946,9,FALSE))</f>
        <v xml:space="preserve">COUCHAGE                      </v>
      </c>
      <c r="J21" s="109" t="s">
        <v>525</v>
      </c>
      <c r="K21" s="104" t="s">
        <v>525</v>
      </c>
      <c r="L21" s="104" t="s">
        <v>525</v>
      </c>
      <c r="M21" s="104" t="s">
        <v>526</v>
      </c>
      <c r="N21" s="104" t="s">
        <v>525</v>
      </c>
      <c r="O21" s="104" t="s">
        <v>525</v>
      </c>
      <c r="P21" s="104"/>
      <c r="Q21" s="104"/>
      <c r="R21" s="104"/>
      <c r="S21" s="104"/>
      <c r="T21" s="104"/>
      <c r="U21" s="114"/>
      <c r="V21" s="123">
        <v>43588</v>
      </c>
      <c r="W21" s="117" t="s">
        <v>542</v>
      </c>
      <c r="X21" s="117" t="s">
        <v>825</v>
      </c>
      <c r="Y21" s="128" t="s">
        <v>1136</v>
      </c>
      <c r="Z21" s="123">
        <v>43552</v>
      </c>
      <c r="AA21" s="132"/>
      <c r="AB21" s="151">
        <f>IF('SUIVI DES VERIFICATIONS'!$V21="","",IF('SUIVI DES VERIFICATIONS'!$V21&lt;='SUIVI DES VERIFICATIONS'!$AD21,0,'SUIVI DES VERIFICATIONS'!$V21-'SUIVI DES VERIFICATIONS'!$AD21))</f>
        <v>3</v>
      </c>
      <c r="AC21" s="134" t="str">
        <f t="shared" si="1"/>
        <v>AVRIL</v>
      </c>
      <c r="AD21" s="135">
        <f>VLOOKUP('SUIVI DES VERIFICATIONS'!$AC21,'Liste 2'!$D$1:$E$12,2,FALSE)</f>
        <v>43585</v>
      </c>
      <c r="AE21" s="134">
        <f>IF('SUIVI DES VERIFICATIONS'!$V21="","",(MONTH('SUIVI DES VERIFICATIONS'!$V21))-(MONTH('SUIVI DES VERIFICATIONS'!$AD21)))</f>
        <v>1</v>
      </c>
      <c r="AF21" s="134" t="str">
        <f>IF(V21="","",VLOOKUP(MONTH(V21),LISTES!$A$15:$B$26,2,FALSE))</f>
        <v>MAI</v>
      </c>
      <c r="AG21" s="136"/>
      <c r="AH21" s="81"/>
      <c r="AI21" s="81"/>
      <c r="AJ21" s="81" t="s">
        <v>529</v>
      </c>
      <c r="AK21" s="116">
        <v>43600</v>
      </c>
      <c r="AL21" s="81"/>
      <c r="AM21" s="117"/>
      <c r="AN21" s="128"/>
      <c r="AO21" s="163">
        <f>IF('SUIVI DES VERIFICATIONS'!$V21&gt;0,IF('SUIVI DES VERIFICATIONS'!$W21="",1,0),0)</f>
        <v>0</v>
      </c>
      <c r="AP21" s="137">
        <f>IF('SUIVI DES VERIFICATIONS'!$V21&gt;0,IF('SUIVI DES VERIFICATIONS'!$X21="",1,0),0)</f>
        <v>0</v>
      </c>
      <c r="AQ21" s="137">
        <f>IF('SUIVI DES VERIFICATIONS'!$V21&gt;0,IF('SUIVI DES VERIFICATIONS'!$AG21="",1,0),0)</f>
        <v>1</v>
      </c>
      <c r="AR21" s="152" t="str">
        <f>IF(Y21="","",VLOOKUP(Y21,'[1]TABLEAU LC1'!A:A,1,FALSE))</f>
        <v>2019-1470</v>
      </c>
    </row>
    <row r="22" spans="1:44" ht="30" customHeight="1">
      <c r="A22" s="94" t="str">
        <f t="shared" si="0"/>
        <v>14400-1-1-0</v>
      </c>
      <c r="B22" s="88">
        <v>14400</v>
      </c>
      <c r="C22" s="87" t="str">
        <f>VLOOKUP(A22,'Liste détentions mat2k'!$A$1:$I$2946,3,FALSE)</f>
        <v xml:space="preserve">ACHERON                       </v>
      </c>
      <c r="D22" s="89">
        <v>1</v>
      </c>
      <c r="E22" s="89">
        <v>1</v>
      </c>
      <c r="F22" s="89">
        <v>0</v>
      </c>
      <c r="G22" s="87" t="str">
        <f>IF('SUIVI DES VERIFICATIONS'!$D22="","",VLOOKUP(A22,'Liste détentions mat2k'!$A$1:$I$2946,5,FALSE))</f>
        <v xml:space="preserve">PONT/OPS                      </v>
      </c>
      <c r="H22" s="87" t="str">
        <f>IF('SUIVI DES VERIFICATIONS'!$E22="","",VLOOKUP(A22,'Liste détentions mat2k'!$A$1:$I$2946,7,FALSE))</f>
        <v xml:space="preserve">OPS                           </v>
      </c>
      <c r="I22" s="101" t="str">
        <f>IF('SUIVI DES VERIFICATIONS'!$F22="","",VLOOKUP(A22,'Liste détentions mat2k'!$A$1:$I$2946,9,FALSE))</f>
        <v xml:space="preserve">TIMONERIE                     </v>
      </c>
      <c r="J22" s="108" t="s">
        <v>525</v>
      </c>
      <c r="K22" s="105" t="s">
        <v>525</v>
      </c>
      <c r="L22" s="105" t="s">
        <v>526</v>
      </c>
      <c r="M22" s="105" t="s">
        <v>525</v>
      </c>
      <c r="N22" s="105" t="s">
        <v>525</v>
      </c>
      <c r="O22" s="105" t="s">
        <v>525</v>
      </c>
      <c r="P22" s="105"/>
      <c r="Q22" s="105"/>
      <c r="R22" s="105"/>
      <c r="S22" s="105"/>
      <c r="T22" s="105"/>
      <c r="U22" s="113"/>
      <c r="V22" s="122">
        <v>43546</v>
      </c>
      <c r="W22" s="119" t="s">
        <v>542</v>
      </c>
      <c r="X22" s="119" t="s">
        <v>825</v>
      </c>
      <c r="Y22" s="127" t="s">
        <v>924</v>
      </c>
      <c r="Z22" s="122">
        <v>43525</v>
      </c>
      <c r="AA22" s="131"/>
      <c r="AB22" s="149">
        <f>IF('SUIVI DES VERIFICATIONS'!$V22="","",IF('SUIVI DES VERIFICATIONS'!$V22&lt;='SUIVI DES VERIFICATIONS'!$AD22,0,'SUIVI DES VERIFICATIONS'!$V22-'SUIVI DES VERIFICATIONS'!$AD22))</f>
        <v>0</v>
      </c>
      <c r="AC22" s="138" t="str">
        <f t="shared" si="1"/>
        <v>MARS</v>
      </c>
      <c r="AD22" s="139">
        <f>VLOOKUP('SUIVI DES VERIFICATIONS'!$AC22,'Liste 2'!$D$1:$E$12,2,FALSE)</f>
        <v>43555</v>
      </c>
      <c r="AE22" s="138">
        <f>IF('SUIVI DES VERIFICATIONS'!$V22="","",(MONTH('SUIVI DES VERIFICATIONS'!$V22))-(MONTH('SUIVI DES VERIFICATIONS'!$AD22)))</f>
        <v>0</v>
      </c>
      <c r="AF22" s="138" t="str">
        <f>IF(V22="","",VLOOKUP(MONTH(V22),LISTES!$A$15:$B$26,2,FALSE))</f>
        <v>MARS</v>
      </c>
      <c r="AG22" s="140" t="s">
        <v>8</v>
      </c>
      <c r="AH22" s="87"/>
      <c r="AI22" s="87"/>
      <c r="AJ22" s="87" t="s">
        <v>529</v>
      </c>
      <c r="AK22" s="118">
        <v>43564</v>
      </c>
      <c r="AL22" s="87"/>
      <c r="AM22" s="119"/>
      <c r="AN22" s="127"/>
      <c r="AO22" s="162">
        <f>IF('SUIVI DES VERIFICATIONS'!$V22&gt;0,IF('SUIVI DES VERIFICATIONS'!$W22="",1,0),0)</f>
        <v>0</v>
      </c>
      <c r="AP22" s="141">
        <f>IF('SUIVI DES VERIFICATIONS'!$V22&gt;0,IF('SUIVI DES VERIFICATIONS'!$X22="",1,0),0)</f>
        <v>0</v>
      </c>
      <c r="AQ22" s="141">
        <f>IF('SUIVI DES VERIFICATIONS'!$V22&gt;0,IF('SUIVI DES VERIFICATIONS'!$AG22="",1,0),0)</f>
        <v>0</v>
      </c>
      <c r="AR22" s="150" t="str">
        <f>IF(Y22="","",VLOOKUP(Y22,'[1]TABLEAU LC1'!A:A,1,FALSE))</f>
        <v>2019-877</v>
      </c>
    </row>
    <row r="23" spans="1:44" ht="30" customHeight="1">
      <c r="A23" s="95" t="str">
        <f t="shared" si="0"/>
        <v>14400-1-2-0</v>
      </c>
      <c r="B23" s="85">
        <v>14400</v>
      </c>
      <c r="C23" s="81" t="str">
        <f>VLOOKUP(A23,'Liste détentions mat2k'!$A$1:$I$2946,3,FALSE)</f>
        <v xml:space="preserve">ACHERON                       </v>
      </c>
      <c r="D23" s="86">
        <v>1</v>
      </c>
      <c r="E23" s="86">
        <v>2</v>
      </c>
      <c r="F23" s="86">
        <v>0</v>
      </c>
      <c r="G23" s="81" t="str">
        <f>IF('SUIVI DES VERIFICATIONS'!$D23="","",VLOOKUP(A23,'Liste détentions mat2k'!$A$1:$I$2946,5,FALSE))</f>
        <v xml:space="preserve">PONT/OPS                      </v>
      </c>
      <c r="H23" s="81" t="str">
        <f>IF('SUIVI DES VERIFICATIONS'!$E23="","",VLOOKUP(A23,'Liste détentions mat2k'!$A$1:$I$2946,7,FALSE))</f>
        <v xml:space="preserve">SIC                           </v>
      </c>
      <c r="I23" s="102" t="str">
        <f>IF('SUIVI DES VERIFICATIONS'!$F23="","",VLOOKUP(A23,'Liste détentions mat2k'!$A$1:$I$2946,9,FALSE))</f>
        <v xml:space="preserve">TRANSMISSION                  </v>
      </c>
      <c r="J23" s="109" t="s">
        <v>525</v>
      </c>
      <c r="K23" s="104" t="s">
        <v>525</v>
      </c>
      <c r="L23" s="104" t="s">
        <v>525</v>
      </c>
      <c r="M23" s="104" t="s">
        <v>526</v>
      </c>
      <c r="N23" s="104" t="s">
        <v>525</v>
      </c>
      <c r="O23" s="104" t="s">
        <v>525</v>
      </c>
      <c r="P23" s="104"/>
      <c r="Q23" s="104"/>
      <c r="R23" s="104"/>
      <c r="S23" s="104"/>
      <c r="T23" s="104"/>
      <c r="U23" s="114"/>
      <c r="V23" s="123">
        <v>43566</v>
      </c>
      <c r="W23" s="117" t="s">
        <v>542</v>
      </c>
      <c r="X23" s="117" t="s">
        <v>825</v>
      </c>
      <c r="Y23" s="128" t="s">
        <v>1043</v>
      </c>
      <c r="Z23" s="123">
        <v>43552</v>
      </c>
      <c r="AA23" s="132"/>
      <c r="AB23" s="151">
        <f>IF('SUIVI DES VERIFICATIONS'!$V23="","",IF('SUIVI DES VERIFICATIONS'!$V23&lt;='SUIVI DES VERIFICATIONS'!$AD23,0,'SUIVI DES VERIFICATIONS'!$V23-'SUIVI DES VERIFICATIONS'!$AD23))</f>
        <v>0</v>
      </c>
      <c r="AC23" s="134" t="str">
        <f t="shared" si="1"/>
        <v>AVRIL</v>
      </c>
      <c r="AD23" s="135">
        <f>VLOOKUP('SUIVI DES VERIFICATIONS'!$AC23,'Liste 2'!$D$1:$E$12,2,FALSE)</f>
        <v>43585</v>
      </c>
      <c r="AE23" s="134">
        <f>IF('SUIVI DES VERIFICATIONS'!$V23="","",(MONTH('SUIVI DES VERIFICATIONS'!$V23))-(MONTH('SUIVI DES VERIFICATIONS'!$AD23)))</f>
        <v>0</v>
      </c>
      <c r="AF23" s="134" t="str">
        <f>IF(V23="","",VLOOKUP(MONTH(V23),LISTES!$A$15:$B$26,2,FALSE))</f>
        <v>AVRIL</v>
      </c>
      <c r="AG23" s="136" t="s">
        <v>9</v>
      </c>
      <c r="AH23" s="81"/>
      <c r="AI23" s="81"/>
      <c r="AJ23" s="81"/>
      <c r="AK23" s="116"/>
      <c r="AL23" s="81"/>
      <c r="AM23" s="117"/>
      <c r="AN23" s="128"/>
      <c r="AO23" s="163">
        <f>IF('SUIVI DES VERIFICATIONS'!$V23&gt;0,IF('SUIVI DES VERIFICATIONS'!$W23="",1,0),0)</f>
        <v>0</v>
      </c>
      <c r="AP23" s="137">
        <f>IF('SUIVI DES VERIFICATIONS'!$V23&gt;0,IF('SUIVI DES VERIFICATIONS'!$X23="",1,0),0)</f>
        <v>0</v>
      </c>
      <c r="AQ23" s="137">
        <f>IF('SUIVI DES VERIFICATIONS'!$V23&gt;0,IF('SUIVI DES VERIFICATIONS'!$AG23="",1,0),0)</f>
        <v>0</v>
      </c>
      <c r="AR23" s="152" t="str">
        <f>IF(Y23="","",VLOOKUP(Y23,'[1]TABLEAU LC1'!A:A,1,FALSE))</f>
        <v>2019-1194</v>
      </c>
    </row>
    <row r="24" spans="1:44" ht="30" customHeight="1">
      <c r="A24" s="94" t="str">
        <f t="shared" si="0"/>
        <v>14400-1-4-0</v>
      </c>
      <c r="B24" s="88">
        <v>14400</v>
      </c>
      <c r="C24" s="87" t="str">
        <f>VLOOKUP(A24,'Liste détentions mat2k'!$A$1:$I$2946,3,FALSE)</f>
        <v xml:space="preserve">ACHERON                       </v>
      </c>
      <c r="D24" s="89">
        <v>1</v>
      </c>
      <c r="E24" s="89">
        <v>4</v>
      </c>
      <c r="F24" s="89">
        <v>0</v>
      </c>
      <c r="G24" s="87" t="str">
        <f>IF('SUIVI DES VERIFICATIONS'!$D24="","",VLOOKUP(A24,'Liste détentions mat2k'!$A$1:$I$2946,5,FALSE))</f>
        <v xml:space="preserve">PONT/OPS                      </v>
      </c>
      <c r="H24" s="87" t="str">
        <f>IF('SUIVI DES VERIFICATIONS'!$E24="","",VLOOKUP(A24,'Liste détentions mat2k'!$A$1:$I$2946,7,FALSE))</f>
        <v xml:space="preserve">ARMES                         </v>
      </c>
      <c r="I24" s="101" t="str">
        <f>IF('SUIVI DES VERIFICATIONS'!$F24="","",VLOOKUP(A24,'Liste détentions mat2k'!$A$1:$I$2946,9,FALSE))</f>
        <v xml:space="preserve">ARMES/MUNIT                   </v>
      </c>
      <c r="J24" s="108"/>
      <c r="K24" s="105" t="s">
        <v>525</v>
      </c>
      <c r="L24" s="105" t="s">
        <v>526</v>
      </c>
      <c r="M24" s="105" t="s">
        <v>525</v>
      </c>
      <c r="N24" s="105" t="s">
        <v>525</v>
      </c>
      <c r="O24" s="105" t="s">
        <v>525</v>
      </c>
      <c r="P24" s="105"/>
      <c r="Q24" s="105"/>
      <c r="R24" s="105"/>
      <c r="S24" s="105"/>
      <c r="T24" s="105"/>
      <c r="U24" s="113"/>
      <c r="V24" s="122">
        <v>43528</v>
      </c>
      <c r="W24" s="119" t="s">
        <v>542</v>
      </c>
      <c r="X24" s="119" t="s">
        <v>825</v>
      </c>
      <c r="Y24" s="127" t="s">
        <v>749</v>
      </c>
      <c r="Z24" s="122">
        <v>43525</v>
      </c>
      <c r="AA24" s="131"/>
      <c r="AB24" s="149">
        <f>IF('SUIVI DES VERIFICATIONS'!$V24="","",IF('SUIVI DES VERIFICATIONS'!$V24&lt;='SUIVI DES VERIFICATIONS'!$AD24,0,'SUIVI DES VERIFICATIONS'!$V24-'SUIVI DES VERIFICATIONS'!$AD24))</f>
        <v>0</v>
      </c>
      <c r="AC24" s="138" t="str">
        <f t="shared" si="1"/>
        <v>MARS</v>
      </c>
      <c r="AD24" s="139">
        <f>VLOOKUP('SUIVI DES VERIFICATIONS'!$AC24,'Liste 2'!$D$1:$E$12,2,FALSE)</f>
        <v>43555</v>
      </c>
      <c r="AE24" s="138">
        <f>IF('SUIVI DES VERIFICATIONS'!$V24="","",(MONTH('SUIVI DES VERIFICATIONS'!$V24))-(MONTH('SUIVI DES VERIFICATIONS'!$AD24)))</f>
        <v>0</v>
      </c>
      <c r="AF24" s="138" t="str">
        <f>IF(V24="","",VLOOKUP(MONTH(V24),LISTES!$A$15:$B$26,2,FALSE))</f>
        <v>MARS</v>
      </c>
      <c r="AG24" s="140" t="s">
        <v>7</v>
      </c>
      <c r="AH24" s="87"/>
      <c r="AI24" s="87"/>
      <c r="AJ24" s="87" t="s">
        <v>529</v>
      </c>
      <c r="AK24" s="118">
        <v>43537</v>
      </c>
      <c r="AL24" s="87"/>
      <c r="AM24" s="119"/>
      <c r="AN24" s="127"/>
      <c r="AO24" s="162">
        <f>IF('SUIVI DES VERIFICATIONS'!$V24&gt;0,IF('SUIVI DES VERIFICATIONS'!$W24="",1,0),0)</f>
        <v>0</v>
      </c>
      <c r="AP24" s="141">
        <f>IF('SUIVI DES VERIFICATIONS'!$V24&gt;0,IF('SUIVI DES VERIFICATIONS'!$X24="",1,0),0)</f>
        <v>0</v>
      </c>
      <c r="AQ24" s="141">
        <f>IF('SUIVI DES VERIFICATIONS'!$V24&gt;0,IF('SUIVI DES VERIFICATIONS'!$AG24="",1,0),0)</f>
        <v>0</v>
      </c>
      <c r="AR24" s="150" t="str">
        <f>IF(Y24="","",VLOOKUP(Y24,'[1]TABLEAU LC1'!A:A,1,FALSE))</f>
        <v>2019-542</v>
      </c>
    </row>
    <row r="25" spans="1:44" ht="30" customHeight="1">
      <c r="A25" s="95" t="str">
        <f t="shared" si="0"/>
        <v>14400-1-4-1</v>
      </c>
      <c r="B25" s="85">
        <v>14400</v>
      </c>
      <c r="C25" s="81" t="str">
        <f>VLOOKUP(A25,'Liste détentions mat2k'!$A$1:$I$2946,3,FALSE)</f>
        <v xml:space="preserve">ACHERON                       </v>
      </c>
      <c r="D25" s="86">
        <v>1</v>
      </c>
      <c r="E25" s="86">
        <v>4</v>
      </c>
      <c r="F25" s="86">
        <v>1</v>
      </c>
      <c r="G25" s="81" t="str">
        <f>IF('SUIVI DES VERIFICATIONS'!$D25="","",VLOOKUP(A25,'Liste détentions mat2k'!$A$1:$I$2946,5,FALSE))</f>
        <v xml:space="preserve">PONT/OPS                      </v>
      </c>
      <c r="H25" s="81" t="str">
        <f>IF('SUIVI DES VERIFICATIONS'!$E25="","",VLOOKUP(A25,'Liste détentions mat2k'!$A$1:$I$2946,7,FALSE))</f>
        <v xml:space="preserve">ARMES                         </v>
      </c>
      <c r="I25" s="102" t="str">
        <f>IF('SUIVI DES VERIFICATIONS'!$F25="","",VLOOKUP(A25,'Liste détentions mat2k'!$A$1:$I$2946,9,FALSE))</f>
        <v xml:space="preserve">CORPS DEB.                    </v>
      </c>
      <c r="J25" s="109" t="s">
        <v>525</v>
      </c>
      <c r="K25" s="104" t="s">
        <v>525</v>
      </c>
      <c r="L25" s="104" t="s">
        <v>525</v>
      </c>
      <c r="M25" s="104" t="s">
        <v>526</v>
      </c>
      <c r="N25" s="104" t="s">
        <v>525</v>
      </c>
      <c r="O25" s="104" t="s">
        <v>525</v>
      </c>
      <c r="P25" s="104"/>
      <c r="Q25" s="104"/>
      <c r="R25" s="104"/>
      <c r="S25" s="104"/>
      <c r="T25" s="104"/>
      <c r="U25" s="114"/>
      <c r="V25" s="123">
        <v>43557</v>
      </c>
      <c r="W25" s="117" t="s">
        <v>542</v>
      </c>
      <c r="X25" s="117" t="s">
        <v>825</v>
      </c>
      <c r="Y25" s="128" t="s">
        <v>963</v>
      </c>
      <c r="Z25" s="123">
        <v>43552</v>
      </c>
      <c r="AA25" s="132"/>
      <c r="AB25" s="151">
        <f>IF('SUIVI DES VERIFICATIONS'!$V25="","",IF('SUIVI DES VERIFICATIONS'!$V25&lt;='SUIVI DES VERIFICATIONS'!$AD25,0,'SUIVI DES VERIFICATIONS'!$V25-'SUIVI DES VERIFICATIONS'!$AD25))</f>
        <v>0</v>
      </c>
      <c r="AC25" s="134" t="str">
        <f t="shared" si="1"/>
        <v>AVRIL</v>
      </c>
      <c r="AD25" s="135">
        <f>VLOOKUP('SUIVI DES VERIFICATIONS'!$AC25,'Liste 2'!$D$1:$E$12,2,FALSE)</f>
        <v>43585</v>
      </c>
      <c r="AE25" s="134">
        <f>IF('SUIVI DES VERIFICATIONS'!$V25="","",(MONTH('SUIVI DES VERIFICATIONS'!$V25))-(MONTH('SUIVI DES VERIFICATIONS'!$AD25)))</f>
        <v>0</v>
      </c>
      <c r="AF25" s="134" t="str">
        <f>IF(V25="","",VLOOKUP(MONTH(V25),LISTES!$A$15:$B$26,2,FALSE))</f>
        <v>AVRIL</v>
      </c>
      <c r="AG25" s="136" t="s">
        <v>8</v>
      </c>
      <c r="AH25" s="81"/>
      <c r="AI25" s="81"/>
      <c r="AJ25" s="81" t="s">
        <v>529</v>
      </c>
      <c r="AK25" s="116">
        <v>43564</v>
      </c>
      <c r="AL25" s="81"/>
      <c r="AM25" s="117"/>
      <c r="AN25" s="128"/>
      <c r="AO25" s="163">
        <f>IF('SUIVI DES VERIFICATIONS'!$V25&gt;0,IF('SUIVI DES VERIFICATIONS'!$W25="",1,0),0)</f>
        <v>0</v>
      </c>
      <c r="AP25" s="137">
        <f>IF('SUIVI DES VERIFICATIONS'!$V25&gt;0,IF('SUIVI DES VERIFICATIONS'!$X25="",1,0),0)</f>
        <v>0</v>
      </c>
      <c r="AQ25" s="137">
        <f>IF('SUIVI DES VERIFICATIONS'!$V25&gt;0,IF('SUIVI DES VERIFICATIONS'!$AG25="",1,0),0)</f>
        <v>0</v>
      </c>
      <c r="AR25" s="152" t="str">
        <f>IF(Y25="","",VLOOKUP(Y25,'[1]TABLEAU LC1'!A:A,1,FALSE))</f>
        <v>2019-1013</v>
      </c>
    </row>
    <row r="26" spans="1:44" ht="30" customHeight="1">
      <c r="A26" s="94" t="str">
        <f t="shared" si="0"/>
        <v>14400-2-0-1</v>
      </c>
      <c r="B26" s="88">
        <v>14400</v>
      </c>
      <c r="C26" s="87" t="str">
        <f>VLOOKUP(A26,'Liste détentions mat2k'!$A$1:$I$2946,3,FALSE)</f>
        <v xml:space="preserve">ACHERON                       </v>
      </c>
      <c r="D26" s="89">
        <v>2</v>
      </c>
      <c r="E26" s="89">
        <v>0</v>
      </c>
      <c r="F26" s="89">
        <v>1</v>
      </c>
      <c r="G26" s="87" t="str">
        <f>IF('SUIVI DES VERIFICATIONS'!$D26="","",VLOOKUP(A26,'Liste détentions mat2k'!$A$1:$I$2946,5,FALSE))</f>
        <v xml:space="preserve">COMMISSARIAT                  </v>
      </c>
      <c r="H26" s="87" t="str">
        <f>IF('SUIVI DES VERIFICATIONS'!$E26="","",VLOOKUP(A26,'Liste détentions mat2k'!$A$1:$I$2946,7,FALSE))</f>
        <v xml:space="preserve">COMMISSARIAT                  </v>
      </c>
      <c r="I26" s="101" t="str">
        <f>IF('SUIVI DES VERIFICATIONS'!$F26="","",VLOOKUP(A26,'Liste détentions mat2k'!$A$1:$I$2946,9,FALSE))</f>
        <v xml:space="preserve">VIVRES                        </v>
      </c>
      <c r="J26" s="108"/>
      <c r="K26" s="105" t="s">
        <v>526</v>
      </c>
      <c r="L26" s="105" t="s">
        <v>525</v>
      </c>
      <c r="M26" s="105" t="s">
        <v>525</v>
      </c>
      <c r="N26" s="105" t="s">
        <v>525</v>
      </c>
      <c r="O26" s="105" t="s">
        <v>525</v>
      </c>
      <c r="P26" s="105"/>
      <c r="Q26" s="105"/>
      <c r="R26" s="105"/>
      <c r="S26" s="105"/>
      <c r="T26" s="105"/>
      <c r="U26" s="113"/>
      <c r="V26" s="122">
        <v>43508</v>
      </c>
      <c r="W26" s="119" t="s">
        <v>542</v>
      </c>
      <c r="X26" s="119" t="s">
        <v>825</v>
      </c>
      <c r="Y26" s="127" t="s">
        <v>658</v>
      </c>
      <c r="Z26" s="122">
        <v>43495</v>
      </c>
      <c r="AA26" s="131"/>
      <c r="AB26" s="149">
        <f>IF('SUIVI DES VERIFICATIONS'!$V26="","",IF('SUIVI DES VERIFICATIONS'!$V26&lt;='SUIVI DES VERIFICATIONS'!$AD26,0,'SUIVI DES VERIFICATIONS'!$V26-'SUIVI DES VERIFICATIONS'!$AD26))</f>
        <v>0</v>
      </c>
      <c r="AC26" s="138" t="str">
        <f t="shared" si="1"/>
        <v>FEVRIER</v>
      </c>
      <c r="AD26" s="139">
        <f>VLOOKUP('SUIVI DES VERIFICATIONS'!$AC26,'Liste 2'!$D$1:$E$12,2,FALSE)</f>
        <v>43524</v>
      </c>
      <c r="AE26" s="138">
        <f>IF('SUIVI DES VERIFICATIONS'!$V26="","",(MONTH('SUIVI DES VERIFICATIONS'!$V26))-(MONTH('SUIVI DES VERIFICATIONS'!$AD26)))</f>
        <v>0</v>
      </c>
      <c r="AF26" s="138" t="str">
        <f>IF(V26="","",VLOOKUP(MONTH(V26),LISTES!$A$15:$B$26,2,FALSE))</f>
        <v>FEVRIER</v>
      </c>
      <c r="AG26" s="140" t="s">
        <v>7</v>
      </c>
      <c r="AH26" s="87"/>
      <c r="AI26" s="87"/>
      <c r="AJ26" s="87"/>
      <c r="AK26" s="118"/>
      <c r="AL26" s="87"/>
      <c r="AM26" s="119"/>
      <c r="AN26" s="127"/>
      <c r="AO26" s="162">
        <f>IF('SUIVI DES VERIFICATIONS'!$V26&gt;0,IF('SUIVI DES VERIFICATIONS'!$W26="",1,0),0)</f>
        <v>0</v>
      </c>
      <c r="AP26" s="141">
        <f>IF('SUIVI DES VERIFICATIONS'!$V26&gt;0,IF('SUIVI DES VERIFICATIONS'!$X26="",1,0),0)</f>
        <v>0</v>
      </c>
      <c r="AQ26" s="141">
        <f>IF('SUIVI DES VERIFICATIONS'!$V26&gt;0,IF('SUIVI DES VERIFICATIONS'!$AG26="",1,0),0)</f>
        <v>0</v>
      </c>
      <c r="AR26" s="150" t="str">
        <f>IF(Y26="","",VLOOKUP(Y26,'[1]TABLEAU LC1'!A:A,1,FALSE))</f>
        <v>2019-329</v>
      </c>
    </row>
    <row r="27" spans="1:44" ht="30" customHeight="1">
      <c r="A27" s="95" t="str">
        <f t="shared" si="0"/>
        <v>14400-2-0-3</v>
      </c>
      <c r="B27" s="85">
        <v>14400</v>
      </c>
      <c r="C27" s="81" t="str">
        <f>VLOOKUP(A27,'Liste détentions mat2k'!$A$1:$I$2946,3,FALSE)</f>
        <v xml:space="preserve">ACHERON                       </v>
      </c>
      <c r="D27" s="86">
        <v>2</v>
      </c>
      <c r="E27" s="86">
        <v>0</v>
      </c>
      <c r="F27" s="86">
        <v>3</v>
      </c>
      <c r="G27" s="81" t="str">
        <f>IF('SUIVI DES VERIFICATIONS'!$D27="","",VLOOKUP(A27,'Liste détentions mat2k'!$A$1:$I$2946,5,FALSE))</f>
        <v xml:space="preserve">COMMISSARIAT                  </v>
      </c>
      <c r="H27" s="81" t="str">
        <f>IF('SUIVI DES VERIFICATIONS'!$E27="","",VLOOKUP(A27,'Liste détentions mat2k'!$A$1:$I$2946,7,FALSE))</f>
        <v xml:space="preserve">COMMISSARIAT                  </v>
      </c>
      <c r="I27" s="102" t="str">
        <f>IF('SUIVI DES VERIFICATIONS'!$F27="","",VLOOKUP(A27,'Liste détentions mat2k'!$A$1:$I$2946,9,FALSE))</f>
        <v xml:space="preserve">SECRETARIAT                   </v>
      </c>
      <c r="J27" s="109" t="s">
        <v>525</v>
      </c>
      <c r="K27" s="104" t="s">
        <v>525</v>
      </c>
      <c r="L27" s="104" t="s">
        <v>526</v>
      </c>
      <c r="M27" s="104" t="s">
        <v>525</v>
      </c>
      <c r="N27" s="104" t="s">
        <v>525</v>
      </c>
      <c r="O27" s="104" t="s">
        <v>525</v>
      </c>
      <c r="P27" s="104"/>
      <c r="Q27" s="104"/>
      <c r="R27" s="104"/>
      <c r="S27" s="104"/>
      <c r="T27" s="104"/>
      <c r="U27" s="114"/>
      <c r="V27" s="123">
        <v>43543</v>
      </c>
      <c r="W27" s="117" t="s">
        <v>542</v>
      </c>
      <c r="X27" s="117" t="s">
        <v>825</v>
      </c>
      <c r="Y27" s="128" t="s">
        <v>899</v>
      </c>
      <c r="Z27" s="123">
        <v>43525</v>
      </c>
      <c r="AA27" s="132"/>
      <c r="AB27" s="151">
        <f>IF('SUIVI DES VERIFICATIONS'!$V27="","",IF('SUIVI DES VERIFICATIONS'!$V27&lt;='SUIVI DES VERIFICATIONS'!$AD27,0,'SUIVI DES VERIFICATIONS'!$V27-'SUIVI DES VERIFICATIONS'!$AD27))</f>
        <v>0</v>
      </c>
      <c r="AC27" s="134" t="str">
        <f t="shared" si="1"/>
        <v>MARS</v>
      </c>
      <c r="AD27" s="135">
        <f>VLOOKUP('SUIVI DES VERIFICATIONS'!$AC27,'Liste 2'!$D$1:$E$12,2,FALSE)</f>
        <v>43555</v>
      </c>
      <c r="AE27" s="134">
        <f>IF('SUIVI DES VERIFICATIONS'!$V27="","",(MONTH('SUIVI DES VERIFICATIONS'!$V27))-(MONTH('SUIVI DES VERIFICATIONS'!$AD27)))</f>
        <v>0</v>
      </c>
      <c r="AF27" s="134" t="str">
        <f>IF(V27="","",VLOOKUP(MONTH(V27),LISTES!$A$15:$B$26,2,FALSE))</f>
        <v>MARS</v>
      </c>
      <c r="AG27" s="136" t="s">
        <v>8</v>
      </c>
      <c r="AH27" s="81"/>
      <c r="AI27" s="81"/>
      <c r="AJ27" s="81"/>
      <c r="AK27" s="116"/>
      <c r="AL27" s="81"/>
      <c r="AM27" s="117"/>
      <c r="AN27" s="128"/>
      <c r="AO27" s="163">
        <f>IF('SUIVI DES VERIFICATIONS'!$V27&gt;0,IF('SUIVI DES VERIFICATIONS'!$W27="",1,0),0)</f>
        <v>0</v>
      </c>
      <c r="AP27" s="137">
        <f>IF('SUIVI DES VERIFICATIONS'!$V27&gt;0,IF('SUIVI DES VERIFICATIONS'!$X27="",1,0),0)</f>
        <v>0</v>
      </c>
      <c r="AQ27" s="137">
        <f>IF('SUIVI DES VERIFICATIONS'!$V27&gt;0,IF('SUIVI DES VERIFICATIONS'!$AG27="",1,0),0)</f>
        <v>0</v>
      </c>
      <c r="AR27" s="152" t="str">
        <f>IF(Y27="","",VLOOKUP(Y27,'[1]TABLEAU LC1'!A:A,1,FALSE))</f>
        <v>2019-816</v>
      </c>
    </row>
    <row r="28" spans="1:44" ht="30" customHeight="1">
      <c r="A28" s="94" t="str">
        <f t="shared" si="0"/>
        <v>14400-2-0-4</v>
      </c>
      <c r="B28" s="88">
        <v>14400</v>
      </c>
      <c r="C28" s="87" t="str">
        <f>VLOOKUP(A28,'Liste détentions mat2k'!$A$1:$I$2946,3,FALSE)</f>
        <v xml:space="preserve">ACHERON                       </v>
      </c>
      <c r="D28" s="89">
        <v>2</v>
      </c>
      <c r="E28" s="89">
        <v>0</v>
      </c>
      <c r="F28" s="89">
        <v>4</v>
      </c>
      <c r="G28" s="87" t="str">
        <f>IF('SUIVI DES VERIFICATIONS'!$D28="","",VLOOKUP(A28,'Liste détentions mat2k'!$A$1:$I$2946,5,FALSE))</f>
        <v xml:space="preserve">COMMISSARIAT                  </v>
      </c>
      <c r="H28" s="87" t="str">
        <f>IF('SUIVI DES VERIFICATIONS'!$E28="","",VLOOKUP(A28,'Liste détentions mat2k'!$A$1:$I$2946,7,FALSE))</f>
        <v xml:space="preserve">COMMISSARIAT                  </v>
      </c>
      <c r="I28" s="101" t="str">
        <f>IF('SUIVI DES VERIFICATIONS'!$F28="","",VLOOKUP(A28,'Liste détentions mat2k'!$A$1:$I$2946,9,FALSE))</f>
        <v xml:space="preserve">EFFTS/SPCX                    </v>
      </c>
      <c r="J28" s="108" t="s">
        <v>525</v>
      </c>
      <c r="K28" s="105" t="s">
        <v>526</v>
      </c>
      <c r="L28" s="105" t="s">
        <v>525</v>
      </c>
      <c r="M28" s="105" t="s">
        <v>525</v>
      </c>
      <c r="N28" s="105" t="s">
        <v>525</v>
      </c>
      <c r="O28" s="105" t="s">
        <v>525</v>
      </c>
      <c r="P28" s="105"/>
      <c r="Q28" s="105"/>
      <c r="R28" s="105"/>
      <c r="S28" s="105"/>
      <c r="T28" s="105"/>
      <c r="U28" s="113"/>
      <c r="V28" s="122">
        <v>43508</v>
      </c>
      <c r="W28" s="119" t="s">
        <v>542</v>
      </c>
      <c r="X28" s="119" t="s">
        <v>825</v>
      </c>
      <c r="Y28" s="127" t="s">
        <v>659</v>
      </c>
      <c r="Z28" s="122">
        <v>43495</v>
      </c>
      <c r="AA28" s="131"/>
      <c r="AB28" s="149">
        <f>IF('SUIVI DES VERIFICATIONS'!$V28="","",IF('SUIVI DES VERIFICATIONS'!$V28&lt;='SUIVI DES VERIFICATIONS'!$AD28,0,'SUIVI DES VERIFICATIONS'!$V28-'SUIVI DES VERIFICATIONS'!$AD28))</f>
        <v>0</v>
      </c>
      <c r="AC28" s="138" t="str">
        <f t="shared" si="1"/>
        <v>FEVRIER</v>
      </c>
      <c r="AD28" s="139">
        <f>VLOOKUP('SUIVI DES VERIFICATIONS'!$AC28,'Liste 2'!$D$1:$E$12,2,FALSE)</f>
        <v>43524</v>
      </c>
      <c r="AE28" s="138">
        <f>IF('SUIVI DES VERIFICATIONS'!$V28="","",(MONTH('SUIVI DES VERIFICATIONS'!$V28))-(MONTH('SUIVI DES VERIFICATIONS'!$AD28)))</f>
        <v>0</v>
      </c>
      <c r="AF28" s="138" t="str">
        <f>IF(V28="","",VLOOKUP(MONTH(V28),LISTES!$A$15:$B$26,2,FALSE))</f>
        <v>FEVRIER</v>
      </c>
      <c r="AG28" s="140" t="s">
        <v>7</v>
      </c>
      <c r="AH28" s="87"/>
      <c r="AI28" s="87"/>
      <c r="AJ28" s="87" t="s">
        <v>529</v>
      </c>
      <c r="AK28" s="118">
        <v>43537</v>
      </c>
      <c r="AL28" s="87"/>
      <c r="AM28" s="119"/>
      <c r="AN28" s="127"/>
      <c r="AO28" s="162">
        <f>IF('SUIVI DES VERIFICATIONS'!$V28&gt;0,IF('SUIVI DES VERIFICATIONS'!$W28="",1,0),0)</f>
        <v>0</v>
      </c>
      <c r="AP28" s="141">
        <f>IF('SUIVI DES VERIFICATIONS'!$V28&gt;0,IF('SUIVI DES VERIFICATIONS'!$X28="",1,0),0)</f>
        <v>0</v>
      </c>
      <c r="AQ28" s="141">
        <f>IF('SUIVI DES VERIFICATIONS'!$V28&gt;0,IF('SUIVI DES VERIFICATIONS'!$AG28="",1,0),0)</f>
        <v>0</v>
      </c>
      <c r="AR28" s="150" t="str">
        <f>IF(Y28="","",VLOOKUP(Y28,'[1]TABLEAU LC1'!A:A,1,FALSE))</f>
        <v>2019-330</v>
      </c>
    </row>
    <row r="29" spans="1:44" ht="30" customHeight="1">
      <c r="A29" s="95" t="str">
        <f t="shared" si="0"/>
        <v>14400-2-0-5</v>
      </c>
      <c r="B29" s="85">
        <v>14400</v>
      </c>
      <c r="C29" s="81" t="str">
        <f>VLOOKUP(A29,'Liste détentions mat2k'!$A$1:$I$2946,3,FALSE)</f>
        <v xml:space="preserve">ACHERON                       </v>
      </c>
      <c r="D29" s="86">
        <v>2</v>
      </c>
      <c r="E29" s="86">
        <v>0</v>
      </c>
      <c r="F29" s="86">
        <v>5</v>
      </c>
      <c r="G29" s="81" t="str">
        <f>IF('SUIVI DES VERIFICATIONS'!$D29="","",VLOOKUP(A29,'Liste détentions mat2k'!$A$1:$I$2946,5,FALSE))</f>
        <v xml:space="preserve">COMMISSARIAT                  </v>
      </c>
      <c r="H29" s="81" t="str">
        <f>IF('SUIVI DES VERIFICATIONS'!$E29="","",VLOOKUP(A29,'Liste détentions mat2k'!$A$1:$I$2946,7,FALSE))</f>
        <v xml:space="preserve">COMMISSARIAT                  </v>
      </c>
      <c r="I29" s="102" t="str">
        <f>IF('SUIVI DES VERIFICATIONS'!$F29="","",VLOOKUP(A29,'Liste détentions mat2k'!$A$1:$I$2946,9,FALSE))</f>
        <v xml:space="preserve">TABLE CDT                     </v>
      </c>
      <c r="J29" s="109"/>
      <c r="K29" s="104" t="s">
        <v>526</v>
      </c>
      <c r="L29" s="104" t="s">
        <v>525</v>
      </c>
      <c r="M29" s="104" t="s">
        <v>525</v>
      </c>
      <c r="N29" s="104" t="s">
        <v>525</v>
      </c>
      <c r="O29" s="104" t="s">
        <v>525</v>
      </c>
      <c r="P29" s="104"/>
      <c r="Q29" s="104"/>
      <c r="R29" s="104"/>
      <c r="S29" s="104"/>
      <c r="T29" s="104"/>
      <c r="U29" s="114"/>
      <c r="V29" s="123">
        <v>43508</v>
      </c>
      <c r="W29" s="117" t="s">
        <v>542</v>
      </c>
      <c r="X29" s="117" t="s">
        <v>825</v>
      </c>
      <c r="Y29" s="128" t="s">
        <v>663</v>
      </c>
      <c r="Z29" s="123">
        <v>43495</v>
      </c>
      <c r="AA29" s="132"/>
      <c r="AB29" s="151">
        <f>IF('SUIVI DES VERIFICATIONS'!$V29="","",IF('SUIVI DES VERIFICATIONS'!$V29&lt;='SUIVI DES VERIFICATIONS'!$AD29,0,'SUIVI DES VERIFICATIONS'!$V29-'SUIVI DES VERIFICATIONS'!$AD29))</f>
        <v>0</v>
      </c>
      <c r="AC29" s="134" t="str">
        <f t="shared" si="1"/>
        <v>FEVRIER</v>
      </c>
      <c r="AD29" s="135">
        <f>VLOOKUP('SUIVI DES VERIFICATIONS'!$AC29,'Liste 2'!$D$1:$E$12,2,FALSE)</f>
        <v>43524</v>
      </c>
      <c r="AE29" s="134">
        <f>IF('SUIVI DES VERIFICATIONS'!$V29="","",(MONTH('SUIVI DES VERIFICATIONS'!$V29))-(MONTH('SUIVI DES VERIFICATIONS'!$AD29)))</f>
        <v>0</v>
      </c>
      <c r="AF29" s="134" t="str">
        <f>IF(V29="","",VLOOKUP(MONTH(V29),LISTES!$A$15:$B$26,2,FALSE))</f>
        <v>FEVRIER</v>
      </c>
      <c r="AG29" s="136" t="s">
        <v>7</v>
      </c>
      <c r="AH29" s="81" t="s">
        <v>526</v>
      </c>
      <c r="AI29" s="81"/>
      <c r="AJ29" s="81"/>
      <c r="AK29" s="116"/>
      <c r="AL29" s="81"/>
      <c r="AM29" s="117"/>
      <c r="AN29" s="128"/>
      <c r="AO29" s="163">
        <f>IF('SUIVI DES VERIFICATIONS'!$V29&gt;0,IF('SUIVI DES VERIFICATIONS'!$W29="",1,0),0)</f>
        <v>0</v>
      </c>
      <c r="AP29" s="137">
        <f>IF('SUIVI DES VERIFICATIONS'!$V29&gt;0,IF('SUIVI DES VERIFICATIONS'!$X29="",1,0),0)</f>
        <v>0</v>
      </c>
      <c r="AQ29" s="137">
        <f>IF('SUIVI DES VERIFICATIONS'!$V29&gt;0,IF('SUIVI DES VERIFICATIONS'!$AG29="",1,0),0)</f>
        <v>0</v>
      </c>
      <c r="AR29" s="152" t="str">
        <f>IF(Y29="","",VLOOKUP(Y29,'[1]TABLEAU LC1'!A:A,1,FALSE))</f>
        <v>2019-331</v>
      </c>
    </row>
    <row r="30" spans="1:44" ht="30" customHeight="1">
      <c r="A30" s="94" t="str">
        <f t="shared" si="0"/>
        <v>14400-2-0-6</v>
      </c>
      <c r="B30" s="88">
        <v>14400</v>
      </c>
      <c r="C30" s="87" t="str">
        <f>VLOOKUP(A30,'Liste détentions mat2k'!$A$1:$I$2946,3,FALSE)</f>
        <v xml:space="preserve">ACHERON                       </v>
      </c>
      <c r="D30" s="89">
        <v>2</v>
      </c>
      <c r="E30" s="89">
        <v>0</v>
      </c>
      <c r="F30" s="89">
        <v>6</v>
      </c>
      <c r="G30" s="87" t="str">
        <f>IF('SUIVI DES VERIFICATIONS'!$D30="","",VLOOKUP(A30,'Liste détentions mat2k'!$A$1:$I$2946,5,FALSE))</f>
        <v xml:space="preserve">COMMISSARIAT                  </v>
      </c>
      <c r="H30" s="87" t="str">
        <f>IF('SUIVI DES VERIFICATIONS'!$E30="","",VLOOKUP(A30,'Liste détentions mat2k'!$A$1:$I$2946,7,FALSE))</f>
        <v xml:space="preserve">COMMISSARIAT                  </v>
      </c>
      <c r="I30" s="101" t="str">
        <f>IF('SUIVI DES VERIFICATIONS'!$F30="","",VLOOKUP(A30,'Liste détentions mat2k'!$A$1:$I$2946,9,FALSE))</f>
        <v xml:space="preserve">TABLE OMS                     </v>
      </c>
      <c r="J30" s="108" t="s">
        <v>525</v>
      </c>
      <c r="K30" s="105" t="s">
        <v>525</v>
      </c>
      <c r="L30" s="105" t="s">
        <v>525</v>
      </c>
      <c r="M30" s="105" t="s">
        <v>525</v>
      </c>
      <c r="N30" s="105" t="s">
        <v>526</v>
      </c>
      <c r="O30" s="105" t="s">
        <v>525</v>
      </c>
      <c r="P30" s="105"/>
      <c r="Q30" s="105"/>
      <c r="R30" s="105"/>
      <c r="S30" s="105"/>
      <c r="T30" s="105"/>
      <c r="U30" s="113"/>
      <c r="V30" s="122">
        <v>43588</v>
      </c>
      <c r="W30" s="119" t="s">
        <v>542</v>
      </c>
      <c r="X30" s="119" t="s">
        <v>825</v>
      </c>
      <c r="Y30" s="127" t="s">
        <v>1137</v>
      </c>
      <c r="Z30" s="122">
        <v>43587</v>
      </c>
      <c r="AA30" s="131"/>
      <c r="AB30" s="149">
        <f>IF('SUIVI DES VERIFICATIONS'!$V30="","",IF('SUIVI DES VERIFICATIONS'!$V30&lt;='SUIVI DES VERIFICATIONS'!$AD30,0,'SUIVI DES VERIFICATIONS'!$V30-'SUIVI DES VERIFICATIONS'!$AD30))</f>
        <v>0</v>
      </c>
      <c r="AC30" s="138" t="str">
        <f t="shared" si="1"/>
        <v>MAI</v>
      </c>
      <c r="AD30" s="139">
        <f>VLOOKUP('SUIVI DES VERIFICATIONS'!$AC30,'Liste 2'!$D$1:$E$12,2,FALSE)</f>
        <v>43616</v>
      </c>
      <c r="AE30" s="138">
        <f>IF('SUIVI DES VERIFICATIONS'!$V30="","",(MONTH('SUIVI DES VERIFICATIONS'!$V30))-(MONTH('SUIVI DES VERIFICATIONS'!$AD30)))</f>
        <v>0</v>
      </c>
      <c r="AF30" s="138" t="str">
        <f>IF(V30="","",VLOOKUP(MONTH(V30),LISTES!$A$15:$B$26,2,FALSE))</f>
        <v>MAI</v>
      </c>
      <c r="AG30" s="140"/>
      <c r="AH30" s="87"/>
      <c r="AI30" s="87"/>
      <c r="AJ30" s="87"/>
      <c r="AK30" s="118"/>
      <c r="AL30" s="87"/>
      <c r="AM30" s="119"/>
      <c r="AN30" s="127"/>
      <c r="AO30" s="162">
        <f>IF('SUIVI DES VERIFICATIONS'!$V30&gt;0,IF('SUIVI DES VERIFICATIONS'!$W30="",1,0),0)</f>
        <v>0</v>
      </c>
      <c r="AP30" s="141">
        <f>IF('SUIVI DES VERIFICATIONS'!$V30&gt;0,IF('SUIVI DES VERIFICATIONS'!$X30="",1,0),0)</f>
        <v>0</v>
      </c>
      <c r="AQ30" s="141">
        <f>IF('SUIVI DES VERIFICATIONS'!$V30&gt;0,IF('SUIVI DES VERIFICATIONS'!$AG30="",1,0),0)</f>
        <v>1</v>
      </c>
      <c r="AR30" s="150" t="str">
        <f>IF(Y30="","",VLOOKUP(Y30,'[1]TABLEAU LC1'!A:A,1,FALSE))</f>
        <v>2019-1477</v>
      </c>
    </row>
    <row r="31" spans="1:44" ht="30" customHeight="1">
      <c r="A31" s="95" t="str">
        <f t="shared" si="0"/>
        <v>14400-3-2-0</v>
      </c>
      <c r="B31" s="85">
        <v>14400</v>
      </c>
      <c r="C31" s="81" t="str">
        <f>VLOOKUP(A31,'Liste détentions mat2k'!$A$1:$I$2946,3,FALSE)</f>
        <v xml:space="preserve">ACHERON                       </v>
      </c>
      <c r="D31" s="86">
        <v>3</v>
      </c>
      <c r="E31" s="86">
        <v>2</v>
      </c>
      <c r="F31" s="86">
        <v>0</v>
      </c>
      <c r="G31" s="81" t="str">
        <f>IF('SUIVI DES VERIFICATIONS'!$D31="","",VLOOKUP(A31,'Liste détentions mat2k'!$A$1:$I$2946,5,FALSE))</f>
        <v xml:space="preserve">FLOTT/MOB.                    </v>
      </c>
      <c r="H31" s="81" t="str">
        <f>IF('SUIVI DES VERIFICATIONS'!$E31="","",VLOOKUP(A31,'Liste détentions mat2k'!$A$1:$I$2946,7,FALSE))</f>
        <v xml:space="preserve">SECURITE                      </v>
      </c>
      <c r="I31" s="102" t="str">
        <f>IF('SUIVI DES VERIFICATIONS'!$F31="","",VLOOKUP(A31,'Liste détentions mat2k'!$A$1:$I$2946,9,FALSE))</f>
        <v xml:space="preserve">SECURITE                      </v>
      </c>
      <c r="J31" s="109"/>
      <c r="K31" s="104" t="s">
        <v>526</v>
      </c>
      <c r="L31" s="104" t="s">
        <v>525</v>
      </c>
      <c r="M31" s="104" t="s">
        <v>525</v>
      </c>
      <c r="N31" s="104" t="s">
        <v>525</v>
      </c>
      <c r="O31" s="104" t="s">
        <v>525</v>
      </c>
      <c r="P31" s="104"/>
      <c r="Q31" s="104"/>
      <c r="R31" s="104"/>
      <c r="S31" s="104"/>
      <c r="T31" s="104"/>
      <c r="U31" s="114"/>
      <c r="V31" s="123">
        <v>43522</v>
      </c>
      <c r="W31" s="117" t="s">
        <v>542</v>
      </c>
      <c r="X31" s="117" t="s">
        <v>555</v>
      </c>
      <c r="Y31" s="128" t="s">
        <v>993</v>
      </c>
      <c r="Z31" s="123">
        <v>43495</v>
      </c>
      <c r="AA31" s="132"/>
      <c r="AB31" s="151">
        <f>IF('SUIVI DES VERIFICATIONS'!$V31="","",IF('SUIVI DES VERIFICATIONS'!$V31&lt;='SUIVI DES VERIFICATIONS'!$AD31,0,'SUIVI DES VERIFICATIONS'!$V31-'SUIVI DES VERIFICATIONS'!$AD31))</f>
        <v>0</v>
      </c>
      <c r="AC31" s="134" t="str">
        <f t="shared" si="1"/>
        <v>FEVRIER</v>
      </c>
      <c r="AD31" s="135">
        <f>VLOOKUP('SUIVI DES VERIFICATIONS'!$AC31,'Liste 2'!$D$1:$E$12,2,FALSE)</f>
        <v>43524</v>
      </c>
      <c r="AE31" s="134">
        <f>IF('SUIVI DES VERIFICATIONS'!$V31="","",(MONTH('SUIVI DES VERIFICATIONS'!$V31))-(MONTH('SUIVI DES VERIFICATIONS'!$AD31)))</f>
        <v>0</v>
      </c>
      <c r="AF31" s="134" t="str">
        <f>IF(V31="","",VLOOKUP(MONTH(V31),LISTES!$A$15:$B$26,2,FALSE))</f>
        <v>FEVRIER</v>
      </c>
      <c r="AG31" s="136" t="s">
        <v>9</v>
      </c>
      <c r="AH31" s="81"/>
      <c r="AI31" s="81"/>
      <c r="AJ31" s="81" t="s">
        <v>529</v>
      </c>
      <c r="AK31" s="116"/>
      <c r="AL31" s="81"/>
      <c r="AM31" s="117"/>
      <c r="AN31" s="128"/>
      <c r="AO31" s="163">
        <f>IF('SUIVI DES VERIFICATIONS'!$V31&gt;0,IF('SUIVI DES VERIFICATIONS'!$W31="",1,0),0)</f>
        <v>0</v>
      </c>
      <c r="AP31" s="137">
        <f>IF('SUIVI DES VERIFICATIONS'!$V31&gt;0,IF('SUIVI DES VERIFICATIONS'!$X31="",1,0),0)</f>
        <v>0</v>
      </c>
      <c r="AQ31" s="137">
        <f>IF('SUIVI DES VERIFICATIONS'!$V31&gt;0,IF('SUIVI DES VERIFICATIONS'!$AG31="",1,0),0)</f>
        <v>0</v>
      </c>
      <c r="AR31" s="152" t="str">
        <f>IF(Y31="","",VLOOKUP(Y31,'[1]TABLEAU LC1'!A:A,1,FALSE))</f>
        <v>2019-1079</v>
      </c>
    </row>
    <row r="32" spans="1:44" ht="30" customHeight="1">
      <c r="A32" s="94" t="str">
        <f t="shared" si="0"/>
        <v>43055-60--0</v>
      </c>
      <c r="B32" s="88">
        <v>43055</v>
      </c>
      <c r="C32" s="87" t="str">
        <f>VLOOKUP(A32,'Liste détentions mat2k'!$A$1:$I$2946,3,FALSE)</f>
        <v xml:space="preserve">ALAVIA                        </v>
      </c>
      <c r="D32" s="89">
        <v>60</v>
      </c>
      <c r="E32" s="89"/>
      <c r="F32" s="89">
        <v>0</v>
      </c>
      <c r="G32" s="87" t="str">
        <f>IF('SUIVI DES VERIFICATIONS'!$D32="","",VLOOKUP(A32,'Liste détentions mat2k'!$A$1:$I$2946,5,FALSE))</f>
        <v xml:space="preserve">SERVICE UNIQUE                </v>
      </c>
      <c r="H32" s="87" t="str">
        <f>IF('SUIVI DES VERIFICATIONS'!$E32="","",VLOOKUP(A32,'Liste détentions mat2k'!$A$1:$I$2946,7,FALSE))</f>
        <v/>
      </c>
      <c r="I32" s="101" t="str">
        <f>IF('SUIVI DES VERIFICATIONS'!$F32="","",VLOOKUP(A32,'Liste détentions mat2k'!$A$1:$I$2946,9,FALSE))</f>
        <v xml:space="preserve">EMPLOI COMMUN                 </v>
      </c>
      <c r="J32" s="108" t="s">
        <v>525</v>
      </c>
      <c r="K32" s="105" t="s">
        <v>525</v>
      </c>
      <c r="L32" s="105" t="s">
        <v>525</v>
      </c>
      <c r="M32" s="105" t="s">
        <v>525</v>
      </c>
      <c r="N32" s="105" t="s">
        <v>526</v>
      </c>
      <c r="O32" s="105" t="s">
        <v>525</v>
      </c>
      <c r="P32" s="105"/>
      <c r="Q32" s="105"/>
      <c r="R32" s="105"/>
      <c r="S32" s="105"/>
      <c r="T32" s="105"/>
      <c r="U32" s="113"/>
      <c r="V32" s="122"/>
      <c r="W32" s="119"/>
      <c r="X32" s="119"/>
      <c r="Y32" s="127"/>
      <c r="Z32" s="122">
        <v>43584</v>
      </c>
      <c r="AA32" s="131"/>
      <c r="AB32" s="149" t="str">
        <f>IF('SUIVI DES VERIFICATIONS'!$V32="","",IF('SUIVI DES VERIFICATIONS'!$V32&lt;='SUIVI DES VERIFICATIONS'!$AD32,0,'SUIVI DES VERIFICATIONS'!$V32-'SUIVI DES VERIFICATIONS'!$AD32))</f>
        <v/>
      </c>
      <c r="AC32" s="138" t="str">
        <f t="shared" si="1"/>
        <v>MAI</v>
      </c>
      <c r="AD32" s="139">
        <f>VLOOKUP('SUIVI DES VERIFICATIONS'!$AC32,'Liste 2'!$D$1:$E$12,2,FALSE)</f>
        <v>43616</v>
      </c>
      <c r="AE32" s="138" t="str">
        <f>IF('SUIVI DES VERIFICATIONS'!$V32="","",(MONTH('SUIVI DES VERIFICATIONS'!$V32))-(MONTH('SUIVI DES VERIFICATIONS'!$AD32)))</f>
        <v/>
      </c>
      <c r="AF32" s="138" t="str">
        <f>IF(V32="","",VLOOKUP(MONTH(V32),LISTES!$A$15:$B$26,2,FALSE))</f>
        <v/>
      </c>
      <c r="AG32" s="140"/>
      <c r="AH32" s="87"/>
      <c r="AI32" s="87"/>
      <c r="AJ32" s="87" t="s">
        <v>529</v>
      </c>
      <c r="AK32" s="118"/>
      <c r="AL32" s="87"/>
      <c r="AM32" s="119"/>
      <c r="AN32" s="127"/>
      <c r="AO32" s="162">
        <f>IF('SUIVI DES VERIFICATIONS'!$V32&gt;0,IF('SUIVI DES VERIFICATIONS'!$W32="",1,0),0)</f>
        <v>0</v>
      </c>
      <c r="AP32" s="141">
        <f>IF('SUIVI DES VERIFICATIONS'!$V32&gt;0,IF('SUIVI DES VERIFICATIONS'!$X32="",1,0),0)</f>
        <v>0</v>
      </c>
      <c r="AQ32" s="141">
        <f>IF('SUIVI DES VERIFICATIONS'!$V32&gt;0,IF('SUIVI DES VERIFICATIONS'!$AG32="",1,0),0)</f>
        <v>0</v>
      </c>
      <c r="AR32" s="150" t="str">
        <f>IF(Y32="","",VLOOKUP(Y32,'[1]TABLEAU LC1'!A:A,1,FALSE))</f>
        <v/>
      </c>
    </row>
    <row r="33" spans="1:44" ht="30" customHeight="1">
      <c r="A33" s="95" t="str">
        <f t="shared" si="0"/>
        <v>43055-60--1</v>
      </c>
      <c r="B33" s="85">
        <v>43055</v>
      </c>
      <c r="C33" s="81" t="str">
        <f>VLOOKUP(A33,'Liste détentions mat2k'!$A$1:$I$2946,3,FALSE)</f>
        <v xml:space="preserve">ALAVIA                        </v>
      </c>
      <c r="D33" s="86">
        <v>60</v>
      </c>
      <c r="E33" s="86"/>
      <c r="F33" s="86">
        <v>1</v>
      </c>
      <c r="G33" s="81" t="str">
        <f>IF('SUIVI DES VERIFICATIONS'!$D33="","",VLOOKUP(A33,'Liste détentions mat2k'!$A$1:$I$2946,5,FALSE))</f>
        <v xml:space="preserve">SERVICE UNIQUE                </v>
      </c>
      <c r="H33" s="81" t="str">
        <f>IF('SUIVI DES VERIFICATIONS'!$E33="","",VLOOKUP(A33,'Liste détentions mat2k'!$A$1:$I$2946,7,FALSE))</f>
        <v/>
      </c>
      <c r="I33" s="102" t="str">
        <f>IF('SUIVI DES VERIFICATIONS'!$F33="","",VLOOKUP(A33,'Liste détentions mat2k'!$A$1:$I$2946,9,FALSE))</f>
        <v xml:space="preserve">EFFETS SPECIAUX               </v>
      </c>
      <c r="J33" s="109"/>
      <c r="K33" s="104" t="s">
        <v>526</v>
      </c>
      <c r="L33" s="104" t="s">
        <v>525</v>
      </c>
      <c r="M33" s="104" t="s">
        <v>525</v>
      </c>
      <c r="N33" s="104" t="s">
        <v>525</v>
      </c>
      <c r="O33" s="104" t="s">
        <v>525</v>
      </c>
      <c r="P33" s="104"/>
      <c r="Q33" s="104"/>
      <c r="R33" s="104"/>
      <c r="S33" s="104"/>
      <c r="T33" s="104"/>
      <c r="U33" s="114"/>
      <c r="V33" s="123">
        <v>43537</v>
      </c>
      <c r="W33" s="117" t="s">
        <v>542</v>
      </c>
      <c r="X33" s="117" t="s">
        <v>825</v>
      </c>
      <c r="Y33" s="128" t="s">
        <v>824</v>
      </c>
      <c r="Z33" s="123">
        <v>43495</v>
      </c>
      <c r="AA33" s="132" t="s">
        <v>829</v>
      </c>
      <c r="AB33" s="151">
        <f>IF('SUIVI DES VERIFICATIONS'!$V33="","",IF('SUIVI DES VERIFICATIONS'!$V33&lt;='SUIVI DES VERIFICATIONS'!$AD33,0,'SUIVI DES VERIFICATIONS'!$V33-'SUIVI DES VERIFICATIONS'!$AD33))</f>
        <v>13</v>
      </c>
      <c r="AC33" s="134" t="str">
        <f t="shared" si="1"/>
        <v>FEVRIER</v>
      </c>
      <c r="AD33" s="135">
        <f>VLOOKUP('SUIVI DES VERIFICATIONS'!$AC33,'Liste 2'!$D$1:$E$12,2,FALSE)</f>
        <v>43524</v>
      </c>
      <c r="AE33" s="134">
        <f>IF('SUIVI DES VERIFICATIONS'!$V33="","",(MONTH('SUIVI DES VERIFICATIONS'!$V33))-(MONTH('SUIVI DES VERIFICATIONS'!$AD33)))</f>
        <v>1</v>
      </c>
      <c r="AF33" s="134" t="str">
        <f>IF(V33="","",VLOOKUP(MONTH(V33),LISTES!$A$15:$B$26,2,FALSE))</f>
        <v>MARS</v>
      </c>
      <c r="AG33" s="136" t="s">
        <v>8</v>
      </c>
      <c r="AH33" s="81"/>
      <c r="AI33" s="81"/>
      <c r="AJ33" s="81" t="s">
        <v>529</v>
      </c>
      <c r="AK33" s="116">
        <v>43544</v>
      </c>
      <c r="AL33" s="81"/>
      <c r="AM33" s="117"/>
      <c r="AN33" s="128"/>
      <c r="AO33" s="163">
        <f>IF('SUIVI DES VERIFICATIONS'!$V33&gt;0,IF('SUIVI DES VERIFICATIONS'!$W33="",1,0),0)</f>
        <v>0</v>
      </c>
      <c r="AP33" s="137">
        <f>IF('SUIVI DES VERIFICATIONS'!$V33&gt;0,IF('SUIVI DES VERIFICATIONS'!$X33="",1,0),0)</f>
        <v>0</v>
      </c>
      <c r="AQ33" s="137">
        <f>IF('SUIVI DES VERIFICATIONS'!$V33&gt;0,IF('SUIVI DES VERIFICATIONS'!$AG33="",1,0),0)</f>
        <v>0</v>
      </c>
      <c r="AR33" s="152" t="str">
        <f>IF(Y33="","",VLOOKUP(Y33,'[1]TABLEAU LC1'!A:A,1,FALSE))</f>
        <v>2019-714</v>
      </c>
    </row>
    <row r="34" spans="1:44" ht="38.25" customHeight="1">
      <c r="A34" s="94" t="str">
        <f t="shared" si="0"/>
        <v>43055-60--2</v>
      </c>
      <c r="B34" s="88">
        <v>43055</v>
      </c>
      <c r="C34" s="87" t="str">
        <f>VLOOKUP(A34,'Liste détentions mat2k'!$A$1:$I$2946,3,FALSE)</f>
        <v xml:space="preserve">ALAVIA                        </v>
      </c>
      <c r="D34" s="89">
        <v>60</v>
      </c>
      <c r="E34" s="89"/>
      <c r="F34" s="89">
        <v>2</v>
      </c>
      <c r="G34" s="87" t="str">
        <f>IF('SUIVI DES VERIFICATIONS'!$D34="","",VLOOKUP(A34,'Liste détentions mat2k'!$A$1:$I$2946,5,FALSE))</f>
        <v xml:space="preserve">SERVICE UNIQUE                </v>
      </c>
      <c r="H34" s="87" t="str">
        <f>IF('SUIVI DES VERIFICATIONS'!$E34="","",VLOOKUP(A34,'Liste détentions mat2k'!$A$1:$I$2946,7,FALSE))</f>
        <v/>
      </c>
      <c r="I34" s="101" t="str">
        <f>IF('SUIVI DES VERIFICATIONS'!$F34="","",VLOOKUP(A34,'Liste détentions mat2k'!$A$1:$I$2946,9,FALSE))</f>
        <v xml:space="preserve">TRADITION                     </v>
      </c>
      <c r="J34" s="108" t="s">
        <v>525</v>
      </c>
      <c r="K34" s="105" t="s">
        <v>526</v>
      </c>
      <c r="L34" s="105" t="s">
        <v>525</v>
      </c>
      <c r="M34" s="105" t="s">
        <v>525</v>
      </c>
      <c r="N34" s="105" t="s">
        <v>525</v>
      </c>
      <c r="O34" s="105" t="s">
        <v>525</v>
      </c>
      <c r="P34" s="105"/>
      <c r="Q34" s="105"/>
      <c r="R34" s="105"/>
      <c r="S34" s="105"/>
      <c r="T34" s="105"/>
      <c r="U34" s="113"/>
      <c r="V34" s="122">
        <v>43528</v>
      </c>
      <c r="W34" s="119" t="s">
        <v>537</v>
      </c>
      <c r="X34" s="119" t="s">
        <v>825</v>
      </c>
      <c r="Y34" s="127" t="s">
        <v>738</v>
      </c>
      <c r="Z34" s="122">
        <v>43495</v>
      </c>
      <c r="AA34" s="131"/>
      <c r="AB34" s="149">
        <f>IF('SUIVI DES VERIFICATIONS'!$V34="","",IF('SUIVI DES VERIFICATIONS'!$V34&lt;='SUIVI DES VERIFICATIONS'!$AD34,0,'SUIVI DES VERIFICATIONS'!$V34-'SUIVI DES VERIFICATIONS'!$AD34))</f>
        <v>4</v>
      </c>
      <c r="AC34" s="138" t="str">
        <f t="shared" si="1"/>
        <v>FEVRIER</v>
      </c>
      <c r="AD34" s="139">
        <f>VLOOKUP('SUIVI DES VERIFICATIONS'!$AC34,'Liste 2'!$D$1:$E$12,2,FALSE)</f>
        <v>43524</v>
      </c>
      <c r="AE34" s="138">
        <f>IF('SUIVI DES VERIFICATIONS'!$V34="","",(MONTH('SUIVI DES VERIFICATIONS'!$V34))-(MONTH('SUIVI DES VERIFICATIONS'!$AD34)))</f>
        <v>1</v>
      </c>
      <c r="AF34" s="138" t="str">
        <f>IF(V34="","",VLOOKUP(MONTH(V34),LISTES!$A$15:$B$26,2,FALSE))</f>
        <v>MARS</v>
      </c>
      <c r="AG34" s="140" t="s">
        <v>7</v>
      </c>
      <c r="AH34" s="87"/>
      <c r="AI34" s="87"/>
      <c r="AJ34" s="87" t="s">
        <v>529</v>
      </c>
      <c r="AK34" s="118">
        <v>43537</v>
      </c>
      <c r="AL34" s="87"/>
      <c r="AM34" s="119"/>
      <c r="AN34" s="127"/>
      <c r="AO34" s="162">
        <f>IF('SUIVI DES VERIFICATIONS'!$V34&gt;0,IF('SUIVI DES VERIFICATIONS'!$W34="",1,0),0)</f>
        <v>0</v>
      </c>
      <c r="AP34" s="141">
        <f>IF('SUIVI DES VERIFICATIONS'!$V34&gt;0,IF('SUIVI DES VERIFICATIONS'!$X34="",1,0),0)</f>
        <v>0</v>
      </c>
      <c r="AQ34" s="141">
        <f>IF('SUIVI DES VERIFICATIONS'!$V34&gt;0,IF('SUIVI DES VERIFICATIONS'!$AG34="",1,0),0)</f>
        <v>0</v>
      </c>
      <c r="AR34" s="150" t="str">
        <f>IF(Y34="","",VLOOKUP(Y34,'[1]TABLEAU LC1'!A:A,1,FALSE))</f>
        <v>2019-541</v>
      </c>
    </row>
    <row r="35" spans="1:44" ht="27.75" customHeight="1">
      <c r="A35" s="95" t="str">
        <f t="shared" si="0"/>
        <v>43055-60--3</v>
      </c>
      <c r="B35" s="85">
        <v>43055</v>
      </c>
      <c r="C35" s="81" t="str">
        <f>VLOOKUP(A35,'Liste détentions mat2k'!$A$1:$I$2946,3,FALSE)</f>
        <v xml:space="preserve">ALAVIA                        </v>
      </c>
      <c r="D35" s="86">
        <v>60</v>
      </c>
      <c r="E35" s="86"/>
      <c r="F35" s="86">
        <v>3</v>
      </c>
      <c r="G35" s="81" t="str">
        <f>IF('SUIVI DES VERIFICATIONS'!$D35="","",VLOOKUP(A35,'Liste détentions mat2k'!$A$1:$I$2946,5,FALSE))</f>
        <v xml:space="preserve">SERVICE UNIQUE                </v>
      </c>
      <c r="H35" s="81" t="str">
        <f>IF('SUIVI DES VERIFICATIONS'!$E35="","",VLOOKUP(A35,'Liste détentions mat2k'!$A$1:$I$2946,7,FALSE))</f>
        <v/>
      </c>
      <c r="I35" s="102" t="str">
        <f>IF('SUIVI DES VERIFICATIONS'!$F35="","",VLOOKUP(A35,'Liste détentions mat2k'!$A$1:$I$2946,9,FALSE))</f>
        <v xml:space="preserve">CASERNEMENT                   </v>
      </c>
      <c r="J35" s="109" t="s">
        <v>525</v>
      </c>
      <c r="K35" s="104" t="s">
        <v>525</v>
      </c>
      <c r="L35" s="104" t="s">
        <v>525</v>
      </c>
      <c r="M35" s="104" t="s">
        <v>525</v>
      </c>
      <c r="N35" s="104" t="s">
        <v>525</v>
      </c>
      <c r="O35" s="104" t="s">
        <v>526</v>
      </c>
      <c r="P35" s="104"/>
      <c r="Q35" s="104"/>
      <c r="R35" s="104"/>
      <c r="S35" s="104"/>
      <c r="T35" s="104"/>
      <c r="U35" s="114"/>
      <c r="V35" s="123"/>
      <c r="W35" s="117"/>
      <c r="X35" s="117"/>
      <c r="Y35" s="128"/>
      <c r="Z35" s="123"/>
      <c r="AA35" s="132"/>
      <c r="AB35" s="151" t="str">
        <f>IF('SUIVI DES VERIFICATIONS'!$V35="","",IF('SUIVI DES VERIFICATIONS'!$V35&lt;='SUIVI DES VERIFICATIONS'!$AD35,0,'SUIVI DES VERIFICATIONS'!$V35-'SUIVI DES VERIFICATIONS'!$AD35))</f>
        <v/>
      </c>
      <c r="AC35" s="134" t="str">
        <f t="shared" si="1"/>
        <v>JUIN</v>
      </c>
      <c r="AD35" s="135">
        <f>VLOOKUP('SUIVI DES VERIFICATIONS'!$AC35,'Liste 2'!$D$1:$E$12,2,FALSE)</f>
        <v>43646</v>
      </c>
      <c r="AE35" s="134" t="str">
        <f>IF('SUIVI DES VERIFICATIONS'!$V35="","",(MONTH('SUIVI DES VERIFICATIONS'!$V35))-(MONTH('SUIVI DES VERIFICATIONS'!$AD35)))</f>
        <v/>
      </c>
      <c r="AF35" s="134" t="str">
        <f>IF(V35="","",VLOOKUP(MONTH(V35),LISTES!$A$15:$B$26,2,FALSE))</f>
        <v/>
      </c>
      <c r="AG35" s="136"/>
      <c r="AH35" s="81"/>
      <c r="AI35" s="81"/>
      <c r="AJ35" s="81"/>
      <c r="AK35" s="116"/>
      <c r="AL35" s="81"/>
      <c r="AM35" s="117"/>
      <c r="AN35" s="128"/>
      <c r="AO35" s="163">
        <f>IF('SUIVI DES VERIFICATIONS'!$V35&gt;0,IF('SUIVI DES VERIFICATIONS'!$W35="",1,0),0)</f>
        <v>0</v>
      </c>
      <c r="AP35" s="137">
        <f>IF('SUIVI DES VERIFICATIONS'!$V35&gt;0,IF('SUIVI DES VERIFICATIONS'!$X35="",1,0),0)</f>
        <v>0</v>
      </c>
      <c r="AQ35" s="137">
        <f>IF('SUIVI DES VERIFICATIONS'!$V35&gt;0,IF('SUIVI DES VERIFICATIONS'!$AG35="",1,0),0)</f>
        <v>0</v>
      </c>
      <c r="AR35" s="152" t="str">
        <f>IF(Y35="","",VLOOKUP(Y35,'[1]TABLEAU LC1'!A:A,1,FALSE))</f>
        <v/>
      </c>
    </row>
    <row r="36" spans="1:44" ht="30" customHeight="1">
      <c r="A36" s="94" t="str">
        <f t="shared" si="0"/>
        <v>43055-60--4</v>
      </c>
      <c r="B36" s="88">
        <v>43055</v>
      </c>
      <c r="C36" s="87" t="str">
        <f>VLOOKUP(A36,'Liste détentions mat2k'!$A$1:$I$2946,3,FALSE)</f>
        <v xml:space="preserve">ALAVIA                        </v>
      </c>
      <c r="D36" s="89">
        <v>60</v>
      </c>
      <c r="E36" s="89"/>
      <c r="F36" s="89">
        <v>4</v>
      </c>
      <c r="G36" s="87" t="str">
        <f>IF('SUIVI DES VERIFICATIONS'!$D36="","",VLOOKUP(A36,'Liste détentions mat2k'!$A$1:$I$2946,5,FALSE))</f>
        <v xml:space="preserve">SERVICE UNIQUE                </v>
      </c>
      <c r="H36" s="87" t="str">
        <f>IF('SUIVI DES VERIFICATIONS'!$E36="","",VLOOKUP(A36,'Liste détentions mat2k'!$A$1:$I$2946,7,FALSE))</f>
        <v/>
      </c>
      <c r="I36" s="101" t="str">
        <f>IF('SUIVI DES VERIFICATIONS'!$F36="","",VLOOKUP(A36,'Liste détentions mat2k'!$A$1:$I$2946,9,FALSE))</f>
        <v xml:space="preserve">MAT/COMMUNICATION             </v>
      </c>
      <c r="J36" s="108" t="s">
        <v>525</v>
      </c>
      <c r="K36" s="105" t="s">
        <v>526</v>
      </c>
      <c r="L36" s="105" t="s">
        <v>525</v>
      </c>
      <c r="M36" s="105" t="s">
        <v>525</v>
      </c>
      <c r="N36" s="105" t="s">
        <v>525</v>
      </c>
      <c r="O36" s="105" t="s">
        <v>525</v>
      </c>
      <c r="P36" s="105"/>
      <c r="Q36" s="105"/>
      <c r="R36" s="105"/>
      <c r="S36" s="105"/>
      <c r="T36" s="105"/>
      <c r="U36" s="113"/>
      <c r="V36" s="122">
        <v>43510</v>
      </c>
      <c r="W36" s="119" t="s">
        <v>542</v>
      </c>
      <c r="X36" s="119" t="s">
        <v>825</v>
      </c>
      <c r="Y36" s="127" t="s">
        <v>701</v>
      </c>
      <c r="Z36" s="122">
        <v>43500</v>
      </c>
      <c r="AA36" s="131"/>
      <c r="AB36" s="149">
        <f>IF('SUIVI DES VERIFICATIONS'!$V36="","",IF('SUIVI DES VERIFICATIONS'!$V36&lt;='SUIVI DES VERIFICATIONS'!$AD36,0,'SUIVI DES VERIFICATIONS'!$V36-'SUIVI DES VERIFICATIONS'!$AD36))</f>
        <v>0</v>
      </c>
      <c r="AC36" s="138" t="str">
        <f t="shared" si="1"/>
        <v>FEVRIER</v>
      </c>
      <c r="AD36" s="139">
        <f>VLOOKUP('SUIVI DES VERIFICATIONS'!$AC36,'Liste 2'!$D$1:$E$12,2,FALSE)</f>
        <v>43524</v>
      </c>
      <c r="AE36" s="138">
        <f>IF('SUIVI DES VERIFICATIONS'!$V36="","",(MONTH('SUIVI DES VERIFICATIONS'!$V36))-(MONTH('SUIVI DES VERIFICATIONS'!$AD36)))</f>
        <v>0</v>
      </c>
      <c r="AF36" s="138" t="str">
        <f>IF(V36="","",VLOOKUP(MONTH(V36),LISTES!$A$15:$B$26,2,FALSE))</f>
        <v>FEVRIER</v>
      </c>
      <c r="AG36" s="140" t="s">
        <v>7</v>
      </c>
      <c r="AH36" s="87"/>
      <c r="AI36" s="87"/>
      <c r="AJ36" s="87"/>
      <c r="AK36" s="118"/>
      <c r="AL36" s="87"/>
      <c r="AM36" s="119"/>
      <c r="AN36" s="127"/>
      <c r="AO36" s="162">
        <f>IF('SUIVI DES VERIFICATIONS'!$V36&gt;0,IF('SUIVI DES VERIFICATIONS'!$W36="",1,0),0)</f>
        <v>0</v>
      </c>
      <c r="AP36" s="141">
        <f>IF('SUIVI DES VERIFICATIONS'!$V36&gt;0,IF('SUIVI DES VERIFICATIONS'!$X36="",1,0),0)</f>
        <v>0</v>
      </c>
      <c r="AQ36" s="141">
        <f>IF('SUIVI DES VERIFICATIONS'!$V36&gt;0,IF('SUIVI DES VERIFICATIONS'!$AG36="",1,0),0)</f>
        <v>0</v>
      </c>
      <c r="AR36" s="150" t="str">
        <f>IF(Y36="","",VLOOKUP(Y36,'[1]TABLEAU LC1'!A:A,1,FALSE))</f>
        <v>2019-457</v>
      </c>
    </row>
    <row r="37" spans="1:44" ht="30" customHeight="1">
      <c r="A37" s="95" t="str">
        <f t="shared" si="0"/>
        <v>43055-60--6</v>
      </c>
      <c r="B37" s="85">
        <v>43055</v>
      </c>
      <c r="C37" s="81" t="str">
        <f>VLOOKUP(A37,'Liste détentions mat2k'!$A$1:$I$2946,3,FALSE)</f>
        <v xml:space="preserve">ALAVIA                        </v>
      </c>
      <c r="D37" s="86">
        <v>60</v>
      </c>
      <c r="E37" s="86"/>
      <c r="F37" s="86">
        <v>6</v>
      </c>
      <c r="G37" s="81" t="str">
        <f>IF('SUIVI DES VERIFICATIONS'!$D37="","",VLOOKUP(A37,'Liste détentions mat2k'!$A$1:$I$2946,5,FALSE))</f>
        <v xml:space="preserve">SERVICE UNIQUE                </v>
      </c>
      <c r="H37" s="81" t="str">
        <f>IF('SUIVI DES VERIFICATIONS'!$E37="","",VLOOKUP(A37,'Liste détentions mat2k'!$A$1:$I$2946,7,FALSE))</f>
        <v/>
      </c>
      <c r="I37" s="102" t="str">
        <f>IF('SUIVI DES VERIFICATIONS'!$F37="","",VLOOKUP(A37,'Liste détentions mat2k'!$A$1:$I$2946,9,FALSE))</f>
        <v xml:space="preserve">RESTAURATION                  </v>
      </c>
      <c r="J37" s="109" t="s">
        <v>525</v>
      </c>
      <c r="K37" s="104" t="s">
        <v>525</v>
      </c>
      <c r="L37" s="104" t="s">
        <v>525</v>
      </c>
      <c r="M37" s="104" t="s">
        <v>526</v>
      </c>
      <c r="N37" s="104" t="s">
        <v>525</v>
      </c>
      <c r="O37" s="104" t="s">
        <v>525</v>
      </c>
      <c r="P37" s="104"/>
      <c r="Q37" s="104"/>
      <c r="R37" s="104"/>
      <c r="S37" s="104"/>
      <c r="T37" s="104"/>
      <c r="U37" s="114"/>
      <c r="V37" s="123">
        <v>43553</v>
      </c>
      <c r="W37" s="117" t="s">
        <v>542</v>
      </c>
      <c r="X37" s="117" t="s">
        <v>825</v>
      </c>
      <c r="Y37" s="128" t="s">
        <v>1545</v>
      </c>
      <c r="Z37" s="123">
        <v>43553</v>
      </c>
      <c r="AA37" s="132"/>
      <c r="AB37" s="151">
        <f>IF('SUIVI DES VERIFICATIONS'!$V37="","",IF('SUIVI DES VERIFICATIONS'!$V37&lt;='SUIVI DES VERIFICATIONS'!$AD37,0,'SUIVI DES VERIFICATIONS'!$V37-'SUIVI DES VERIFICATIONS'!$AD37))</f>
        <v>0</v>
      </c>
      <c r="AC37" s="134" t="str">
        <f t="shared" si="1"/>
        <v>AVRIL</v>
      </c>
      <c r="AD37" s="135">
        <f>VLOOKUP('SUIVI DES VERIFICATIONS'!$AC37,'Liste 2'!$D$1:$E$12,2,FALSE)</f>
        <v>43585</v>
      </c>
      <c r="AE37" s="134">
        <f>IF('SUIVI DES VERIFICATIONS'!$V37="","",(MONTH('SUIVI DES VERIFICATIONS'!$V37))-(MONTH('SUIVI DES VERIFICATIONS'!$AD37)))</f>
        <v>-1</v>
      </c>
      <c r="AF37" s="134" t="str">
        <f>IF(V37="","",VLOOKUP(MONTH(V37),LISTES!$A$15:$B$26,2,FALSE))</f>
        <v>MARS</v>
      </c>
      <c r="AG37" s="136"/>
      <c r="AH37" s="81" t="s">
        <v>526</v>
      </c>
      <c r="AI37" s="81"/>
      <c r="AJ37" s="81"/>
      <c r="AK37" s="116"/>
      <c r="AL37" s="81"/>
      <c r="AM37" s="117"/>
      <c r="AN37" s="128"/>
      <c r="AO37" s="163">
        <f>IF('SUIVI DES VERIFICATIONS'!$V37&gt;0,IF('SUIVI DES VERIFICATIONS'!$W37="",1,0),0)</f>
        <v>0</v>
      </c>
      <c r="AP37" s="137">
        <f>IF('SUIVI DES VERIFICATIONS'!$V37&gt;0,IF('SUIVI DES VERIFICATIONS'!$X37="",1,0),0)</f>
        <v>0</v>
      </c>
      <c r="AQ37" s="137">
        <f>IF('SUIVI DES VERIFICATIONS'!$V37&gt;0,IF('SUIVI DES VERIFICATIONS'!$AG37="",1,0),0)</f>
        <v>1</v>
      </c>
      <c r="AR37" s="152" t="str">
        <f>IF(Y37="","",VLOOKUP(Y37,'[1]TABLEAU LC1'!A:A,1,FALSE))</f>
        <v>2019-1555</v>
      </c>
    </row>
    <row r="38" spans="1:44" ht="30" customHeight="1">
      <c r="A38" s="94" t="str">
        <f t="shared" si="0"/>
        <v>43055-60--7</v>
      </c>
      <c r="B38" s="88">
        <v>43055</v>
      </c>
      <c r="C38" s="87" t="str">
        <f>VLOOKUP(A38,'Liste détentions mat2k'!$A$1:$I$2946,3,FALSE)</f>
        <v xml:space="preserve">ALAVIA                        </v>
      </c>
      <c r="D38" s="89">
        <v>60</v>
      </c>
      <c r="E38" s="89"/>
      <c r="F38" s="89">
        <v>7</v>
      </c>
      <c r="G38" s="87" t="str">
        <f>IF('SUIVI DES VERIFICATIONS'!$D38="","",VLOOKUP(A38,'Liste détentions mat2k'!$A$1:$I$2946,5,FALSE))</f>
        <v xml:space="preserve">SERVICE UNIQUE                </v>
      </c>
      <c r="H38" s="87" t="str">
        <f>IF('SUIVI DES VERIFICATIONS'!$E38="","",VLOOKUP(A38,'Liste détentions mat2k'!$A$1:$I$2946,7,FALSE))</f>
        <v/>
      </c>
      <c r="I38" s="101" t="str">
        <f>IF('SUIVI DES VERIFICATIONS'!$F38="","",VLOOKUP(A38,'Liste détentions mat2k'!$A$1:$I$2946,9,FALSE))</f>
        <v xml:space="preserve">MAT TABLE AMIRAL              </v>
      </c>
      <c r="J38" s="108" t="s">
        <v>525</v>
      </c>
      <c r="K38" s="105" t="s">
        <v>525</v>
      </c>
      <c r="L38" s="105" t="s">
        <v>525</v>
      </c>
      <c r="M38" s="105" t="s">
        <v>525</v>
      </c>
      <c r="N38" s="105" t="s">
        <v>525</v>
      </c>
      <c r="O38" s="105" t="s">
        <v>526</v>
      </c>
      <c r="P38" s="105"/>
      <c r="Q38" s="105"/>
      <c r="R38" s="105"/>
      <c r="S38" s="105"/>
      <c r="T38" s="105"/>
      <c r="U38" s="113"/>
      <c r="V38" s="122"/>
      <c r="W38" s="119"/>
      <c r="X38" s="119"/>
      <c r="Y38" s="127"/>
      <c r="Z38" s="122"/>
      <c r="AA38" s="131"/>
      <c r="AB38" s="149" t="str">
        <f>IF('SUIVI DES VERIFICATIONS'!$V38="","",IF('SUIVI DES VERIFICATIONS'!$V38&lt;='SUIVI DES VERIFICATIONS'!$AD38,0,'SUIVI DES VERIFICATIONS'!$V38-'SUIVI DES VERIFICATIONS'!$AD38))</f>
        <v/>
      </c>
      <c r="AC38" s="138" t="str">
        <f t="shared" si="1"/>
        <v>JUIN</v>
      </c>
      <c r="AD38" s="139">
        <f>VLOOKUP('SUIVI DES VERIFICATIONS'!$AC38,'Liste 2'!$D$1:$E$12,2,FALSE)</f>
        <v>43646</v>
      </c>
      <c r="AE38" s="138" t="str">
        <f>IF('SUIVI DES VERIFICATIONS'!$V38="","",(MONTH('SUIVI DES VERIFICATIONS'!$V38))-(MONTH('SUIVI DES VERIFICATIONS'!$AD38)))</f>
        <v/>
      </c>
      <c r="AF38" s="138" t="str">
        <f>IF(V38="","",VLOOKUP(MONTH(V38),LISTES!$A$15:$B$26,2,FALSE))</f>
        <v/>
      </c>
      <c r="AG38" s="140"/>
      <c r="AH38" s="87" t="s">
        <v>526</v>
      </c>
      <c r="AI38" s="87"/>
      <c r="AJ38" s="87"/>
      <c r="AK38" s="118"/>
      <c r="AL38" s="87"/>
      <c r="AM38" s="119"/>
      <c r="AN38" s="127"/>
      <c r="AO38" s="162">
        <f>IF('SUIVI DES VERIFICATIONS'!$V38&gt;0,IF('SUIVI DES VERIFICATIONS'!$W38="",1,0),0)</f>
        <v>0</v>
      </c>
      <c r="AP38" s="141">
        <f>IF('SUIVI DES VERIFICATIONS'!$V38&gt;0,IF('SUIVI DES VERIFICATIONS'!$X38="",1,0),0)</f>
        <v>0</v>
      </c>
      <c r="AQ38" s="141">
        <f>IF('SUIVI DES VERIFICATIONS'!$V38&gt;0,IF('SUIVI DES VERIFICATIONS'!$AG38="",1,0),0)</f>
        <v>0</v>
      </c>
      <c r="AR38" s="150" t="str">
        <f>IF(Y38="","",VLOOKUP(Y38,'[1]TABLEAU LC1'!A:A,1,FALSE))</f>
        <v/>
      </c>
    </row>
    <row r="39" spans="1:44" ht="30" customHeight="1">
      <c r="A39" s="95" t="str">
        <f t="shared" si="0"/>
        <v>43055-60--8</v>
      </c>
      <c r="B39" s="85">
        <v>43055</v>
      </c>
      <c r="C39" s="81" t="str">
        <f>VLOOKUP(A39,'Liste détentions mat2k'!$A$1:$I$2946,3,FALSE)</f>
        <v xml:space="preserve">ALAVIA                        </v>
      </c>
      <c r="D39" s="86">
        <v>60</v>
      </c>
      <c r="E39" s="86"/>
      <c r="F39" s="86">
        <v>8</v>
      </c>
      <c r="G39" s="81" t="str">
        <f>IF('SUIVI DES VERIFICATIONS'!$D39="","",VLOOKUP(A39,'Liste détentions mat2k'!$A$1:$I$2946,5,FALSE))</f>
        <v xml:space="preserve">SERVICE UNIQUE                </v>
      </c>
      <c r="H39" s="81" t="str">
        <f>IF('SUIVI DES VERIFICATIONS'!$E39="","",VLOOKUP(A39,'Liste détentions mat2k'!$A$1:$I$2946,7,FALSE))</f>
        <v/>
      </c>
      <c r="I39" s="102" t="str">
        <f>IF('SUIVI DES VERIFICATIONS'!$F39="","",VLOOKUP(A39,'Liste détentions mat2k'!$A$1:$I$2946,9,FALSE))</f>
        <v xml:space="preserve">CASER VILLA AMIRAL            </v>
      </c>
      <c r="J39" s="109" t="s">
        <v>525</v>
      </c>
      <c r="K39" s="104" t="s">
        <v>525</v>
      </c>
      <c r="L39" s="104" t="s">
        <v>525</v>
      </c>
      <c r="M39" s="104" t="s">
        <v>525</v>
      </c>
      <c r="N39" s="104" t="s">
        <v>525</v>
      </c>
      <c r="O39" s="104" t="s">
        <v>526</v>
      </c>
      <c r="P39" s="104"/>
      <c r="Q39" s="104"/>
      <c r="R39" s="104"/>
      <c r="S39" s="104"/>
      <c r="T39" s="104"/>
      <c r="U39" s="114"/>
      <c r="V39" s="123"/>
      <c r="W39" s="117"/>
      <c r="X39" s="117"/>
      <c r="Y39" s="128"/>
      <c r="Z39" s="123"/>
      <c r="AA39" s="132"/>
      <c r="AB39" s="151" t="str">
        <f>IF('SUIVI DES VERIFICATIONS'!$V39="","",IF('SUIVI DES VERIFICATIONS'!$V39&lt;='SUIVI DES VERIFICATIONS'!$AD39,0,'SUIVI DES VERIFICATIONS'!$V39-'SUIVI DES VERIFICATIONS'!$AD39))</f>
        <v/>
      </c>
      <c r="AC39" s="134" t="str">
        <f t="shared" si="1"/>
        <v>JUIN</v>
      </c>
      <c r="AD39" s="135">
        <f>VLOOKUP('SUIVI DES VERIFICATIONS'!$AC39,'Liste 2'!$D$1:$E$12,2,FALSE)</f>
        <v>43646</v>
      </c>
      <c r="AE39" s="134" t="str">
        <f>IF('SUIVI DES VERIFICATIONS'!$V39="","",(MONTH('SUIVI DES VERIFICATIONS'!$V39))-(MONTH('SUIVI DES VERIFICATIONS'!$AD39)))</f>
        <v/>
      </c>
      <c r="AF39" s="134" t="str">
        <f>IF(V39="","",VLOOKUP(MONTH(V39),LISTES!$A$15:$B$26,2,FALSE))</f>
        <v/>
      </c>
      <c r="AG39" s="136"/>
      <c r="AH39" s="81"/>
      <c r="AI39" s="81"/>
      <c r="AJ39" s="81"/>
      <c r="AK39" s="116"/>
      <c r="AL39" s="81"/>
      <c r="AM39" s="117"/>
      <c r="AN39" s="128"/>
      <c r="AO39" s="163">
        <f>IF('SUIVI DES VERIFICATIONS'!$V39&gt;0,IF('SUIVI DES VERIFICATIONS'!$W39="",1,0),0)</f>
        <v>0</v>
      </c>
      <c r="AP39" s="137">
        <f>IF('SUIVI DES VERIFICATIONS'!$V39&gt;0,IF('SUIVI DES VERIFICATIONS'!$X39="",1,0),0)</f>
        <v>0</v>
      </c>
      <c r="AQ39" s="137">
        <f>IF('SUIVI DES VERIFICATIONS'!$V39&gt;0,IF('SUIVI DES VERIFICATIONS'!$AG39="",1,0),0)</f>
        <v>0</v>
      </c>
      <c r="AR39" s="152" t="str">
        <f>IF(Y39="","",VLOOKUP(Y39,'[1]TABLEAU LC1'!A:A,1,FALSE))</f>
        <v/>
      </c>
    </row>
    <row r="40" spans="1:44" ht="30" customHeight="1">
      <c r="A40" s="94" t="str">
        <f t="shared" si="0"/>
        <v>43055-60--9</v>
      </c>
      <c r="B40" s="88">
        <v>43055</v>
      </c>
      <c r="C40" s="87" t="str">
        <f>VLOOKUP(A40,'Liste détentions mat2k'!$A$1:$I$2946,3,FALSE)</f>
        <v xml:space="preserve">ALAVIA                        </v>
      </c>
      <c r="D40" s="89">
        <v>60</v>
      </c>
      <c r="E40" s="89"/>
      <c r="F40" s="89">
        <v>9</v>
      </c>
      <c r="G40" s="87" t="str">
        <f>IF('SUIVI DES VERIFICATIONS'!$D40="","",VLOOKUP(A40,'Liste détentions mat2k'!$A$1:$I$2946,5,FALSE))</f>
        <v xml:space="preserve">SERVICE UNIQUE                </v>
      </c>
      <c r="H40" s="87" t="str">
        <f>IF('SUIVI DES VERIFICATIONS'!$E40="","",VLOOKUP(A40,'Liste détentions mat2k'!$A$1:$I$2946,7,FALSE))</f>
        <v/>
      </c>
      <c r="I40" s="101" t="str">
        <f>IF('SUIVI DES VERIFICATIONS'!$F40="","",VLOOKUP(A40,'Liste détentions mat2k'!$A$1:$I$2946,9,FALSE))</f>
        <v xml:space="preserve">COUCH VILLA AMIRAL            </v>
      </c>
      <c r="J40" s="108" t="s">
        <v>525</v>
      </c>
      <c r="K40" s="105" t="s">
        <v>525</v>
      </c>
      <c r="L40" s="105" t="s">
        <v>525</v>
      </c>
      <c r="M40" s="105" t="s">
        <v>525</v>
      </c>
      <c r="N40" s="105" t="s">
        <v>525</v>
      </c>
      <c r="O40" s="105" t="s">
        <v>526</v>
      </c>
      <c r="P40" s="105"/>
      <c r="Q40" s="105"/>
      <c r="R40" s="105"/>
      <c r="S40" s="105"/>
      <c r="T40" s="105"/>
      <c r="U40" s="113"/>
      <c r="V40" s="122"/>
      <c r="W40" s="119"/>
      <c r="X40" s="119"/>
      <c r="Y40" s="127"/>
      <c r="Z40" s="122"/>
      <c r="AA40" s="131"/>
      <c r="AB40" s="149" t="str">
        <f>IF('SUIVI DES VERIFICATIONS'!$V40="","",IF('SUIVI DES VERIFICATIONS'!$V40&lt;='SUIVI DES VERIFICATIONS'!$AD40,0,'SUIVI DES VERIFICATIONS'!$V40-'SUIVI DES VERIFICATIONS'!$AD40))</f>
        <v/>
      </c>
      <c r="AC40" s="138" t="str">
        <f t="shared" si="1"/>
        <v>JUIN</v>
      </c>
      <c r="AD40" s="139">
        <f>VLOOKUP('SUIVI DES VERIFICATIONS'!$AC40,'Liste 2'!$D$1:$E$12,2,FALSE)</f>
        <v>43646</v>
      </c>
      <c r="AE40" s="138" t="str">
        <f>IF('SUIVI DES VERIFICATIONS'!$V40="","",(MONTH('SUIVI DES VERIFICATIONS'!$V40))-(MONTH('SUIVI DES VERIFICATIONS'!$AD40)))</f>
        <v/>
      </c>
      <c r="AF40" s="138" t="str">
        <f>IF(V40="","",VLOOKUP(MONTH(V40),LISTES!$A$15:$B$26,2,FALSE))</f>
        <v/>
      </c>
      <c r="AG40" s="140"/>
      <c r="AH40" s="87"/>
      <c r="AI40" s="87"/>
      <c r="AJ40" s="87" t="s">
        <v>529</v>
      </c>
      <c r="AK40" s="118"/>
      <c r="AL40" s="87"/>
      <c r="AM40" s="119"/>
      <c r="AN40" s="127"/>
      <c r="AO40" s="162">
        <f>IF('SUIVI DES VERIFICATIONS'!$V40&gt;0,IF('SUIVI DES VERIFICATIONS'!$W40="",1,0),0)</f>
        <v>0</v>
      </c>
      <c r="AP40" s="141">
        <f>IF('SUIVI DES VERIFICATIONS'!$V40&gt;0,IF('SUIVI DES VERIFICATIONS'!$X40="",1,0),0)</f>
        <v>0</v>
      </c>
      <c r="AQ40" s="141">
        <f>IF('SUIVI DES VERIFICATIONS'!$V40&gt;0,IF('SUIVI DES VERIFICATIONS'!$AG40="",1,0),0)</f>
        <v>0</v>
      </c>
      <c r="AR40" s="150" t="str">
        <f>IF(Y40="","",VLOOKUP(Y40,'[1]TABLEAU LC1'!A:A,1,FALSE))</f>
        <v/>
      </c>
    </row>
    <row r="41" spans="1:44" ht="30" customHeight="1">
      <c r="A41" s="95" t="str">
        <f t="shared" si="0"/>
        <v>43011-10--1</v>
      </c>
      <c r="B41" s="85">
        <v>43011</v>
      </c>
      <c r="C41" s="81" t="str">
        <f>VLOOKUP(A41,'Liste détentions mat2k'!$A$1:$I$2946,3,FALSE)</f>
        <v xml:space="preserve">ALFAN                         </v>
      </c>
      <c r="D41" s="86">
        <v>10</v>
      </c>
      <c r="E41" s="86"/>
      <c r="F41" s="86">
        <v>1</v>
      </c>
      <c r="G41" s="81" t="str">
        <f>IF('SUIVI DES VERIFICATIONS'!$D41="","",VLOOKUP(A41,'Liste détentions mat2k'!$A$1:$I$2946,5,FALSE))</f>
        <v xml:space="preserve">ALFAN / EXPL                  </v>
      </c>
      <c r="H41" s="81" t="str">
        <f>IF('SUIVI DES VERIFICATIONS'!$E41="","",VLOOKUP(A41,'Liste détentions mat2k'!$A$1:$I$2946,7,FALSE))</f>
        <v/>
      </c>
      <c r="I41" s="102" t="str">
        <f>IF('SUIVI DES VERIFICATIONS'!$F41="","",VLOOKUP(A41,'Liste détentions mat2k'!$A$1:$I$2946,9,FALSE))</f>
        <v xml:space="preserve">EFFETS SPECIAUX               </v>
      </c>
      <c r="J41" s="109" t="s">
        <v>525</v>
      </c>
      <c r="K41" s="104" t="s">
        <v>526</v>
      </c>
      <c r="L41" s="104" t="s">
        <v>525</v>
      </c>
      <c r="M41" s="104" t="s">
        <v>525</v>
      </c>
      <c r="N41" s="104" t="s">
        <v>525</v>
      </c>
      <c r="O41" s="104" t="s">
        <v>525</v>
      </c>
      <c r="P41" s="104"/>
      <c r="Q41" s="104"/>
      <c r="R41" s="104"/>
      <c r="S41" s="104"/>
      <c r="T41" s="104"/>
      <c r="U41" s="114"/>
      <c r="V41" s="123">
        <v>43509</v>
      </c>
      <c r="W41" s="117" t="s">
        <v>542</v>
      </c>
      <c r="X41" s="117" t="s">
        <v>825</v>
      </c>
      <c r="Y41" s="128" t="s">
        <v>668</v>
      </c>
      <c r="Z41" s="123">
        <v>43495</v>
      </c>
      <c r="AA41" s="132"/>
      <c r="AB41" s="151">
        <f>IF('SUIVI DES VERIFICATIONS'!$V41="","",IF('SUIVI DES VERIFICATIONS'!$V41&lt;='SUIVI DES VERIFICATIONS'!$AD41,0,'SUIVI DES VERIFICATIONS'!$V41-'SUIVI DES VERIFICATIONS'!$AD41))</f>
        <v>0</v>
      </c>
      <c r="AC41" s="134" t="str">
        <f t="shared" si="1"/>
        <v>FEVRIER</v>
      </c>
      <c r="AD41" s="135">
        <f>VLOOKUP('SUIVI DES VERIFICATIONS'!$AC41,'Liste 2'!$D$1:$E$12,2,FALSE)</f>
        <v>43524</v>
      </c>
      <c r="AE41" s="134">
        <f>IF('SUIVI DES VERIFICATIONS'!$V41="","",(MONTH('SUIVI DES VERIFICATIONS'!$V41))-(MONTH('SUIVI DES VERIFICATIONS'!$AD41)))</f>
        <v>0</v>
      </c>
      <c r="AF41" s="134" t="str">
        <f>IF(V41="","",VLOOKUP(MONTH(V41),LISTES!$A$15:$B$26,2,FALSE))</f>
        <v>FEVRIER</v>
      </c>
      <c r="AG41" s="136" t="s">
        <v>7</v>
      </c>
      <c r="AH41" s="81"/>
      <c r="AI41" s="81"/>
      <c r="AJ41" s="81" t="s">
        <v>529</v>
      </c>
      <c r="AK41" s="116">
        <v>43537</v>
      </c>
      <c r="AL41" s="81"/>
      <c r="AM41" s="117"/>
      <c r="AN41" s="128"/>
      <c r="AO41" s="163">
        <f>IF('SUIVI DES VERIFICATIONS'!$V41&gt;0,IF('SUIVI DES VERIFICATIONS'!$W41="",1,0),0)</f>
        <v>0</v>
      </c>
      <c r="AP41" s="137">
        <f>IF('SUIVI DES VERIFICATIONS'!$V41&gt;0,IF('SUIVI DES VERIFICATIONS'!$X41="",1,0),0)</f>
        <v>0</v>
      </c>
      <c r="AQ41" s="137">
        <f>IF('SUIVI DES VERIFICATIONS'!$V41&gt;0,IF('SUIVI DES VERIFICATIONS'!$AG41="",1,0),0)</f>
        <v>0</v>
      </c>
      <c r="AR41" s="152" t="str">
        <f>IF(Y41="","",VLOOKUP(Y41,'[1]TABLEAU LC1'!A:A,1,FALSE))</f>
        <v>2019-358</v>
      </c>
    </row>
    <row r="42" spans="1:44" ht="30" customHeight="1">
      <c r="A42" s="94" t="str">
        <f t="shared" si="0"/>
        <v>43011-20--0</v>
      </c>
      <c r="B42" s="88">
        <v>43011</v>
      </c>
      <c r="C42" s="87" t="str">
        <f>VLOOKUP(A42,'Liste détentions mat2k'!$A$1:$I$2946,3,FALSE)</f>
        <v xml:space="preserve">ALFAN                         </v>
      </c>
      <c r="D42" s="89">
        <v>20</v>
      </c>
      <c r="E42" s="89"/>
      <c r="F42" s="89">
        <v>0</v>
      </c>
      <c r="G42" s="87" t="str">
        <f>IF('SUIVI DES VERIFICATIONS'!$D42="","",VLOOKUP(A42,'Liste détentions mat2k'!$A$1:$I$2946,5,FALSE))</f>
        <v xml:space="preserve">SIC.                          </v>
      </c>
      <c r="H42" s="87" t="str">
        <f>IF('SUIVI DES VERIFICATIONS'!$E42="","",VLOOKUP(A42,'Liste détentions mat2k'!$A$1:$I$2946,7,FALSE))</f>
        <v/>
      </c>
      <c r="I42" s="101" t="str">
        <f>IF('SUIVI DES VERIFICATIONS'!$F42="","",VLOOKUP(A42,'Liste détentions mat2k'!$A$1:$I$2946,9,FALSE))</f>
        <v xml:space="preserve">TRANS/MILHAUD                 </v>
      </c>
      <c r="J42" s="108" t="s">
        <v>525</v>
      </c>
      <c r="K42" s="105" t="s">
        <v>525</v>
      </c>
      <c r="L42" s="105" t="s">
        <v>525</v>
      </c>
      <c r="M42" s="105" t="s">
        <v>525</v>
      </c>
      <c r="N42" s="105" t="s">
        <v>525</v>
      </c>
      <c r="O42" s="105" t="s">
        <v>526</v>
      </c>
      <c r="P42" s="105"/>
      <c r="Q42" s="105"/>
      <c r="R42" s="105"/>
      <c r="S42" s="105"/>
      <c r="T42" s="105"/>
      <c r="U42" s="113"/>
      <c r="V42" s="122"/>
      <c r="W42" s="119"/>
      <c r="X42" s="119"/>
      <c r="Y42" s="127"/>
      <c r="Z42" s="122"/>
      <c r="AA42" s="131"/>
      <c r="AB42" s="149" t="str">
        <f>IF('SUIVI DES VERIFICATIONS'!$V42="","",IF('SUIVI DES VERIFICATIONS'!$V42&lt;='SUIVI DES VERIFICATIONS'!$AD42,0,'SUIVI DES VERIFICATIONS'!$V42-'SUIVI DES VERIFICATIONS'!$AD42))</f>
        <v/>
      </c>
      <c r="AC42" s="138" t="str">
        <f t="shared" si="1"/>
        <v>JUIN</v>
      </c>
      <c r="AD42" s="139">
        <f>VLOOKUP('SUIVI DES VERIFICATIONS'!$AC42,'Liste 2'!$D$1:$E$12,2,FALSE)</f>
        <v>43646</v>
      </c>
      <c r="AE42" s="138" t="str">
        <f>IF('SUIVI DES VERIFICATIONS'!$V42="","",(MONTH('SUIVI DES VERIFICATIONS'!$V42))-(MONTH('SUIVI DES VERIFICATIONS'!$AD42)))</f>
        <v/>
      </c>
      <c r="AF42" s="138" t="str">
        <f>IF(V42="","",VLOOKUP(MONTH(V42),LISTES!$A$15:$B$26,2,FALSE))</f>
        <v/>
      </c>
      <c r="AG42" s="140"/>
      <c r="AH42" s="87"/>
      <c r="AI42" s="87"/>
      <c r="AJ42" s="87"/>
      <c r="AK42" s="118"/>
      <c r="AL42" s="87"/>
      <c r="AM42" s="119"/>
      <c r="AN42" s="127"/>
      <c r="AO42" s="162">
        <f>IF('SUIVI DES VERIFICATIONS'!$V42&gt;0,IF('SUIVI DES VERIFICATIONS'!$W42="",1,0),0)</f>
        <v>0</v>
      </c>
      <c r="AP42" s="141">
        <f>IF('SUIVI DES VERIFICATIONS'!$V42&gt;0,IF('SUIVI DES VERIFICATIONS'!$X42="",1,0),0)</f>
        <v>0</v>
      </c>
      <c r="AQ42" s="141">
        <f>IF('SUIVI DES VERIFICATIONS'!$V42&gt;0,IF('SUIVI DES VERIFICATIONS'!$AG42="",1,0),0)</f>
        <v>0</v>
      </c>
      <c r="AR42" s="150" t="str">
        <f>IF(Y42="","",VLOOKUP(Y42,'[1]TABLEAU LC1'!A:A,1,FALSE))</f>
        <v/>
      </c>
    </row>
    <row r="43" spans="1:44" ht="30" customHeight="1">
      <c r="A43" s="95" t="str">
        <f t="shared" si="0"/>
        <v>43011-20--1</v>
      </c>
      <c r="B43" s="85">
        <v>43011</v>
      </c>
      <c r="C43" s="81" t="str">
        <f>VLOOKUP(A43,'Liste détentions mat2k'!$A$1:$I$2946,3,FALSE)</f>
        <v xml:space="preserve">ALFAN                         </v>
      </c>
      <c r="D43" s="86">
        <v>20</v>
      </c>
      <c r="E43" s="86"/>
      <c r="F43" s="86">
        <v>1</v>
      </c>
      <c r="G43" s="81" t="str">
        <f>IF('SUIVI DES VERIFICATIONS'!$D43="","",VLOOKUP(A43,'Liste détentions mat2k'!$A$1:$I$2946,5,FALSE))</f>
        <v xml:space="preserve">SIC.                          </v>
      </c>
      <c r="H43" s="81" t="str">
        <f>IF('SUIVI DES VERIFICATIONS'!$E43="","",VLOOKUP(A43,'Liste détentions mat2k'!$A$1:$I$2946,7,FALSE))</f>
        <v/>
      </c>
      <c r="I43" s="102" t="str">
        <f>IF('SUIVI DES VERIFICATIONS'!$F43="","",VLOOKUP(A43,'Liste détentions mat2k'!$A$1:$I$2946,9,FALSE))</f>
        <v xml:space="preserve">INFOR/MILHAUD                 </v>
      </c>
      <c r="J43" s="109" t="s">
        <v>525</v>
      </c>
      <c r="K43" s="104" t="s">
        <v>525</v>
      </c>
      <c r="L43" s="104" t="s">
        <v>526</v>
      </c>
      <c r="M43" s="104" t="s">
        <v>525</v>
      </c>
      <c r="N43" s="104" t="s">
        <v>525</v>
      </c>
      <c r="O43" s="104" t="s">
        <v>525</v>
      </c>
      <c r="P43" s="104"/>
      <c r="Q43" s="104"/>
      <c r="R43" s="104"/>
      <c r="S43" s="104"/>
      <c r="T43" s="104"/>
      <c r="U43" s="114"/>
      <c r="V43" s="123"/>
      <c r="W43" s="117"/>
      <c r="X43" s="117"/>
      <c r="Y43" s="128"/>
      <c r="Z43" s="123">
        <v>43525</v>
      </c>
      <c r="AA43" s="132"/>
      <c r="AB43" s="151" t="str">
        <f>IF('SUIVI DES VERIFICATIONS'!$V43="","",IF('SUIVI DES VERIFICATIONS'!$V43&lt;='SUIVI DES VERIFICATIONS'!$AD43,0,'SUIVI DES VERIFICATIONS'!$V43-'SUIVI DES VERIFICATIONS'!$AD43))</f>
        <v/>
      </c>
      <c r="AC43" s="134" t="str">
        <f t="shared" si="1"/>
        <v>MARS</v>
      </c>
      <c r="AD43" s="135">
        <f>VLOOKUP('SUIVI DES VERIFICATIONS'!$AC43,'Liste 2'!$D$1:$E$12,2,FALSE)</f>
        <v>43555</v>
      </c>
      <c r="AE43" s="134" t="str">
        <f>IF('SUIVI DES VERIFICATIONS'!$V43="","",(MONTH('SUIVI DES VERIFICATIONS'!$V43))-(MONTH('SUIVI DES VERIFICATIONS'!$AD43)))</f>
        <v/>
      </c>
      <c r="AF43" s="134" t="str">
        <f>IF(V43="","",VLOOKUP(MONTH(V43),LISTES!$A$15:$B$26,2,FALSE))</f>
        <v/>
      </c>
      <c r="AG43" s="136"/>
      <c r="AH43" s="81"/>
      <c r="AI43" s="81"/>
      <c r="AJ43" s="81"/>
      <c r="AK43" s="116"/>
      <c r="AL43" s="81"/>
      <c r="AM43" s="117"/>
      <c r="AN43" s="128"/>
      <c r="AO43" s="163">
        <f>IF('SUIVI DES VERIFICATIONS'!$V43&gt;0,IF('SUIVI DES VERIFICATIONS'!$W43="",1,0),0)</f>
        <v>0</v>
      </c>
      <c r="AP43" s="137">
        <f>IF('SUIVI DES VERIFICATIONS'!$V43&gt;0,IF('SUIVI DES VERIFICATIONS'!$X43="",1,0),0)</f>
        <v>0</v>
      </c>
      <c r="AQ43" s="137">
        <f>IF('SUIVI DES VERIFICATIONS'!$V43&gt;0,IF('SUIVI DES VERIFICATIONS'!$AG43="",1,0),0)</f>
        <v>0</v>
      </c>
      <c r="AR43" s="152" t="str">
        <f>IF(Y43="","",VLOOKUP(Y43,'[1]TABLEAU LC1'!A:A,1,FALSE))</f>
        <v/>
      </c>
    </row>
    <row r="44" spans="1:44" ht="30" customHeight="1">
      <c r="A44" s="94" t="str">
        <f t="shared" si="0"/>
        <v>43011-20--2</v>
      </c>
      <c r="B44" s="88">
        <v>43011</v>
      </c>
      <c r="C44" s="87" t="str">
        <f>VLOOKUP(A44,'Liste détentions mat2k'!$A$1:$I$2946,3,FALSE)</f>
        <v xml:space="preserve">ALFAN                         </v>
      </c>
      <c r="D44" s="89">
        <v>20</v>
      </c>
      <c r="E44" s="89"/>
      <c r="F44" s="89">
        <v>2</v>
      </c>
      <c r="G44" s="87" t="str">
        <f>IF('SUIVI DES VERIFICATIONS'!$D44="","",VLOOKUP(A44,'Liste détentions mat2k'!$A$1:$I$2946,5,FALSE))</f>
        <v xml:space="preserve">SIC.                          </v>
      </c>
      <c r="H44" s="87" t="str">
        <f>IF('SUIVI DES VERIFICATIONS'!$E44="","",VLOOKUP(A44,'Liste détentions mat2k'!$A$1:$I$2946,7,FALSE))</f>
        <v/>
      </c>
      <c r="I44" s="101" t="str">
        <f>IF('SUIVI DES VERIFICATIONS'!$F44="","",VLOOKUP(A44,'Liste détentions mat2k'!$A$1:$I$2946,9,FALSE))</f>
        <v xml:space="preserve">AUDIOVISUEL                   </v>
      </c>
      <c r="J44" s="108" t="s">
        <v>525</v>
      </c>
      <c r="K44" s="105" t="s">
        <v>525</v>
      </c>
      <c r="L44" s="105" t="s">
        <v>526</v>
      </c>
      <c r="M44" s="105" t="s">
        <v>525</v>
      </c>
      <c r="N44" s="105" t="s">
        <v>525</v>
      </c>
      <c r="O44" s="105" t="s">
        <v>525</v>
      </c>
      <c r="P44" s="105"/>
      <c r="Q44" s="105"/>
      <c r="R44" s="105"/>
      <c r="S44" s="105"/>
      <c r="T44" s="105"/>
      <c r="U44" s="113"/>
      <c r="V44" s="122">
        <v>43522</v>
      </c>
      <c r="W44" s="119" t="s">
        <v>542</v>
      </c>
      <c r="X44" s="119" t="s">
        <v>825</v>
      </c>
      <c r="Y44" s="127" t="s">
        <v>765</v>
      </c>
      <c r="Z44" s="122">
        <v>43525</v>
      </c>
      <c r="AA44" s="131"/>
      <c r="AB44" s="149">
        <f>IF('SUIVI DES VERIFICATIONS'!$V44="","",IF('SUIVI DES VERIFICATIONS'!$V44&lt;='SUIVI DES VERIFICATIONS'!$AD44,0,'SUIVI DES VERIFICATIONS'!$V44-'SUIVI DES VERIFICATIONS'!$AD44))</f>
        <v>0</v>
      </c>
      <c r="AC44" s="138" t="str">
        <f t="shared" si="1"/>
        <v>MARS</v>
      </c>
      <c r="AD44" s="139">
        <f>VLOOKUP('SUIVI DES VERIFICATIONS'!$AC44,'Liste 2'!$D$1:$E$12,2,FALSE)</f>
        <v>43555</v>
      </c>
      <c r="AE44" s="138">
        <f>IF('SUIVI DES VERIFICATIONS'!$V44="","",(MONTH('SUIVI DES VERIFICATIONS'!$V44))-(MONTH('SUIVI DES VERIFICATIONS'!$AD44)))</f>
        <v>-1</v>
      </c>
      <c r="AF44" s="138" t="str">
        <f>IF(V44="","",VLOOKUP(MONTH(V44),LISTES!$A$15:$B$26,2,FALSE))</f>
        <v>FEVRIER</v>
      </c>
      <c r="AG44" s="140" t="s">
        <v>7</v>
      </c>
      <c r="AH44" s="87"/>
      <c r="AI44" s="87"/>
      <c r="AJ44" s="87"/>
      <c r="AK44" s="118"/>
      <c r="AL44" s="87"/>
      <c r="AM44" s="119"/>
      <c r="AN44" s="127"/>
      <c r="AO44" s="162">
        <f>IF('SUIVI DES VERIFICATIONS'!$V44&gt;0,IF('SUIVI DES VERIFICATIONS'!$W44="",1,0),0)</f>
        <v>0</v>
      </c>
      <c r="AP44" s="141">
        <f>IF('SUIVI DES VERIFICATIONS'!$V44&gt;0,IF('SUIVI DES VERIFICATIONS'!$X44="",1,0),0)</f>
        <v>0</v>
      </c>
      <c r="AQ44" s="141">
        <f>IF('SUIVI DES VERIFICATIONS'!$V44&gt;0,IF('SUIVI DES VERIFICATIONS'!$AG44="",1,0),0)</f>
        <v>0</v>
      </c>
      <c r="AR44" s="150" t="str">
        <f>IF(Y44="","",VLOOKUP(Y44,'[1]TABLEAU LC1'!A:A,1,FALSE))</f>
        <v>2019-569</v>
      </c>
    </row>
    <row r="45" spans="1:44" ht="30" customHeight="1">
      <c r="A45" s="95" t="str">
        <f t="shared" si="0"/>
        <v>43011-20--3</v>
      </c>
      <c r="B45" s="85">
        <v>43011</v>
      </c>
      <c r="C45" s="81" t="str">
        <f>VLOOKUP(A45,'Liste détentions mat2k'!$A$1:$I$2946,3,FALSE)</f>
        <v xml:space="preserve">ALFAN                         </v>
      </c>
      <c r="D45" s="86">
        <v>20</v>
      </c>
      <c r="E45" s="86"/>
      <c r="F45" s="86">
        <v>3</v>
      </c>
      <c r="G45" s="81" t="str">
        <f>IF('SUIVI DES VERIFICATIONS'!$D45="","",VLOOKUP(A45,'Liste détentions mat2k'!$A$1:$I$2946,5,FALSE))</f>
        <v xml:space="preserve">SIC.                          </v>
      </c>
      <c r="H45" s="81" t="str">
        <f>IF('SUIVI DES VERIFICATIONS'!$E45="","",VLOOKUP(A45,'Liste détentions mat2k'!$A$1:$I$2946,7,FALSE))</f>
        <v/>
      </c>
      <c r="I45" s="102" t="str">
        <f>IF('SUIVI DES VERIFICATIONS'!$F45="","",VLOOKUP(A45,'Liste détentions mat2k'!$A$1:$I$2946,9,FALSE))</f>
        <v xml:space="preserve">SERTIM                        </v>
      </c>
      <c r="J45" s="109" t="s">
        <v>525</v>
      </c>
      <c r="K45" s="104" t="s">
        <v>525</v>
      </c>
      <c r="L45" s="104" t="s">
        <v>526</v>
      </c>
      <c r="M45" s="104" t="s">
        <v>525</v>
      </c>
      <c r="N45" s="104" t="s">
        <v>525</v>
      </c>
      <c r="O45" s="104" t="s">
        <v>525</v>
      </c>
      <c r="P45" s="104"/>
      <c r="Q45" s="104"/>
      <c r="R45" s="104"/>
      <c r="S45" s="104"/>
      <c r="T45" s="104"/>
      <c r="U45" s="114"/>
      <c r="V45" s="123">
        <v>43522</v>
      </c>
      <c r="W45" s="117" t="s">
        <v>542</v>
      </c>
      <c r="X45" s="117" t="s">
        <v>825</v>
      </c>
      <c r="Y45" s="128" t="s">
        <v>766</v>
      </c>
      <c r="Z45" s="123">
        <v>43525</v>
      </c>
      <c r="AA45" s="132"/>
      <c r="AB45" s="151">
        <f>IF('SUIVI DES VERIFICATIONS'!$V45="","",IF('SUIVI DES VERIFICATIONS'!$V45&lt;='SUIVI DES VERIFICATIONS'!$AD45,0,'SUIVI DES VERIFICATIONS'!$V45-'SUIVI DES VERIFICATIONS'!$AD45))</f>
        <v>0</v>
      </c>
      <c r="AC45" s="134" t="str">
        <f t="shared" si="1"/>
        <v>MARS</v>
      </c>
      <c r="AD45" s="135">
        <f>VLOOKUP('SUIVI DES VERIFICATIONS'!$AC45,'Liste 2'!$D$1:$E$12,2,FALSE)</f>
        <v>43555</v>
      </c>
      <c r="AE45" s="134">
        <f>IF('SUIVI DES VERIFICATIONS'!$V45="","",(MONTH('SUIVI DES VERIFICATIONS'!$V45))-(MONTH('SUIVI DES VERIFICATIONS'!$AD45)))</f>
        <v>-1</v>
      </c>
      <c r="AF45" s="134" t="str">
        <f>IF(V45="","",VLOOKUP(MONTH(V45),LISTES!$A$15:$B$26,2,FALSE))</f>
        <v>FEVRIER</v>
      </c>
      <c r="AG45" s="136" t="s">
        <v>7</v>
      </c>
      <c r="AH45" s="81"/>
      <c r="AI45" s="81"/>
      <c r="AJ45" s="81"/>
      <c r="AK45" s="116"/>
      <c r="AL45" s="81"/>
      <c r="AM45" s="117"/>
      <c r="AN45" s="128"/>
      <c r="AO45" s="163">
        <f>IF('SUIVI DES VERIFICATIONS'!$V45&gt;0,IF('SUIVI DES VERIFICATIONS'!$W45="",1,0),0)</f>
        <v>0</v>
      </c>
      <c r="AP45" s="137">
        <f>IF('SUIVI DES VERIFICATIONS'!$V45&gt;0,IF('SUIVI DES VERIFICATIONS'!$X45="",1,0),0)</f>
        <v>0</v>
      </c>
      <c r="AQ45" s="137">
        <f>IF('SUIVI DES VERIFICATIONS'!$V45&gt;0,IF('SUIVI DES VERIFICATIONS'!$AG45="",1,0),0)</f>
        <v>0</v>
      </c>
      <c r="AR45" s="152" t="str">
        <f>IF(Y45="","",VLOOKUP(Y45,'[1]TABLEAU LC1'!A:A,1,FALSE))</f>
        <v>2019-570</v>
      </c>
    </row>
    <row r="46" spans="1:44" ht="30" customHeight="1">
      <c r="A46" s="94" t="str">
        <f t="shared" si="0"/>
        <v>43011-30--2</v>
      </c>
      <c r="B46" s="88">
        <v>43011</v>
      </c>
      <c r="C46" s="87" t="str">
        <f>VLOOKUP(A46,'Liste détentions mat2k'!$A$1:$I$2946,3,FALSE)</f>
        <v xml:space="preserve">ALFAN                         </v>
      </c>
      <c r="D46" s="89">
        <v>30</v>
      </c>
      <c r="E46" s="89"/>
      <c r="F46" s="89">
        <v>2</v>
      </c>
      <c r="G46" s="87" t="str">
        <f>IF('SUIVI DES VERIFICATIONS'!$D46="","",VLOOKUP(A46,'Liste détentions mat2k'!$A$1:$I$2946,5,FALSE))</f>
        <v xml:space="preserve">SANTE.                        </v>
      </c>
      <c r="H46" s="87" t="str">
        <f>IF('SUIVI DES VERIFICATIONS'!$E46="","",VLOOKUP(A46,'Liste détentions mat2k'!$A$1:$I$2946,7,FALSE))</f>
        <v/>
      </c>
      <c r="I46" s="101" t="str">
        <f>IF('SUIVI DES VERIFICATIONS'!$F46="","",VLOOKUP(A46,'Liste détentions mat2k'!$A$1:$I$2946,9,FALSE))</f>
        <v xml:space="preserve">SECOURISME                    </v>
      </c>
      <c r="J46" s="108"/>
      <c r="K46" s="105" t="s">
        <v>525</v>
      </c>
      <c r="L46" s="105" t="s">
        <v>526</v>
      </c>
      <c r="M46" s="105" t="s">
        <v>525</v>
      </c>
      <c r="N46" s="105" t="s">
        <v>525</v>
      </c>
      <c r="O46" s="105" t="s">
        <v>525</v>
      </c>
      <c r="P46" s="105"/>
      <c r="Q46" s="105"/>
      <c r="R46" s="105"/>
      <c r="S46" s="105"/>
      <c r="T46" s="105"/>
      <c r="U46" s="113"/>
      <c r="V46" s="122">
        <v>43530</v>
      </c>
      <c r="W46" s="119" t="s">
        <v>542</v>
      </c>
      <c r="X46" s="119" t="s">
        <v>825</v>
      </c>
      <c r="Y46" s="127" t="s">
        <v>861</v>
      </c>
      <c r="Z46" s="122">
        <v>43525</v>
      </c>
      <c r="AA46" s="131"/>
      <c r="AB46" s="149">
        <f>IF('SUIVI DES VERIFICATIONS'!$V46="","",IF('SUIVI DES VERIFICATIONS'!$V46&lt;='SUIVI DES VERIFICATIONS'!$AD46,0,'SUIVI DES VERIFICATIONS'!$V46-'SUIVI DES VERIFICATIONS'!$AD46))</f>
        <v>0</v>
      </c>
      <c r="AC46" s="138" t="str">
        <f t="shared" si="1"/>
        <v>MARS</v>
      </c>
      <c r="AD46" s="139">
        <f>VLOOKUP('SUIVI DES VERIFICATIONS'!$AC46,'Liste 2'!$D$1:$E$12,2,FALSE)</f>
        <v>43555</v>
      </c>
      <c r="AE46" s="138">
        <f>IF('SUIVI DES VERIFICATIONS'!$V46="","",(MONTH('SUIVI DES VERIFICATIONS'!$V46))-(MONTH('SUIVI DES VERIFICATIONS'!$AD46)))</f>
        <v>0</v>
      </c>
      <c r="AF46" s="138" t="str">
        <f>IF(V46="","",VLOOKUP(MONTH(V46),LISTES!$A$15:$B$26,2,FALSE))</f>
        <v>MARS</v>
      </c>
      <c r="AG46" s="140" t="s">
        <v>8</v>
      </c>
      <c r="AH46" s="87"/>
      <c r="AI46" s="87"/>
      <c r="AJ46" s="87"/>
      <c r="AK46" s="118"/>
      <c r="AL46" s="87"/>
      <c r="AM46" s="119"/>
      <c r="AN46" s="127"/>
      <c r="AO46" s="162">
        <f>IF('SUIVI DES VERIFICATIONS'!$V46&gt;0,IF('SUIVI DES VERIFICATIONS'!$W46="",1,0),0)</f>
        <v>0</v>
      </c>
      <c r="AP46" s="141">
        <f>IF('SUIVI DES VERIFICATIONS'!$V46&gt;0,IF('SUIVI DES VERIFICATIONS'!$X46="",1,0),0)</f>
        <v>0</v>
      </c>
      <c r="AQ46" s="141">
        <f>IF('SUIVI DES VERIFICATIONS'!$V46&gt;0,IF('SUIVI DES VERIFICATIONS'!$AG46="",1,0),0)</f>
        <v>0</v>
      </c>
      <c r="AR46" s="150" t="str">
        <f>IF(Y46="","",VLOOKUP(Y46,'[1]TABLEAU LC1'!A:A,1,FALSE))</f>
        <v>2019-701</v>
      </c>
    </row>
    <row r="47" spans="1:44" ht="30" customHeight="1">
      <c r="A47" s="95" t="str">
        <f t="shared" si="0"/>
        <v>43011-50--0</v>
      </c>
      <c r="B47" s="85">
        <v>43011</v>
      </c>
      <c r="C47" s="81" t="str">
        <f>VLOOKUP(A47,'Liste détentions mat2k'!$A$1:$I$2946,3,FALSE)</f>
        <v xml:space="preserve">ALFAN                         </v>
      </c>
      <c r="D47" s="86">
        <v>50</v>
      </c>
      <c r="E47" s="86"/>
      <c r="F47" s="86">
        <v>0</v>
      </c>
      <c r="G47" s="81" t="str">
        <f>IF('SUIVI DES VERIFICATIONS'!$D47="","",VLOOKUP(A47,'Liste détentions mat2k'!$A$1:$I$2946,5,FALSE))</f>
        <v xml:space="preserve">QUARTIER GENERAL.             </v>
      </c>
      <c r="H47" s="81" t="str">
        <f>IF('SUIVI DES VERIFICATIONS'!$E47="","",VLOOKUP(A47,'Liste détentions mat2k'!$A$1:$I$2946,7,FALSE))</f>
        <v/>
      </c>
      <c r="I47" s="102" t="str">
        <f>IF('SUIVI DES VERIFICATIONS'!$F47="","",VLOOKUP(A47,'Liste détentions mat2k'!$A$1:$I$2946,9,FALSE))</f>
        <v xml:space="preserve">CASERNEMENT                   </v>
      </c>
      <c r="J47" s="109" t="s">
        <v>525</v>
      </c>
      <c r="K47" s="104" t="s">
        <v>525</v>
      </c>
      <c r="L47" s="104" t="s">
        <v>525</v>
      </c>
      <c r="M47" s="104" t="s">
        <v>526</v>
      </c>
      <c r="N47" s="104" t="s">
        <v>525</v>
      </c>
      <c r="O47" s="104" t="s">
        <v>525</v>
      </c>
      <c r="P47" s="104"/>
      <c r="Q47" s="104"/>
      <c r="R47" s="104"/>
      <c r="S47" s="104"/>
      <c r="T47" s="104"/>
      <c r="U47" s="114"/>
      <c r="V47" s="123">
        <v>43550</v>
      </c>
      <c r="W47" s="117" t="s">
        <v>542</v>
      </c>
      <c r="X47" s="117" t="s">
        <v>825</v>
      </c>
      <c r="Y47" s="128" t="s">
        <v>954</v>
      </c>
      <c r="Z47" s="123">
        <v>43552</v>
      </c>
      <c r="AA47" s="132"/>
      <c r="AB47" s="151">
        <f>IF('SUIVI DES VERIFICATIONS'!$V47="","",IF('SUIVI DES VERIFICATIONS'!$V47&lt;='SUIVI DES VERIFICATIONS'!$AD47,0,'SUIVI DES VERIFICATIONS'!$V47-'SUIVI DES VERIFICATIONS'!$AD47))</f>
        <v>0</v>
      </c>
      <c r="AC47" s="134" t="str">
        <f t="shared" si="1"/>
        <v>AVRIL</v>
      </c>
      <c r="AD47" s="135">
        <f>VLOOKUP('SUIVI DES VERIFICATIONS'!$AC47,'Liste 2'!$D$1:$E$12,2,FALSE)</f>
        <v>43585</v>
      </c>
      <c r="AE47" s="134">
        <f>IF('SUIVI DES VERIFICATIONS'!$V47="","",(MONTH('SUIVI DES VERIFICATIONS'!$V47))-(MONTH('SUIVI DES VERIFICATIONS'!$AD47)))</f>
        <v>-1</v>
      </c>
      <c r="AF47" s="134" t="str">
        <f>IF(V47="","",VLOOKUP(MONTH(V47),LISTES!$A$15:$B$26,2,FALSE))</f>
        <v>MARS</v>
      </c>
      <c r="AG47" s="136" t="s">
        <v>8</v>
      </c>
      <c r="AH47" s="81"/>
      <c r="AI47" s="81"/>
      <c r="AJ47" s="81"/>
      <c r="AK47" s="116"/>
      <c r="AL47" s="81"/>
      <c r="AM47" s="117"/>
      <c r="AN47" s="128"/>
      <c r="AO47" s="163">
        <f>IF('SUIVI DES VERIFICATIONS'!$V47&gt;0,IF('SUIVI DES VERIFICATIONS'!$W47="",1,0),0)</f>
        <v>0</v>
      </c>
      <c r="AP47" s="137">
        <f>IF('SUIVI DES VERIFICATIONS'!$V47&gt;0,IF('SUIVI DES VERIFICATIONS'!$X47="",1,0),0)</f>
        <v>0</v>
      </c>
      <c r="AQ47" s="137">
        <f>IF('SUIVI DES VERIFICATIONS'!$V47&gt;0,IF('SUIVI DES VERIFICATIONS'!$AG47="",1,0),0)</f>
        <v>0</v>
      </c>
      <c r="AR47" s="152" t="str">
        <f>IF(Y47="","",VLOOKUP(Y47,'[1]TABLEAU LC1'!A:A,1,FALSE))</f>
        <v>2019-996</v>
      </c>
    </row>
    <row r="48" spans="1:44" ht="30" customHeight="1">
      <c r="A48" s="94" t="str">
        <f t="shared" si="0"/>
        <v>43011-50--1</v>
      </c>
      <c r="B48" s="88">
        <v>43011</v>
      </c>
      <c r="C48" s="87" t="str">
        <f>VLOOKUP(A48,'Liste détentions mat2k'!$A$1:$I$2946,3,FALSE)</f>
        <v xml:space="preserve">ALFAN                         </v>
      </c>
      <c r="D48" s="89">
        <v>50</v>
      </c>
      <c r="E48" s="89"/>
      <c r="F48" s="89">
        <v>1</v>
      </c>
      <c r="G48" s="87" t="str">
        <f>IF('SUIVI DES VERIFICATIONS'!$D48="","",VLOOKUP(A48,'Liste détentions mat2k'!$A$1:$I$2946,5,FALSE))</f>
        <v xml:space="preserve">QUARTIER GENERAL.             </v>
      </c>
      <c r="H48" s="87" t="str">
        <f>IF('SUIVI DES VERIFICATIONS'!$E48="","",VLOOKUP(A48,'Liste détentions mat2k'!$A$1:$I$2946,7,FALSE))</f>
        <v/>
      </c>
      <c r="I48" s="101" t="str">
        <f>IF('SUIVI DES VERIFICATIONS'!$F48="","",VLOOKUP(A48,'Liste détentions mat2k'!$A$1:$I$2946,9,FALSE))</f>
        <v xml:space="preserve">ROULAGE                       </v>
      </c>
      <c r="J48" s="108" t="s">
        <v>525</v>
      </c>
      <c r="K48" s="105" t="s">
        <v>525</v>
      </c>
      <c r="L48" s="105" t="s">
        <v>525</v>
      </c>
      <c r="M48" s="105" t="s">
        <v>525</v>
      </c>
      <c r="N48" s="105" t="s">
        <v>526</v>
      </c>
      <c r="O48" s="105" t="s">
        <v>525</v>
      </c>
      <c r="P48" s="105"/>
      <c r="Q48" s="105"/>
      <c r="R48" s="105"/>
      <c r="S48" s="105"/>
      <c r="T48" s="105"/>
      <c r="U48" s="113"/>
      <c r="V48" s="122"/>
      <c r="W48" s="119"/>
      <c r="X48" s="119"/>
      <c r="Y48" s="127"/>
      <c r="Z48" s="122">
        <v>43587</v>
      </c>
      <c r="AA48" s="131"/>
      <c r="AB48" s="149" t="str">
        <f>IF('SUIVI DES VERIFICATIONS'!$V48="","",IF('SUIVI DES VERIFICATIONS'!$V48&lt;='SUIVI DES VERIFICATIONS'!$AD48,0,'SUIVI DES VERIFICATIONS'!$V48-'SUIVI DES VERIFICATIONS'!$AD48))</f>
        <v/>
      </c>
      <c r="AC48" s="138" t="str">
        <f t="shared" si="1"/>
        <v>MAI</v>
      </c>
      <c r="AD48" s="139">
        <f>VLOOKUP('SUIVI DES VERIFICATIONS'!$AC48,'Liste 2'!$D$1:$E$12,2,FALSE)</f>
        <v>43616</v>
      </c>
      <c r="AE48" s="138" t="str">
        <f>IF('SUIVI DES VERIFICATIONS'!$V48="","",(MONTH('SUIVI DES VERIFICATIONS'!$V48))-(MONTH('SUIVI DES VERIFICATIONS'!$AD48)))</f>
        <v/>
      </c>
      <c r="AF48" s="138" t="str">
        <f>IF(V48="","",VLOOKUP(MONTH(V48),LISTES!$A$15:$B$26,2,FALSE))</f>
        <v/>
      </c>
      <c r="AG48" s="140"/>
      <c r="AH48" s="87"/>
      <c r="AI48" s="87"/>
      <c r="AJ48" s="87"/>
      <c r="AK48" s="118"/>
      <c r="AL48" s="87"/>
      <c r="AM48" s="119"/>
      <c r="AN48" s="127"/>
      <c r="AO48" s="162">
        <f>IF('SUIVI DES VERIFICATIONS'!$V48&gt;0,IF('SUIVI DES VERIFICATIONS'!$W48="",1,0),0)</f>
        <v>0</v>
      </c>
      <c r="AP48" s="141">
        <f>IF('SUIVI DES VERIFICATIONS'!$V48&gt;0,IF('SUIVI DES VERIFICATIONS'!$X48="",1,0),0)</f>
        <v>0</v>
      </c>
      <c r="AQ48" s="141">
        <f>IF('SUIVI DES VERIFICATIONS'!$V48&gt;0,IF('SUIVI DES VERIFICATIONS'!$AG48="",1,0),0)</f>
        <v>0</v>
      </c>
      <c r="AR48" s="150" t="str">
        <f>IF(Y48="","",VLOOKUP(Y48,'[1]TABLEAU LC1'!A:A,1,FALSE))</f>
        <v/>
      </c>
    </row>
    <row r="49" spans="1:44" ht="30" customHeight="1">
      <c r="A49" s="95" t="str">
        <f t="shared" si="0"/>
        <v>43011-50--2</v>
      </c>
      <c r="B49" s="85">
        <v>43011</v>
      </c>
      <c r="C49" s="81" t="str">
        <f>VLOOKUP(A49,'Liste détentions mat2k'!$A$1:$I$2946,3,FALSE)</f>
        <v xml:space="preserve">ALFAN                         </v>
      </c>
      <c r="D49" s="86">
        <v>50</v>
      </c>
      <c r="E49" s="86"/>
      <c r="F49" s="86">
        <v>2</v>
      </c>
      <c r="G49" s="81" t="str">
        <f>IF('SUIVI DES VERIFICATIONS'!$D49="","",VLOOKUP(A49,'Liste détentions mat2k'!$A$1:$I$2946,5,FALSE))</f>
        <v xml:space="preserve">QUARTIER GENERAL.             </v>
      </c>
      <c r="H49" s="81" t="str">
        <f>IF('SUIVI DES VERIFICATIONS'!$E49="","",VLOOKUP(A49,'Liste détentions mat2k'!$A$1:$I$2946,7,FALSE))</f>
        <v/>
      </c>
      <c r="I49" s="102" t="str">
        <f>IF('SUIVI DES VERIFICATIONS'!$F49="","",VLOOKUP(A49,'Liste détentions mat2k'!$A$1:$I$2946,9,FALSE))</f>
        <v xml:space="preserve">SPORT                         </v>
      </c>
      <c r="J49" s="109" t="s">
        <v>525</v>
      </c>
      <c r="K49" s="104" t="s">
        <v>525</v>
      </c>
      <c r="L49" s="104" t="s">
        <v>525</v>
      </c>
      <c r="M49" s="104" t="s">
        <v>526</v>
      </c>
      <c r="N49" s="104" t="s">
        <v>525</v>
      </c>
      <c r="O49" s="104" t="s">
        <v>525</v>
      </c>
      <c r="P49" s="104"/>
      <c r="Q49" s="104"/>
      <c r="R49" s="104"/>
      <c r="S49" s="104"/>
      <c r="T49" s="104"/>
      <c r="U49" s="114"/>
      <c r="V49" s="123">
        <v>43578</v>
      </c>
      <c r="W49" s="117" t="s">
        <v>542</v>
      </c>
      <c r="X49" s="117" t="s">
        <v>825</v>
      </c>
      <c r="Y49" s="128" t="s">
        <v>1059</v>
      </c>
      <c r="Z49" s="123">
        <v>43552</v>
      </c>
      <c r="AA49" s="132"/>
      <c r="AB49" s="151">
        <f>IF('SUIVI DES VERIFICATIONS'!$V49="","",IF('SUIVI DES VERIFICATIONS'!$V49&lt;='SUIVI DES VERIFICATIONS'!$AD49,0,'SUIVI DES VERIFICATIONS'!$V49-'SUIVI DES VERIFICATIONS'!$AD49))</f>
        <v>0</v>
      </c>
      <c r="AC49" s="134" t="str">
        <f t="shared" si="1"/>
        <v>AVRIL</v>
      </c>
      <c r="AD49" s="135">
        <f>VLOOKUP('SUIVI DES VERIFICATIONS'!$AC49,'Liste 2'!$D$1:$E$12,2,FALSE)</f>
        <v>43585</v>
      </c>
      <c r="AE49" s="134">
        <f>IF('SUIVI DES VERIFICATIONS'!$V49="","",(MONTH('SUIVI DES VERIFICATIONS'!$V49))-(MONTH('SUIVI DES VERIFICATIONS'!$AD49)))</f>
        <v>0</v>
      </c>
      <c r="AF49" s="134" t="str">
        <f>IF(V49="","",VLOOKUP(MONTH(V49),LISTES!$A$15:$B$26,2,FALSE))</f>
        <v>AVRIL</v>
      </c>
      <c r="AG49" s="136" t="s">
        <v>9</v>
      </c>
      <c r="AH49" s="81"/>
      <c r="AI49" s="81"/>
      <c r="AJ49" s="81" t="s">
        <v>529</v>
      </c>
      <c r="AK49" s="116">
        <v>43584</v>
      </c>
      <c r="AL49" s="81"/>
      <c r="AM49" s="117"/>
      <c r="AN49" s="128"/>
      <c r="AO49" s="163">
        <f>IF('SUIVI DES VERIFICATIONS'!$V49&gt;0,IF('SUIVI DES VERIFICATIONS'!$W49="",1,0),0)</f>
        <v>0</v>
      </c>
      <c r="AP49" s="137">
        <f>IF('SUIVI DES VERIFICATIONS'!$V49&gt;0,IF('SUIVI DES VERIFICATIONS'!$X49="",1,0),0)</f>
        <v>0</v>
      </c>
      <c r="AQ49" s="137">
        <f>IF('SUIVI DES VERIFICATIONS'!$V49&gt;0,IF('SUIVI DES VERIFICATIONS'!$AG49="",1,0),0)</f>
        <v>0</v>
      </c>
      <c r="AR49" s="152" t="str">
        <f>IF(Y49="","",VLOOKUP(Y49,'[1]TABLEAU LC1'!A:A,1,FALSE))</f>
        <v>2019-1255</v>
      </c>
    </row>
    <row r="50" spans="1:44" ht="30" customHeight="1">
      <c r="A50" s="94" t="str">
        <f t="shared" si="0"/>
        <v>43011-50--4</v>
      </c>
      <c r="B50" s="88">
        <v>43011</v>
      </c>
      <c r="C50" s="87" t="str">
        <f>VLOOKUP(A50,'Liste détentions mat2k'!$A$1:$I$2946,3,FALSE)</f>
        <v xml:space="preserve">ALFAN                         </v>
      </c>
      <c r="D50" s="89">
        <v>50</v>
      </c>
      <c r="E50" s="89"/>
      <c r="F50" s="89">
        <v>4</v>
      </c>
      <c r="G50" s="87" t="str">
        <f>IF('SUIVI DES VERIFICATIONS'!$D50="","",VLOOKUP(A50,'Liste détentions mat2k'!$A$1:$I$2946,5,FALSE))</f>
        <v xml:space="preserve">QUARTIER GENERAL.             </v>
      </c>
      <c r="H50" s="87" t="str">
        <f>IF('SUIVI DES VERIFICATIONS'!$E50="","",VLOOKUP(A50,'Liste détentions mat2k'!$A$1:$I$2946,7,FALSE))</f>
        <v/>
      </c>
      <c r="I50" s="101" t="str">
        <f>IF('SUIVI DES VERIFICATIONS'!$F50="","",VLOOKUP(A50,'Liste détentions mat2k'!$A$1:$I$2946,9,FALSE))</f>
        <v xml:space="preserve">EFFETS SPECIAUX               </v>
      </c>
      <c r="J50" s="108" t="s">
        <v>525</v>
      </c>
      <c r="K50" s="105" t="s">
        <v>525</v>
      </c>
      <c r="L50" s="105" t="s">
        <v>525</v>
      </c>
      <c r="M50" s="105" t="s">
        <v>525</v>
      </c>
      <c r="N50" s="105" t="s">
        <v>526</v>
      </c>
      <c r="O50" s="105" t="s">
        <v>525</v>
      </c>
      <c r="P50" s="105"/>
      <c r="Q50" s="105"/>
      <c r="R50" s="105"/>
      <c r="S50" s="105"/>
      <c r="T50" s="105"/>
      <c r="U50" s="113"/>
      <c r="V50" s="122"/>
      <c r="W50" s="119"/>
      <c r="X50" s="119"/>
      <c r="Y50" s="127"/>
      <c r="Z50" s="122">
        <v>43581</v>
      </c>
      <c r="AA50" s="131"/>
      <c r="AB50" s="149" t="str">
        <f>IF('SUIVI DES VERIFICATIONS'!$V50="","",IF('SUIVI DES VERIFICATIONS'!$V50&lt;='SUIVI DES VERIFICATIONS'!$AD50,0,'SUIVI DES VERIFICATIONS'!$V50-'SUIVI DES VERIFICATIONS'!$AD50))</f>
        <v/>
      </c>
      <c r="AC50" s="138" t="str">
        <f t="shared" si="1"/>
        <v>MAI</v>
      </c>
      <c r="AD50" s="139">
        <f>VLOOKUP('SUIVI DES VERIFICATIONS'!$AC50,'Liste 2'!$D$1:$E$12,2,FALSE)</f>
        <v>43616</v>
      </c>
      <c r="AE50" s="138" t="str">
        <f>IF('SUIVI DES VERIFICATIONS'!$V50="","",(MONTH('SUIVI DES VERIFICATIONS'!$V50))-(MONTH('SUIVI DES VERIFICATIONS'!$AD50)))</f>
        <v/>
      </c>
      <c r="AF50" s="138" t="str">
        <f>IF(V50="","",VLOOKUP(MONTH(V50),LISTES!$A$15:$B$26,2,FALSE))</f>
        <v/>
      </c>
      <c r="AG50" s="140"/>
      <c r="AH50" s="87"/>
      <c r="AI50" s="87"/>
      <c r="AJ50" s="87" t="s">
        <v>529</v>
      </c>
      <c r="AK50" s="118"/>
      <c r="AL50" s="87"/>
      <c r="AM50" s="119"/>
      <c r="AN50" s="127"/>
      <c r="AO50" s="162">
        <f>IF('SUIVI DES VERIFICATIONS'!$V50&gt;0,IF('SUIVI DES VERIFICATIONS'!$W50="",1,0),0)</f>
        <v>0</v>
      </c>
      <c r="AP50" s="141">
        <f>IF('SUIVI DES VERIFICATIONS'!$V50&gt;0,IF('SUIVI DES VERIFICATIONS'!$X50="",1,0),0)</f>
        <v>0</v>
      </c>
      <c r="AQ50" s="141">
        <f>IF('SUIVI DES VERIFICATIONS'!$V50&gt;0,IF('SUIVI DES VERIFICATIONS'!$AG50="",1,0),0)</f>
        <v>0</v>
      </c>
      <c r="AR50" s="150" t="str">
        <f>IF(Y50="","",VLOOKUP(Y50,'[1]TABLEAU LC1'!A:A,1,FALSE))</f>
        <v/>
      </c>
    </row>
    <row r="51" spans="1:44" ht="30" customHeight="1">
      <c r="A51" s="95" t="str">
        <f t="shared" si="0"/>
        <v>43011-50--7</v>
      </c>
      <c r="B51" s="85">
        <v>43011</v>
      </c>
      <c r="C51" s="81" t="str">
        <f>VLOOKUP(A51,'Liste détentions mat2k'!$A$1:$I$2946,3,FALSE)</f>
        <v xml:space="preserve">ALFAN                         </v>
      </c>
      <c r="D51" s="86">
        <v>50</v>
      </c>
      <c r="E51" s="86"/>
      <c r="F51" s="86">
        <v>7</v>
      </c>
      <c r="G51" s="81" t="str">
        <f>IF('SUIVI DES VERIFICATIONS'!$D51="","",VLOOKUP(A51,'Liste détentions mat2k'!$A$1:$I$2946,5,FALSE))</f>
        <v xml:space="preserve">QUARTIER GENERAL.             </v>
      </c>
      <c r="H51" s="81" t="str">
        <f>IF('SUIVI DES VERIFICATIONS'!$E51="","",VLOOKUP(A51,'Liste détentions mat2k'!$A$1:$I$2946,7,FALSE))</f>
        <v/>
      </c>
      <c r="I51" s="102" t="str">
        <f>IF('SUIVI DES VERIFICATIONS'!$F51="","",VLOOKUP(A51,'Liste détentions mat2k'!$A$1:$I$2946,9,FALSE))</f>
        <v xml:space="preserve">COUCHAGE                      </v>
      </c>
      <c r="J51" s="109" t="s">
        <v>525</v>
      </c>
      <c r="K51" s="104" t="s">
        <v>525</v>
      </c>
      <c r="L51" s="104" t="s">
        <v>525</v>
      </c>
      <c r="M51" s="104" t="s">
        <v>526</v>
      </c>
      <c r="N51" s="104" t="s">
        <v>525</v>
      </c>
      <c r="O51" s="104" t="s">
        <v>525</v>
      </c>
      <c r="P51" s="104"/>
      <c r="Q51" s="104"/>
      <c r="R51" s="104"/>
      <c r="S51" s="104"/>
      <c r="T51" s="104"/>
      <c r="U51" s="114"/>
      <c r="V51" s="123">
        <v>43581</v>
      </c>
      <c r="W51" s="117" t="s">
        <v>542</v>
      </c>
      <c r="X51" s="117" t="s">
        <v>825</v>
      </c>
      <c r="Y51" s="128" t="s">
        <v>1096</v>
      </c>
      <c r="Z51" s="123">
        <v>43552</v>
      </c>
      <c r="AA51" s="132"/>
      <c r="AB51" s="151">
        <f>IF('SUIVI DES VERIFICATIONS'!$V51="","",IF('SUIVI DES VERIFICATIONS'!$V51&lt;='SUIVI DES VERIFICATIONS'!$AD51,0,'SUIVI DES VERIFICATIONS'!$V51-'SUIVI DES VERIFICATIONS'!$AD51))</f>
        <v>0</v>
      </c>
      <c r="AC51" s="134" t="str">
        <f t="shared" si="1"/>
        <v>AVRIL</v>
      </c>
      <c r="AD51" s="135">
        <f>VLOOKUP('SUIVI DES VERIFICATIONS'!$AC51,'Liste 2'!$D$1:$E$12,2,FALSE)</f>
        <v>43585</v>
      </c>
      <c r="AE51" s="134">
        <f>IF('SUIVI DES VERIFICATIONS'!$V51="","",(MONTH('SUIVI DES VERIFICATIONS'!$V51))-(MONTH('SUIVI DES VERIFICATIONS'!$AD51)))</f>
        <v>0</v>
      </c>
      <c r="AF51" s="134" t="str">
        <f>IF(V51="","",VLOOKUP(MONTH(V51),LISTES!$A$15:$B$26,2,FALSE))</f>
        <v>AVRIL</v>
      </c>
      <c r="AG51" s="136" t="s">
        <v>9</v>
      </c>
      <c r="AH51" s="81"/>
      <c r="AI51" s="81"/>
      <c r="AJ51" s="81" t="s">
        <v>529</v>
      </c>
      <c r="AK51" s="116">
        <v>43591</v>
      </c>
      <c r="AL51" s="81"/>
      <c r="AM51" s="117"/>
      <c r="AN51" s="128"/>
      <c r="AO51" s="163">
        <f>IF('SUIVI DES VERIFICATIONS'!$V51&gt;0,IF('SUIVI DES VERIFICATIONS'!$W51="",1,0),0)</f>
        <v>0</v>
      </c>
      <c r="AP51" s="137">
        <f>IF('SUIVI DES VERIFICATIONS'!$V51&gt;0,IF('SUIVI DES VERIFICATIONS'!$X51="",1,0),0)</f>
        <v>0</v>
      </c>
      <c r="AQ51" s="137">
        <f>IF('SUIVI DES VERIFICATIONS'!$V51&gt;0,IF('SUIVI DES VERIFICATIONS'!$AG51="",1,0),0)</f>
        <v>0</v>
      </c>
      <c r="AR51" s="152" t="str">
        <f>IF(Y51="","",VLOOKUP(Y51,'[1]TABLEAU LC1'!A:A,1,FALSE))</f>
        <v>2019-1389</v>
      </c>
    </row>
    <row r="52" spans="1:44" ht="30" customHeight="1">
      <c r="A52" s="94" t="str">
        <f t="shared" si="0"/>
        <v>43011-50--9</v>
      </c>
      <c r="B52" s="88">
        <v>43011</v>
      </c>
      <c r="C52" s="87" t="str">
        <f>VLOOKUP(A52,'Liste détentions mat2k'!$A$1:$I$2946,3,FALSE)</f>
        <v xml:space="preserve">ALFAN                         </v>
      </c>
      <c r="D52" s="89">
        <v>50</v>
      </c>
      <c r="E52" s="89"/>
      <c r="F52" s="89">
        <v>9</v>
      </c>
      <c r="G52" s="87" t="str">
        <f>IF('SUIVI DES VERIFICATIONS'!$D52="","",VLOOKUP(A52,'Liste détentions mat2k'!$A$1:$I$2946,5,FALSE))</f>
        <v xml:space="preserve">QUARTIER GENERAL.             </v>
      </c>
      <c r="H52" s="87" t="str">
        <f>IF('SUIVI DES VERIFICATIONS'!$E52="","",VLOOKUP(A52,'Liste détentions mat2k'!$A$1:$I$2946,7,FALSE))</f>
        <v/>
      </c>
      <c r="I52" s="101" t="str">
        <f>IF('SUIVI DES VERIFICATIONS'!$F52="","",VLOOKUP(A52,'Liste détentions mat2k'!$A$1:$I$2946,9,FALSE))</f>
        <v xml:space="preserve">ELECTRICITE                   </v>
      </c>
      <c r="J52" s="108" t="s">
        <v>525</v>
      </c>
      <c r="K52" s="105" t="s">
        <v>525</v>
      </c>
      <c r="L52" s="105" t="s">
        <v>525</v>
      </c>
      <c r="M52" s="105" t="s">
        <v>526</v>
      </c>
      <c r="N52" s="105" t="s">
        <v>525</v>
      </c>
      <c r="O52" s="105" t="s">
        <v>525</v>
      </c>
      <c r="P52" s="105"/>
      <c r="Q52" s="105"/>
      <c r="R52" s="105"/>
      <c r="S52" s="105"/>
      <c r="T52" s="105"/>
      <c r="U52" s="113"/>
      <c r="V52" s="122">
        <v>43550</v>
      </c>
      <c r="W52" s="119" t="s">
        <v>542</v>
      </c>
      <c r="X52" s="119" t="s">
        <v>825</v>
      </c>
      <c r="Y52" s="127" t="s">
        <v>955</v>
      </c>
      <c r="Z52" s="122">
        <v>43552</v>
      </c>
      <c r="AA52" s="131"/>
      <c r="AB52" s="149">
        <f>IF('SUIVI DES VERIFICATIONS'!$V52="","",IF('SUIVI DES VERIFICATIONS'!$V52&lt;='SUIVI DES VERIFICATIONS'!$AD52,0,'SUIVI DES VERIFICATIONS'!$V52-'SUIVI DES VERIFICATIONS'!$AD52))</f>
        <v>0</v>
      </c>
      <c r="AC52" s="138" t="str">
        <f t="shared" si="1"/>
        <v>AVRIL</v>
      </c>
      <c r="AD52" s="139">
        <f>VLOOKUP('SUIVI DES VERIFICATIONS'!$AC52,'Liste 2'!$D$1:$E$12,2,FALSE)</f>
        <v>43585</v>
      </c>
      <c r="AE52" s="138">
        <f>IF('SUIVI DES VERIFICATIONS'!$V52="","",(MONTH('SUIVI DES VERIFICATIONS'!$V52))-(MONTH('SUIVI DES VERIFICATIONS'!$AD52)))</f>
        <v>-1</v>
      </c>
      <c r="AF52" s="138" t="str">
        <f>IF(V52="","",VLOOKUP(MONTH(V52),LISTES!$A$15:$B$26,2,FALSE))</f>
        <v>MARS</v>
      </c>
      <c r="AG52" s="140" t="s">
        <v>8</v>
      </c>
      <c r="AH52" s="87"/>
      <c r="AI52" s="87"/>
      <c r="AJ52" s="87" t="s">
        <v>529</v>
      </c>
      <c r="AK52" s="118">
        <v>43564</v>
      </c>
      <c r="AL52" s="87"/>
      <c r="AM52" s="119"/>
      <c r="AN52" s="127"/>
      <c r="AO52" s="162">
        <f>IF('SUIVI DES VERIFICATIONS'!$V52&gt;0,IF('SUIVI DES VERIFICATIONS'!$W52="",1,0),0)</f>
        <v>0</v>
      </c>
      <c r="AP52" s="141">
        <f>IF('SUIVI DES VERIFICATIONS'!$V52&gt;0,IF('SUIVI DES VERIFICATIONS'!$X52="",1,0),0)</f>
        <v>0</v>
      </c>
      <c r="AQ52" s="141">
        <f>IF('SUIVI DES VERIFICATIONS'!$V52&gt;0,IF('SUIVI DES VERIFICATIONS'!$AG52="",1,0),0)</f>
        <v>0</v>
      </c>
      <c r="AR52" s="150" t="str">
        <f>IF(Y52="","",VLOOKUP(Y52,'[1]TABLEAU LC1'!A:A,1,FALSE))</f>
        <v>2019-997</v>
      </c>
    </row>
    <row r="53" spans="1:44" ht="30" customHeight="1">
      <c r="A53" s="95" t="str">
        <f t="shared" si="0"/>
        <v>43011-60--0</v>
      </c>
      <c r="B53" s="85">
        <v>43011</v>
      </c>
      <c r="C53" s="81" t="str">
        <f>VLOOKUP(A53,'Liste détentions mat2k'!$A$1:$I$2946,3,FALSE)</f>
        <v xml:space="preserve">ALFAN                         </v>
      </c>
      <c r="D53" s="86">
        <v>60</v>
      </c>
      <c r="E53" s="86"/>
      <c r="F53" s="86">
        <v>0</v>
      </c>
      <c r="G53" s="81" t="str">
        <f>IF('SUIVI DES VERIFICATIONS'!$D53="","",VLOOKUP(A53,'Liste détentions mat2k'!$A$1:$I$2946,5,FALSE))</f>
        <v xml:space="preserve">CDF TIMONERIE                 </v>
      </c>
      <c r="H53" s="81" t="str">
        <f>IF('SUIVI DES VERIFICATIONS'!$E53="","",VLOOKUP(A53,'Liste détentions mat2k'!$A$1:$I$2946,7,FALSE))</f>
        <v/>
      </c>
      <c r="I53" s="102" t="str">
        <f>IF('SUIVI DES VERIFICATIONS'!$F53="","",VLOOKUP(A53,'Liste détentions mat2k'!$A$1:$I$2946,9,FALSE))</f>
        <v xml:space="preserve">TIMONERIE                     </v>
      </c>
      <c r="J53" s="109" t="s">
        <v>525</v>
      </c>
      <c r="K53" s="104" t="s">
        <v>525</v>
      </c>
      <c r="L53" s="104" t="s">
        <v>525</v>
      </c>
      <c r="M53" s="104" t="s">
        <v>526</v>
      </c>
      <c r="N53" s="104" t="s">
        <v>525</v>
      </c>
      <c r="O53" s="104" t="s">
        <v>525</v>
      </c>
      <c r="P53" s="104"/>
      <c r="Q53" s="104"/>
      <c r="R53" s="104"/>
      <c r="S53" s="104"/>
      <c r="T53" s="104"/>
      <c r="U53" s="114"/>
      <c r="V53" s="123">
        <v>43584</v>
      </c>
      <c r="W53" s="117" t="s">
        <v>542</v>
      </c>
      <c r="X53" s="117" t="s">
        <v>553</v>
      </c>
      <c r="Y53" s="128" t="s">
        <v>1085</v>
      </c>
      <c r="Z53" s="123">
        <v>43553</v>
      </c>
      <c r="AA53" s="132"/>
      <c r="AB53" s="151">
        <f>IF('SUIVI DES VERIFICATIONS'!$V53="","",IF('SUIVI DES VERIFICATIONS'!$V53&lt;='SUIVI DES VERIFICATIONS'!$AD53,0,'SUIVI DES VERIFICATIONS'!$V53-'SUIVI DES VERIFICATIONS'!$AD53))</f>
        <v>0</v>
      </c>
      <c r="AC53" s="134" t="str">
        <f t="shared" si="1"/>
        <v>AVRIL</v>
      </c>
      <c r="AD53" s="135">
        <f>VLOOKUP('SUIVI DES VERIFICATIONS'!$AC53,'Liste 2'!$D$1:$E$12,2,FALSE)</f>
        <v>43585</v>
      </c>
      <c r="AE53" s="134">
        <f>IF('SUIVI DES VERIFICATIONS'!$V53="","",(MONTH('SUIVI DES VERIFICATIONS'!$V53))-(MONTH('SUIVI DES VERIFICATIONS'!$AD53)))</f>
        <v>0</v>
      </c>
      <c r="AF53" s="134" t="str">
        <f>IF(V53="","",VLOOKUP(MONTH(V53),LISTES!$A$15:$B$26,2,FALSE))</f>
        <v>AVRIL</v>
      </c>
      <c r="AG53" s="136" t="s">
        <v>9</v>
      </c>
      <c r="AH53" s="81"/>
      <c r="AI53" s="81"/>
      <c r="AJ53" s="81" t="s">
        <v>529</v>
      </c>
      <c r="AK53" s="116">
        <v>43591</v>
      </c>
      <c r="AL53" s="81"/>
      <c r="AM53" s="117"/>
      <c r="AN53" s="128"/>
      <c r="AO53" s="163">
        <f>IF('SUIVI DES VERIFICATIONS'!$V53&gt;0,IF('SUIVI DES VERIFICATIONS'!$W53="",1,0),0)</f>
        <v>0</v>
      </c>
      <c r="AP53" s="137">
        <f>IF('SUIVI DES VERIFICATIONS'!$V53&gt;0,IF('SUIVI DES VERIFICATIONS'!$X53="",1,0),0)</f>
        <v>0</v>
      </c>
      <c r="AQ53" s="137">
        <f>IF('SUIVI DES VERIFICATIONS'!$V53&gt;0,IF('SUIVI DES VERIFICATIONS'!$AG53="",1,0),0)</f>
        <v>0</v>
      </c>
      <c r="AR53" s="152" t="str">
        <f>IF(Y53="","",VLOOKUP(Y53,'[1]TABLEAU LC1'!A:A,1,FALSE))</f>
        <v>2019-1359</v>
      </c>
    </row>
    <row r="54" spans="1:44" ht="30" customHeight="1">
      <c r="A54" s="94" t="str">
        <f t="shared" si="0"/>
        <v>43011-62--0</v>
      </c>
      <c r="B54" s="88">
        <v>43011</v>
      </c>
      <c r="C54" s="87" t="str">
        <f>VLOOKUP(A54,'Liste détentions mat2k'!$A$1:$I$2946,3,FALSE)</f>
        <v xml:space="preserve">ALFAN                         </v>
      </c>
      <c r="D54" s="89">
        <v>62</v>
      </c>
      <c r="E54" s="89"/>
      <c r="F54" s="89">
        <v>0</v>
      </c>
      <c r="G54" s="87" t="str">
        <f>IF('SUIVI DES VERIFICATIONS'!$D54="","",VLOOKUP(A54,'Liste détentions mat2k'!$A$1:$I$2946,5,FALSE))</f>
        <v xml:space="preserve">CDF SECRETARIAT               </v>
      </c>
      <c r="H54" s="87" t="str">
        <f>IF('SUIVI DES VERIFICATIONS'!$E54="","",VLOOKUP(A54,'Liste détentions mat2k'!$A$1:$I$2946,7,FALSE))</f>
        <v/>
      </c>
      <c r="I54" s="101" t="str">
        <f>IF('SUIVI DES VERIFICATIONS'!$F54="","",VLOOKUP(A54,'Liste détentions mat2k'!$A$1:$I$2946,9,FALSE))</f>
        <v xml:space="preserve">SECRET/COND/FORCES            </v>
      </c>
      <c r="J54" s="108" t="s">
        <v>525</v>
      </c>
      <c r="K54" s="105" t="s">
        <v>525</v>
      </c>
      <c r="L54" s="105" t="s">
        <v>526</v>
      </c>
      <c r="M54" s="105" t="s">
        <v>525</v>
      </c>
      <c r="N54" s="105" t="s">
        <v>525</v>
      </c>
      <c r="O54" s="105" t="s">
        <v>525</v>
      </c>
      <c r="P54" s="105"/>
      <c r="Q54" s="105"/>
      <c r="R54" s="105"/>
      <c r="S54" s="105"/>
      <c r="T54" s="105"/>
      <c r="U54" s="113"/>
      <c r="V54" s="122">
        <v>43525</v>
      </c>
      <c r="W54" s="119" t="s">
        <v>542</v>
      </c>
      <c r="X54" s="119" t="s">
        <v>553</v>
      </c>
      <c r="Y54" s="127" t="s">
        <v>1521</v>
      </c>
      <c r="Z54" s="122">
        <v>43525</v>
      </c>
      <c r="AA54" s="131"/>
      <c r="AB54" s="149">
        <f>IF('SUIVI DES VERIFICATIONS'!$V54="","",IF('SUIVI DES VERIFICATIONS'!$V54&lt;='SUIVI DES VERIFICATIONS'!$AD54,0,'SUIVI DES VERIFICATIONS'!$V54-'SUIVI DES VERIFICATIONS'!$AD54))</f>
        <v>0</v>
      </c>
      <c r="AC54" s="138" t="str">
        <f t="shared" si="1"/>
        <v>MARS</v>
      </c>
      <c r="AD54" s="139">
        <f>VLOOKUP('SUIVI DES VERIFICATIONS'!$AC54,'Liste 2'!$D$1:$E$12,2,FALSE)</f>
        <v>43555</v>
      </c>
      <c r="AE54" s="138">
        <f>IF('SUIVI DES VERIFICATIONS'!$V54="","",(MONTH('SUIVI DES VERIFICATIONS'!$V54))-(MONTH('SUIVI DES VERIFICATIONS'!$AD54)))</f>
        <v>0</v>
      </c>
      <c r="AF54" s="138" t="str">
        <f>IF(V54="","",VLOOKUP(MONTH(V54),LISTES!$A$15:$B$26,2,FALSE))</f>
        <v>MARS</v>
      </c>
      <c r="AG54" s="140"/>
      <c r="AH54" s="87"/>
      <c r="AI54" s="87"/>
      <c r="AJ54" s="87" t="s">
        <v>529</v>
      </c>
      <c r="AK54" s="118">
        <v>43600</v>
      </c>
      <c r="AL54" s="87"/>
      <c r="AM54" s="119"/>
      <c r="AN54" s="127"/>
      <c r="AO54" s="162">
        <f>IF('SUIVI DES VERIFICATIONS'!$V54&gt;0,IF('SUIVI DES VERIFICATIONS'!$W54="",1,0),0)</f>
        <v>0</v>
      </c>
      <c r="AP54" s="141">
        <f>IF('SUIVI DES VERIFICATIONS'!$V54&gt;0,IF('SUIVI DES VERIFICATIONS'!$X54="",1,0),0)</f>
        <v>0</v>
      </c>
      <c r="AQ54" s="141">
        <f>IF('SUIVI DES VERIFICATIONS'!$V54&gt;0,IF('SUIVI DES VERIFICATIONS'!$AG54="",1,0),0)</f>
        <v>1</v>
      </c>
      <c r="AR54" s="150" t="str">
        <f>IF(Y54="","",VLOOKUP(Y54,'[1]TABLEAU LC1'!A:A,1,FALSE))</f>
        <v>2019-1500</v>
      </c>
    </row>
    <row r="55" spans="1:44" ht="30" customHeight="1">
      <c r="A55" s="95" t="str">
        <f t="shared" si="0"/>
        <v>43011-63--0</v>
      </c>
      <c r="B55" s="85">
        <v>43011</v>
      </c>
      <c r="C55" s="81" t="str">
        <f>VLOOKUP(A55,'Liste détentions mat2k'!$A$1:$I$2946,3,FALSE)</f>
        <v xml:space="preserve">ALFAN                         </v>
      </c>
      <c r="D55" s="86">
        <v>63</v>
      </c>
      <c r="E55" s="86"/>
      <c r="F55" s="86">
        <v>0</v>
      </c>
      <c r="G55" s="81" t="str">
        <f>IF('SUIVI DES VERIFICATIONS'!$D55="","",VLOOKUP(A55,'Liste détentions mat2k'!$A$1:$I$2946,5,FALSE))</f>
        <v xml:space="preserve">CDF EFFETS SPECIAUX           </v>
      </c>
      <c r="H55" s="81" t="str">
        <f>IF('SUIVI DES VERIFICATIONS'!$E55="","",VLOOKUP(A55,'Liste détentions mat2k'!$A$1:$I$2946,7,FALSE))</f>
        <v/>
      </c>
      <c r="I55" s="102" t="str">
        <f>IF('SUIVI DES VERIFICATIONS'!$F55="","",VLOOKUP(A55,'Liste détentions mat2k'!$A$1:$I$2946,9,FALSE))</f>
        <v xml:space="preserve">EFFTS/SPEC/DIV/CDF            </v>
      </c>
      <c r="J55" s="109" t="s">
        <v>525</v>
      </c>
      <c r="K55" s="104" t="s">
        <v>525</v>
      </c>
      <c r="L55" s="104" t="s">
        <v>525</v>
      </c>
      <c r="M55" s="104" t="s">
        <v>525</v>
      </c>
      <c r="N55" s="104" t="s">
        <v>525</v>
      </c>
      <c r="O55" s="104" t="s">
        <v>526</v>
      </c>
      <c r="P55" s="104"/>
      <c r="Q55" s="104"/>
      <c r="R55" s="104"/>
      <c r="S55" s="104"/>
      <c r="T55" s="104"/>
      <c r="U55" s="114"/>
      <c r="V55" s="123"/>
      <c r="W55" s="117"/>
      <c r="X55" s="117"/>
      <c r="Y55" s="128"/>
      <c r="Z55" s="123"/>
      <c r="AA55" s="132"/>
      <c r="AB55" s="151" t="str">
        <f>IF('SUIVI DES VERIFICATIONS'!$V55="","",IF('SUIVI DES VERIFICATIONS'!$V55&lt;='SUIVI DES VERIFICATIONS'!$AD55,0,'SUIVI DES VERIFICATIONS'!$V55-'SUIVI DES VERIFICATIONS'!$AD55))</f>
        <v/>
      </c>
      <c r="AC55" s="134" t="str">
        <f t="shared" si="1"/>
        <v>JUIN</v>
      </c>
      <c r="AD55" s="135">
        <f>VLOOKUP('SUIVI DES VERIFICATIONS'!$AC55,'Liste 2'!$D$1:$E$12,2,FALSE)</f>
        <v>43646</v>
      </c>
      <c r="AE55" s="134" t="str">
        <f>IF('SUIVI DES VERIFICATIONS'!$V55="","",(MONTH('SUIVI DES VERIFICATIONS'!$V55))-(MONTH('SUIVI DES VERIFICATIONS'!$AD55)))</f>
        <v/>
      </c>
      <c r="AF55" s="134" t="str">
        <f>IF(V55="","",VLOOKUP(MONTH(V55),LISTES!$A$15:$B$26,2,FALSE))</f>
        <v/>
      </c>
      <c r="AG55" s="136"/>
      <c r="AH55" s="81"/>
      <c r="AI55" s="81"/>
      <c r="AJ55" s="81" t="s">
        <v>529</v>
      </c>
      <c r="AK55" s="116"/>
      <c r="AL55" s="81"/>
      <c r="AM55" s="117"/>
      <c r="AN55" s="128"/>
      <c r="AO55" s="163">
        <f>IF('SUIVI DES VERIFICATIONS'!$V55&gt;0,IF('SUIVI DES VERIFICATIONS'!$W55="",1,0),0)</f>
        <v>0</v>
      </c>
      <c r="AP55" s="137">
        <f>IF('SUIVI DES VERIFICATIONS'!$V55&gt;0,IF('SUIVI DES VERIFICATIONS'!$X55="",1,0),0)</f>
        <v>0</v>
      </c>
      <c r="AQ55" s="137">
        <f>IF('SUIVI DES VERIFICATIONS'!$V55&gt;0,IF('SUIVI DES VERIFICATIONS'!$AG55="",1,0),0)</f>
        <v>0</v>
      </c>
      <c r="AR55" s="152" t="str">
        <f>IF(Y55="","",VLOOKUP(Y55,'[1]TABLEAU LC1'!A:A,1,FALSE))</f>
        <v/>
      </c>
    </row>
    <row r="56" spans="1:44" ht="30" customHeight="1">
      <c r="A56" s="94" t="str">
        <f t="shared" si="0"/>
        <v>43011-64--0</v>
      </c>
      <c r="B56" s="88">
        <v>43011</v>
      </c>
      <c r="C56" s="87" t="str">
        <f>VLOOKUP(A56,'Liste détentions mat2k'!$A$1:$I$2946,3,FALSE)</f>
        <v xml:space="preserve">ALFAN                         </v>
      </c>
      <c r="D56" s="89">
        <v>64</v>
      </c>
      <c r="E56" s="89"/>
      <c r="F56" s="89">
        <v>0</v>
      </c>
      <c r="G56" s="87" t="str">
        <f>IF('SUIVI DES VERIFICATIONS'!$D56="","",VLOOKUP(A56,'Liste détentions mat2k'!$A$1:$I$2946,5,FALSE))</f>
        <v xml:space="preserve">CDF RENSEIGNEMENT             </v>
      </c>
      <c r="H56" s="87" t="str">
        <f>IF('SUIVI DES VERIFICATIONS'!$E56="","",VLOOKUP(A56,'Liste détentions mat2k'!$A$1:$I$2946,7,FALSE))</f>
        <v/>
      </c>
      <c r="I56" s="101" t="str">
        <f>IF('SUIVI DES VERIFICATIONS'!$F56="","",VLOOKUP(A56,'Liste détentions mat2k'!$A$1:$I$2946,9,FALSE))</f>
        <v xml:space="preserve">RENS.PHOTO                    </v>
      </c>
      <c r="J56" s="108" t="s">
        <v>525</v>
      </c>
      <c r="K56" s="105" t="s">
        <v>525</v>
      </c>
      <c r="L56" s="105" t="s">
        <v>525</v>
      </c>
      <c r="M56" s="105" t="s">
        <v>525</v>
      </c>
      <c r="N56" s="105" t="s">
        <v>525</v>
      </c>
      <c r="O56" s="105" t="s">
        <v>526</v>
      </c>
      <c r="P56" s="105"/>
      <c r="Q56" s="105"/>
      <c r="R56" s="105"/>
      <c r="S56" s="105"/>
      <c r="T56" s="105"/>
      <c r="U56" s="113"/>
      <c r="V56" s="122"/>
      <c r="W56" s="119"/>
      <c r="X56" s="119"/>
      <c r="Y56" s="127"/>
      <c r="Z56" s="122"/>
      <c r="AA56" s="131"/>
      <c r="AB56" s="149" t="str">
        <f>IF('SUIVI DES VERIFICATIONS'!$V56="","",IF('SUIVI DES VERIFICATIONS'!$V56&lt;='SUIVI DES VERIFICATIONS'!$AD56,0,'SUIVI DES VERIFICATIONS'!$V56-'SUIVI DES VERIFICATIONS'!$AD56))</f>
        <v/>
      </c>
      <c r="AC56" s="138" t="str">
        <f t="shared" si="1"/>
        <v>JUIN</v>
      </c>
      <c r="AD56" s="139">
        <f>VLOOKUP('SUIVI DES VERIFICATIONS'!$AC56,'Liste 2'!$D$1:$E$12,2,FALSE)</f>
        <v>43646</v>
      </c>
      <c r="AE56" s="138" t="str">
        <f>IF('SUIVI DES VERIFICATIONS'!$V56="","",(MONTH('SUIVI DES VERIFICATIONS'!$V56))-(MONTH('SUIVI DES VERIFICATIONS'!$AD56)))</f>
        <v/>
      </c>
      <c r="AF56" s="138" t="str">
        <f>IF(V56="","",VLOOKUP(MONTH(V56),LISTES!$A$15:$B$26,2,FALSE))</f>
        <v/>
      </c>
      <c r="AG56" s="140"/>
      <c r="AH56" s="87"/>
      <c r="AI56" s="87"/>
      <c r="AJ56" s="87"/>
      <c r="AK56" s="118"/>
      <c r="AL56" s="87"/>
      <c r="AM56" s="119"/>
      <c r="AN56" s="127"/>
      <c r="AO56" s="162">
        <f>IF('SUIVI DES VERIFICATIONS'!$V56&gt;0,IF('SUIVI DES VERIFICATIONS'!$W56="",1,0),0)</f>
        <v>0</v>
      </c>
      <c r="AP56" s="141">
        <f>IF('SUIVI DES VERIFICATIONS'!$V56&gt;0,IF('SUIVI DES VERIFICATIONS'!$X56="",1,0),0)</f>
        <v>0</v>
      </c>
      <c r="AQ56" s="141">
        <f>IF('SUIVI DES VERIFICATIONS'!$V56&gt;0,IF('SUIVI DES VERIFICATIONS'!$AG56="",1,0),0)</f>
        <v>0</v>
      </c>
      <c r="AR56" s="150" t="str">
        <f>IF(Y56="","",VLOOKUP(Y56,'[1]TABLEAU LC1'!A:A,1,FALSE))</f>
        <v/>
      </c>
    </row>
    <row r="57" spans="1:44" ht="30" customHeight="1">
      <c r="A57" s="95" t="str">
        <f t="shared" si="0"/>
        <v>43011-65--0</v>
      </c>
      <c r="B57" s="85">
        <v>43011</v>
      </c>
      <c r="C57" s="81" t="str">
        <f>VLOOKUP(A57,'Liste détentions mat2k'!$A$1:$I$2946,3,FALSE)</f>
        <v xml:space="preserve">ALFAN                         </v>
      </c>
      <c r="D57" s="86">
        <v>65</v>
      </c>
      <c r="E57" s="86"/>
      <c r="F57" s="86">
        <v>0</v>
      </c>
      <c r="G57" s="81" t="str">
        <f>IF('SUIVI DES VERIFICATIONS'!$D57="","",VLOOKUP(A57,'Liste détentions mat2k'!$A$1:$I$2946,5,FALSE))</f>
        <v xml:space="preserve">FRMARFOR PATRIMOINE           </v>
      </c>
      <c r="H57" s="81" t="str">
        <f>IF('SUIVI DES VERIFICATIONS'!$E57="","",VLOOKUP(A57,'Liste détentions mat2k'!$A$1:$I$2946,7,FALSE))</f>
        <v/>
      </c>
      <c r="I57" s="102" t="str">
        <f>IF('SUIVI DES VERIFICATIONS'!$F57="","",VLOOKUP(A57,'Liste détentions mat2k'!$A$1:$I$2946,9,FALSE))</f>
        <v xml:space="preserve">PATRIMOINE FRMARFOR           </v>
      </c>
      <c r="J57" s="109" t="s">
        <v>525</v>
      </c>
      <c r="K57" s="104" t="s">
        <v>526</v>
      </c>
      <c r="L57" s="104" t="s">
        <v>525</v>
      </c>
      <c r="M57" s="104" t="s">
        <v>525</v>
      </c>
      <c r="N57" s="104" t="s">
        <v>525</v>
      </c>
      <c r="O57" s="104" t="s">
        <v>525</v>
      </c>
      <c r="P57" s="104"/>
      <c r="Q57" s="104"/>
      <c r="R57" s="104"/>
      <c r="S57" s="104"/>
      <c r="T57" s="104"/>
      <c r="U57" s="114"/>
      <c r="V57" s="123">
        <v>43495</v>
      </c>
      <c r="W57" s="117" t="s">
        <v>542</v>
      </c>
      <c r="X57" s="117" t="s">
        <v>825</v>
      </c>
      <c r="Y57" s="128" t="s">
        <v>652</v>
      </c>
      <c r="Z57" s="123">
        <v>43495</v>
      </c>
      <c r="AA57" s="132"/>
      <c r="AB57" s="151">
        <f>IF('SUIVI DES VERIFICATIONS'!$V57="","",IF('SUIVI DES VERIFICATIONS'!$V57&lt;='SUIVI DES VERIFICATIONS'!$AD57,0,'SUIVI DES VERIFICATIONS'!$V57-'SUIVI DES VERIFICATIONS'!$AD57))</f>
        <v>0</v>
      </c>
      <c r="AC57" s="134" t="str">
        <f t="shared" si="1"/>
        <v>FEVRIER</v>
      </c>
      <c r="AD57" s="135">
        <f>VLOOKUP('SUIVI DES VERIFICATIONS'!$AC57,'Liste 2'!$D$1:$E$12,2,FALSE)</f>
        <v>43524</v>
      </c>
      <c r="AE57" s="134">
        <f>IF('SUIVI DES VERIFICATIONS'!$V57="","",(MONTH('SUIVI DES VERIFICATIONS'!$V57))-(MONTH('SUIVI DES VERIFICATIONS'!$AD57)))</f>
        <v>-1</v>
      </c>
      <c r="AF57" s="134" t="str">
        <f>IF(V57="","",VLOOKUP(MONTH(V57),LISTES!$A$15:$B$26,2,FALSE))</f>
        <v>JANVIER</v>
      </c>
      <c r="AG57" s="136" t="s">
        <v>7</v>
      </c>
      <c r="AH57" s="81"/>
      <c r="AI57" s="81"/>
      <c r="AJ57" s="81"/>
      <c r="AK57" s="116"/>
      <c r="AL57" s="81"/>
      <c r="AM57" s="117"/>
      <c r="AN57" s="128"/>
      <c r="AO57" s="163">
        <f>IF('SUIVI DES VERIFICATIONS'!$V57&gt;0,IF('SUIVI DES VERIFICATIONS'!$W57="",1,0),0)</f>
        <v>0</v>
      </c>
      <c r="AP57" s="137">
        <f>IF('SUIVI DES VERIFICATIONS'!$V57&gt;0,IF('SUIVI DES VERIFICATIONS'!$X57="",1,0),0)</f>
        <v>0</v>
      </c>
      <c r="AQ57" s="137">
        <f>IF('SUIVI DES VERIFICATIONS'!$V57&gt;0,IF('SUIVI DES VERIFICATIONS'!$AG57="",1,0),0)</f>
        <v>0</v>
      </c>
      <c r="AR57" s="152" t="str">
        <f>IF(Y57="","",VLOOKUP(Y57,'[1]TABLEAU LC1'!A:A,1,FALSE))</f>
        <v>2019-322</v>
      </c>
    </row>
    <row r="58" spans="1:44" ht="30" customHeight="1">
      <c r="A58" s="94" t="str">
        <f t="shared" si="0"/>
        <v>43011-70--1</v>
      </c>
      <c r="B58" s="88">
        <v>43011</v>
      </c>
      <c r="C58" s="87" t="str">
        <f>VLOOKUP(A58,'Liste détentions mat2k'!$A$1:$I$2946,3,FALSE)</f>
        <v xml:space="preserve">ALFAN                         </v>
      </c>
      <c r="D58" s="89">
        <v>70</v>
      </c>
      <c r="E58" s="89"/>
      <c r="F58" s="89">
        <v>1</v>
      </c>
      <c r="G58" s="87" t="str">
        <f>IF('SUIVI DES VERIFICATIONS'!$D58="","",VLOOKUP(A58,'Liste détentions mat2k'!$A$1:$I$2946,5,FALSE))</f>
        <v xml:space="preserve">LOGISTIQUE                    </v>
      </c>
      <c r="H58" s="87" t="str">
        <f>IF('SUIVI DES VERIFICATIONS'!$E58="","",VLOOKUP(A58,'Liste détentions mat2k'!$A$1:$I$2946,7,FALSE))</f>
        <v/>
      </c>
      <c r="I58" s="101" t="str">
        <f>IF('SUIVI DES VERIFICATIONS'!$F58="","",VLOOKUP(A58,'Liste détentions mat2k'!$A$1:$I$2946,9,FALSE))</f>
        <v xml:space="preserve">SECRET/LOGIST                 </v>
      </c>
      <c r="J58" s="108" t="s">
        <v>525</v>
      </c>
      <c r="K58" s="105" t="s">
        <v>525</v>
      </c>
      <c r="L58" s="105" t="s">
        <v>525</v>
      </c>
      <c r="M58" s="105" t="s">
        <v>526</v>
      </c>
      <c r="N58" s="105" t="s">
        <v>525</v>
      </c>
      <c r="O58" s="105" t="s">
        <v>525</v>
      </c>
      <c r="P58" s="105"/>
      <c r="Q58" s="105"/>
      <c r="R58" s="105"/>
      <c r="S58" s="105"/>
      <c r="T58" s="105"/>
      <c r="U58" s="113"/>
      <c r="V58" s="122"/>
      <c r="W58" s="119"/>
      <c r="X58" s="119"/>
      <c r="Y58" s="127"/>
      <c r="Z58" s="122"/>
      <c r="AA58" s="131"/>
      <c r="AB58" s="149" t="str">
        <f>IF('SUIVI DES VERIFICATIONS'!$V58="","",IF('SUIVI DES VERIFICATIONS'!$V58&lt;='SUIVI DES VERIFICATIONS'!$AD58,0,'SUIVI DES VERIFICATIONS'!$V58-'SUIVI DES VERIFICATIONS'!$AD58))</f>
        <v/>
      </c>
      <c r="AC58" s="138" t="str">
        <f t="shared" si="1"/>
        <v>AVRIL</v>
      </c>
      <c r="AD58" s="139">
        <f>VLOOKUP('SUIVI DES VERIFICATIONS'!$AC58,'Liste 2'!$D$1:$E$12,2,FALSE)</f>
        <v>43585</v>
      </c>
      <c r="AE58" s="138" t="str">
        <f>IF('SUIVI DES VERIFICATIONS'!$V58="","",(MONTH('SUIVI DES VERIFICATIONS'!$V58))-(MONTH('SUIVI DES VERIFICATIONS'!$AD58)))</f>
        <v/>
      </c>
      <c r="AF58" s="138" t="str">
        <f>IF(V58="","",VLOOKUP(MONTH(V58),LISTES!$A$15:$B$26,2,FALSE))</f>
        <v/>
      </c>
      <c r="AG58" s="140"/>
      <c r="AH58" s="87"/>
      <c r="AI58" s="87"/>
      <c r="AJ58" s="87"/>
      <c r="AK58" s="118"/>
      <c r="AL58" s="87"/>
      <c r="AM58" s="119"/>
      <c r="AN58" s="127"/>
      <c r="AO58" s="162">
        <f>IF('SUIVI DES VERIFICATIONS'!$V58&gt;0,IF('SUIVI DES VERIFICATIONS'!$W58="",1,0),0)</f>
        <v>0</v>
      </c>
      <c r="AP58" s="141">
        <f>IF('SUIVI DES VERIFICATIONS'!$V58&gt;0,IF('SUIVI DES VERIFICATIONS'!$X58="",1,0),0)</f>
        <v>0</v>
      </c>
      <c r="AQ58" s="141">
        <f>IF('SUIVI DES VERIFICATIONS'!$V58&gt;0,IF('SUIVI DES VERIFICATIONS'!$AG58="",1,0),0)</f>
        <v>0</v>
      </c>
      <c r="AR58" s="150" t="str">
        <f>IF(Y58="","",VLOOKUP(Y58,'[1]TABLEAU LC1'!A:A,1,FALSE))</f>
        <v/>
      </c>
    </row>
    <row r="59" spans="1:44" ht="30" customHeight="1">
      <c r="A59" s="95" t="str">
        <f t="shared" si="0"/>
        <v>43011-80--0</v>
      </c>
      <c r="B59" s="85">
        <v>43011</v>
      </c>
      <c r="C59" s="81" t="str">
        <f>VLOOKUP(A59,'Liste détentions mat2k'!$A$1:$I$2946,3,FALSE)</f>
        <v xml:space="preserve">ALFAN                         </v>
      </c>
      <c r="D59" s="86">
        <v>80</v>
      </c>
      <c r="E59" s="86"/>
      <c r="F59" s="86">
        <v>0</v>
      </c>
      <c r="G59" s="81" t="str">
        <f>IF('SUIVI DES VERIFICATIONS'!$D59="","",VLOOKUP(A59,'Liste détentions mat2k'!$A$1:$I$2946,5,FALSE))</f>
        <v xml:space="preserve">AFFAIRES GENERALES            </v>
      </c>
      <c r="H59" s="81" t="str">
        <f>IF('SUIVI DES VERIFICATIONS'!$E59="","",VLOOKUP(A59,'Liste détentions mat2k'!$A$1:$I$2946,7,FALSE))</f>
        <v/>
      </c>
      <c r="I59" s="102" t="str">
        <f>IF('SUIVI DES VERIFICATIONS'!$F59="","",VLOOKUP(A59,'Liste détentions mat2k'!$A$1:$I$2946,9,FALSE))</f>
        <v xml:space="preserve">MAT BUREAU                    </v>
      </c>
      <c r="J59" s="109" t="s">
        <v>525</v>
      </c>
      <c r="K59" s="104" t="s">
        <v>525</v>
      </c>
      <c r="L59" s="104" t="s">
        <v>525</v>
      </c>
      <c r="M59" s="104" t="s">
        <v>526</v>
      </c>
      <c r="N59" s="104" t="s">
        <v>525</v>
      </c>
      <c r="O59" s="104" t="s">
        <v>525</v>
      </c>
      <c r="P59" s="104"/>
      <c r="Q59" s="104"/>
      <c r="R59" s="104"/>
      <c r="S59" s="104"/>
      <c r="T59" s="104"/>
      <c r="U59" s="114"/>
      <c r="V59" s="123"/>
      <c r="W59" s="117"/>
      <c r="X59" s="117"/>
      <c r="Y59" s="128"/>
      <c r="Z59" s="123">
        <v>43592</v>
      </c>
      <c r="AA59" s="132"/>
      <c r="AB59" s="151" t="str">
        <f>IF('SUIVI DES VERIFICATIONS'!$V59="","",IF('SUIVI DES VERIFICATIONS'!$V59&lt;='SUIVI DES VERIFICATIONS'!$AD59,0,'SUIVI DES VERIFICATIONS'!$V59-'SUIVI DES VERIFICATIONS'!$AD59))</f>
        <v/>
      </c>
      <c r="AC59" s="134" t="str">
        <f t="shared" si="1"/>
        <v>AVRIL</v>
      </c>
      <c r="AD59" s="135">
        <f>VLOOKUP('SUIVI DES VERIFICATIONS'!$AC59,'Liste 2'!$D$1:$E$12,2,FALSE)</f>
        <v>43585</v>
      </c>
      <c r="AE59" s="134" t="str">
        <f>IF('SUIVI DES VERIFICATIONS'!$V59="","",(MONTH('SUIVI DES VERIFICATIONS'!$V59))-(MONTH('SUIVI DES VERIFICATIONS'!$AD59)))</f>
        <v/>
      </c>
      <c r="AF59" s="134" t="str">
        <f>IF(V59="","",VLOOKUP(MONTH(V59),LISTES!$A$15:$B$26,2,FALSE))</f>
        <v/>
      </c>
      <c r="AG59" s="136"/>
      <c r="AH59" s="81"/>
      <c r="AI59" s="81"/>
      <c r="AJ59" s="81"/>
      <c r="AK59" s="116"/>
      <c r="AL59" s="81"/>
      <c r="AM59" s="117"/>
      <c r="AN59" s="128"/>
      <c r="AO59" s="163">
        <f>IF('SUIVI DES VERIFICATIONS'!$V59&gt;0,IF('SUIVI DES VERIFICATIONS'!$W59="",1,0),0)</f>
        <v>0</v>
      </c>
      <c r="AP59" s="137">
        <f>IF('SUIVI DES VERIFICATIONS'!$V59&gt;0,IF('SUIVI DES VERIFICATIONS'!$X59="",1,0),0)</f>
        <v>0</v>
      </c>
      <c r="AQ59" s="137">
        <f>IF('SUIVI DES VERIFICATIONS'!$V59&gt;0,IF('SUIVI DES VERIFICATIONS'!$AG59="",1,0),0)</f>
        <v>0</v>
      </c>
      <c r="AR59" s="152" t="str">
        <f>IF(Y59="","",VLOOKUP(Y59,'[1]TABLEAU LC1'!A:A,1,FALSE))</f>
        <v/>
      </c>
    </row>
    <row r="60" spans="1:44" ht="30" customHeight="1">
      <c r="A60" s="94" t="str">
        <f t="shared" si="0"/>
        <v>43011-80--1</v>
      </c>
      <c r="B60" s="88">
        <v>43011</v>
      </c>
      <c r="C60" s="87" t="str">
        <f>VLOOKUP(A60,'Liste détentions mat2k'!$A$1:$I$2946,3,FALSE)</f>
        <v xml:space="preserve">ALFAN                         </v>
      </c>
      <c r="D60" s="89">
        <v>80</v>
      </c>
      <c r="E60" s="89"/>
      <c r="F60" s="89">
        <v>1</v>
      </c>
      <c r="G60" s="87" t="str">
        <f>IF('SUIVI DES VERIFICATIONS'!$D60="","",VLOOKUP(A60,'Liste détentions mat2k'!$A$1:$I$2946,5,FALSE))</f>
        <v xml:space="preserve">AFFAIRES GENERALES            </v>
      </c>
      <c r="H60" s="87" t="str">
        <f>IF('SUIVI DES VERIFICATIONS'!$E60="","",VLOOKUP(A60,'Liste détentions mat2k'!$A$1:$I$2946,7,FALSE))</f>
        <v/>
      </c>
      <c r="I60" s="101" t="str">
        <f>IF('SUIVI DES VERIFICATIONS'!$F60="","",VLOOKUP(A60,'Liste détentions mat2k'!$A$1:$I$2946,9,FALSE))</f>
        <v xml:space="preserve">SECRET/AG                     </v>
      </c>
      <c r="J60" s="108" t="s">
        <v>525</v>
      </c>
      <c r="K60" s="105" t="s">
        <v>525</v>
      </c>
      <c r="L60" s="105" t="s">
        <v>525</v>
      </c>
      <c r="M60" s="105" t="s">
        <v>525</v>
      </c>
      <c r="N60" s="105" t="s">
        <v>526</v>
      </c>
      <c r="O60" s="105" t="s">
        <v>525</v>
      </c>
      <c r="P60" s="105"/>
      <c r="Q60" s="105"/>
      <c r="R60" s="105"/>
      <c r="S60" s="105"/>
      <c r="T60" s="105"/>
      <c r="U60" s="113"/>
      <c r="V60" s="122">
        <v>43592</v>
      </c>
      <c r="W60" s="119" t="s">
        <v>929</v>
      </c>
      <c r="X60" s="119" t="s">
        <v>825</v>
      </c>
      <c r="Y60" s="127" t="s">
        <v>1152</v>
      </c>
      <c r="Z60" s="122">
        <v>43587</v>
      </c>
      <c r="AA60" s="131"/>
      <c r="AB60" s="149">
        <f>IF('SUIVI DES VERIFICATIONS'!$V60="","",IF('SUIVI DES VERIFICATIONS'!$V60&lt;='SUIVI DES VERIFICATIONS'!$AD60,0,'SUIVI DES VERIFICATIONS'!$V60-'SUIVI DES VERIFICATIONS'!$AD60))</f>
        <v>0</v>
      </c>
      <c r="AC60" s="138" t="str">
        <f t="shared" si="1"/>
        <v>MAI</v>
      </c>
      <c r="AD60" s="139">
        <f>VLOOKUP('SUIVI DES VERIFICATIONS'!$AC60,'Liste 2'!$D$1:$E$12,2,FALSE)</f>
        <v>43616</v>
      </c>
      <c r="AE60" s="138">
        <f>IF('SUIVI DES VERIFICATIONS'!$V60="","",(MONTH('SUIVI DES VERIFICATIONS'!$V60))-(MONTH('SUIVI DES VERIFICATIONS'!$AD60)))</f>
        <v>0</v>
      </c>
      <c r="AF60" s="138" t="str">
        <f>IF(V60="","",VLOOKUP(MONTH(V60),LISTES!$A$15:$B$26,2,FALSE))</f>
        <v>MAI</v>
      </c>
      <c r="AG60" s="140"/>
      <c r="AH60" s="87"/>
      <c r="AI60" s="87"/>
      <c r="AJ60" s="87"/>
      <c r="AK60" s="118"/>
      <c r="AL60" s="87"/>
      <c r="AM60" s="119"/>
      <c r="AN60" s="127"/>
      <c r="AO60" s="162">
        <f>IF('SUIVI DES VERIFICATIONS'!$V60&gt;0,IF('SUIVI DES VERIFICATIONS'!$W60="",1,0),0)</f>
        <v>0</v>
      </c>
      <c r="AP60" s="141">
        <f>IF('SUIVI DES VERIFICATIONS'!$V60&gt;0,IF('SUIVI DES VERIFICATIONS'!$X60="",1,0),0)</f>
        <v>0</v>
      </c>
      <c r="AQ60" s="141">
        <f>IF('SUIVI DES VERIFICATIONS'!$V60&gt;0,IF('SUIVI DES VERIFICATIONS'!$AG60="",1,0),0)</f>
        <v>1</v>
      </c>
      <c r="AR60" s="150" t="str">
        <f>IF(Y60="","",VLOOKUP(Y60,'[1]TABLEAU LC1'!A:A,1,FALSE))</f>
        <v>2019-1497</v>
      </c>
    </row>
    <row r="61" spans="1:44" ht="30" customHeight="1">
      <c r="A61" s="95" t="str">
        <f t="shared" si="0"/>
        <v>43011-88--1</v>
      </c>
      <c r="B61" s="85">
        <v>43011</v>
      </c>
      <c r="C61" s="81" t="str">
        <f>VLOOKUP(A61,'Liste détentions mat2k'!$A$1:$I$2946,3,FALSE)</f>
        <v xml:space="preserve">ALFAN                         </v>
      </c>
      <c r="D61" s="86">
        <v>88</v>
      </c>
      <c r="E61" s="86"/>
      <c r="F61" s="86">
        <v>1</v>
      </c>
      <c r="G61" s="81" t="str">
        <f>IF('SUIVI DES VERIFICATIONS'!$D61="","",VLOOKUP(A61,'Liste détentions mat2k'!$A$1:$I$2946,5,FALSE))</f>
        <v xml:space="preserve">LCAI                          </v>
      </c>
      <c r="H61" s="81" t="str">
        <f>IF('SUIVI DES VERIFICATIONS'!$E61="","",VLOOKUP(A61,'Liste détentions mat2k'!$A$1:$I$2946,7,FALSE))</f>
        <v/>
      </c>
      <c r="I61" s="102" t="str">
        <f>IF('SUIVI DES VERIFICATIONS'!$F61="","",VLOOKUP(A61,'Liste détentions mat2k'!$A$1:$I$2946,9,FALSE))</f>
        <v xml:space="preserve">LCAI                          </v>
      </c>
      <c r="J61" s="109" t="s">
        <v>525</v>
      </c>
      <c r="K61" s="104" t="s">
        <v>526</v>
      </c>
      <c r="L61" s="104" t="s">
        <v>525</v>
      </c>
      <c r="M61" s="104" t="s">
        <v>525</v>
      </c>
      <c r="N61" s="104" t="s">
        <v>525</v>
      </c>
      <c r="O61" s="104" t="s">
        <v>525</v>
      </c>
      <c r="P61" s="104"/>
      <c r="Q61" s="104"/>
      <c r="R61" s="104"/>
      <c r="S61" s="104"/>
      <c r="T61" s="104"/>
      <c r="U61" s="114"/>
      <c r="V61" s="123">
        <v>43497</v>
      </c>
      <c r="W61" s="117" t="s">
        <v>542</v>
      </c>
      <c r="X61" s="117" t="s">
        <v>825</v>
      </c>
      <c r="Y61" s="128" t="s">
        <v>697</v>
      </c>
      <c r="Z61" s="123">
        <v>43495</v>
      </c>
      <c r="AA61" s="132"/>
      <c r="AB61" s="151">
        <f>IF('SUIVI DES VERIFICATIONS'!$V61="","",IF('SUIVI DES VERIFICATIONS'!$V61&lt;='SUIVI DES VERIFICATIONS'!$AD61,0,'SUIVI DES VERIFICATIONS'!$V61-'SUIVI DES VERIFICATIONS'!$AD61))</f>
        <v>0</v>
      </c>
      <c r="AC61" s="134" t="str">
        <f t="shared" si="1"/>
        <v>FEVRIER</v>
      </c>
      <c r="AD61" s="135">
        <f>VLOOKUP('SUIVI DES VERIFICATIONS'!$AC61,'Liste 2'!$D$1:$E$12,2,FALSE)</f>
        <v>43524</v>
      </c>
      <c r="AE61" s="134">
        <f>IF('SUIVI DES VERIFICATIONS'!$V61="","",(MONTH('SUIVI DES VERIFICATIONS'!$V61))-(MONTH('SUIVI DES VERIFICATIONS'!$AD61)))</f>
        <v>0</v>
      </c>
      <c r="AF61" s="134" t="str">
        <f>IF(V61="","",VLOOKUP(MONTH(V61),LISTES!$A$15:$B$26,2,FALSE))</f>
        <v>FEVRIER</v>
      </c>
      <c r="AG61" s="136" t="s">
        <v>7</v>
      </c>
      <c r="AH61" s="81"/>
      <c r="AI61" s="81"/>
      <c r="AJ61" s="81"/>
      <c r="AK61" s="116"/>
      <c r="AL61" s="81"/>
      <c r="AM61" s="117"/>
      <c r="AN61" s="128"/>
      <c r="AO61" s="163">
        <f>IF('SUIVI DES VERIFICATIONS'!$V61&gt;0,IF('SUIVI DES VERIFICATIONS'!$W61="",1,0),0)</f>
        <v>0</v>
      </c>
      <c r="AP61" s="137">
        <f>IF('SUIVI DES VERIFICATIONS'!$V61&gt;0,IF('SUIVI DES VERIFICATIONS'!$X61="",1,0),0)</f>
        <v>0</v>
      </c>
      <c r="AQ61" s="137">
        <f>IF('SUIVI DES VERIFICATIONS'!$V61&gt;0,IF('SUIVI DES VERIFICATIONS'!$AG61="",1,0),0)</f>
        <v>0</v>
      </c>
      <c r="AR61" s="152" t="str">
        <f>IF(Y61="","",VLOOKUP(Y61,'[1]TABLEAU LC1'!A:A,1,FALSE))</f>
        <v>2019-432</v>
      </c>
    </row>
    <row r="62" spans="1:44" ht="30" customHeight="1">
      <c r="A62" s="94" t="str">
        <f t="shared" si="0"/>
        <v>43011-90--3</v>
      </c>
      <c r="B62" s="88">
        <v>43011</v>
      </c>
      <c r="C62" s="87" t="str">
        <f>VLOOKUP(A62,'Liste détentions mat2k'!$A$1:$I$2946,3,FALSE)</f>
        <v xml:space="preserve">ALFAN                         </v>
      </c>
      <c r="D62" s="89">
        <v>90</v>
      </c>
      <c r="E62" s="89"/>
      <c r="F62" s="89">
        <v>3</v>
      </c>
      <c r="G62" s="87" t="str">
        <f>IF('SUIVI DES VERIFICATIONS'!$D62="","",VLOOKUP(A62,'Liste détentions mat2k'!$A$1:$I$2946,5,FALSE))</f>
        <v xml:space="preserve">ENTRAINEMENT                  </v>
      </c>
      <c r="H62" s="87" t="str">
        <f>IF('SUIVI DES VERIFICATIONS'!$E62="","",VLOOKUP(A62,'Liste détentions mat2k'!$A$1:$I$2946,7,FALSE))</f>
        <v/>
      </c>
      <c r="I62" s="101" t="str">
        <f>IF('SUIVI DES VERIFICATIONS'!$F62="","",VLOOKUP(A62,'Liste détentions mat2k'!$A$1:$I$2946,9,FALSE))</f>
        <v xml:space="preserve">SENIN                         </v>
      </c>
      <c r="J62" s="108" t="s">
        <v>525</v>
      </c>
      <c r="K62" s="105" t="s">
        <v>526</v>
      </c>
      <c r="L62" s="105" t="s">
        <v>525</v>
      </c>
      <c r="M62" s="105" t="s">
        <v>525</v>
      </c>
      <c r="N62" s="105" t="s">
        <v>525</v>
      </c>
      <c r="O62" s="105" t="s">
        <v>525</v>
      </c>
      <c r="P62" s="105"/>
      <c r="Q62" s="105"/>
      <c r="R62" s="105"/>
      <c r="S62" s="105"/>
      <c r="T62" s="105"/>
      <c r="U62" s="113"/>
      <c r="V62" s="122">
        <v>43500</v>
      </c>
      <c r="W62" s="119" t="s">
        <v>542</v>
      </c>
      <c r="X62" s="119" t="s">
        <v>825</v>
      </c>
      <c r="Y62" s="127" t="s">
        <v>609</v>
      </c>
      <c r="Z62" s="122">
        <v>43495</v>
      </c>
      <c r="AA62" s="131"/>
      <c r="AB62" s="149">
        <f>IF('SUIVI DES VERIFICATIONS'!$V62="","",IF('SUIVI DES VERIFICATIONS'!$V62&lt;='SUIVI DES VERIFICATIONS'!$AD62,0,'SUIVI DES VERIFICATIONS'!$V62-'SUIVI DES VERIFICATIONS'!$AD62))</f>
        <v>0</v>
      </c>
      <c r="AC62" s="138" t="str">
        <f t="shared" si="1"/>
        <v>FEVRIER</v>
      </c>
      <c r="AD62" s="139">
        <f>VLOOKUP('SUIVI DES VERIFICATIONS'!$AC62,'Liste 2'!$D$1:$E$12,2,FALSE)</f>
        <v>43524</v>
      </c>
      <c r="AE62" s="138">
        <f>IF('SUIVI DES VERIFICATIONS'!$V62="","",(MONTH('SUIVI DES VERIFICATIONS'!$V62))-(MONTH('SUIVI DES VERIFICATIONS'!$AD62)))</f>
        <v>0</v>
      </c>
      <c r="AF62" s="138" t="str">
        <f>IF(V62="","",VLOOKUP(MONTH(V62),LISTES!$A$15:$B$26,2,FALSE))</f>
        <v>FEVRIER</v>
      </c>
      <c r="AG62" s="140" t="s">
        <v>6</v>
      </c>
      <c r="AH62" s="87"/>
      <c r="AI62" s="87"/>
      <c r="AJ62" s="87"/>
      <c r="AK62" s="118"/>
      <c r="AL62" s="87"/>
      <c r="AM62" s="119"/>
      <c r="AN62" s="127"/>
      <c r="AO62" s="162">
        <f>IF('SUIVI DES VERIFICATIONS'!$V62&gt;0,IF('SUIVI DES VERIFICATIONS'!$W62="",1,0),0)</f>
        <v>0</v>
      </c>
      <c r="AP62" s="141">
        <f>IF('SUIVI DES VERIFICATIONS'!$V62&gt;0,IF('SUIVI DES VERIFICATIONS'!$X62="",1,0),0)</f>
        <v>0</v>
      </c>
      <c r="AQ62" s="141">
        <f>IF('SUIVI DES VERIFICATIONS'!$V62&gt;0,IF('SUIVI DES VERIFICATIONS'!$AG62="",1,0),0)</f>
        <v>0</v>
      </c>
      <c r="AR62" s="150" t="str">
        <f>IF(Y62="","",VLOOKUP(Y62,'[1]TABLEAU LC1'!A:A,1,FALSE))</f>
        <v>2019-252</v>
      </c>
    </row>
    <row r="63" spans="1:44" ht="30" customHeight="1">
      <c r="A63" s="95" t="str">
        <f t="shared" si="0"/>
        <v>43011-90--4</v>
      </c>
      <c r="B63" s="85">
        <v>43011</v>
      </c>
      <c r="C63" s="81" t="str">
        <f>VLOOKUP(A63,'Liste détentions mat2k'!$A$1:$I$2946,3,FALSE)</f>
        <v xml:space="preserve">ALFAN                         </v>
      </c>
      <c r="D63" s="86">
        <v>90</v>
      </c>
      <c r="E63" s="86"/>
      <c r="F63" s="86">
        <v>4</v>
      </c>
      <c r="G63" s="81" t="str">
        <f>IF('SUIVI DES VERIFICATIONS'!$D63="","",VLOOKUP(A63,'Liste détentions mat2k'!$A$1:$I$2946,5,FALSE))</f>
        <v xml:space="preserve">ENTRAINEMENT                  </v>
      </c>
      <c r="H63" s="81" t="str">
        <f>IF('SUIVI DES VERIFICATIONS'!$E63="","",VLOOKUP(A63,'Liste détentions mat2k'!$A$1:$I$2946,7,FALSE))</f>
        <v/>
      </c>
      <c r="I63" s="102" t="str">
        <f>IF('SUIVI DES VERIFICATIONS'!$F63="","",VLOOKUP(A63,'Liste détentions mat2k'!$A$1:$I$2946,9,FALSE))</f>
        <v xml:space="preserve">ENT/PATRIMOINE                </v>
      </c>
      <c r="J63" s="109" t="s">
        <v>525</v>
      </c>
      <c r="K63" s="104" t="s">
        <v>525</v>
      </c>
      <c r="L63" s="104" t="s">
        <v>525</v>
      </c>
      <c r="M63" s="104" t="s">
        <v>526</v>
      </c>
      <c r="N63" s="104" t="s">
        <v>525</v>
      </c>
      <c r="O63" s="104" t="s">
        <v>525</v>
      </c>
      <c r="P63" s="104"/>
      <c r="Q63" s="104"/>
      <c r="R63" s="104"/>
      <c r="S63" s="104"/>
      <c r="T63" s="104"/>
      <c r="U63" s="114"/>
      <c r="V63" s="123">
        <v>43584</v>
      </c>
      <c r="W63" s="117" t="s">
        <v>542</v>
      </c>
      <c r="X63" s="117" t="s">
        <v>825</v>
      </c>
      <c r="Y63" s="128" t="s">
        <v>1520</v>
      </c>
      <c r="Z63" s="123">
        <v>43552</v>
      </c>
      <c r="AA63" s="132"/>
      <c r="AB63" s="151">
        <f>IF('SUIVI DES VERIFICATIONS'!$V63="","",IF('SUIVI DES VERIFICATIONS'!$V63&lt;='SUIVI DES VERIFICATIONS'!$AD63,0,'SUIVI DES VERIFICATIONS'!$V63-'SUIVI DES VERIFICATIONS'!$AD63))</f>
        <v>0</v>
      </c>
      <c r="AC63" s="134" t="str">
        <f t="shared" si="1"/>
        <v>AVRIL</v>
      </c>
      <c r="AD63" s="135">
        <f>VLOOKUP('SUIVI DES VERIFICATIONS'!$AC63,'Liste 2'!$D$1:$E$12,2,FALSE)</f>
        <v>43585</v>
      </c>
      <c r="AE63" s="134">
        <f>IF('SUIVI DES VERIFICATIONS'!$V63="","",(MONTH('SUIVI DES VERIFICATIONS'!$V63))-(MONTH('SUIVI DES VERIFICATIONS'!$AD63)))</f>
        <v>0</v>
      </c>
      <c r="AF63" s="134" t="str">
        <f>IF(V63="","",VLOOKUP(MONTH(V63),LISTES!$A$15:$B$26,2,FALSE))</f>
        <v>AVRIL</v>
      </c>
      <c r="AG63" s="136"/>
      <c r="AH63" s="81"/>
      <c r="AI63" s="81"/>
      <c r="AJ63" s="81"/>
      <c r="AK63" s="116"/>
      <c r="AL63" s="81"/>
      <c r="AM63" s="117"/>
      <c r="AN63" s="128"/>
      <c r="AO63" s="163">
        <f>IF('SUIVI DES VERIFICATIONS'!$V63&gt;0,IF('SUIVI DES VERIFICATIONS'!$W63="",1,0),0)</f>
        <v>0</v>
      </c>
      <c r="AP63" s="137">
        <f>IF('SUIVI DES VERIFICATIONS'!$V63&gt;0,IF('SUIVI DES VERIFICATIONS'!$X63="",1,0),0)</f>
        <v>0</v>
      </c>
      <c r="AQ63" s="137">
        <f>IF('SUIVI DES VERIFICATIONS'!$V63&gt;0,IF('SUIVI DES VERIFICATIONS'!$AG63="",1,0),0)</f>
        <v>1</v>
      </c>
      <c r="AR63" s="152" t="str">
        <f>IF(Y63="","",VLOOKUP(Y63,'[1]TABLEAU LC1'!A:A,1,FALSE))</f>
        <v>2019-1501</v>
      </c>
    </row>
    <row r="64" spans="1:44" ht="30" customHeight="1">
      <c r="A64" s="94" t="str">
        <f t="shared" si="0"/>
        <v>43011-91--0</v>
      </c>
      <c r="B64" s="88">
        <v>43011</v>
      </c>
      <c r="C64" s="87" t="str">
        <f>VLOOKUP(A64,'Liste détentions mat2k'!$A$1:$I$2946,3,FALSE)</f>
        <v xml:space="preserve">ALFAN                         </v>
      </c>
      <c r="D64" s="89">
        <v>91</v>
      </c>
      <c r="E64" s="89"/>
      <c r="F64" s="89">
        <v>0</v>
      </c>
      <c r="G64" s="87" t="str">
        <f>IF('SUIVI DES VERIFICATIONS'!$D64="","",VLOOKUP(A64,'Liste détentions mat2k'!$A$1:$I$2946,5,FALSE))</f>
        <v xml:space="preserve">ENTRAIN/EFFETS SPECIAUX       </v>
      </c>
      <c r="H64" s="87" t="str">
        <f>IF('SUIVI DES VERIFICATIONS'!$E64="","",VLOOKUP(A64,'Liste détentions mat2k'!$A$1:$I$2946,7,FALSE))</f>
        <v/>
      </c>
      <c r="I64" s="101" t="str">
        <f>IF('SUIVI DES VERIFICATIONS'!$F64="","",VLOOKUP(A64,'Liste détentions mat2k'!$A$1:$I$2946,9,FALSE))</f>
        <v xml:space="preserve">EFFTS/SPCX/DIV/ENT            </v>
      </c>
      <c r="J64" s="108" t="s">
        <v>525</v>
      </c>
      <c r="K64" s="105" t="s">
        <v>525</v>
      </c>
      <c r="L64" s="105" t="s">
        <v>525</v>
      </c>
      <c r="M64" s="105" t="s">
        <v>525</v>
      </c>
      <c r="N64" s="105" t="s">
        <v>525</v>
      </c>
      <c r="O64" s="105" t="s">
        <v>526</v>
      </c>
      <c r="P64" s="105"/>
      <c r="Q64" s="105"/>
      <c r="R64" s="105"/>
      <c r="S64" s="105"/>
      <c r="T64" s="105"/>
      <c r="U64" s="113"/>
      <c r="V64" s="122"/>
      <c r="W64" s="119"/>
      <c r="X64" s="119"/>
      <c r="Y64" s="127"/>
      <c r="Z64" s="122"/>
      <c r="AA64" s="131"/>
      <c r="AB64" s="149" t="str">
        <f>IF('SUIVI DES VERIFICATIONS'!$V64="","",IF('SUIVI DES VERIFICATIONS'!$V64&lt;='SUIVI DES VERIFICATIONS'!$AD64,0,'SUIVI DES VERIFICATIONS'!$V64-'SUIVI DES VERIFICATIONS'!$AD64))</f>
        <v/>
      </c>
      <c r="AC64" s="138" t="str">
        <f t="shared" si="1"/>
        <v>JUIN</v>
      </c>
      <c r="AD64" s="139">
        <f>VLOOKUP('SUIVI DES VERIFICATIONS'!$AC64,'Liste 2'!$D$1:$E$12,2,FALSE)</f>
        <v>43646</v>
      </c>
      <c r="AE64" s="138" t="str">
        <f>IF('SUIVI DES VERIFICATIONS'!$V64="","",(MONTH('SUIVI DES VERIFICATIONS'!$V64))-(MONTH('SUIVI DES VERIFICATIONS'!$AD64)))</f>
        <v/>
      </c>
      <c r="AF64" s="138" t="str">
        <f>IF(V64="","",VLOOKUP(MONTH(V64),LISTES!$A$15:$B$26,2,FALSE))</f>
        <v/>
      </c>
      <c r="AG64" s="140"/>
      <c r="AH64" s="87"/>
      <c r="AI64" s="87"/>
      <c r="AJ64" s="87" t="s">
        <v>529</v>
      </c>
      <c r="AK64" s="118"/>
      <c r="AL64" s="87"/>
      <c r="AM64" s="119"/>
      <c r="AN64" s="127"/>
      <c r="AO64" s="162">
        <f>IF('SUIVI DES VERIFICATIONS'!$V64&gt;0,IF('SUIVI DES VERIFICATIONS'!$W64="",1,0),0)</f>
        <v>0</v>
      </c>
      <c r="AP64" s="141">
        <f>IF('SUIVI DES VERIFICATIONS'!$V64&gt;0,IF('SUIVI DES VERIFICATIONS'!$X64="",1,0),0)</f>
        <v>0</v>
      </c>
      <c r="AQ64" s="141">
        <f>IF('SUIVI DES VERIFICATIONS'!$V64&gt;0,IF('SUIVI DES VERIFICATIONS'!$AG64="",1,0),0)</f>
        <v>0</v>
      </c>
      <c r="AR64" s="150" t="str">
        <f>IF(Y64="","",VLOOKUP(Y64,'[1]TABLEAU LC1'!A:A,1,FALSE))</f>
        <v/>
      </c>
    </row>
    <row r="65" spans="1:44" ht="30" customHeight="1">
      <c r="A65" s="95" t="str">
        <f t="shared" si="0"/>
        <v>43011-92--0</v>
      </c>
      <c r="B65" s="85">
        <v>43011</v>
      </c>
      <c r="C65" s="81" t="str">
        <f>VLOOKUP(A65,'Liste détentions mat2k'!$A$1:$I$2946,3,FALSE)</f>
        <v xml:space="preserve">ALFAN                         </v>
      </c>
      <c r="D65" s="86">
        <v>92</v>
      </c>
      <c r="E65" s="86"/>
      <c r="F65" s="86">
        <v>0</v>
      </c>
      <c r="G65" s="81" t="str">
        <f>IF('SUIVI DES VERIFICATIONS'!$D65="","",VLOOKUP(A65,'Liste détentions mat2k'!$A$1:$I$2946,5,FALSE))</f>
        <v xml:space="preserve">ENTRAIN/PROTEC                </v>
      </c>
      <c r="H65" s="81" t="str">
        <f>IF('SUIVI DES VERIFICATIONS'!$E65="","",VLOOKUP(A65,'Liste détentions mat2k'!$A$1:$I$2946,7,FALSE))</f>
        <v/>
      </c>
      <c r="I65" s="102" t="str">
        <f>IF('SUIVI DES VERIFICATIONS'!$F65="","",VLOOKUP(A65,'Liste détentions mat2k'!$A$1:$I$2946,9,FALSE))</f>
        <v xml:space="preserve">ENT/PROTEC                    </v>
      </c>
      <c r="J65" s="109" t="s">
        <v>525</v>
      </c>
      <c r="K65" s="104" t="s">
        <v>525</v>
      </c>
      <c r="L65" s="104" t="s">
        <v>525</v>
      </c>
      <c r="M65" s="104" t="s">
        <v>525</v>
      </c>
      <c r="N65" s="104" t="s">
        <v>526</v>
      </c>
      <c r="O65" s="104" t="s">
        <v>525</v>
      </c>
      <c r="P65" s="104"/>
      <c r="Q65" s="104"/>
      <c r="R65" s="104"/>
      <c r="S65" s="104"/>
      <c r="T65" s="104"/>
      <c r="U65" s="114"/>
      <c r="V65" s="123"/>
      <c r="W65" s="117"/>
      <c r="X65" s="117"/>
      <c r="Y65" s="128"/>
      <c r="Z65" s="123">
        <v>43581</v>
      </c>
      <c r="AA65" s="132"/>
      <c r="AB65" s="151" t="str">
        <f>IF('SUIVI DES VERIFICATIONS'!$V65="","",IF('SUIVI DES VERIFICATIONS'!$V65&lt;='SUIVI DES VERIFICATIONS'!$AD65,0,'SUIVI DES VERIFICATIONS'!$V65-'SUIVI DES VERIFICATIONS'!$AD65))</f>
        <v/>
      </c>
      <c r="AC65" s="134" t="str">
        <f t="shared" si="1"/>
        <v>MAI</v>
      </c>
      <c r="AD65" s="135">
        <f>VLOOKUP('SUIVI DES VERIFICATIONS'!$AC65,'Liste 2'!$D$1:$E$12,2,FALSE)</f>
        <v>43616</v>
      </c>
      <c r="AE65" s="134" t="str">
        <f>IF('SUIVI DES VERIFICATIONS'!$V65="","",(MONTH('SUIVI DES VERIFICATIONS'!$V65))-(MONTH('SUIVI DES VERIFICATIONS'!$AD65)))</f>
        <v/>
      </c>
      <c r="AF65" s="134" t="str">
        <f>IF(V65="","",VLOOKUP(MONTH(V65),LISTES!$A$15:$B$26,2,FALSE))</f>
        <v/>
      </c>
      <c r="AG65" s="136"/>
      <c r="AH65" s="81"/>
      <c r="AI65" s="81"/>
      <c r="AJ65" s="81" t="s">
        <v>529</v>
      </c>
      <c r="AK65" s="116"/>
      <c r="AL65" s="81"/>
      <c r="AM65" s="117"/>
      <c r="AN65" s="128"/>
      <c r="AO65" s="163">
        <f>IF('SUIVI DES VERIFICATIONS'!$V65&gt;0,IF('SUIVI DES VERIFICATIONS'!$W65="",1,0),0)</f>
        <v>0</v>
      </c>
      <c r="AP65" s="137">
        <f>IF('SUIVI DES VERIFICATIONS'!$V65&gt;0,IF('SUIVI DES VERIFICATIONS'!$X65="",1,0),0)</f>
        <v>0</v>
      </c>
      <c r="AQ65" s="137">
        <f>IF('SUIVI DES VERIFICATIONS'!$V65&gt;0,IF('SUIVI DES VERIFICATIONS'!$AG65="",1,0),0)</f>
        <v>0</v>
      </c>
      <c r="AR65" s="152" t="str">
        <f>IF(Y65="","",VLOOKUP(Y65,'[1]TABLEAU LC1'!A:A,1,FALSE))</f>
        <v/>
      </c>
    </row>
    <row r="66" spans="1:44" ht="30" customHeight="1">
      <c r="A66" s="94" t="str">
        <f t="shared" si="0"/>
        <v>43011-93--0</v>
      </c>
      <c r="B66" s="88">
        <v>43011</v>
      </c>
      <c r="C66" s="87" t="str">
        <f>VLOOKUP(A66,'Liste détentions mat2k'!$A$1:$I$2946,3,FALSE)</f>
        <v xml:space="preserve">ALFAN                         </v>
      </c>
      <c r="D66" s="89">
        <v>93</v>
      </c>
      <c r="E66" s="89"/>
      <c r="F66" s="89">
        <v>0</v>
      </c>
      <c r="G66" s="87" t="str">
        <f>IF('SUIVI DES VERIFICATIONS'!$D66="","",VLOOKUP(A66,'Liste détentions mat2k'!$A$1:$I$2946,5,FALSE))</f>
        <v xml:space="preserve">ENTRAIN/SECURITE              </v>
      </c>
      <c r="H66" s="87" t="str">
        <f>IF('SUIVI DES VERIFICATIONS'!$E66="","",VLOOKUP(A66,'Liste détentions mat2k'!$A$1:$I$2946,7,FALSE))</f>
        <v/>
      </c>
      <c r="I66" s="101" t="str">
        <f>IF('SUIVI DES VERIFICATIONS'!$F66="","",VLOOKUP(A66,'Liste détentions mat2k'!$A$1:$I$2946,9,FALSE))</f>
        <v xml:space="preserve">SECURITE                      </v>
      </c>
      <c r="J66" s="108"/>
      <c r="K66" s="105" t="s">
        <v>525</v>
      </c>
      <c r="L66" s="105" t="s">
        <v>526</v>
      </c>
      <c r="M66" s="105" t="s">
        <v>525</v>
      </c>
      <c r="N66" s="105" t="s">
        <v>525</v>
      </c>
      <c r="O66" s="105" t="s">
        <v>525</v>
      </c>
      <c r="P66" s="105"/>
      <c r="Q66" s="105"/>
      <c r="R66" s="105"/>
      <c r="S66" s="105"/>
      <c r="T66" s="105"/>
      <c r="U66" s="113"/>
      <c r="V66" s="122">
        <v>43585</v>
      </c>
      <c r="W66" s="119" t="s">
        <v>542</v>
      </c>
      <c r="X66" s="119" t="s">
        <v>825</v>
      </c>
      <c r="Y66" s="127" t="s">
        <v>1101</v>
      </c>
      <c r="Z66" s="122">
        <v>43553</v>
      </c>
      <c r="AA66" s="131"/>
      <c r="AB66" s="149">
        <f>IF('SUIVI DES VERIFICATIONS'!$V66="","",IF('SUIVI DES VERIFICATIONS'!$V66&lt;='SUIVI DES VERIFICATIONS'!$AD66,0,'SUIVI DES VERIFICATIONS'!$V66-'SUIVI DES VERIFICATIONS'!$AD66))</f>
        <v>30</v>
      </c>
      <c r="AC66" s="138" t="str">
        <f t="shared" si="1"/>
        <v>MARS</v>
      </c>
      <c r="AD66" s="139">
        <f>VLOOKUP('SUIVI DES VERIFICATIONS'!$AC66,'Liste 2'!$D$1:$E$12,2,FALSE)</f>
        <v>43555</v>
      </c>
      <c r="AE66" s="138">
        <f>IF('SUIVI DES VERIFICATIONS'!$V66="","",(MONTH('SUIVI DES VERIFICATIONS'!$V66))-(MONTH('SUIVI DES VERIFICATIONS'!$AD66)))</f>
        <v>1</v>
      </c>
      <c r="AF66" s="138" t="str">
        <f>IF(V66="","",VLOOKUP(MONTH(V66),LISTES!$A$15:$B$26,2,FALSE))</f>
        <v>AVRIL</v>
      </c>
      <c r="AG66" s="140"/>
      <c r="AH66" s="87"/>
      <c r="AI66" s="87"/>
      <c r="AJ66" s="87" t="s">
        <v>529</v>
      </c>
      <c r="AK66" s="118">
        <v>43598</v>
      </c>
      <c r="AL66" s="87"/>
      <c r="AM66" s="119"/>
      <c r="AN66" s="127"/>
      <c r="AO66" s="162">
        <f>IF('SUIVI DES VERIFICATIONS'!$V66&gt;0,IF('SUIVI DES VERIFICATIONS'!$W66="",1,0),0)</f>
        <v>0</v>
      </c>
      <c r="AP66" s="141">
        <f>IF('SUIVI DES VERIFICATIONS'!$V66&gt;0,IF('SUIVI DES VERIFICATIONS'!$X66="",1,0),0)</f>
        <v>0</v>
      </c>
      <c r="AQ66" s="141">
        <f>IF('SUIVI DES VERIFICATIONS'!$V66&gt;0,IF('SUIVI DES VERIFICATIONS'!$AG66="",1,0),0)</f>
        <v>1</v>
      </c>
      <c r="AR66" s="150" t="str">
        <f>IF(Y66="","",VLOOKUP(Y66,'[1]TABLEAU LC1'!A:A,1,FALSE))</f>
        <v>2019-1420</v>
      </c>
    </row>
    <row r="67" spans="1:44" ht="30" customHeight="1">
      <c r="A67" s="95" t="str">
        <f t="shared" ref="A67:A129" si="2">CONCATENATE(B67,"-",D67,"-",E67,"-",F67)</f>
        <v>43011-95--0</v>
      </c>
      <c r="B67" s="85">
        <v>43011</v>
      </c>
      <c r="C67" s="81" t="str">
        <f>VLOOKUP(A67,'Liste détentions mat2k'!$A$1:$I$2946,3,FALSE)</f>
        <v xml:space="preserve">ALFAN                         </v>
      </c>
      <c r="D67" s="86">
        <v>95</v>
      </c>
      <c r="E67" s="86"/>
      <c r="F67" s="86">
        <v>0</v>
      </c>
      <c r="G67" s="81" t="str">
        <f>IF('SUIVI DES VERIFICATIONS'!$D67="","",VLOOKUP(A67,'Liste détentions mat2k'!$A$1:$I$2946,5,FALSE))</f>
        <v xml:space="preserve">CABINET                       </v>
      </c>
      <c r="H67" s="81" t="str">
        <f>IF('SUIVI DES VERIFICATIONS'!$E67="","",VLOOKUP(A67,'Liste détentions mat2k'!$A$1:$I$2946,7,FALSE))</f>
        <v/>
      </c>
      <c r="I67" s="102" t="str">
        <f>IF('SUIVI DES VERIFICATIONS'!$F67="","",VLOOKUP(A67,'Liste détentions mat2k'!$A$1:$I$2946,9,FALSE))</f>
        <v xml:space="preserve">MAISON CIVILE                 </v>
      </c>
      <c r="J67" s="109" t="s">
        <v>525</v>
      </c>
      <c r="K67" s="104" t="s">
        <v>525</v>
      </c>
      <c r="L67" s="104" t="s">
        <v>526</v>
      </c>
      <c r="M67" s="104" t="s">
        <v>525</v>
      </c>
      <c r="N67" s="104" t="s">
        <v>525</v>
      </c>
      <c r="O67" s="104" t="s">
        <v>525</v>
      </c>
      <c r="P67" s="104"/>
      <c r="Q67" s="104"/>
      <c r="R67" s="104"/>
      <c r="S67" s="104"/>
      <c r="T67" s="104"/>
      <c r="U67" s="114"/>
      <c r="V67" s="123"/>
      <c r="W67" s="117"/>
      <c r="X67" s="117"/>
      <c r="Y67" s="128"/>
      <c r="Z67" s="123">
        <v>43525</v>
      </c>
      <c r="AA67" s="132"/>
      <c r="AB67" s="151" t="str">
        <f>IF('SUIVI DES VERIFICATIONS'!$V67="","",IF('SUIVI DES VERIFICATIONS'!$V67&lt;='SUIVI DES VERIFICATIONS'!$AD67,0,'SUIVI DES VERIFICATIONS'!$V67-'SUIVI DES VERIFICATIONS'!$AD67))</f>
        <v/>
      </c>
      <c r="AC67" s="134" t="str">
        <f t="shared" ref="AC67:AC129" si="3">IF(J67&lt;&gt;"","JANVIER",IF(K67&lt;&gt;"","FEVRIER",IF(L67&lt;&gt;"","MARS",IF(M67&lt;&gt;"","AVRIL",IF(N67&lt;&gt;"","MAI",IF(O67&lt;&gt;"","JUIN",IF(P67&lt;&gt;"","JUILLET",IF(Q67&lt;&gt;"","AOUT",IF(R67&lt;&gt;"","SEPTEMBRE",IF(S67&lt;&gt;"","OCTOBRE",IF(T67&lt;&gt;"","NOVEMBRE",IF(U67&lt;&gt;"","DECEMBRE",""))))))))))))</f>
        <v>MARS</v>
      </c>
      <c r="AD67" s="135">
        <f>VLOOKUP('SUIVI DES VERIFICATIONS'!$AC67,'Liste 2'!$D$1:$E$12,2,FALSE)</f>
        <v>43555</v>
      </c>
      <c r="AE67" s="134" t="str">
        <f>IF('SUIVI DES VERIFICATIONS'!$V67="","",(MONTH('SUIVI DES VERIFICATIONS'!$V67))-(MONTH('SUIVI DES VERIFICATIONS'!$AD67)))</f>
        <v/>
      </c>
      <c r="AF67" s="134" t="str">
        <f>IF(V67="","",VLOOKUP(MONTH(V67),LISTES!$A$15:$B$26,2,FALSE))</f>
        <v/>
      </c>
      <c r="AG67" s="136"/>
      <c r="AH67" s="81"/>
      <c r="AI67" s="81"/>
      <c r="AJ67" s="81" t="s">
        <v>529</v>
      </c>
      <c r="AK67" s="116"/>
      <c r="AL67" s="81"/>
      <c r="AM67" s="117"/>
      <c r="AN67" s="128"/>
      <c r="AO67" s="163">
        <f>IF('SUIVI DES VERIFICATIONS'!$V67&gt;0,IF('SUIVI DES VERIFICATIONS'!$W67="",1,0),0)</f>
        <v>0</v>
      </c>
      <c r="AP67" s="137">
        <f>IF('SUIVI DES VERIFICATIONS'!$V67&gt;0,IF('SUIVI DES VERIFICATIONS'!$X67="",1,0),0)</f>
        <v>0</v>
      </c>
      <c r="AQ67" s="137">
        <f>IF('SUIVI DES VERIFICATIONS'!$V67&gt;0,IF('SUIVI DES VERIFICATIONS'!$AG67="",1,0),0)</f>
        <v>0</v>
      </c>
      <c r="AR67" s="152" t="str">
        <f>IF(Y67="","",VLOOKUP(Y67,'[1]TABLEAU LC1'!A:A,1,FALSE))</f>
        <v/>
      </c>
    </row>
    <row r="68" spans="1:44" ht="30" customHeight="1">
      <c r="A68" s="94" t="str">
        <f t="shared" si="2"/>
        <v>43011-95--1</v>
      </c>
      <c r="B68" s="88">
        <v>43011</v>
      </c>
      <c r="C68" s="87" t="str">
        <f>VLOOKUP(A68,'Liste détentions mat2k'!$A$1:$I$2946,3,FALSE)</f>
        <v xml:space="preserve">ALFAN                         </v>
      </c>
      <c r="D68" s="89">
        <v>95</v>
      </c>
      <c r="E68" s="89"/>
      <c r="F68" s="89">
        <v>1</v>
      </c>
      <c r="G68" s="87" t="str">
        <f>IF('SUIVI DES VERIFICATIONS'!$D68="","",VLOOKUP(A68,'Liste détentions mat2k'!$A$1:$I$2946,5,FALSE))</f>
        <v xml:space="preserve">CABINET                       </v>
      </c>
      <c r="H68" s="87" t="str">
        <f>IF('SUIVI DES VERIFICATIONS'!$E68="","",VLOOKUP(A68,'Liste détentions mat2k'!$A$1:$I$2946,7,FALSE))</f>
        <v/>
      </c>
      <c r="I68" s="101" t="str">
        <f>IF('SUIVI DES VERIFICATIONS'!$F68="","",VLOOKUP(A68,'Liste détentions mat2k'!$A$1:$I$2946,9,FALSE))</f>
        <v xml:space="preserve">PATRIMOINE                    </v>
      </c>
      <c r="J68" s="108"/>
      <c r="K68" s="105" t="s">
        <v>526</v>
      </c>
      <c r="L68" s="105" t="s">
        <v>525</v>
      </c>
      <c r="M68" s="105" t="s">
        <v>525</v>
      </c>
      <c r="N68" s="105" t="s">
        <v>525</v>
      </c>
      <c r="O68" s="105" t="s">
        <v>525</v>
      </c>
      <c r="P68" s="105"/>
      <c r="Q68" s="105"/>
      <c r="R68" s="105"/>
      <c r="S68" s="105"/>
      <c r="T68" s="105"/>
      <c r="U68" s="113"/>
      <c r="V68" s="122">
        <v>43516</v>
      </c>
      <c r="W68" s="119" t="s">
        <v>542</v>
      </c>
      <c r="X68" s="119" t="s">
        <v>825</v>
      </c>
      <c r="Y68" s="127" t="s">
        <v>862</v>
      </c>
      <c r="Z68" s="122">
        <v>43495</v>
      </c>
      <c r="AA68" s="131" t="s">
        <v>841</v>
      </c>
      <c r="AB68" s="149">
        <f>IF('SUIVI DES VERIFICATIONS'!$V68="","",IF('SUIVI DES VERIFICATIONS'!$V68&lt;='SUIVI DES VERIFICATIONS'!$AD68,0,'SUIVI DES VERIFICATIONS'!$V68-'SUIVI DES VERIFICATIONS'!$AD68))</f>
        <v>0</v>
      </c>
      <c r="AC68" s="138" t="str">
        <f t="shared" si="3"/>
        <v>FEVRIER</v>
      </c>
      <c r="AD68" s="139">
        <f>VLOOKUP('SUIVI DES VERIFICATIONS'!$AC68,'Liste 2'!$D$1:$E$12,2,FALSE)</f>
        <v>43524</v>
      </c>
      <c r="AE68" s="138">
        <f>IF('SUIVI DES VERIFICATIONS'!$V68="","",(MONTH('SUIVI DES VERIFICATIONS'!$V68))-(MONTH('SUIVI DES VERIFICATIONS'!$AD68)))</f>
        <v>0</v>
      </c>
      <c r="AF68" s="138" t="str">
        <f>IF(V68="","",VLOOKUP(MONTH(V68),LISTES!$A$15:$B$26,2,FALSE))</f>
        <v>FEVRIER</v>
      </c>
      <c r="AG68" s="140" t="s">
        <v>8</v>
      </c>
      <c r="AH68" s="87"/>
      <c r="AI68" s="87"/>
      <c r="AJ68" s="87" t="s">
        <v>529</v>
      </c>
      <c r="AK68" s="118">
        <v>43544</v>
      </c>
      <c r="AL68" s="87"/>
      <c r="AM68" s="119"/>
      <c r="AN68" s="127"/>
      <c r="AO68" s="162">
        <f>IF('SUIVI DES VERIFICATIONS'!$V68&gt;0,IF('SUIVI DES VERIFICATIONS'!$W68="",1,0),0)</f>
        <v>0</v>
      </c>
      <c r="AP68" s="141">
        <f>IF('SUIVI DES VERIFICATIONS'!$V68&gt;0,IF('SUIVI DES VERIFICATIONS'!$X68="",1,0),0)</f>
        <v>0</v>
      </c>
      <c r="AQ68" s="141">
        <f>IF('SUIVI DES VERIFICATIONS'!$V68&gt;0,IF('SUIVI DES VERIFICATIONS'!$AG68="",1,0),0)</f>
        <v>0</v>
      </c>
      <c r="AR68" s="150" t="str">
        <f>IF(Y68="","",VLOOKUP(Y68,'[1]TABLEAU LC1'!A:A,1,FALSE))</f>
        <v>2019-721</v>
      </c>
    </row>
    <row r="69" spans="1:44" ht="30" customHeight="1">
      <c r="A69" s="95" t="str">
        <f t="shared" si="2"/>
        <v>43011-95--2</v>
      </c>
      <c r="B69" s="85">
        <v>43011</v>
      </c>
      <c r="C69" s="81" t="str">
        <f>VLOOKUP(A69,'Liste détentions mat2k'!$A$1:$I$2946,3,FALSE)</f>
        <v xml:space="preserve">ALFAN                         </v>
      </c>
      <c r="D69" s="86">
        <v>95</v>
      </c>
      <c r="E69" s="86"/>
      <c r="F69" s="86">
        <v>2</v>
      </c>
      <c r="G69" s="81" t="str">
        <f>IF('SUIVI DES VERIFICATIONS'!$D69="","",VLOOKUP(A69,'Liste détentions mat2k'!$A$1:$I$2946,5,FALSE))</f>
        <v xml:space="preserve">CABINET                       </v>
      </c>
      <c r="H69" s="81" t="str">
        <f>IF('SUIVI DES VERIFICATIONS'!$E69="","",VLOOKUP(A69,'Liste détentions mat2k'!$A$1:$I$2946,7,FALSE))</f>
        <v/>
      </c>
      <c r="I69" s="102" t="str">
        <f>IF('SUIVI DES VERIFICATIONS'!$F69="","",VLOOKUP(A69,'Liste détentions mat2k'!$A$1:$I$2946,9,FALSE))</f>
        <v xml:space="preserve">RESIDENCE ALFAN               </v>
      </c>
      <c r="J69" s="109" t="s">
        <v>525</v>
      </c>
      <c r="K69" s="104" t="s">
        <v>526</v>
      </c>
      <c r="L69" s="104" t="s">
        <v>525</v>
      </c>
      <c r="M69" s="104" t="s">
        <v>525</v>
      </c>
      <c r="N69" s="104" t="s">
        <v>525</v>
      </c>
      <c r="O69" s="104" t="s">
        <v>525</v>
      </c>
      <c r="P69" s="104"/>
      <c r="Q69" s="104"/>
      <c r="R69" s="104"/>
      <c r="S69" s="104"/>
      <c r="T69" s="104"/>
      <c r="U69" s="114"/>
      <c r="V69" s="123">
        <v>43500</v>
      </c>
      <c r="W69" s="117" t="s">
        <v>542</v>
      </c>
      <c r="X69" s="117" t="s">
        <v>825</v>
      </c>
      <c r="Y69" s="128" t="s">
        <v>602</v>
      </c>
      <c r="Z69" s="123">
        <v>43495</v>
      </c>
      <c r="AA69" s="132"/>
      <c r="AB69" s="151">
        <f>IF('SUIVI DES VERIFICATIONS'!$V69="","",IF('SUIVI DES VERIFICATIONS'!$V69&lt;='SUIVI DES VERIFICATIONS'!$AD69,0,'SUIVI DES VERIFICATIONS'!$V69-'SUIVI DES VERIFICATIONS'!$AD69))</f>
        <v>0</v>
      </c>
      <c r="AC69" s="134" t="str">
        <f t="shared" si="3"/>
        <v>FEVRIER</v>
      </c>
      <c r="AD69" s="135">
        <f>VLOOKUP('SUIVI DES VERIFICATIONS'!$AC69,'Liste 2'!$D$1:$E$12,2,FALSE)</f>
        <v>43524</v>
      </c>
      <c r="AE69" s="134">
        <f>IF('SUIVI DES VERIFICATIONS'!$V69="","",(MONTH('SUIVI DES VERIFICATIONS'!$V69))-(MONTH('SUIVI DES VERIFICATIONS'!$AD69)))</f>
        <v>0</v>
      </c>
      <c r="AF69" s="134" t="str">
        <f>IF(V69="","",VLOOKUP(MONTH(V69),LISTES!$A$15:$B$26,2,FALSE))</f>
        <v>FEVRIER</v>
      </c>
      <c r="AG69" s="136" t="s">
        <v>6</v>
      </c>
      <c r="AH69" s="81"/>
      <c r="AI69" s="81"/>
      <c r="AJ69" s="81"/>
      <c r="AK69" s="116"/>
      <c r="AL69" s="81"/>
      <c r="AM69" s="117"/>
      <c r="AN69" s="128"/>
      <c r="AO69" s="163">
        <f>IF('SUIVI DES VERIFICATIONS'!$V69&gt;0,IF('SUIVI DES VERIFICATIONS'!$W69="",1,0),0)</f>
        <v>0</v>
      </c>
      <c r="AP69" s="137">
        <f>IF('SUIVI DES VERIFICATIONS'!$V69&gt;0,IF('SUIVI DES VERIFICATIONS'!$X69="",1,0),0)</f>
        <v>0</v>
      </c>
      <c r="AQ69" s="137">
        <f>IF('SUIVI DES VERIFICATIONS'!$V69&gt;0,IF('SUIVI DES VERIFICATIONS'!$AG69="",1,0),0)</f>
        <v>0</v>
      </c>
      <c r="AR69" s="152" t="str">
        <f>IF(Y69="","",VLOOKUP(Y69,'[1]TABLEAU LC1'!A:A,1,FALSE))</f>
        <v>2019-240</v>
      </c>
    </row>
    <row r="70" spans="1:44" ht="30" customHeight="1">
      <c r="A70" s="94" t="str">
        <f t="shared" si="2"/>
        <v>43011-95--3</v>
      </c>
      <c r="B70" s="88">
        <v>43011</v>
      </c>
      <c r="C70" s="87" t="str">
        <f>VLOOKUP(A70,'Liste détentions mat2k'!$A$1:$I$2946,3,FALSE)</f>
        <v xml:space="preserve">ALFAN                         </v>
      </c>
      <c r="D70" s="89">
        <v>95</v>
      </c>
      <c r="E70" s="89"/>
      <c r="F70" s="89">
        <v>3</v>
      </c>
      <c r="G70" s="87" t="str">
        <f>IF('SUIVI DES VERIFICATIONS'!$D70="","",VLOOKUP(A70,'Liste détentions mat2k'!$A$1:$I$2946,5,FALSE))</f>
        <v xml:space="preserve">CABINET                       </v>
      </c>
      <c r="H70" s="87" t="str">
        <f>IF('SUIVI DES VERIFICATIONS'!$E70="","",VLOOKUP(A70,'Liste détentions mat2k'!$A$1:$I$2946,7,FALSE))</f>
        <v/>
      </c>
      <c r="I70" s="101" t="str">
        <f>IF('SUIVI DES VERIFICATIONS'!$F70="","",VLOOKUP(A70,'Liste détentions mat2k'!$A$1:$I$2946,9,FALSE))</f>
        <v xml:space="preserve">MATERIEL DE TABLE             </v>
      </c>
      <c r="J70" s="108"/>
      <c r="K70" s="105" t="s">
        <v>526</v>
      </c>
      <c r="L70" s="105" t="s">
        <v>525</v>
      </c>
      <c r="M70" s="105" t="s">
        <v>525</v>
      </c>
      <c r="N70" s="105" t="s">
        <v>525</v>
      </c>
      <c r="O70" s="105" t="s">
        <v>525</v>
      </c>
      <c r="P70" s="105"/>
      <c r="Q70" s="105"/>
      <c r="R70" s="105"/>
      <c r="S70" s="105"/>
      <c r="T70" s="105"/>
      <c r="U70" s="113"/>
      <c r="V70" s="122">
        <v>43496</v>
      </c>
      <c r="W70" s="119" t="s">
        <v>542</v>
      </c>
      <c r="X70" s="119" t="s">
        <v>825</v>
      </c>
      <c r="Y70" s="127" t="s">
        <v>582</v>
      </c>
      <c r="Z70" s="122">
        <v>43495</v>
      </c>
      <c r="AA70" s="131"/>
      <c r="AB70" s="149">
        <f>IF('SUIVI DES VERIFICATIONS'!$V70="","",IF('SUIVI DES VERIFICATIONS'!$V70&lt;='SUIVI DES VERIFICATIONS'!$AD70,0,'SUIVI DES VERIFICATIONS'!$V70-'SUIVI DES VERIFICATIONS'!$AD70))</f>
        <v>0</v>
      </c>
      <c r="AC70" s="138" t="str">
        <f t="shared" si="3"/>
        <v>FEVRIER</v>
      </c>
      <c r="AD70" s="139">
        <f>VLOOKUP('SUIVI DES VERIFICATIONS'!$AC70,'Liste 2'!$D$1:$E$12,2,FALSE)</f>
        <v>43524</v>
      </c>
      <c r="AE70" s="138">
        <f>IF('SUIVI DES VERIFICATIONS'!$V70="","",(MONTH('SUIVI DES VERIFICATIONS'!$V70))-(MONTH('SUIVI DES VERIFICATIONS'!$AD70)))</f>
        <v>-1</v>
      </c>
      <c r="AF70" s="138" t="str">
        <f>IF(V70="","",VLOOKUP(MONTH(V70),LISTES!$A$15:$B$26,2,FALSE))</f>
        <v>JANVIER</v>
      </c>
      <c r="AG70" s="140" t="s">
        <v>6</v>
      </c>
      <c r="AH70" s="87" t="s">
        <v>526</v>
      </c>
      <c r="AI70" s="87"/>
      <c r="AJ70" s="87"/>
      <c r="AK70" s="118"/>
      <c r="AL70" s="87"/>
      <c r="AM70" s="119"/>
      <c r="AN70" s="127"/>
      <c r="AO70" s="162">
        <f>IF('SUIVI DES VERIFICATIONS'!$V70&gt;0,IF('SUIVI DES VERIFICATIONS'!$W70="",1,0),0)</f>
        <v>0</v>
      </c>
      <c r="AP70" s="141">
        <f>IF('SUIVI DES VERIFICATIONS'!$V70&gt;0,IF('SUIVI DES VERIFICATIONS'!$X70="",1,0),0)</f>
        <v>0</v>
      </c>
      <c r="AQ70" s="141">
        <f>IF('SUIVI DES VERIFICATIONS'!$V70&gt;0,IF('SUIVI DES VERIFICATIONS'!$AG70="",1,0),0)</f>
        <v>0</v>
      </c>
      <c r="AR70" s="150" t="str">
        <f>IF(Y70="","",VLOOKUP(Y70,'[1]TABLEAU LC1'!A:A,1,FALSE))</f>
        <v>2019-210</v>
      </c>
    </row>
    <row r="71" spans="1:44" ht="30" customHeight="1">
      <c r="A71" s="95" t="str">
        <f t="shared" si="2"/>
        <v>43011-96--0</v>
      </c>
      <c r="B71" s="85">
        <v>43011</v>
      </c>
      <c r="C71" s="81" t="str">
        <f>VLOOKUP(A71,'Liste détentions mat2k'!$A$1:$I$2946,3,FALSE)</f>
        <v xml:space="preserve">ALFAN                         </v>
      </c>
      <c r="D71" s="86">
        <v>96</v>
      </c>
      <c r="E71" s="86"/>
      <c r="F71" s="86">
        <v>0</v>
      </c>
      <c r="G71" s="81" t="str">
        <f>IF('SUIVI DES VERIFICATIONS'!$D71="","",VLOOKUP(A71,'Liste détentions mat2k'!$A$1:$I$2946,5,FALSE))</f>
        <v xml:space="preserve">HRF                           </v>
      </c>
      <c r="H71" s="81" t="str">
        <f>IF('SUIVI DES VERIFICATIONS'!$E71="","",VLOOKUP(A71,'Liste détentions mat2k'!$A$1:$I$2946,7,FALSE))</f>
        <v/>
      </c>
      <c r="I71" s="102" t="str">
        <f>IF('SUIVI DES VERIFICATIONS'!$F71="","",VLOOKUP(A71,'Liste détentions mat2k'!$A$1:$I$2946,9,FALSE))</f>
        <v xml:space="preserve">INFOR/HRF                     </v>
      </c>
      <c r="J71" s="109" t="s">
        <v>525</v>
      </c>
      <c r="K71" s="104" t="s">
        <v>525</v>
      </c>
      <c r="L71" s="104" t="s">
        <v>526</v>
      </c>
      <c r="M71" s="104" t="s">
        <v>525</v>
      </c>
      <c r="N71" s="104" t="s">
        <v>525</v>
      </c>
      <c r="O71" s="104" t="s">
        <v>525</v>
      </c>
      <c r="P71" s="104"/>
      <c r="Q71" s="104"/>
      <c r="R71" s="104"/>
      <c r="S71" s="104"/>
      <c r="T71" s="104"/>
      <c r="U71" s="114"/>
      <c r="V71" s="123">
        <v>43553</v>
      </c>
      <c r="W71" s="117" t="s">
        <v>542</v>
      </c>
      <c r="X71" s="117" t="s">
        <v>825</v>
      </c>
      <c r="Y71" s="128" t="s">
        <v>939</v>
      </c>
      <c r="Z71" s="123">
        <v>43525</v>
      </c>
      <c r="AA71" s="132"/>
      <c r="AB71" s="151">
        <f>IF('SUIVI DES VERIFICATIONS'!$V71="","",IF('SUIVI DES VERIFICATIONS'!$V71&lt;='SUIVI DES VERIFICATIONS'!$AD71,0,'SUIVI DES VERIFICATIONS'!$V71-'SUIVI DES VERIFICATIONS'!$AD71))</f>
        <v>0</v>
      </c>
      <c r="AC71" s="134" t="str">
        <f t="shared" si="3"/>
        <v>MARS</v>
      </c>
      <c r="AD71" s="135">
        <f>VLOOKUP('SUIVI DES VERIFICATIONS'!$AC71,'Liste 2'!$D$1:$E$12,2,FALSE)</f>
        <v>43555</v>
      </c>
      <c r="AE71" s="134">
        <f>IF('SUIVI DES VERIFICATIONS'!$V71="","",(MONTH('SUIVI DES VERIFICATIONS'!$V71))-(MONTH('SUIVI DES VERIFICATIONS'!$AD71)))</f>
        <v>0</v>
      </c>
      <c r="AF71" s="134" t="str">
        <f>IF(V71="","",VLOOKUP(MONTH(V71),LISTES!$A$15:$B$26,2,FALSE))</f>
        <v>MARS</v>
      </c>
      <c r="AG71" s="136" t="s">
        <v>8</v>
      </c>
      <c r="AH71" s="81"/>
      <c r="AI71" s="81"/>
      <c r="AJ71" s="81"/>
      <c r="AK71" s="116"/>
      <c r="AL71" s="81"/>
      <c r="AM71" s="117"/>
      <c r="AN71" s="128"/>
      <c r="AO71" s="163">
        <f>IF('SUIVI DES VERIFICATIONS'!$V71&gt;0,IF('SUIVI DES VERIFICATIONS'!$W71="",1,0),0)</f>
        <v>0</v>
      </c>
      <c r="AP71" s="137">
        <f>IF('SUIVI DES VERIFICATIONS'!$V71&gt;0,IF('SUIVI DES VERIFICATIONS'!$X71="",1,0),0)</f>
        <v>0</v>
      </c>
      <c r="AQ71" s="137">
        <f>IF('SUIVI DES VERIFICATIONS'!$V71&gt;0,IF('SUIVI DES VERIFICATIONS'!$AG71="",1,0),0)</f>
        <v>0</v>
      </c>
      <c r="AR71" s="152" t="str">
        <f>IF(Y71="","",VLOOKUP(Y71,'[1]TABLEAU LC1'!A:A,1,FALSE))</f>
        <v>2019-913</v>
      </c>
    </row>
    <row r="72" spans="1:44" ht="30" customHeight="1">
      <c r="A72" s="94" t="str">
        <f t="shared" si="2"/>
        <v>43011-99--0</v>
      </c>
      <c r="B72" s="88">
        <v>43011</v>
      </c>
      <c r="C72" s="87" t="str">
        <f>VLOOKUP(A72,'Liste détentions mat2k'!$A$1:$I$2946,3,FALSE)</f>
        <v xml:space="preserve">ALFAN                         </v>
      </c>
      <c r="D72" s="89">
        <v>99</v>
      </c>
      <c r="E72" s="89"/>
      <c r="F72" s="89">
        <v>0</v>
      </c>
      <c r="G72" s="87" t="str">
        <f>IF('SUIVI DES VERIFICATIONS'!$D72="","",VLOOKUP(A72,'Liste détentions mat2k'!$A$1:$I$2946,5,FALSE))</f>
        <v xml:space="preserve">POLICE DES PECHES             </v>
      </c>
      <c r="H72" s="87" t="str">
        <f>IF('SUIVI DES VERIFICATIONS'!$E72="","",VLOOKUP(A72,'Liste détentions mat2k'!$A$1:$I$2946,7,FALSE))</f>
        <v/>
      </c>
      <c r="I72" s="101" t="str">
        <f>IF('SUIVI DES VERIFICATIONS'!$F72="","",VLOOKUP(A72,'Liste détentions mat2k'!$A$1:$I$2946,9,FALSE))</f>
        <v xml:space="preserve">POLICE DES PECHES             </v>
      </c>
      <c r="J72" s="108" t="s">
        <v>525</v>
      </c>
      <c r="K72" s="105" t="s">
        <v>525</v>
      </c>
      <c r="L72" s="105" t="s">
        <v>526</v>
      </c>
      <c r="M72" s="105" t="s">
        <v>525</v>
      </c>
      <c r="N72" s="105" t="s">
        <v>525</v>
      </c>
      <c r="O72" s="105" t="s">
        <v>525</v>
      </c>
      <c r="P72" s="105"/>
      <c r="Q72" s="105"/>
      <c r="R72" s="105"/>
      <c r="S72" s="105"/>
      <c r="T72" s="105"/>
      <c r="U72" s="113"/>
      <c r="V72" s="122"/>
      <c r="W72" s="119"/>
      <c r="X72" s="119"/>
      <c r="Y72" s="127"/>
      <c r="Z72" s="122">
        <v>43525</v>
      </c>
      <c r="AA72" s="131"/>
      <c r="AB72" s="149" t="str">
        <f>IF('SUIVI DES VERIFICATIONS'!$V72="","",IF('SUIVI DES VERIFICATIONS'!$V72&lt;='SUIVI DES VERIFICATIONS'!$AD72,0,'SUIVI DES VERIFICATIONS'!$V72-'SUIVI DES VERIFICATIONS'!$AD72))</f>
        <v/>
      </c>
      <c r="AC72" s="138" t="str">
        <f t="shared" si="3"/>
        <v>MARS</v>
      </c>
      <c r="AD72" s="139">
        <f>VLOOKUP('SUIVI DES VERIFICATIONS'!$AC72,'Liste 2'!$D$1:$E$12,2,FALSE)</f>
        <v>43555</v>
      </c>
      <c r="AE72" s="138" t="str">
        <f>IF('SUIVI DES VERIFICATIONS'!$V72="","",(MONTH('SUIVI DES VERIFICATIONS'!$V72))-(MONTH('SUIVI DES VERIFICATIONS'!$AD72)))</f>
        <v/>
      </c>
      <c r="AF72" s="138" t="str">
        <f>IF(V72="","",VLOOKUP(MONTH(V72),LISTES!$A$15:$B$26,2,FALSE))</f>
        <v/>
      </c>
      <c r="AG72" s="140"/>
      <c r="AH72" s="87"/>
      <c r="AI72" s="87"/>
      <c r="AJ72" s="87"/>
      <c r="AK72" s="118"/>
      <c r="AL72" s="87"/>
      <c r="AM72" s="119"/>
      <c r="AN72" s="127"/>
      <c r="AO72" s="162">
        <f>IF('SUIVI DES VERIFICATIONS'!$V72&gt;0,IF('SUIVI DES VERIFICATIONS'!$W72="",1,0),0)</f>
        <v>0</v>
      </c>
      <c r="AP72" s="141">
        <f>IF('SUIVI DES VERIFICATIONS'!$V72&gt;0,IF('SUIVI DES VERIFICATIONS'!$X72="",1,0),0)</f>
        <v>0</v>
      </c>
      <c r="AQ72" s="141">
        <f>IF('SUIVI DES VERIFICATIONS'!$V72&gt;0,IF('SUIVI DES VERIFICATIONS'!$AG72="",1,0),0)</f>
        <v>0</v>
      </c>
      <c r="AR72" s="150" t="str">
        <f>IF(Y72="","",VLOOKUP(Y72,'[1]TABLEAU LC1'!A:A,1,FALSE))</f>
        <v/>
      </c>
    </row>
    <row r="73" spans="1:44" ht="30" customHeight="1">
      <c r="A73" s="95" t="str">
        <f t="shared" si="2"/>
        <v>12210-21-10-20</v>
      </c>
      <c r="B73" s="85">
        <v>12210</v>
      </c>
      <c r="C73" s="81" t="str">
        <f>VLOOKUP(A73,'Liste détentions mat2k'!$A$1:$I$2946,3,FALSE)</f>
        <v xml:space="preserve">ALIZE                         </v>
      </c>
      <c r="D73" s="86">
        <v>21</v>
      </c>
      <c r="E73" s="86">
        <v>10</v>
      </c>
      <c r="F73" s="86">
        <v>20</v>
      </c>
      <c r="G73" s="81" t="str">
        <f>IF('SUIVI DES VERIFICATIONS'!$D73="","",VLOOKUP(A73,'Liste détentions mat2k'!$A$1:$I$2946,5,FALSE))</f>
        <v xml:space="preserve">PONT                          </v>
      </c>
      <c r="H73" s="81" t="str">
        <f>IF('SUIVI DES VERIFICATIONS'!$E73="","",VLOOKUP(A73,'Liste détentions mat2k'!$A$1:$I$2946,7,FALSE))</f>
        <v xml:space="preserve">DAG                           </v>
      </c>
      <c r="I73" s="102" t="str">
        <f>IF('SUIVI DES VERIFICATIONS'!$F73="","",VLOOKUP(A73,'Liste détentions mat2k'!$A$1:$I$2946,9,FALSE))</f>
        <v xml:space="preserve">EFFETS SPECIAUX               </v>
      </c>
      <c r="J73" s="109"/>
      <c r="K73" s="104" t="s">
        <v>526</v>
      </c>
      <c r="L73" s="104" t="s">
        <v>525</v>
      </c>
      <c r="M73" s="104" t="s">
        <v>525</v>
      </c>
      <c r="N73" s="104" t="s">
        <v>525</v>
      </c>
      <c r="O73" s="104" t="s">
        <v>525</v>
      </c>
      <c r="P73" s="104"/>
      <c r="Q73" s="104"/>
      <c r="R73" s="104"/>
      <c r="S73" s="104"/>
      <c r="T73" s="104"/>
      <c r="U73" s="114"/>
      <c r="V73" s="123">
        <v>43487</v>
      </c>
      <c r="W73" s="117" t="s">
        <v>542</v>
      </c>
      <c r="X73" s="117" t="s">
        <v>825</v>
      </c>
      <c r="Y73" s="128" t="s">
        <v>591</v>
      </c>
      <c r="Z73" s="123">
        <v>43495</v>
      </c>
      <c r="AA73" s="132"/>
      <c r="AB73" s="151">
        <f>IF('SUIVI DES VERIFICATIONS'!$V73="","",IF('SUIVI DES VERIFICATIONS'!$V73&lt;='SUIVI DES VERIFICATIONS'!$AD73,0,'SUIVI DES VERIFICATIONS'!$V73-'SUIVI DES VERIFICATIONS'!$AD73))</f>
        <v>0</v>
      </c>
      <c r="AC73" s="134" t="str">
        <f t="shared" si="3"/>
        <v>FEVRIER</v>
      </c>
      <c r="AD73" s="135">
        <f>VLOOKUP('SUIVI DES VERIFICATIONS'!$AC73,'Liste 2'!$D$1:$E$12,2,FALSE)</f>
        <v>43524</v>
      </c>
      <c r="AE73" s="134">
        <f>IF('SUIVI DES VERIFICATIONS'!$V73="","",(MONTH('SUIVI DES VERIFICATIONS'!$V73))-(MONTH('SUIVI DES VERIFICATIONS'!$AD73)))</f>
        <v>-1</v>
      </c>
      <c r="AF73" s="134" t="str">
        <f>IF(V73="","",VLOOKUP(MONTH(V73),LISTES!$A$15:$B$26,2,FALSE))</f>
        <v>JANVIER</v>
      </c>
      <c r="AG73" s="136" t="s">
        <v>6</v>
      </c>
      <c r="AH73" s="81"/>
      <c r="AI73" s="81"/>
      <c r="AJ73" s="81" t="s">
        <v>529</v>
      </c>
      <c r="AK73" s="116">
        <v>43537</v>
      </c>
      <c r="AL73" s="81"/>
      <c r="AM73" s="117"/>
      <c r="AN73" s="128"/>
      <c r="AO73" s="163">
        <f>IF('SUIVI DES VERIFICATIONS'!$V73&gt;0,IF('SUIVI DES VERIFICATIONS'!$W73="",1,0),0)</f>
        <v>0</v>
      </c>
      <c r="AP73" s="137">
        <f>IF('SUIVI DES VERIFICATIONS'!$V73&gt;0,IF('SUIVI DES VERIFICATIONS'!$X73="",1,0),0)</f>
        <v>0</v>
      </c>
      <c r="AQ73" s="137">
        <f>IF('SUIVI DES VERIFICATIONS'!$V73&gt;0,IF('SUIVI DES VERIFICATIONS'!$AG73="",1,0),0)</f>
        <v>0</v>
      </c>
      <c r="AR73" s="152" t="str">
        <f>IF(Y73="","",VLOOKUP(Y73,'[1]TABLEAU LC1'!A:A,1,FALSE))</f>
        <v>2019-224</v>
      </c>
    </row>
    <row r="74" spans="1:44" ht="30" customHeight="1">
      <c r="A74" s="94" t="str">
        <f t="shared" si="2"/>
        <v>12210-21-10-40</v>
      </c>
      <c r="B74" s="88">
        <v>12210</v>
      </c>
      <c r="C74" s="87" t="str">
        <f>VLOOKUP(A74,'Liste détentions mat2k'!$A$1:$I$2946,3,FALSE)</f>
        <v xml:space="preserve">ALIZE                         </v>
      </c>
      <c r="D74" s="89">
        <v>21</v>
      </c>
      <c r="E74" s="89">
        <v>10</v>
      </c>
      <c r="F74" s="89">
        <v>40</v>
      </c>
      <c r="G74" s="87" t="str">
        <f>IF('SUIVI DES VERIFICATIONS'!$D74="","",VLOOKUP(A74,'Liste détentions mat2k'!$A$1:$I$2946,5,FALSE))</f>
        <v xml:space="preserve">PONT                          </v>
      </c>
      <c r="H74" s="87" t="str">
        <f>IF('SUIVI DES VERIFICATIONS'!$E74="","",VLOOKUP(A74,'Liste détentions mat2k'!$A$1:$I$2946,7,FALSE))</f>
        <v xml:space="preserve">DAG                           </v>
      </c>
      <c r="I74" s="101" t="str">
        <f>IF('SUIVI DES VERIFICATIONS'!$F74="","",VLOOKUP(A74,'Liste détentions mat2k'!$A$1:$I$2946,9,FALSE))</f>
        <v xml:space="preserve">PRODEF                        </v>
      </c>
      <c r="J74" s="108" t="s">
        <v>525</v>
      </c>
      <c r="K74" s="105" t="s">
        <v>525</v>
      </c>
      <c r="L74" s="105" t="s">
        <v>526</v>
      </c>
      <c r="M74" s="105" t="s">
        <v>525</v>
      </c>
      <c r="N74" s="105" t="s">
        <v>525</v>
      </c>
      <c r="O74" s="105" t="s">
        <v>525</v>
      </c>
      <c r="P74" s="105"/>
      <c r="Q74" s="105"/>
      <c r="R74" s="105"/>
      <c r="S74" s="105"/>
      <c r="T74" s="105"/>
      <c r="U74" s="113"/>
      <c r="V74" s="122">
        <v>43487</v>
      </c>
      <c r="W74" s="119" t="s">
        <v>542</v>
      </c>
      <c r="X74" s="119" t="s">
        <v>825</v>
      </c>
      <c r="Y74" s="127" t="s">
        <v>590</v>
      </c>
      <c r="Z74" s="122">
        <v>43525</v>
      </c>
      <c r="AA74" s="131"/>
      <c r="AB74" s="149">
        <f>IF('SUIVI DES VERIFICATIONS'!$V74="","",IF('SUIVI DES VERIFICATIONS'!$V74&lt;='SUIVI DES VERIFICATIONS'!$AD74,0,'SUIVI DES VERIFICATIONS'!$V74-'SUIVI DES VERIFICATIONS'!$AD74))</f>
        <v>0</v>
      </c>
      <c r="AC74" s="138" t="str">
        <f t="shared" si="3"/>
        <v>MARS</v>
      </c>
      <c r="AD74" s="139">
        <f>VLOOKUP('SUIVI DES VERIFICATIONS'!$AC74,'Liste 2'!$D$1:$E$12,2,FALSE)</f>
        <v>43555</v>
      </c>
      <c r="AE74" s="138">
        <f>IF('SUIVI DES VERIFICATIONS'!$V74="","",(MONTH('SUIVI DES VERIFICATIONS'!$V74))-(MONTH('SUIVI DES VERIFICATIONS'!$AD74)))</f>
        <v>-2</v>
      </c>
      <c r="AF74" s="138" t="str">
        <f>IF(V74="","",VLOOKUP(MONTH(V74),LISTES!$A$15:$B$26,2,FALSE))</f>
        <v>JANVIER</v>
      </c>
      <c r="AG74" s="140" t="s">
        <v>6</v>
      </c>
      <c r="AH74" s="87"/>
      <c r="AI74" s="87"/>
      <c r="AJ74" s="87" t="s">
        <v>529</v>
      </c>
      <c r="AK74" s="118">
        <v>43537</v>
      </c>
      <c r="AL74" s="87"/>
      <c r="AM74" s="119"/>
      <c r="AN74" s="127"/>
      <c r="AO74" s="162">
        <f>IF('SUIVI DES VERIFICATIONS'!$V74&gt;0,IF('SUIVI DES VERIFICATIONS'!$W74="",1,0),0)</f>
        <v>0</v>
      </c>
      <c r="AP74" s="141">
        <f>IF('SUIVI DES VERIFICATIONS'!$V74&gt;0,IF('SUIVI DES VERIFICATIONS'!$X74="",1,0),0)</f>
        <v>0</v>
      </c>
      <c r="AQ74" s="141">
        <f>IF('SUIVI DES VERIFICATIONS'!$V74&gt;0,IF('SUIVI DES VERIFICATIONS'!$AG74="",1,0),0)</f>
        <v>0</v>
      </c>
      <c r="AR74" s="150" t="str">
        <f>IF(Y74="","",VLOOKUP(Y74,'[1]TABLEAU LC1'!A:A,1,FALSE))</f>
        <v>2019-223</v>
      </c>
    </row>
    <row r="75" spans="1:44" ht="30" customHeight="1">
      <c r="A75" s="95" t="str">
        <f t="shared" si="2"/>
        <v>12210-21-20-10</v>
      </c>
      <c r="B75" s="85">
        <v>12210</v>
      </c>
      <c r="C75" s="81" t="str">
        <f>VLOOKUP(A75,'Liste détentions mat2k'!$A$1:$I$2946,3,FALSE)</f>
        <v xml:space="preserve">ALIZE                         </v>
      </c>
      <c r="D75" s="86">
        <v>21</v>
      </c>
      <c r="E75" s="86">
        <v>20</v>
      </c>
      <c r="F75" s="86">
        <v>10</v>
      </c>
      <c r="G75" s="81" t="str">
        <f>IF('SUIVI DES VERIFICATIONS'!$D75="","",VLOOKUP(A75,'Liste détentions mat2k'!$A$1:$I$2946,5,FALSE))</f>
        <v xml:space="preserve">PONT                          </v>
      </c>
      <c r="H75" s="81" t="str">
        <f>IF('SUIVI DES VERIFICATIONS'!$E75="","",VLOOKUP(A75,'Liste détentions mat2k'!$A$1:$I$2946,7,FALSE))</f>
        <v xml:space="preserve">TIM                           </v>
      </c>
      <c r="I75" s="102" t="str">
        <f>IF('SUIVI DES VERIFICATIONS'!$F75="","",VLOOKUP(A75,'Liste détentions mat2k'!$A$1:$I$2946,9,FALSE))</f>
        <v xml:space="preserve">NAV/TIM                       </v>
      </c>
      <c r="J75" s="109" t="s">
        <v>525</v>
      </c>
      <c r="K75" s="104" t="s">
        <v>525</v>
      </c>
      <c r="L75" s="104" t="s">
        <v>525</v>
      </c>
      <c r="M75" s="104" t="s">
        <v>526</v>
      </c>
      <c r="N75" s="104" t="s">
        <v>525</v>
      </c>
      <c r="O75" s="104" t="s">
        <v>525</v>
      </c>
      <c r="P75" s="104"/>
      <c r="Q75" s="104"/>
      <c r="R75" s="104"/>
      <c r="S75" s="104"/>
      <c r="T75" s="104"/>
      <c r="U75" s="114"/>
      <c r="V75" s="123">
        <v>43524</v>
      </c>
      <c r="W75" s="117" t="s">
        <v>542</v>
      </c>
      <c r="X75" s="117" t="s">
        <v>825</v>
      </c>
      <c r="Y75" s="128" t="s">
        <v>1014</v>
      </c>
      <c r="Z75" s="123"/>
      <c r="AA75" s="132"/>
      <c r="AB75" s="151">
        <f>IF('SUIVI DES VERIFICATIONS'!$V75="","",IF('SUIVI DES VERIFICATIONS'!$V75&lt;='SUIVI DES VERIFICATIONS'!$AD75,0,'SUIVI DES VERIFICATIONS'!$V75-'SUIVI DES VERIFICATIONS'!$AD75))</f>
        <v>0</v>
      </c>
      <c r="AC75" s="134" t="str">
        <f t="shared" si="3"/>
        <v>AVRIL</v>
      </c>
      <c r="AD75" s="135">
        <f>VLOOKUP('SUIVI DES VERIFICATIONS'!$AC75,'Liste 2'!$D$1:$E$12,2,FALSE)</f>
        <v>43585</v>
      </c>
      <c r="AE75" s="134">
        <f>IF('SUIVI DES VERIFICATIONS'!$V75="","",(MONTH('SUIVI DES VERIFICATIONS'!$V75))-(MONTH('SUIVI DES VERIFICATIONS'!$AD75)))</f>
        <v>-2</v>
      </c>
      <c r="AF75" s="134" t="str">
        <f>IF(V75="","",VLOOKUP(MONTH(V75),LISTES!$A$15:$B$26,2,FALSE))</f>
        <v>FEVRIER</v>
      </c>
      <c r="AG75" s="136" t="s">
        <v>8</v>
      </c>
      <c r="AH75" s="81"/>
      <c r="AI75" s="81"/>
      <c r="AJ75" s="81" t="s">
        <v>529</v>
      </c>
      <c r="AK75" s="116">
        <v>43544</v>
      </c>
      <c r="AL75" s="81"/>
      <c r="AM75" s="117"/>
      <c r="AN75" s="128"/>
      <c r="AO75" s="163">
        <f>IF('SUIVI DES VERIFICATIONS'!$V75&gt;0,IF('SUIVI DES VERIFICATIONS'!$W75="",1,0),0)</f>
        <v>0</v>
      </c>
      <c r="AP75" s="137">
        <f>IF('SUIVI DES VERIFICATIONS'!$V75&gt;0,IF('SUIVI DES VERIFICATIONS'!$X75="",1,0),0)</f>
        <v>0</v>
      </c>
      <c r="AQ75" s="137">
        <f>IF('SUIVI DES VERIFICATIONS'!$V75&gt;0,IF('SUIVI DES VERIFICATIONS'!$AG75="",1,0),0)</f>
        <v>0</v>
      </c>
      <c r="AR75" s="152" t="str">
        <f>IF(Y75="","",VLOOKUP(Y75,'[1]TABLEAU LC1'!A:A,1,FALSE))</f>
        <v>2019-724</v>
      </c>
    </row>
    <row r="76" spans="1:44" ht="30" customHeight="1">
      <c r="A76" s="94" t="str">
        <f t="shared" si="2"/>
        <v>12210-21-20-30</v>
      </c>
      <c r="B76" s="88">
        <v>12210</v>
      </c>
      <c r="C76" s="87" t="str">
        <f>VLOOKUP(A76,'Liste détentions mat2k'!$A$1:$I$2946,3,FALSE)</f>
        <v xml:space="preserve">ALIZE                         </v>
      </c>
      <c r="D76" s="89">
        <v>21</v>
      </c>
      <c r="E76" s="89">
        <v>20</v>
      </c>
      <c r="F76" s="89">
        <v>30</v>
      </c>
      <c r="G76" s="87" t="str">
        <f>IF('SUIVI DES VERIFICATIONS'!$D76="","",VLOOKUP(A76,'Liste détentions mat2k'!$A$1:$I$2946,5,FALSE))</f>
        <v xml:space="preserve">PONT                          </v>
      </c>
      <c r="H76" s="87" t="str">
        <f>IF('SUIVI DES VERIFICATIONS'!$E76="","",VLOOKUP(A76,'Liste détentions mat2k'!$A$1:$I$2946,7,FALSE))</f>
        <v xml:space="preserve">TIM                           </v>
      </c>
      <c r="I76" s="101" t="str">
        <f>IF('SUIVI DES VERIFICATIONS'!$F76="","",VLOOKUP(A76,'Liste détentions mat2k'!$A$1:$I$2946,9,FALSE))</f>
        <v xml:space="preserve">SPORT                         </v>
      </c>
      <c r="J76" s="108"/>
      <c r="K76" s="105" t="s">
        <v>526</v>
      </c>
      <c r="L76" s="105" t="s">
        <v>525</v>
      </c>
      <c r="M76" s="105" t="s">
        <v>525</v>
      </c>
      <c r="N76" s="105" t="s">
        <v>525</v>
      </c>
      <c r="O76" s="105" t="s">
        <v>525</v>
      </c>
      <c r="P76" s="105"/>
      <c r="Q76" s="105"/>
      <c r="R76" s="105"/>
      <c r="S76" s="105"/>
      <c r="T76" s="105"/>
      <c r="U76" s="113"/>
      <c r="V76" s="122">
        <v>43487</v>
      </c>
      <c r="W76" s="119" t="s">
        <v>542</v>
      </c>
      <c r="X76" s="119" t="s">
        <v>825</v>
      </c>
      <c r="Y76" s="127" t="s">
        <v>593</v>
      </c>
      <c r="Z76" s="122">
        <v>43495</v>
      </c>
      <c r="AA76" s="131"/>
      <c r="AB76" s="149">
        <f>IF('SUIVI DES VERIFICATIONS'!$V76="","",IF('SUIVI DES VERIFICATIONS'!$V76&lt;='SUIVI DES VERIFICATIONS'!$AD76,0,'SUIVI DES VERIFICATIONS'!$V76-'SUIVI DES VERIFICATIONS'!$AD76))</f>
        <v>0</v>
      </c>
      <c r="AC76" s="138" t="str">
        <f t="shared" si="3"/>
        <v>FEVRIER</v>
      </c>
      <c r="AD76" s="139">
        <f>VLOOKUP('SUIVI DES VERIFICATIONS'!$AC76,'Liste 2'!$D$1:$E$12,2,FALSE)</f>
        <v>43524</v>
      </c>
      <c r="AE76" s="138">
        <f>IF('SUIVI DES VERIFICATIONS'!$V76="","",(MONTH('SUIVI DES VERIFICATIONS'!$V76))-(MONTH('SUIVI DES VERIFICATIONS'!$AD76)))</f>
        <v>-1</v>
      </c>
      <c r="AF76" s="138" t="str">
        <f>IF(V76="","",VLOOKUP(MONTH(V76),LISTES!$A$15:$B$26,2,FALSE))</f>
        <v>JANVIER</v>
      </c>
      <c r="AG76" s="140" t="s">
        <v>6</v>
      </c>
      <c r="AH76" s="87"/>
      <c r="AI76" s="87"/>
      <c r="AJ76" s="87"/>
      <c r="AK76" s="118"/>
      <c r="AL76" s="87"/>
      <c r="AM76" s="119"/>
      <c r="AN76" s="127"/>
      <c r="AO76" s="162">
        <f>IF('SUIVI DES VERIFICATIONS'!$V76&gt;0,IF('SUIVI DES VERIFICATIONS'!$W76="",1,0),0)</f>
        <v>0</v>
      </c>
      <c r="AP76" s="141">
        <f>IF('SUIVI DES VERIFICATIONS'!$V76&gt;0,IF('SUIVI DES VERIFICATIONS'!$X76="",1,0),0)</f>
        <v>0</v>
      </c>
      <c r="AQ76" s="141">
        <f>IF('SUIVI DES VERIFICATIONS'!$V76&gt;0,IF('SUIVI DES VERIFICATIONS'!$AG76="",1,0),0)</f>
        <v>0</v>
      </c>
      <c r="AR76" s="150" t="str">
        <f>IF(Y76="","",VLOOKUP(Y76,'[1]TABLEAU LC1'!A:A,1,FALSE))</f>
        <v>2019-226</v>
      </c>
    </row>
    <row r="77" spans="1:44" ht="30" customHeight="1">
      <c r="A77" s="95" t="str">
        <f t="shared" si="2"/>
        <v>12210-21-30-10</v>
      </c>
      <c r="B77" s="85">
        <v>12210</v>
      </c>
      <c r="C77" s="81" t="str">
        <f>VLOOKUP(A77,'Liste détentions mat2k'!$A$1:$I$2946,3,FALSE)</f>
        <v xml:space="preserve">ALIZE                         </v>
      </c>
      <c r="D77" s="86">
        <v>21</v>
      </c>
      <c r="E77" s="86">
        <v>30</v>
      </c>
      <c r="F77" s="86">
        <v>10</v>
      </c>
      <c r="G77" s="81" t="str">
        <f>IF('SUIVI DES VERIFICATIONS'!$D77="","",VLOOKUP(A77,'Liste détentions mat2k'!$A$1:$I$2946,5,FALSE))</f>
        <v xml:space="preserve">PONT                          </v>
      </c>
      <c r="H77" s="81" t="str">
        <f>IF('SUIVI DES VERIFICATIONS'!$E77="","",VLOOKUP(A77,'Liste détentions mat2k'!$A$1:$I$2946,7,FALSE))</f>
        <v xml:space="preserve">SIC                           </v>
      </c>
      <c r="I77" s="102" t="str">
        <f>IF('SUIVI DES VERIFICATIONS'!$F77="","",VLOOKUP(A77,'Liste détentions mat2k'!$A$1:$I$2946,9,FALSE))</f>
        <v xml:space="preserve">RADIO                         </v>
      </c>
      <c r="J77" s="109"/>
      <c r="K77" s="104" t="s">
        <v>526</v>
      </c>
      <c r="L77" s="104" t="s">
        <v>525</v>
      </c>
      <c r="M77" s="104" t="s">
        <v>525</v>
      </c>
      <c r="N77" s="104" t="s">
        <v>525</v>
      </c>
      <c r="O77" s="104" t="s">
        <v>525</v>
      </c>
      <c r="P77" s="104"/>
      <c r="Q77" s="104"/>
      <c r="R77" s="104"/>
      <c r="S77" s="104"/>
      <c r="T77" s="104"/>
      <c r="U77" s="114"/>
      <c r="V77" s="123">
        <v>43516</v>
      </c>
      <c r="W77" s="117" t="s">
        <v>542</v>
      </c>
      <c r="X77" s="117" t="s">
        <v>825</v>
      </c>
      <c r="Y77" s="128" t="s">
        <v>739</v>
      </c>
      <c r="Z77" s="123">
        <v>43495</v>
      </c>
      <c r="AA77" s="132"/>
      <c r="AB77" s="151">
        <f>IF('SUIVI DES VERIFICATIONS'!$V77="","",IF('SUIVI DES VERIFICATIONS'!$V77&lt;='SUIVI DES VERIFICATIONS'!$AD77,0,'SUIVI DES VERIFICATIONS'!$V77-'SUIVI DES VERIFICATIONS'!$AD77))</f>
        <v>0</v>
      </c>
      <c r="AC77" s="134" t="str">
        <f t="shared" si="3"/>
        <v>FEVRIER</v>
      </c>
      <c r="AD77" s="135">
        <f>VLOOKUP('SUIVI DES VERIFICATIONS'!$AC77,'Liste 2'!$D$1:$E$12,2,FALSE)</f>
        <v>43524</v>
      </c>
      <c r="AE77" s="134">
        <f>IF('SUIVI DES VERIFICATIONS'!$V77="","",(MONTH('SUIVI DES VERIFICATIONS'!$V77))-(MONTH('SUIVI DES VERIFICATIONS'!$AD77)))</f>
        <v>0</v>
      </c>
      <c r="AF77" s="134" t="str">
        <f>IF(V77="","",VLOOKUP(MONTH(V77),LISTES!$A$15:$B$26,2,FALSE))</f>
        <v>FEVRIER</v>
      </c>
      <c r="AG77" s="136" t="s">
        <v>7</v>
      </c>
      <c r="AH77" s="81"/>
      <c r="AI77" s="81"/>
      <c r="AJ77" s="81"/>
      <c r="AK77" s="116"/>
      <c r="AL77" s="81"/>
      <c r="AM77" s="117"/>
      <c r="AN77" s="128"/>
      <c r="AO77" s="163">
        <f>IF('SUIVI DES VERIFICATIONS'!$V77&gt;0,IF('SUIVI DES VERIFICATIONS'!$W77="",1,0),0)</f>
        <v>0</v>
      </c>
      <c r="AP77" s="137">
        <f>IF('SUIVI DES VERIFICATIONS'!$V77&gt;0,IF('SUIVI DES VERIFICATIONS'!$X77="",1,0),0)</f>
        <v>0</v>
      </c>
      <c r="AQ77" s="137">
        <f>IF('SUIVI DES VERIFICATIONS'!$V77&gt;0,IF('SUIVI DES VERIFICATIONS'!$AG77="",1,0),0)</f>
        <v>0</v>
      </c>
      <c r="AR77" s="152" t="str">
        <f>IF(Y77="","",VLOOKUP(Y77,'[1]TABLEAU LC1'!A:A,1,FALSE))</f>
        <v>2019-518</v>
      </c>
    </row>
    <row r="78" spans="1:44" ht="30" customHeight="1">
      <c r="A78" s="94" t="str">
        <f t="shared" si="2"/>
        <v>12210-21-40-10</v>
      </c>
      <c r="B78" s="88">
        <v>12210</v>
      </c>
      <c r="C78" s="87" t="str">
        <f>VLOOKUP(A78,'Liste détentions mat2k'!$A$1:$I$2946,3,FALSE)</f>
        <v xml:space="preserve">ALIZE                         </v>
      </c>
      <c r="D78" s="89">
        <v>21</v>
      </c>
      <c r="E78" s="89">
        <v>40</v>
      </c>
      <c r="F78" s="89">
        <v>10</v>
      </c>
      <c r="G78" s="87" t="str">
        <f>IF('SUIVI DES VERIFICATIONS'!$D78="","",VLOOKUP(A78,'Liste détentions mat2k'!$A$1:$I$2946,5,FALSE))</f>
        <v xml:space="preserve">PONT                          </v>
      </c>
      <c r="H78" s="87" t="str">
        <f>IF('SUIVI DES VERIFICATIONS'!$E78="","",VLOOKUP(A78,'Liste détentions mat2k'!$A$1:$I$2946,7,FALSE))</f>
        <v xml:space="preserve">VIVRES                        </v>
      </c>
      <c r="I78" s="101" t="str">
        <f>IF('SUIVI DES VERIFICATIONS'!$F78="","",VLOOKUP(A78,'Liste détentions mat2k'!$A$1:$I$2946,9,FALSE))</f>
        <v xml:space="preserve">TABLE CDT                     </v>
      </c>
      <c r="J78" s="108" t="s">
        <v>525</v>
      </c>
      <c r="K78" s="105" t="s">
        <v>525</v>
      </c>
      <c r="L78" s="105" t="s">
        <v>525</v>
      </c>
      <c r="M78" s="105" t="s">
        <v>526</v>
      </c>
      <c r="N78" s="105" t="s">
        <v>525</v>
      </c>
      <c r="O78" s="105" t="s">
        <v>525</v>
      </c>
      <c r="P78" s="105"/>
      <c r="Q78" s="105"/>
      <c r="R78" s="105"/>
      <c r="S78" s="105"/>
      <c r="T78" s="105"/>
      <c r="U78" s="113"/>
      <c r="V78" s="122">
        <v>43556</v>
      </c>
      <c r="W78" s="119" t="s">
        <v>542</v>
      </c>
      <c r="X78" s="119" t="s">
        <v>553</v>
      </c>
      <c r="Y78" s="127" t="s">
        <v>1519</v>
      </c>
      <c r="Z78" s="122">
        <v>43552</v>
      </c>
      <c r="AA78" s="131"/>
      <c r="AB78" s="149">
        <f>IF('SUIVI DES VERIFICATIONS'!$V78="","",IF('SUIVI DES VERIFICATIONS'!$V78&lt;='SUIVI DES VERIFICATIONS'!$AD78,0,'SUIVI DES VERIFICATIONS'!$V78-'SUIVI DES VERIFICATIONS'!$AD78))</f>
        <v>0</v>
      </c>
      <c r="AC78" s="138" t="str">
        <f t="shared" si="3"/>
        <v>AVRIL</v>
      </c>
      <c r="AD78" s="139">
        <f>VLOOKUP('SUIVI DES VERIFICATIONS'!$AC78,'Liste 2'!$D$1:$E$12,2,FALSE)</f>
        <v>43585</v>
      </c>
      <c r="AE78" s="138">
        <f>IF('SUIVI DES VERIFICATIONS'!$V78="","",(MONTH('SUIVI DES VERIFICATIONS'!$V78))-(MONTH('SUIVI DES VERIFICATIONS'!$AD78)))</f>
        <v>0</v>
      </c>
      <c r="AF78" s="138" t="str">
        <f>IF(V78="","",VLOOKUP(MONTH(V78),LISTES!$A$15:$B$26,2,FALSE))</f>
        <v>AVRIL</v>
      </c>
      <c r="AG78" s="140"/>
      <c r="AH78" s="87" t="s">
        <v>526</v>
      </c>
      <c r="AI78" s="87"/>
      <c r="AJ78" s="87"/>
      <c r="AK78" s="118"/>
      <c r="AL78" s="87"/>
      <c r="AM78" s="119"/>
      <c r="AN78" s="127"/>
      <c r="AO78" s="162">
        <f>IF('SUIVI DES VERIFICATIONS'!$V78&gt;0,IF('SUIVI DES VERIFICATIONS'!$W78="",1,0),0)</f>
        <v>0</v>
      </c>
      <c r="AP78" s="141">
        <f>IF('SUIVI DES VERIFICATIONS'!$V78&gt;0,IF('SUIVI DES VERIFICATIONS'!$X78="",1,0),0)</f>
        <v>0</v>
      </c>
      <c r="AQ78" s="141">
        <f>IF('SUIVI DES VERIFICATIONS'!$V78&gt;0,IF('SUIVI DES VERIFICATIONS'!$AG78="",1,0),0)</f>
        <v>1</v>
      </c>
      <c r="AR78" s="150" t="str">
        <f>IF(Y78="","",VLOOKUP(Y78,'[1]TABLEAU LC1'!A:A,1,FALSE))</f>
        <v>2019-1499</v>
      </c>
    </row>
    <row r="79" spans="1:44" ht="30" customHeight="1">
      <c r="A79" s="95" t="str">
        <f t="shared" si="2"/>
        <v>12210-21-40-30</v>
      </c>
      <c r="B79" s="85">
        <v>12210</v>
      </c>
      <c r="C79" s="81" t="str">
        <f>VLOOKUP(A79,'Liste détentions mat2k'!$A$1:$I$2946,3,FALSE)</f>
        <v xml:space="preserve">ALIZE                         </v>
      </c>
      <c r="D79" s="86">
        <v>21</v>
      </c>
      <c r="E79" s="86">
        <v>40</v>
      </c>
      <c r="F79" s="86">
        <v>30</v>
      </c>
      <c r="G79" s="81" t="str">
        <f>IF('SUIVI DES VERIFICATIONS'!$D79="","",VLOOKUP(A79,'Liste détentions mat2k'!$A$1:$I$2946,5,FALSE))</f>
        <v xml:space="preserve">PONT                          </v>
      </c>
      <c r="H79" s="81" t="str">
        <f>IF('SUIVI DES VERIFICATIONS'!$E79="","",VLOOKUP(A79,'Liste détentions mat2k'!$A$1:$I$2946,7,FALSE))</f>
        <v xml:space="preserve">VIVRES                        </v>
      </c>
      <c r="I79" s="102" t="str">
        <f>IF('SUIVI DES VERIFICATIONS'!$F79="","",VLOOKUP(A79,'Liste détentions mat2k'!$A$1:$I$2946,9,FALSE))</f>
        <v xml:space="preserve">GAMELLERIE                    </v>
      </c>
      <c r="J79" s="109" t="s">
        <v>525</v>
      </c>
      <c r="K79" s="104" t="s">
        <v>525</v>
      </c>
      <c r="L79" s="104" t="s">
        <v>525</v>
      </c>
      <c r="M79" s="104" t="s">
        <v>525</v>
      </c>
      <c r="N79" s="104" t="s">
        <v>525</v>
      </c>
      <c r="O79" s="104" t="s">
        <v>526</v>
      </c>
      <c r="P79" s="104"/>
      <c r="Q79" s="104"/>
      <c r="R79" s="104"/>
      <c r="S79" s="104"/>
      <c r="T79" s="104"/>
      <c r="U79" s="114"/>
      <c r="V79" s="123">
        <v>43487</v>
      </c>
      <c r="W79" s="117" t="s">
        <v>542</v>
      </c>
      <c r="X79" s="117" t="s">
        <v>825</v>
      </c>
      <c r="Y79" s="128" t="s">
        <v>592</v>
      </c>
      <c r="Z79" s="123"/>
      <c r="AA79" s="132"/>
      <c r="AB79" s="151">
        <f>IF('SUIVI DES VERIFICATIONS'!$V79="","",IF('SUIVI DES VERIFICATIONS'!$V79&lt;='SUIVI DES VERIFICATIONS'!$AD79,0,'SUIVI DES VERIFICATIONS'!$V79-'SUIVI DES VERIFICATIONS'!$AD79))</f>
        <v>0</v>
      </c>
      <c r="AC79" s="134" t="str">
        <f t="shared" si="3"/>
        <v>JUIN</v>
      </c>
      <c r="AD79" s="135">
        <f>VLOOKUP('SUIVI DES VERIFICATIONS'!$AC79,'Liste 2'!$D$1:$E$12,2,FALSE)</f>
        <v>43646</v>
      </c>
      <c r="AE79" s="134">
        <f>IF('SUIVI DES VERIFICATIONS'!$V79="","",(MONTH('SUIVI DES VERIFICATIONS'!$V79))-(MONTH('SUIVI DES VERIFICATIONS'!$AD79)))</f>
        <v>-5</v>
      </c>
      <c r="AF79" s="134" t="str">
        <f>IF(V79="","",VLOOKUP(MONTH(V79),LISTES!$A$15:$B$26,2,FALSE))</f>
        <v>JANVIER</v>
      </c>
      <c r="AG79" s="136" t="s">
        <v>6</v>
      </c>
      <c r="AH79" s="81"/>
      <c r="AI79" s="81"/>
      <c r="AJ79" s="81" t="s">
        <v>529</v>
      </c>
      <c r="AK79" s="116">
        <v>43537</v>
      </c>
      <c r="AL79" s="81"/>
      <c r="AM79" s="117"/>
      <c r="AN79" s="128"/>
      <c r="AO79" s="163">
        <f>IF('SUIVI DES VERIFICATIONS'!$V79&gt;0,IF('SUIVI DES VERIFICATIONS'!$W79="",1,0),0)</f>
        <v>0</v>
      </c>
      <c r="AP79" s="137">
        <f>IF('SUIVI DES VERIFICATIONS'!$V79&gt;0,IF('SUIVI DES VERIFICATIONS'!$X79="",1,0),0)</f>
        <v>0</v>
      </c>
      <c r="AQ79" s="137">
        <f>IF('SUIVI DES VERIFICATIONS'!$V79&gt;0,IF('SUIVI DES VERIFICATIONS'!$AG79="",1,0),0)</f>
        <v>0</v>
      </c>
      <c r="AR79" s="152" t="str">
        <f>IF(Y79="","",VLOOKUP(Y79,'[1]TABLEAU LC1'!A:A,1,FALSE))</f>
        <v>2019-225</v>
      </c>
    </row>
    <row r="80" spans="1:44" ht="30" customHeight="1">
      <c r="A80" s="94" t="str">
        <f t="shared" si="2"/>
        <v>12210-22-10-10</v>
      </c>
      <c r="B80" s="88">
        <v>12210</v>
      </c>
      <c r="C80" s="87" t="str">
        <f>VLOOKUP(A80,'Liste détentions mat2k'!$A$1:$I$2946,3,FALSE)</f>
        <v xml:space="preserve">ALIZE                         </v>
      </c>
      <c r="D80" s="89">
        <v>22</v>
      </c>
      <c r="E80" s="89">
        <v>10</v>
      </c>
      <c r="F80" s="89">
        <v>10</v>
      </c>
      <c r="G80" s="87" t="str">
        <f>IF('SUIVI DES VERIFICATIONS'!$D80="","",VLOOKUP(A80,'Liste détentions mat2k'!$A$1:$I$2946,5,FALSE))</f>
        <v xml:space="preserve">MACH/THERM                    </v>
      </c>
      <c r="H80" s="87" t="str">
        <f>IF('SUIVI DES VERIFICATIONS'!$E80="","",VLOOKUP(A80,'Liste détentions mat2k'!$A$1:$I$2946,7,FALSE))</f>
        <v xml:space="preserve">MOBILITE                      </v>
      </c>
      <c r="I80" s="101" t="str">
        <f>IF('SUIVI DES VERIFICATIONS'!$F80="","",VLOOKUP(A80,'Liste détentions mat2k'!$A$1:$I$2946,9,FALSE))</f>
        <v xml:space="preserve">SECURITE                      </v>
      </c>
      <c r="J80" s="108" t="s">
        <v>525</v>
      </c>
      <c r="K80" s="105" t="s">
        <v>525</v>
      </c>
      <c r="L80" s="105" t="s">
        <v>525</v>
      </c>
      <c r="M80" s="105" t="s">
        <v>525</v>
      </c>
      <c r="N80" s="105" t="s">
        <v>525</v>
      </c>
      <c r="O80" s="105" t="s">
        <v>526</v>
      </c>
      <c r="P80" s="105"/>
      <c r="Q80" s="105"/>
      <c r="R80" s="105"/>
      <c r="S80" s="105"/>
      <c r="T80" s="105"/>
      <c r="U80" s="113"/>
      <c r="V80" s="122">
        <v>43573</v>
      </c>
      <c r="W80" s="119" t="s">
        <v>542</v>
      </c>
      <c r="X80" s="119" t="s">
        <v>825</v>
      </c>
      <c r="Y80" s="127" t="s">
        <v>1061</v>
      </c>
      <c r="Z80" s="122"/>
      <c r="AA80" s="131"/>
      <c r="AB80" s="149">
        <f>IF('SUIVI DES VERIFICATIONS'!$V80="","",IF('SUIVI DES VERIFICATIONS'!$V80&lt;='SUIVI DES VERIFICATIONS'!$AD80,0,'SUIVI DES VERIFICATIONS'!$V80-'SUIVI DES VERIFICATIONS'!$AD80))</f>
        <v>0</v>
      </c>
      <c r="AC80" s="138" t="str">
        <f t="shared" si="3"/>
        <v>JUIN</v>
      </c>
      <c r="AD80" s="139">
        <f>VLOOKUP('SUIVI DES VERIFICATIONS'!$AC80,'Liste 2'!$D$1:$E$12,2,FALSE)</f>
        <v>43646</v>
      </c>
      <c r="AE80" s="138">
        <f>IF('SUIVI DES VERIFICATIONS'!$V80="","",(MONTH('SUIVI DES VERIFICATIONS'!$V80))-(MONTH('SUIVI DES VERIFICATIONS'!$AD80)))</f>
        <v>-2</v>
      </c>
      <c r="AF80" s="138" t="str">
        <f>IF(V80="","",VLOOKUP(MONTH(V80),LISTES!$A$15:$B$26,2,FALSE))</f>
        <v>AVRIL</v>
      </c>
      <c r="AG80" s="140" t="s">
        <v>9</v>
      </c>
      <c r="AH80" s="87"/>
      <c r="AI80" s="87"/>
      <c r="AJ80" s="87" t="s">
        <v>529</v>
      </c>
      <c r="AK80" s="118">
        <v>43584</v>
      </c>
      <c r="AL80" s="87"/>
      <c r="AM80" s="119"/>
      <c r="AN80" s="127"/>
      <c r="AO80" s="162">
        <f>IF('SUIVI DES VERIFICATIONS'!$V80&gt;0,IF('SUIVI DES VERIFICATIONS'!$W80="",1,0),0)</f>
        <v>0</v>
      </c>
      <c r="AP80" s="141">
        <f>IF('SUIVI DES VERIFICATIONS'!$V80&gt;0,IF('SUIVI DES VERIFICATIONS'!$X80="",1,0),0)</f>
        <v>0</v>
      </c>
      <c r="AQ80" s="141">
        <f>IF('SUIVI DES VERIFICATIONS'!$V80&gt;0,IF('SUIVI DES VERIFICATIONS'!$AG80="",1,0),0)</f>
        <v>0</v>
      </c>
      <c r="AR80" s="150" t="str">
        <f>IF(Y80="","",VLOOKUP(Y80,'[1]TABLEAU LC1'!A:A,1,FALSE))</f>
        <v>2019-1239</v>
      </c>
    </row>
    <row r="81" spans="1:44" ht="30" customHeight="1">
      <c r="A81" s="95" t="str">
        <f t="shared" si="2"/>
        <v>12210-22-10-20</v>
      </c>
      <c r="B81" s="85">
        <v>12210</v>
      </c>
      <c r="C81" s="81" t="str">
        <f>VLOOKUP(A81,'Liste détentions mat2k'!$A$1:$I$2946,3,FALSE)</f>
        <v xml:space="preserve">ALIZE                         </v>
      </c>
      <c r="D81" s="86">
        <v>22</v>
      </c>
      <c r="E81" s="86">
        <v>10</v>
      </c>
      <c r="F81" s="86">
        <v>20</v>
      </c>
      <c r="G81" s="81" t="str">
        <f>IF('SUIVI DES VERIFICATIONS'!$D81="","",VLOOKUP(A81,'Liste détentions mat2k'!$A$1:$I$2946,5,FALSE))</f>
        <v xml:space="preserve">MACH/THERM                    </v>
      </c>
      <c r="H81" s="81" t="str">
        <f>IF('SUIVI DES VERIFICATIONS'!$E81="","",VLOOKUP(A81,'Liste détentions mat2k'!$A$1:$I$2946,7,FALSE))</f>
        <v xml:space="preserve">MOBILITE                      </v>
      </c>
      <c r="I81" s="102" t="str">
        <f>IF('SUIVI DES VERIFICATIONS'!$F81="","",VLOOKUP(A81,'Liste détentions mat2k'!$A$1:$I$2946,9,FALSE))</f>
        <v xml:space="preserve">MACHINE                       </v>
      </c>
      <c r="J81" s="109" t="s">
        <v>525</v>
      </c>
      <c r="K81" s="104" t="s">
        <v>525</v>
      </c>
      <c r="L81" s="104" t="s">
        <v>525</v>
      </c>
      <c r="M81" s="104" t="s">
        <v>525</v>
      </c>
      <c r="N81" s="104" t="s">
        <v>525</v>
      </c>
      <c r="O81" s="104" t="s">
        <v>526</v>
      </c>
      <c r="P81" s="104"/>
      <c r="Q81" s="104"/>
      <c r="R81" s="104"/>
      <c r="S81" s="104"/>
      <c r="T81" s="104"/>
      <c r="U81" s="114"/>
      <c r="V81" s="123">
        <v>43571</v>
      </c>
      <c r="W81" s="117" t="s">
        <v>542</v>
      </c>
      <c r="X81" s="117" t="s">
        <v>825</v>
      </c>
      <c r="Y81" s="128" t="s">
        <v>1062</v>
      </c>
      <c r="Z81" s="123"/>
      <c r="AA81" s="132"/>
      <c r="AB81" s="151">
        <f>IF('SUIVI DES VERIFICATIONS'!$V81="","",IF('SUIVI DES VERIFICATIONS'!$V81&lt;='SUIVI DES VERIFICATIONS'!$AD81,0,'SUIVI DES VERIFICATIONS'!$V81-'SUIVI DES VERIFICATIONS'!$AD81))</f>
        <v>0</v>
      </c>
      <c r="AC81" s="134" t="str">
        <f t="shared" si="3"/>
        <v>JUIN</v>
      </c>
      <c r="AD81" s="135">
        <f>VLOOKUP('SUIVI DES VERIFICATIONS'!$AC81,'Liste 2'!$D$1:$E$12,2,FALSE)</f>
        <v>43646</v>
      </c>
      <c r="AE81" s="134">
        <f>IF('SUIVI DES VERIFICATIONS'!$V81="","",(MONTH('SUIVI DES VERIFICATIONS'!$V81))-(MONTH('SUIVI DES VERIFICATIONS'!$AD81)))</f>
        <v>-2</v>
      </c>
      <c r="AF81" s="134" t="str">
        <f>IF(V81="","",VLOOKUP(MONTH(V81),LISTES!$A$15:$B$26,2,FALSE))</f>
        <v>AVRIL</v>
      </c>
      <c r="AG81" s="136" t="s">
        <v>9</v>
      </c>
      <c r="AH81" s="81"/>
      <c r="AI81" s="81"/>
      <c r="AJ81" s="81"/>
      <c r="AK81" s="116"/>
      <c r="AL81" s="81"/>
      <c r="AM81" s="117"/>
      <c r="AN81" s="128"/>
      <c r="AO81" s="163">
        <f>IF('SUIVI DES VERIFICATIONS'!$V81&gt;0,IF('SUIVI DES VERIFICATIONS'!$W81="",1,0),0)</f>
        <v>0</v>
      </c>
      <c r="AP81" s="137">
        <f>IF('SUIVI DES VERIFICATIONS'!$V81&gt;0,IF('SUIVI DES VERIFICATIONS'!$X81="",1,0),0)</f>
        <v>0</v>
      </c>
      <c r="AQ81" s="137">
        <f>IF('SUIVI DES VERIFICATIONS'!$V81&gt;0,IF('SUIVI DES VERIFICATIONS'!$AG81="",1,0),0)</f>
        <v>0</v>
      </c>
      <c r="AR81" s="152" t="str">
        <f>IF(Y81="","",VLOOKUP(Y81,'[1]TABLEAU LC1'!A:A,1,FALSE))</f>
        <v>2019-1241</v>
      </c>
    </row>
    <row r="82" spans="1:44" ht="30" customHeight="1">
      <c r="A82" s="94" t="str">
        <f t="shared" si="2"/>
        <v>12210-22-20-10</v>
      </c>
      <c r="B82" s="88">
        <v>12210</v>
      </c>
      <c r="C82" s="87" t="str">
        <f>VLOOKUP(A82,'Liste détentions mat2k'!$A$1:$I$2946,3,FALSE)</f>
        <v xml:space="preserve">ALIZE                         </v>
      </c>
      <c r="D82" s="89">
        <v>22</v>
      </c>
      <c r="E82" s="89">
        <v>20</v>
      </c>
      <c r="F82" s="89">
        <v>10</v>
      </c>
      <c r="G82" s="87" t="str">
        <f>IF('SUIVI DES VERIFICATIONS'!$D82="","",VLOOKUP(A82,'Liste détentions mat2k'!$A$1:$I$2946,5,FALSE))</f>
        <v xml:space="preserve">MACH/THERM                    </v>
      </c>
      <c r="H82" s="87" t="str">
        <f>IF('SUIVI DES VERIFICATIONS'!$E82="","",VLOOKUP(A82,'Liste détentions mat2k'!$A$1:$I$2946,7,FALSE))</f>
        <v xml:space="preserve">FLOTTEUR                      </v>
      </c>
      <c r="I82" s="101" t="str">
        <f>IF('SUIVI DES VERIFICATIONS'!$F82="","",VLOOKUP(A82,'Liste détentions mat2k'!$A$1:$I$2946,9,FALSE))</f>
        <v xml:space="preserve">ELECTRICITE                   </v>
      </c>
      <c r="J82" s="108" t="s">
        <v>525</v>
      </c>
      <c r="K82" s="105" t="s">
        <v>525</v>
      </c>
      <c r="L82" s="105" t="s">
        <v>525</v>
      </c>
      <c r="M82" s="105" t="s">
        <v>526</v>
      </c>
      <c r="N82" s="105" t="s">
        <v>525</v>
      </c>
      <c r="O82" s="105" t="s">
        <v>525</v>
      </c>
      <c r="P82" s="105"/>
      <c r="Q82" s="105"/>
      <c r="R82" s="105"/>
      <c r="S82" s="105"/>
      <c r="T82" s="105"/>
      <c r="U82" s="113"/>
      <c r="V82" s="122">
        <v>43573</v>
      </c>
      <c r="W82" s="119" t="s">
        <v>542</v>
      </c>
      <c r="X82" s="119" t="s">
        <v>825</v>
      </c>
      <c r="Y82" s="127" t="s">
        <v>1060</v>
      </c>
      <c r="Z82" s="122">
        <v>43552</v>
      </c>
      <c r="AA82" s="131"/>
      <c r="AB82" s="149">
        <f>IF('SUIVI DES VERIFICATIONS'!$V82="","",IF('SUIVI DES VERIFICATIONS'!$V82&lt;='SUIVI DES VERIFICATIONS'!$AD82,0,'SUIVI DES VERIFICATIONS'!$V82-'SUIVI DES VERIFICATIONS'!$AD82))</f>
        <v>0</v>
      </c>
      <c r="AC82" s="138" t="str">
        <f t="shared" si="3"/>
        <v>AVRIL</v>
      </c>
      <c r="AD82" s="139">
        <f>VLOOKUP('SUIVI DES VERIFICATIONS'!$AC82,'Liste 2'!$D$1:$E$12,2,FALSE)</f>
        <v>43585</v>
      </c>
      <c r="AE82" s="138">
        <f>IF('SUIVI DES VERIFICATIONS'!$V82="","",(MONTH('SUIVI DES VERIFICATIONS'!$V82))-(MONTH('SUIVI DES VERIFICATIONS'!$AD82)))</f>
        <v>0</v>
      </c>
      <c r="AF82" s="138" t="str">
        <f>IF(V82="","",VLOOKUP(MONTH(V82),LISTES!$A$15:$B$26,2,FALSE))</f>
        <v>AVRIL</v>
      </c>
      <c r="AG82" s="140" t="s">
        <v>9</v>
      </c>
      <c r="AH82" s="87"/>
      <c r="AI82" s="87"/>
      <c r="AJ82" s="87"/>
      <c r="AK82" s="118"/>
      <c r="AL82" s="87"/>
      <c r="AM82" s="119"/>
      <c r="AN82" s="127"/>
      <c r="AO82" s="162">
        <f>IF('SUIVI DES VERIFICATIONS'!$V82&gt;0,IF('SUIVI DES VERIFICATIONS'!$W82="",1,0),0)</f>
        <v>0</v>
      </c>
      <c r="AP82" s="141">
        <f>IF('SUIVI DES VERIFICATIONS'!$V82&gt;0,IF('SUIVI DES VERIFICATIONS'!$X82="",1,0),0)</f>
        <v>0</v>
      </c>
      <c r="AQ82" s="141">
        <f>IF('SUIVI DES VERIFICATIONS'!$V82&gt;0,IF('SUIVI DES VERIFICATIONS'!$AG82="",1,0),0)</f>
        <v>0</v>
      </c>
      <c r="AR82" s="150" t="str">
        <f>IF(Y82="","",VLOOKUP(Y82,'[1]TABLEAU LC1'!A:A,1,FALSE))</f>
        <v>2019-1237</v>
      </c>
    </row>
    <row r="83" spans="1:44" ht="30" customHeight="1">
      <c r="A83" s="95" t="str">
        <f t="shared" si="2"/>
        <v>43339-9--0</v>
      </c>
      <c r="B83" s="85">
        <v>43339</v>
      </c>
      <c r="C83" s="81" t="str">
        <f>VLOOKUP(A83,'Liste détentions mat2k'!$A$1:$I$2946,3,FALSE)</f>
        <v xml:space="preserve">APER                          </v>
      </c>
      <c r="D83" s="86">
        <v>9</v>
      </c>
      <c r="E83" s="86"/>
      <c r="F83" s="86">
        <v>0</v>
      </c>
      <c r="G83" s="81" t="str">
        <f>IF('SUIVI DES VERIFICATIONS'!$D83="","",VLOOKUP(A83,'Liste détentions mat2k'!$A$1:$I$2946,5,FALSE))</f>
        <v xml:space="preserve">APER                          </v>
      </c>
      <c r="H83" s="81" t="str">
        <f>IF('SUIVI DES VERIFICATIONS'!$E83="","",VLOOKUP(A83,'Liste détentions mat2k'!$A$1:$I$2946,7,FALSE))</f>
        <v/>
      </c>
      <c r="I83" s="102" t="str">
        <f>IF('SUIVI DES VERIFICATIONS'!$F83="","",VLOOKUP(A83,'Liste détentions mat2k'!$A$1:$I$2946,9,FALSE))</f>
        <v xml:space="preserve">DIVERS                        </v>
      </c>
      <c r="J83" s="109" t="s">
        <v>525</v>
      </c>
      <c r="K83" s="104" t="s">
        <v>525</v>
      </c>
      <c r="L83" s="104" t="s">
        <v>525</v>
      </c>
      <c r="M83" s="104" t="s">
        <v>526</v>
      </c>
      <c r="N83" s="104" t="s">
        <v>525</v>
      </c>
      <c r="O83" s="104" t="s">
        <v>525</v>
      </c>
      <c r="P83" s="104"/>
      <c r="Q83" s="104"/>
      <c r="R83" s="104"/>
      <c r="S83" s="104"/>
      <c r="T83" s="104"/>
      <c r="U83" s="114"/>
      <c r="V83" s="123">
        <v>43556</v>
      </c>
      <c r="W83" s="117" t="s">
        <v>542</v>
      </c>
      <c r="X83" s="117" t="s">
        <v>554</v>
      </c>
      <c r="Y83" s="128" t="s">
        <v>970</v>
      </c>
      <c r="Z83" s="123">
        <v>43553</v>
      </c>
      <c r="AA83" s="132"/>
      <c r="AB83" s="151">
        <f>IF('SUIVI DES VERIFICATIONS'!$V83="","",IF('SUIVI DES VERIFICATIONS'!$V83&lt;='SUIVI DES VERIFICATIONS'!$AD83,0,'SUIVI DES VERIFICATIONS'!$V83-'SUIVI DES VERIFICATIONS'!$AD83))</f>
        <v>0</v>
      </c>
      <c r="AC83" s="134" t="str">
        <f t="shared" si="3"/>
        <v>AVRIL</v>
      </c>
      <c r="AD83" s="135">
        <f>VLOOKUP('SUIVI DES VERIFICATIONS'!$AC83,'Liste 2'!$D$1:$E$12,2,FALSE)</f>
        <v>43585</v>
      </c>
      <c r="AE83" s="134">
        <f>IF('SUIVI DES VERIFICATIONS'!$V83="","",(MONTH('SUIVI DES VERIFICATIONS'!$V83))-(MONTH('SUIVI DES VERIFICATIONS'!$AD83)))</f>
        <v>0</v>
      </c>
      <c r="AF83" s="134" t="str">
        <f>IF(V83="","",VLOOKUP(MONTH(V83),LISTES!$A$15:$B$26,2,FALSE))</f>
        <v>AVRIL</v>
      </c>
      <c r="AG83" s="136" t="s">
        <v>8</v>
      </c>
      <c r="AH83" s="81"/>
      <c r="AI83" s="81"/>
      <c r="AJ83" s="81"/>
      <c r="AK83" s="116"/>
      <c r="AL83" s="81"/>
      <c r="AM83" s="117"/>
      <c r="AN83" s="128"/>
      <c r="AO83" s="163">
        <f>IF('SUIVI DES VERIFICATIONS'!$V83&gt;0,IF('SUIVI DES VERIFICATIONS'!$W83="",1,0),0)</f>
        <v>0</v>
      </c>
      <c r="AP83" s="137">
        <f>IF('SUIVI DES VERIFICATIONS'!$V83&gt;0,IF('SUIVI DES VERIFICATIONS'!$X83="",1,0),0)</f>
        <v>0</v>
      </c>
      <c r="AQ83" s="137">
        <f>IF('SUIVI DES VERIFICATIONS'!$V83&gt;0,IF('SUIVI DES VERIFICATIONS'!$AG83="",1,0),0)</f>
        <v>0</v>
      </c>
      <c r="AR83" s="152" t="str">
        <f>IF(Y83="","",VLOOKUP(Y83,'[1]TABLEAU LC1'!A:A,1,FALSE))</f>
        <v>2019-1028</v>
      </c>
    </row>
    <row r="84" spans="1:44" ht="30" customHeight="1">
      <c r="A84" s="94" t="str">
        <f t="shared" si="2"/>
        <v>12608-1--10</v>
      </c>
      <c r="B84" s="88">
        <v>12608</v>
      </c>
      <c r="C84" s="87" t="str">
        <f>VLOOKUP(A84,'Liste détentions mat2k'!$A$1:$I$2946,3,FALSE)</f>
        <v xml:space="preserve">ARGENS                        </v>
      </c>
      <c r="D84" s="89">
        <v>1</v>
      </c>
      <c r="E84" s="89"/>
      <c r="F84" s="89">
        <v>10</v>
      </c>
      <c r="G84" s="87" t="str">
        <f>IF('SUIVI DES VERIFICATIONS'!$D84="","",VLOOKUP(A84,'Liste détentions mat2k'!$A$1:$I$2946,5,FALSE))</f>
        <v xml:space="preserve">SERVICE UNIQUE                </v>
      </c>
      <c r="H84" s="87" t="str">
        <f>IF('SUIVI DES VERIFICATIONS'!$E84="","",VLOOKUP(A84,'Liste détentions mat2k'!$A$1:$I$2946,7,FALSE))</f>
        <v/>
      </c>
      <c r="I84" s="101" t="str">
        <f>IF('SUIVI DES VERIFICATIONS'!$F84="","",VLOOKUP(A84,'Liste détentions mat2k'!$A$1:$I$2946,9,FALSE))</f>
        <v xml:space="preserve">ARMEMENT                      </v>
      </c>
      <c r="J84" s="108" t="s">
        <v>525</v>
      </c>
      <c r="K84" s="105" t="s">
        <v>525</v>
      </c>
      <c r="L84" s="105" t="s">
        <v>525</v>
      </c>
      <c r="M84" s="105" t="s">
        <v>526</v>
      </c>
      <c r="N84" s="105" t="s">
        <v>525</v>
      </c>
      <c r="O84" s="105" t="s">
        <v>525</v>
      </c>
      <c r="P84" s="105"/>
      <c r="Q84" s="105"/>
      <c r="R84" s="105"/>
      <c r="S84" s="105"/>
      <c r="T84" s="105"/>
      <c r="U84" s="113"/>
      <c r="V84" s="122">
        <v>43556</v>
      </c>
      <c r="W84" s="119" t="s">
        <v>542</v>
      </c>
      <c r="X84" s="119" t="s">
        <v>825</v>
      </c>
      <c r="Y84" s="127" t="s">
        <v>960</v>
      </c>
      <c r="Z84" s="122">
        <v>43551</v>
      </c>
      <c r="AA84" s="131"/>
      <c r="AB84" s="149">
        <f>IF('SUIVI DES VERIFICATIONS'!$V84="","",IF('SUIVI DES VERIFICATIONS'!$V84&lt;='SUIVI DES VERIFICATIONS'!$AD84,0,'SUIVI DES VERIFICATIONS'!$V84-'SUIVI DES VERIFICATIONS'!$AD84))</f>
        <v>0</v>
      </c>
      <c r="AC84" s="138" t="str">
        <f t="shared" si="3"/>
        <v>AVRIL</v>
      </c>
      <c r="AD84" s="139">
        <f>VLOOKUP('SUIVI DES VERIFICATIONS'!$AC84,'Liste 2'!$D$1:$E$12,2,FALSE)</f>
        <v>43585</v>
      </c>
      <c r="AE84" s="138">
        <f>IF('SUIVI DES VERIFICATIONS'!$V84="","",(MONTH('SUIVI DES VERIFICATIONS'!$V84))-(MONTH('SUIVI DES VERIFICATIONS'!$AD84)))</f>
        <v>0</v>
      </c>
      <c r="AF84" s="138" t="str">
        <f>IF(V84="","",VLOOKUP(MONTH(V84),LISTES!$A$15:$B$26,2,FALSE))</f>
        <v>AVRIL</v>
      </c>
      <c r="AG84" s="140" t="s">
        <v>8</v>
      </c>
      <c r="AH84" s="87"/>
      <c r="AI84" s="87"/>
      <c r="AJ84" s="87"/>
      <c r="AK84" s="118"/>
      <c r="AL84" s="87"/>
      <c r="AM84" s="119"/>
      <c r="AN84" s="127"/>
      <c r="AO84" s="162">
        <f>IF('SUIVI DES VERIFICATIONS'!$V84&gt;0,IF('SUIVI DES VERIFICATIONS'!$W84="",1,0),0)</f>
        <v>0</v>
      </c>
      <c r="AP84" s="141">
        <f>IF('SUIVI DES VERIFICATIONS'!$V84&gt;0,IF('SUIVI DES VERIFICATIONS'!$X84="",1,0),0)</f>
        <v>0</v>
      </c>
      <c r="AQ84" s="141">
        <f>IF('SUIVI DES VERIFICATIONS'!$V84&gt;0,IF('SUIVI DES VERIFICATIONS'!$AG84="",1,0),0)</f>
        <v>0</v>
      </c>
      <c r="AR84" s="150" t="str">
        <f>IF(Y84="","",VLOOKUP(Y84,'[1]TABLEAU LC1'!A:A,1,FALSE))</f>
        <v>2019-1007</v>
      </c>
    </row>
    <row r="85" spans="1:44" ht="30" customHeight="1">
      <c r="A85" s="95" t="str">
        <f t="shared" si="2"/>
        <v>43044-11--0</v>
      </c>
      <c r="B85" s="85">
        <v>43044</v>
      </c>
      <c r="C85" s="81" t="str">
        <f>VLOOKUP(A85,'Liste détentions mat2k'!$A$1:$I$2946,3,FALSE)</f>
        <v xml:space="preserve">BASE NAVALE TOULON            </v>
      </c>
      <c r="D85" s="86">
        <v>11</v>
      </c>
      <c r="E85" s="86"/>
      <c r="F85" s="86">
        <v>0</v>
      </c>
      <c r="G85" s="81" t="str">
        <f>IF('SUIVI DES VERIFICATIONS'!$D85="","",VLOOKUP(A85,'Liste détentions mat2k'!$A$1:$I$2946,5,FALSE))</f>
        <v xml:space="preserve">EPMS - RMM                    </v>
      </c>
      <c r="H85" s="81" t="str">
        <f>IF('SUIVI DES VERIFICATIONS'!$E85="","",VLOOKUP(A85,'Liste détentions mat2k'!$A$1:$I$2946,7,FALSE))</f>
        <v/>
      </c>
      <c r="I85" s="102" t="str">
        <f>IF('SUIVI DES VERIFICATIONS'!$F85="","",VLOOKUP(A85,'Liste détentions mat2k'!$A$1:$I$2946,9,FALSE))</f>
        <v xml:space="preserve">SPORT                         </v>
      </c>
      <c r="J85" s="109"/>
      <c r="K85" s="104" t="s">
        <v>525</v>
      </c>
      <c r="L85" s="104" t="s">
        <v>526</v>
      </c>
      <c r="M85" s="104" t="s">
        <v>525</v>
      </c>
      <c r="N85" s="104" t="s">
        <v>525</v>
      </c>
      <c r="O85" s="104" t="s">
        <v>525</v>
      </c>
      <c r="P85" s="104"/>
      <c r="Q85" s="104"/>
      <c r="R85" s="104"/>
      <c r="S85" s="104"/>
      <c r="T85" s="104"/>
      <c r="U85" s="114"/>
      <c r="V85" s="123">
        <v>43538</v>
      </c>
      <c r="W85" s="117" t="s">
        <v>542</v>
      </c>
      <c r="X85" s="117" t="s">
        <v>825</v>
      </c>
      <c r="Y85" s="128" t="s">
        <v>879</v>
      </c>
      <c r="Z85" s="123">
        <v>43523</v>
      </c>
      <c r="AA85" s="132"/>
      <c r="AB85" s="151">
        <f>IF('SUIVI DES VERIFICATIONS'!$V85="","",IF('SUIVI DES VERIFICATIONS'!$V85&lt;='SUIVI DES VERIFICATIONS'!$AD85,0,'SUIVI DES VERIFICATIONS'!$V85-'SUIVI DES VERIFICATIONS'!$AD85))</f>
        <v>0</v>
      </c>
      <c r="AC85" s="134" t="str">
        <f t="shared" si="3"/>
        <v>MARS</v>
      </c>
      <c r="AD85" s="135">
        <f>VLOOKUP('SUIVI DES VERIFICATIONS'!$AC85,'Liste 2'!$D$1:$E$12,2,FALSE)</f>
        <v>43555</v>
      </c>
      <c r="AE85" s="134">
        <f>IF('SUIVI DES VERIFICATIONS'!$V85="","",(MONTH('SUIVI DES VERIFICATIONS'!$V85))-(MONTH('SUIVI DES VERIFICATIONS'!$AD85)))</f>
        <v>0</v>
      </c>
      <c r="AF85" s="134" t="str">
        <f>IF(V85="","",VLOOKUP(MONTH(V85),LISTES!$A$15:$B$26,2,FALSE))</f>
        <v>MARS</v>
      </c>
      <c r="AG85" s="136" t="s">
        <v>8</v>
      </c>
      <c r="AH85" s="81"/>
      <c r="AI85" s="81"/>
      <c r="AJ85" s="81"/>
      <c r="AK85" s="116"/>
      <c r="AL85" s="81"/>
      <c r="AM85" s="117"/>
      <c r="AN85" s="128"/>
      <c r="AO85" s="163">
        <f>IF('SUIVI DES VERIFICATIONS'!$V85&gt;0,IF('SUIVI DES VERIFICATIONS'!$W85="",1,0),0)</f>
        <v>0</v>
      </c>
      <c r="AP85" s="137">
        <f>IF('SUIVI DES VERIFICATIONS'!$V85&gt;0,IF('SUIVI DES VERIFICATIONS'!$X85="",1,0),0)</f>
        <v>0</v>
      </c>
      <c r="AQ85" s="137">
        <f>IF('SUIVI DES VERIFICATIONS'!$V85&gt;0,IF('SUIVI DES VERIFICATIONS'!$AG85="",1,0),0)</f>
        <v>0</v>
      </c>
      <c r="AR85" s="152" t="str">
        <f>IF(Y85="","",VLOOKUP(Y85,'[1]TABLEAU LC1'!A:A,1,FALSE))</f>
        <v>2019-764</v>
      </c>
    </row>
    <row r="86" spans="1:44" ht="30" customHeight="1">
      <c r="A86" s="94" t="str">
        <f t="shared" si="2"/>
        <v>43044-11--1</v>
      </c>
      <c r="B86" s="88">
        <v>43044</v>
      </c>
      <c r="C86" s="87" t="str">
        <f>VLOOKUP(A86,'Liste détentions mat2k'!$A$1:$I$2946,3,FALSE)</f>
        <v xml:space="preserve">BASE NAVALE TOULON            </v>
      </c>
      <c r="D86" s="89">
        <v>11</v>
      </c>
      <c r="E86" s="89"/>
      <c r="F86" s="89">
        <v>1</v>
      </c>
      <c r="G86" s="87" t="str">
        <f>IF('SUIVI DES VERIFICATIONS'!$D86="","",VLOOKUP(A86,'Liste détentions mat2k'!$A$1:$I$2946,5,FALSE))</f>
        <v xml:space="preserve">EPMS - RMM                    </v>
      </c>
      <c r="H86" s="87" t="str">
        <f>IF('SUIVI DES VERIFICATIONS'!$E86="","",VLOOKUP(A86,'Liste détentions mat2k'!$A$1:$I$2946,7,FALSE))</f>
        <v/>
      </c>
      <c r="I86" s="101" t="str">
        <f>IF('SUIVI DES VERIFICATIONS'!$F86="","",VLOOKUP(A86,'Liste détentions mat2k'!$A$1:$I$2946,9,FALSE))</f>
        <v xml:space="preserve">CASER/COUCHAGE                </v>
      </c>
      <c r="J86" s="108" t="s">
        <v>525</v>
      </c>
      <c r="K86" s="105" t="s">
        <v>525</v>
      </c>
      <c r="L86" s="105" t="s">
        <v>525</v>
      </c>
      <c r="M86" s="105" t="s">
        <v>526</v>
      </c>
      <c r="N86" s="105" t="s">
        <v>525</v>
      </c>
      <c r="O86" s="105" t="s">
        <v>525</v>
      </c>
      <c r="P86" s="105"/>
      <c r="Q86" s="105"/>
      <c r="R86" s="105"/>
      <c r="S86" s="105"/>
      <c r="T86" s="105"/>
      <c r="U86" s="113"/>
      <c r="V86" s="122"/>
      <c r="W86" s="119"/>
      <c r="X86" s="119"/>
      <c r="Y86" s="127"/>
      <c r="Z86" s="122">
        <v>43552</v>
      </c>
      <c r="AA86" s="131"/>
      <c r="AB86" s="149" t="str">
        <f>IF('SUIVI DES VERIFICATIONS'!$V86="","",IF('SUIVI DES VERIFICATIONS'!$V86&lt;='SUIVI DES VERIFICATIONS'!$AD86,0,'SUIVI DES VERIFICATIONS'!$V86-'SUIVI DES VERIFICATIONS'!$AD86))</f>
        <v/>
      </c>
      <c r="AC86" s="138" t="str">
        <f t="shared" si="3"/>
        <v>AVRIL</v>
      </c>
      <c r="AD86" s="139">
        <f>VLOOKUP('SUIVI DES VERIFICATIONS'!$AC86,'Liste 2'!$D$1:$E$12,2,FALSE)</f>
        <v>43585</v>
      </c>
      <c r="AE86" s="138" t="str">
        <f>IF('SUIVI DES VERIFICATIONS'!$V86="","",(MONTH('SUIVI DES VERIFICATIONS'!$V86))-(MONTH('SUIVI DES VERIFICATIONS'!$AD86)))</f>
        <v/>
      </c>
      <c r="AF86" s="138" t="str">
        <f>IF(V86="","",VLOOKUP(MONTH(V86),LISTES!$A$15:$B$26,2,FALSE))</f>
        <v/>
      </c>
      <c r="AG86" s="140"/>
      <c r="AH86" s="87"/>
      <c r="AI86" s="87"/>
      <c r="AJ86" s="87"/>
      <c r="AK86" s="118"/>
      <c r="AL86" s="87"/>
      <c r="AM86" s="119"/>
      <c r="AN86" s="127"/>
      <c r="AO86" s="162">
        <f>IF('SUIVI DES VERIFICATIONS'!$V86&gt;0,IF('SUIVI DES VERIFICATIONS'!$W86="",1,0),0)</f>
        <v>0</v>
      </c>
      <c r="AP86" s="141">
        <f>IF('SUIVI DES VERIFICATIONS'!$V86&gt;0,IF('SUIVI DES VERIFICATIONS'!$X86="",1,0),0)</f>
        <v>0</v>
      </c>
      <c r="AQ86" s="141">
        <f>IF('SUIVI DES VERIFICATIONS'!$V86&gt;0,IF('SUIVI DES VERIFICATIONS'!$AG86="",1,0),0)</f>
        <v>0</v>
      </c>
      <c r="AR86" s="150" t="str">
        <f>IF(Y86="","",VLOOKUP(Y86,'[1]TABLEAU LC1'!A:A,1,FALSE))</f>
        <v/>
      </c>
    </row>
    <row r="87" spans="1:44" ht="30" customHeight="1">
      <c r="A87" s="95" t="str">
        <f t="shared" si="2"/>
        <v>43044-11--3</v>
      </c>
      <c r="B87" s="85">
        <v>43044</v>
      </c>
      <c r="C87" s="81" t="str">
        <f>VLOOKUP(A87,'Liste détentions mat2k'!$A$1:$I$2946,3,FALSE)</f>
        <v xml:space="preserve">BASE NAVALE TOULON            </v>
      </c>
      <c r="D87" s="86">
        <v>11</v>
      </c>
      <c r="E87" s="86"/>
      <c r="F87" s="86">
        <v>3</v>
      </c>
      <c r="G87" s="81" t="str">
        <f>IF('SUIVI DES VERIFICATIONS'!$D87="","",VLOOKUP(A87,'Liste détentions mat2k'!$A$1:$I$2946,5,FALSE))</f>
        <v xml:space="preserve">EPMS - RMM                    </v>
      </c>
      <c r="H87" s="81" t="str">
        <f>IF('SUIVI DES VERIFICATIONS'!$E87="","",VLOOKUP(A87,'Liste détentions mat2k'!$A$1:$I$2946,7,FALSE))</f>
        <v/>
      </c>
      <c r="I87" s="102" t="str">
        <f>IF('SUIVI DES VERIFICATIONS'!$F87="","",VLOOKUP(A87,'Liste détentions mat2k'!$A$1:$I$2946,9,FALSE))</f>
        <v xml:space="preserve">PISCINE                       </v>
      </c>
      <c r="J87" s="109" t="s">
        <v>525</v>
      </c>
      <c r="K87" s="104"/>
      <c r="L87" s="104" t="s">
        <v>526</v>
      </c>
      <c r="M87" s="104" t="s">
        <v>525</v>
      </c>
      <c r="N87" s="104" t="s">
        <v>525</v>
      </c>
      <c r="O87" s="104" t="s">
        <v>525</v>
      </c>
      <c r="P87" s="104"/>
      <c r="Q87" s="104"/>
      <c r="R87" s="104"/>
      <c r="S87" s="104"/>
      <c r="T87" s="104"/>
      <c r="U87" s="114"/>
      <c r="V87" s="123">
        <v>43523</v>
      </c>
      <c r="W87" s="117" t="s">
        <v>542</v>
      </c>
      <c r="X87" s="117" t="s">
        <v>825</v>
      </c>
      <c r="Y87" s="128" t="s">
        <v>743</v>
      </c>
      <c r="Z87" s="123">
        <v>43523</v>
      </c>
      <c r="AA87" s="132"/>
      <c r="AB87" s="151">
        <f>IF('SUIVI DES VERIFICATIONS'!$V87="","",IF('SUIVI DES VERIFICATIONS'!$V87&lt;='SUIVI DES VERIFICATIONS'!$AD87,0,'SUIVI DES VERIFICATIONS'!$V87-'SUIVI DES VERIFICATIONS'!$AD87))</f>
        <v>0</v>
      </c>
      <c r="AC87" s="134" t="str">
        <f t="shared" si="3"/>
        <v>MARS</v>
      </c>
      <c r="AD87" s="135">
        <f>VLOOKUP('SUIVI DES VERIFICATIONS'!$AC87,'Liste 2'!$D$1:$E$12,2,FALSE)</f>
        <v>43555</v>
      </c>
      <c r="AE87" s="134">
        <f>IF('SUIVI DES VERIFICATIONS'!$V87="","",(MONTH('SUIVI DES VERIFICATIONS'!$V87))-(MONTH('SUIVI DES VERIFICATIONS'!$AD87)))</f>
        <v>-1</v>
      </c>
      <c r="AF87" s="134" t="str">
        <f>IF(V87="","",VLOOKUP(MONTH(V87),LISTES!$A$15:$B$26,2,FALSE))</f>
        <v>FEVRIER</v>
      </c>
      <c r="AG87" s="136" t="s">
        <v>7</v>
      </c>
      <c r="AH87" s="81"/>
      <c r="AI87" s="81"/>
      <c r="AJ87" s="81"/>
      <c r="AK87" s="116"/>
      <c r="AL87" s="81"/>
      <c r="AM87" s="117"/>
      <c r="AN87" s="128"/>
      <c r="AO87" s="163">
        <f>IF('SUIVI DES VERIFICATIONS'!$V87&gt;0,IF('SUIVI DES VERIFICATIONS'!$W87="",1,0),0)</f>
        <v>0</v>
      </c>
      <c r="AP87" s="137">
        <f>IF('SUIVI DES VERIFICATIONS'!$V87&gt;0,IF('SUIVI DES VERIFICATIONS'!$X87="",1,0),0)</f>
        <v>0</v>
      </c>
      <c r="AQ87" s="137">
        <f>IF('SUIVI DES VERIFICATIONS'!$V87&gt;0,IF('SUIVI DES VERIFICATIONS'!$AG87="",1,0),0)</f>
        <v>0</v>
      </c>
      <c r="AR87" s="152" t="str">
        <f>IF(Y87="","",VLOOKUP(Y87,'[1]TABLEAU LC1'!A:A,1,FALSE))</f>
        <v>2019-532</v>
      </c>
    </row>
    <row r="88" spans="1:44" ht="30" customHeight="1">
      <c r="A88" s="94" t="str">
        <f t="shared" si="2"/>
        <v>43044-11--4</v>
      </c>
      <c r="B88" s="88">
        <v>43044</v>
      </c>
      <c r="C88" s="87" t="str">
        <f>VLOOKUP(A88,'Liste détentions mat2k'!$A$1:$I$2946,3,FALSE)</f>
        <v xml:space="preserve">BASE NAVALE TOULON            </v>
      </c>
      <c r="D88" s="89">
        <v>11</v>
      </c>
      <c r="E88" s="89"/>
      <c r="F88" s="89">
        <v>4</v>
      </c>
      <c r="G88" s="87" t="str">
        <f>IF('SUIVI DES VERIFICATIONS'!$D88="","",VLOOKUP(A88,'Liste détentions mat2k'!$A$1:$I$2946,5,FALSE))</f>
        <v xml:space="preserve">EPMS - RMM                    </v>
      </c>
      <c r="H88" s="87" t="str">
        <f>IF('SUIVI DES VERIFICATIONS'!$E88="","",VLOOKUP(A88,'Liste détentions mat2k'!$A$1:$I$2946,7,FALSE))</f>
        <v/>
      </c>
      <c r="I88" s="101" t="str">
        <f>IF('SUIVI DES VERIFICATIONS'!$F88="","",VLOOKUP(A88,'Liste détentions mat2k'!$A$1:$I$2946,9,FALSE))</f>
        <v xml:space="preserve">SERTIM                        </v>
      </c>
      <c r="J88" s="108"/>
      <c r="K88" s="105" t="s">
        <v>525</v>
      </c>
      <c r="L88" s="105"/>
      <c r="M88" s="105" t="s">
        <v>526</v>
      </c>
      <c r="N88" s="105" t="s">
        <v>525</v>
      </c>
      <c r="O88" s="105" t="s">
        <v>525</v>
      </c>
      <c r="P88" s="105"/>
      <c r="Q88" s="105"/>
      <c r="R88" s="105"/>
      <c r="S88" s="105"/>
      <c r="T88" s="105"/>
      <c r="U88" s="113"/>
      <c r="V88" s="122"/>
      <c r="W88" s="119"/>
      <c r="X88" s="119"/>
      <c r="Y88" s="127"/>
      <c r="Z88" s="122">
        <v>43552</v>
      </c>
      <c r="AA88" s="131"/>
      <c r="AB88" s="149" t="str">
        <f>IF('SUIVI DES VERIFICATIONS'!$V88="","",IF('SUIVI DES VERIFICATIONS'!$V88&lt;='SUIVI DES VERIFICATIONS'!$AD88,0,'SUIVI DES VERIFICATIONS'!$V88-'SUIVI DES VERIFICATIONS'!$AD88))</f>
        <v/>
      </c>
      <c r="AC88" s="138" t="str">
        <f t="shared" si="3"/>
        <v>AVRIL</v>
      </c>
      <c r="AD88" s="139">
        <f>VLOOKUP('SUIVI DES VERIFICATIONS'!$AC88,'Liste 2'!$D$1:$E$12,2,FALSE)</f>
        <v>43585</v>
      </c>
      <c r="AE88" s="138" t="str">
        <f>IF('SUIVI DES VERIFICATIONS'!$V88="","",(MONTH('SUIVI DES VERIFICATIONS'!$V88))-(MONTH('SUIVI DES VERIFICATIONS'!$AD88)))</f>
        <v/>
      </c>
      <c r="AF88" s="138" t="str">
        <f>IF(V88="","",VLOOKUP(MONTH(V88),LISTES!$A$15:$B$26,2,FALSE))</f>
        <v/>
      </c>
      <c r="AG88" s="140"/>
      <c r="AH88" s="87"/>
      <c r="AI88" s="87"/>
      <c r="AJ88" s="87"/>
      <c r="AK88" s="118"/>
      <c r="AL88" s="87"/>
      <c r="AM88" s="119"/>
      <c r="AN88" s="127"/>
      <c r="AO88" s="162">
        <f>IF('SUIVI DES VERIFICATIONS'!$V88&gt;0,IF('SUIVI DES VERIFICATIONS'!$W88="",1,0),0)</f>
        <v>0</v>
      </c>
      <c r="AP88" s="141">
        <f>IF('SUIVI DES VERIFICATIONS'!$V88&gt;0,IF('SUIVI DES VERIFICATIONS'!$X88="",1,0),0)</f>
        <v>0</v>
      </c>
      <c r="AQ88" s="141">
        <f>IF('SUIVI DES VERIFICATIONS'!$V88&gt;0,IF('SUIVI DES VERIFICATIONS'!$AG88="",1,0),0)</f>
        <v>0</v>
      </c>
      <c r="AR88" s="150" t="str">
        <f>IF(Y88="","",VLOOKUP(Y88,'[1]TABLEAU LC1'!A:A,1,FALSE))</f>
        <v/>
      </c>
    </row>
    <row r="89" spans="1:44" ht="30" customHeight="1">
      <c r="A89" s="95" t="str">
        <f t="shared" si="2"/>
        <v>43044-11--5</v>
      </c>
      <c r="B89" s="85">
        <v>43044</v>
      </c>
      <c r="C89" s="81" t="str">
        <f>VLOOKUP(A89,'Liste détentions mat2k'!$A$1:$I$2946,3,FALSE)</f>
        <v xml:space="preserve">BASE NAVALE TOULON            </v>
      </c>
      <c r="D89" s="86">
        <v>11</v>
      </c>
      <c r="E89" s="86"/>
      <c r="F89" s="86">
        <v>5</v>
      </c>
      <c r="G89" s="81" t="str">
        <f>IF('SUIVI DES VERIFICATIONS'!$D89="","",VLOOKUP(A89,'Liste détentions mat2k'!$A$1:$I$2946,5,FALSE))</f>
        <v xml:space="preserve">EPMS - RMM                    </v>
      </c>
      <c r="H89" s="81" t="str">
        <f>IF('SUIVI DES VERIFICATIONS'!$E89="","",VLOOKUP(A89,'Liste détentions mat2k'!$A$1:$I$2946,7,FALSE))</f>
        <v/>
      </c>
      <c r="I89" s="102" t="str">
        <f>IF('SUIVI DES VERIFICATIONS'!$F89="","",VLOOKUP(A89,'Liste détentions mat2k'!$A$1:$I$2946,9,FALSE))</f>
        <v xml:space="preserve">AF DIVERS                     </v>
      </c>
      <c r="J89" s="109" t="s">
        <v>525</v>
      </c>
      <c r="K89" s="104" t="s">
        <v>526</v>
      </c>
      <c r="L89" s="104" t="s">
        <v>525</v>
      </c>
      <c r="M89" s="104"/>
      <c r="N89" s="104" t="s">
        <v>525</v>
      </c>
      <c r="O89" s="104" t="s">
        <v>525</v>
      </c>
      <c r="P89" s="104"/>
      <c r="Q89" s="104"/>
      <c r="R89" s="104"/>
      <c r="S89" s="104"/>
      <c r="T89" s="104"/>
      <c r="U89" s="114"/>
      <c r="V89" s="123">
        <v>43502</v>
      </c>
      <c r="W89" s="117" t="s">
        <v>542</v>
      </c>
      <c r="X89" s="117" t="s">
        <v>825</v>
      </c>
      <c r="Y89" s="128" t="s">
        <v>640</v>
      </c>
      <c r="Z89" s="123">
        <v>43493</v>
      </c>
      <c r="AA89" s="132"/>
      <c r="AB89" s="151">
        <f>IF('SUIVI DES VERIFICATIONS'!$V89="","",IF('SUIVI DES VERIFICATIONS'!$V89&lt;='SUIVI DES VERIFICATIONS'!$AD89,0,'SUIVI DES VERIFICATIONS'!$V89-'SUIVI DES VERIFICATIONS'!$AD89))</f>
        <v>0</v>
      </c>
      <c r="AC89" s="134" t="str">
        <f t="shared" si="3"/>
        <v>FEVRIER</v>
      </c>
      <c r="AD89" s="135">
        <f>VLOOKUP('SUIVI DES VERIFICATIONS'!$AC89,'Liste 2'!$D$1:$E$12,2,FALSE)</f>
        <v>43524</v>
      </c>
      <c r="AE89" s="134">
        <f>IF('SUIVI DES VERIFICATIONS'!$V89="","",(MONTH('SUIVI DES VERIFICATIONS'!$V89))-(MONTH('SUIVI DES VERIFICATIONS'!$AD89)))</f>
        <v>0</v>
      </c>
      <c r="AF89" s="134" t="str">
        <f>IF(V89="","",VLOOKUP(MONTH(V89),LISTES!$A$15:$B$26,2,FALSE))</f>
        <v>FEVRIER</v>
      </c>
      <c r="AG89" s="136" t="s">
        <v>7</v>
      </c>
      <c r="AH89" s="81"/>
      <c r="AI89" s="81"/>
      <c r="AJ89" s="81"/>
      <c r="AK89" s="116"/>
      <c r="AL89" s="81"/>
      <c r="AM89" s="117"/>
      <c r="AN89" s="128"/>
      <c r="AO89" s="163">
        <f>IF('SUIVI DES VERIFICATIONS'!$V89&gt;0,IF('SUIVI DES VERIFICATIONS'!$W89="",1,0),0)</f>
        <v>0</v>
      </c>
      <c r="AP89" s="137">
        <f>IF('SUIVI DES VERIFICATIONS'!$V89&gt;0,IF('SUIVI DES VERIFICATIONS'!$X89="",1,0),0)</f>
        <v>0</v>
      </c>
      <c r="AQ89" s="137">
        <f>IF('SUIVI DES VERIFICATIONS'!$V89&gt;0,IF('SUIVI DES VERIFICATIONS'!$AG89="",1,0),0)</f>
        <v>0</v>
      </c>
      <c r="AR89" s="152" t="str">
        <f>IF(Y89="","",VLOOKUP(Y89,'[1]TABLEAU LC1'!A:A,1,FALSE))</f>
        <v>2019-299</v>
      </c>
    </row>
    <row r="90" spans="1:44" ht="30" customHeight="1">
      <c r="A90" s="94" t="str">
        <f t="shared" si="2"/>
        <v>43044-12-1-0</v>
      </c>
      <c r="B90" s="88">
        <v>43044</v>
      </c>
      <c r="C90" s="87" t="str">
        <f>VLOOKUP(A90,'Liste détentions mat2k'!$A$1:$I$2946,3,FALSE)</f>
        <v xml:space="preserve">BASE NAVALE TOULON            </v>
      </c>
      <c r="D90" s="89">
        <v>12</v>
      </c>
      <c r="E90" s="89">
        <v>1</v>
      </c>
      <c r="F90" s="89">
        <v>0</v>
      </c>
      <c r="G90" s="87" t="str">
        <f>IF('SUIVI DES VERIFICATIONS'!$D90="","",VLOOKUP(A90,'Liste détentions mat2k'!$A$1:$I$2946,5,FALSE))</f>
        <v xml:space="preserve">DIV / AI                      </v>
      </c>
      <c r="H90" s="87" t="str">
        <f>IF('SUIVI DES VERIFICATIONS'!$E90="","",VLOOKUP(A90,'Liste détentions mat2k'!$A$1:$I$2946,7,FALSE))</f>
        <v xml:space="preserve">SERVICE SOUTIEN SNA           </v>
      </c>
      <c r="I90" s="101" t="str">
        <f>IF('SUIVI DES VERIFICATIONS'!$F90="","",VLOOKUP(A90,'Liste détentions mat2k'!$A$1:$I$2946,9,FALSE))</f>
        <v xml:space="preserve">ALR                           </v>
      </c>
      <c r="J90" s="108" t="s">
        <v>525</v>
      </c>
      <c r="K90" s="105"/>
      <c r="L90" s="105" t="s">
        <v>526</v>
      </c>
      <c r="M90" s="105" t="s">
        <v>525</v>
      </c>
      <c r="N90" s="105" t="s">
        <v>525</v>
      </c>
      <c r="O90" s="105" t="s">
        <v>525</v>
      </c>
      <c r="P90" s="105"/>
      <c r="Q90" s="105"/>
      <c r="R90" s="105"/>
      <c r="S90" s="105"/>
      <c r="T90" s="105"/>
      <c r="U90" s="113"/>
      <c r="V90" s="122"/>
      <c r="W90" s="119"/>
      <c r="X90" s="119"/>
      <c r="Y90" s="127"/>
      <c r="Z90" s="122">
        <v>43523</v>
      </c>
      <c r="AA90" s="131"/>
      <c r="AB90" s="149" t="str">
        <f>IF('SUIVI DES VERIFICATIONS'!$V90="","",IF('SUIVI DES VERIFICATIONS'!$V90&lt;='SUIVI DES VERIFICATIONS'!$AD90,0,'SUIVI DES VERIFICATIONS'!$V90-'SUIVI DES VERIFICATIONS'!$AD90))</f>
        <v/>
      </c>
      <c r="AC90" s="138" t="str">
        <f t="shared" si="3"/>
        <v>MARS</v>
      </c>
      <c r="AD90" s="139">
        <f>VLOOKUP('SUIVI DES VERIFICATIONS'!$AC90,'Liste 2'!$D$1:$E$12,2,FALSE)</f>
        <v>43555</v>
      </c>
      <c r="AE90" s="138" t="str">
        <f>IF('SUIVI DES VERIFICATIONS'!$V90="","",(MONTH('SUIVI DES VERIFICATIONS'!$V90))-(MONTH('SUIVI DES VERIFICATIONS'!$AD90)))</f>
        <v/>
      </c>
      <c r="AF90" s="138" t="str">
        <f>IF(V90="","",VLOOKUP(MONTH(V90),LISTES!$A$15:$B$26,2,FALSE))</f>
        <v/>
      </c>
      <c r="AG90" s="140"/>
      <c r="AH90" s="87"/>
      <c r="AI90" s="87"/>
      <c r="AJ90" s="87" t="s">
        <v>529</v>
      </c>
      <c r="AK90" s="118"/>
      <c r="AL90" s="87"/>
      <c r="AM90" s="119"/>
      <c r="AN90" s="127"/>
      <c r="AO90" s="162">
        <f>IF('SUIVI DES VERIFICATIONS'!$V90&gt;0,IF('SUIVI DES VERIFICATIONS'!$W90="",1,0),0)</f>
        <v>0</v>
      </c>
      <c r="AP90" s="141">
        <f>IF('SUIVI DES VERIFICATIONS'!$V90&gt;0,IF('SUIVI DES VERIFICATIONS'!$X90="",1,0),0)</f>
        <v>0</v>
      </c>
      <c r="AQ90" s="141">
        <f>IF('SUIVI DES VERIFICATIONS'!$V90&gt;0,IF('SUIVI DES VERIFICATIONS'!$AG90="",1,0),0)</f>
        <v>0</v>
      </c>
      <c r="AR90" s="150" t="str">
        <f>IF(Y90="","",VLOOKUP(Y90,'[1]TABLEAU LC1'!A:A,1,FALSE))</f>
        <v/>
      </c>
    </row>
    <row r="91" spans="1:44" ht="30" customHeight="1">
      <c r="A91" s="95" t="str">
        <f t="shared" si="2"/>
        <v>43044-12-1-1</v>
      </c>
      <c r="B91" s="85">
        <v>43044</v>
      </c>
      <c r="C91" s="81" t="str">
        <f>VLOOKUP(A91,'Liste détentions mat2k'!$A$1:$I$2946,3,FALSE)</f>
        <v xml:space="preserve">BASE NAVALE TOULON            </v>
      </c>
      <c r="D91" s="86">
        <v>12</v>
      </c>
      <c r="E91" s="86">
        <v>1</v>
      </c>
      <c r="F91" s="86">
        <v>1</v>
      </c>
      <c r="G91" s="81" t="str">
        <f>IF('SUIVI DES VERIFICATIONS'!$D91="","",VLOOKUP(A91,'Liste détentions mat2k'!$A$1:$I$2946,5,FALSE))</f>
        <v xml:space="preserve">DIV / AI                      </v>
      </c>
      <c r="H91" s="81" t="str">
        <f>IF('SUIVI DES VERIFICATIONS'!$E91="","",VLOOKUP(A91,'Liste détentions mat2k'!$A$1:$I$2946,7,FALSE))</f>
        <v xml:space="preserve">SERVICE SOUTIEN SNA           </v>
      </c>
      <c r="I91" s="102" t="str">
        <f>IF('SUIVI DES VERIFICATIONS'!$F91="","",VLOOKUP(A91,'Liste détentions mat2k'!$A$1:$I$2946,9,FALSE))</f>
        <v xml:space="preserve">MDQ                           </v>
      </c>
      <c r="J91" s="109" t="s">
        <v>525</v>
      </c>
      <c r="K91" s="104" t="s">
        <v>525</v>
      </c>
      <c r="L91" s="104" t="s">
        <v>525</v>
      </c>
      <c r="M91" s="104" t="s">
        <v>526</v>
      </c>
      <c r="N91" s="104"/>
      <c r="O91" s="104" t="s">
        <v>525</v>
      </c>
      <c r="P91" s="104"/>
      <c r="Q91" s="104"/>
      <c r="R91" s="104"/>
      <c r="S91" s="104"/>
      <c r="T91" s="104"/>
      <c r="U91" s="114"/>
      <c r="V91" s="123">
        <v>43532</v>
      </c>
      <c r="W91" s="117" t="s">
        <v>543</v>
      </c>
      <c r="X91" s="117" t="s">
        <v>825</v>
      </c>
      <c r="Y91" s="128" t="s">
        <v>1006</v>
      </c>
      <c r="Z91" s="123"/>
      <c r="AA91" s="132"/>
      <c r="AB91" s="151">
        <f>IF('SUIVI DES VERIFICATIONS'!$V91="","",IF('SUIVI DES VERIFICATIONS'!$V91&lt;='SUIVI DES VERIFICATIONS'!$AD91,0,'SUIVI DES VERIFICATIONS'!$V91-'SUIVI DES VERIFICATIONS'!$AD91))</f>
        <v>0</v>
      </c>
      <c r="AC91" s="134" t="str">
        <f t="shared" si="3"/>
        <v>AVRIL</v>
      </c>
      <c r="AD91" s="135">
        <f>VLOOKUP('SUIVI DES VERIFICATIONS'!$AC91,'Liste 2'!$D$1:$E$12,2,FALSE)</f>
        <v>43585</v>
      </c>
      <c r="AE91" s="134">
        <f>IF('SUIVI DES VERIFICATIONS'!$V91="","",(MONTH('SUIVI DES VERIFICATIONS'!$V91))-(MONTH('SUIVI DES VERIFICATIONS'!$AD91)))</f>
        <v>-1</v>
      </c>
      <c r="AF91" s="134" t="str">
        <f>IF(V91="","",VLOOKUP(MONTH(V91),LISTES!$A$15:$B$26,2,FALSE))</f>
        <v>MARS</v>
      </c>
      <c r="AG91" s="136" t="s">
        <v>9</v>
      </c>
      <c r="AH91" s="81"/>
      <c r="AI91" s="81"/>
      <c r="AJ91" s="81" t="s">
        <v>529</v>
      </c>
      <c r="AK91" s="116">
        <v>43570</v>
      </c>
      <c r="AL91" s="81"/>
      <c r="AM91" s="117"/>
      <c r="AN91" s="128"/>
      <c r="AO91" s="163">
        <f>IF('SUIVI DES VERIFICATIONS'!$V91&gt;0,IF('SUIVI DES VERIFICATIONS'!$W91="",1,0),0)</f>
        <v>0</v>
      </c>
      <c r="AP91" s="137">
        <f>IF('SUIVI DES VERIFICATIONS'!$V91&gt;0,IF('SUIVI DES VERIFICATIONS'!$X91="",1,0),0)</f>
        <v>0</v>
      </c>
      <c r="AQ91" s="137">
        <f>IF('SUIVI DES VERIFICATIONS'!$V91&gt;0,IF('SUIVI DES VERIFICATIONS'!$AG91="",1,0),0)</f>
        <v>0</v>
      </c>
      <c r="AR91" s="152" t="str">
        <f>IF(Y91="","",VLOOKUP(Y91,'[1]TABLEAU LC1'!A:A,1,FALSE))</f>
        <v>2019-1131</v>
      </c>
    </row>
    <row r="92" spans="1:44" ht="30" customHeight="1">
      <c r="A92" s="94" t="str">
        <f t="shared" si="2"/>
        <v>43044-12-1-2</v>
      </c>
      <c r="B92" s="88">
        <v>43044</v>
      </c>
      <c r="C92" s="87" t="str">
        <f>VLOOKUP(A92,'Liste détentions mat2k'!$A$1:$I$2946,3,FALSE)</f>
        <v xml:space="preserve">BASE NAVALE TOULON            </v>
      </c>
      <c r="D92" s="89">
        <v>12</v>
      </c>
      <c r="E92" s="89">
        <v>1</v>
      </c>
      <c r="F92" s="89">
        <v>2</v>
      </c>
      <c r="G92" s="87" t="str">
        <f>IF('SUIVI DES VERIFICATIONS'!$D92="","",VLOOKUP(A92,'Liste détentions mat2k'!$A$1:$I$2946,5,FALSE))</f>
        <v xml:space="preserve">DIV / AI                      </v>
      </c>
      <c r="H92" s="87" t="str">
        <f>IF('SUIVI DES VERIFICATIONS'!$E92="","",VLOOKUP(A92,'Liste détentions mat2k'!$A$1:$I$2946,7,FALSE))</f>
        <v xml:space="preserve">SERVICE SOUTIEN SNA           </v>
      </c>
      <c r="I92" s="101" t="str">
        <f>IF('SUIVI DES VERIFICATIONS'!$F92="","",VLOOKUP(A92,'Liste détentions mat2k'!$A$1:$I$2946,9,FALSE))</f>
        <v xml:space="preserve">ARMES                         </v>
      </c>
      <c r="J92" s="108" t="s">
        <v>525</v>
      </c>
      <c r="K92" s="105" t="s">
        <v>526</v>
      </c>
      <c r="L92" s="105"/>
      <c r="M92" s="105" t="s">
        <v>525</v>
      </c>
      <c r="N92" s="105" t="s">
        <v>525</v>
      </c>
      <c r="O92" s="105" t="s">
        <v>525</v>
      </c>
      <c r="P92" s="105"/>
      <c r="Q92" s="105"/>
      <c r="R92" s="105"/>
      <c r="S92" s="105"/>
      <c r="T92" s="105"/>
      <c r="U92" s="113"/>
      <c r="V92" s="122">
        <v>43501</v>
      </c>
      <c r="W92" s="119" t="s">
        <v>542</v>
      </c>
      <c r="X92" s="119" t="s">
        <v>825</v>
      </c>
      <c r="Y92" s="127" t="s">
        <v>921</v>
      </c>
      <c r="Z92" s="122">
        <v>43493</v>
      </c>
      <c r="AA92" s="131" t="s">
        <v>827</v>
      </c>
      <c r="AB92" s="149">
        <f>IF('SUIVI DES VERIFICATIONS'!$V92="","",IF('SUIVI DES VERIFICATIONS'!$V92&lt;='SUIVI DES VERIFICATIONS'!$AD92,0,'SUIVI DES VERIFICATIONS'!$V92-'SUIVI DES VERIFICATIONS'!$AD92))</f>
        <v>0</v>
      </c>
      <c r="AC92" s="138" t="str">
        <f t="shared" si="3"/>
        <v>FEVRIER</v>
      </c>
      <c r="AD92" s="139">
        <f>VLOOKUP('SUIVI DES VERIFICATIONS'!$AC92,'Liste 2'!$D$1:$E$12,2,FALSE)</f>
        <v>43524</v>
      </c>
      <c r="AE92" s="138">
        <f>IF('SUIVI DES VERIFICATIONS'!$V92="","",(MONTH('SUIVI DES VERIFICATIONS'!$V92))-(MONTH('SUIVI DES VERIFICATIONS'!$AD92)))</f>
        <v>0</v>
      </c>
      <c r="AF92" s="138" t="str">
        <f>IF(V92="","",VLOOKUP(MONTH(V92),LISTES!$A$15:$B$26,2,FALSE))</f>
        <v>FEVRIER</v>
      </c>
      <c r="AG92" s="140" t="s">
        <v>8</v>
      </c>
      <c r="AH92" s="87"/>
      <c r="AI92" s="87"/>
      <c r="AJ92" s="87"/>
      <c r="AK92" s="118"/>
      <c r="AL92" s="87"/>
      <c r="AM92" s="119"/>
      <c r="AN92" s="127"/>
      <c r="AO92" s="162">
        <f>IF('SUIVI DES VERIFICATIONS'!$V92&gt;0,IF('SUIVI DES VERIFICATIONS'!$W92="",1,0),0)</f>
        <v>0</v>
      </c>
      <c r="AP92" s="141">
        <f>IF('SUIVI DES VERIFICATIONS'!$V92&gt;0,IF('SUIVI DES VERIFICATIONS'!$X92="",1,0),0)</f>
        <v>0</v>
      </c>
      <c r="AQ92" s="141">
        <f>IF('SUIVI DES VERIFICATIONS'!$V92&gt;0,IF('SUIVI DES VERIFICATIONS'!$AG92="",1,0),0)</f>
        <v>0</v>
      </c>
      <c r="AR92" s="150" t="str">
        <f>IF(Y92="","",VLOOKUP(Y92,'[1]TABLEAU LC1'!A:A,1,FALSE))</f>
        <v>2019-866</v>
      </c>
    </row>
    <row r="93" spans="1:44" ht="30" customHeight="1">
      <c r="A93" s="95" t="str">
        <f t="shared" si="2"/>
        <v>43044-17--3</v>
      </c>
      <c r="B93" s="85">
        <v>43044</v>
      </c>
      <c r="C93" s="81" t="str">
        <f>VLOOKUP(A93,'Liste détentions mat2k'!$A$1:$I$2946,3,FALSE)</f>
        <v xml:space="preserve">BASE NAVALE TOULON            </v>
      </c>
      <c r="D93" s="86">
        <v>17</v>
      </c>
      <c r="E93" s="86"/>
      <c r="F93" s="86">
        <v>3</v>
      </c>
      <c r="G93" s="81" t="str">
        <f>IF('SUIVI DES VERIFICATIONS'!$D93="","",VLOOKUP(A93,'Liste détentions mat2k'!$A$1:$I$2946,5,FALSE))</f>
        <v xml:space="preserve">MDR - 43289                   </v>
      </c>
      <c r="H93" s="81" t="str">
        <f>IF('SUIVI DES VERIFICATIONS'!$E93="","",VLOOKUP(A93,'Liste détentions mat2k'!$A$1:$I$2946,7,FALSE))</f>
        <v/>
      </c>
      <c r="I93" s="102" t="str">
        <f>IF('SUIVI DES VERIFICATIONS'!$F93="","",VLOOKUP(A93,'Liste détentions mat2k'!$A$1:$I$2946,9,FALSE))</f>
        <v xml:space="preserve">ENVIRONNEMENT                 </v>
      </c>
      <c r="J93" s="109" t="s">
        <v>525</v>
      </c>
      <c r="K93" s="104" t="s">
        <v>525</v>
      </c>
      <c r="L93" s="104"/>
      <c r="M93" s="104" t="s">
        <v>525</v>
      </c>
      <c r="N93" s="104" t="s">
        <v>526</v>
      </c>
      <c r="O93" s="104" t="s">
        <v>525</v>
      </c>
      <c r="P93" s="104"/>
      <c r="Q93" s="104"/>
      <c r="R93" s="104"/>
      <c r="S93" s="104"/>
      <c r="T93" s="104"/>
      <c r="U93" s="114"/>
      <c r="V93" s="123">
        <v>43567</v>
      </c>
      <c r="W93" s="117" t="s">
        <v>543</v>
      </c>
      <c r="X93" s="117" t="s">
        <v>825</v>
      </c>
      <c r="Y93" s="128" t="s">
        <v>1090</v>
      </c>
      <c r="Z93" s="123"/>
      <c r="AA93" s="132"/>
      <c r="AB93" s="151">
        <f>IF('SUIVI DES VERIFICATIONS'!$V93="","",IF('SUIVI DES VERIFICATIONS'!$V93&lt;='SUIVI DES VERIFICATIONS'!$AD93,0,'SUIVI DES VERIFICATIONS'!$V93-'SUIVI DES VERIFICATIONS'!$AD93))</f>
        <v>0</v>
      </c>
      <c r="AC93" s="134" t="str">
        <f t="shared" si="3"/>
        <v>MAI</v>
      </c>
      <c r="AD93" s="135">
        <f>VLOOKUP('SUIVI DES VERIFICATIONS'!$AC93,'Liste 2'!$D$1:$E$12,2,FALSE)</f>
        <v>43616</v>
      </c>
      <c r="AE93" s="134">
        <f>IF('SUIVI DES VERIFICATIONS'!$V93="","",(MONTH('SUIVI DES VERIFICATIONS'!$V93))-(MONTH('SUIVI DES VERIFICATIONS'!$AD93)))</f>
        <v>-1</v>
      </c>
      <c r="AF93" s="134" t="str">
        <f>IF(V93="","",VLOOKUP(MONTH(V93),LISTES!$A$15:$B$26,2,FALSE))</f>
        <v>AVRIL</v>
      </c>
      <c r="AG93" s="136" t="s">
        <v>9</v>
      </c>
      <c r="AH93" s="81"/>
      <c r="AI93" s="81"/>
      <c r="AJ93" s="81" t="s">
        <v>529</v>
      </c>
      <c r="AK93" s="116">
        <v>43591</v>
      </c>
      <c r="AL93" s="81"/>
      <c r="AM93" s="117"/>
      <c r="AN93" s="128"/>
      <c r="AO93" s="163">
        <f>IF('SUIVI DES VERIFICATIONS'!$V93&gt;0,IF('SUIVI DES VERIFICATIONS'!$W93="",1,0),0)</f>
        <v>0</v>
      </c>
      <c r="AP93" s="137">
        <f>IF('SUIVI DES VERIFICATIONS'!$V93&gt;0,IF('SUIVI DES VERIFICATIONS'!$X93="",1,0),0)</f>
        <v>0</v>
      </c>
      <c r="AQ93" s="137">
        <f>IF('SUIVI DES VERIFICATIONS'!$V93&gt;0,IF('SUIVI DES VERIFICATIONS'!$AG93="",1,0),0)</f>
        <v>0</v>
      </c>
      <c r="AR93" s="152" t="str">
        <f>IF(Y93="","",VLOOKUP(Y93,'[1]TABLEAU LC1'!A:A,1,FALSE))</f>
        <v>2019-1155</v>
      </c>
    </row>
    <row r="94" spans="1:44" ht="30" customHeight="1">
      <c r="A94" s="94" t="str">
        <f t="shared" si="2"/>
        <v>43044-18--1</v>
      </c>
      <c r="B94" s="88">
        <v>43044</v>
      </c>
      <c r="C94" s="87" t="str">
        <f>VLOOKUP(A94,'Liste détentions mat2k'!$A$1:$I$2946,3,FALSE)</f>
        <v xml:space="preserve">BASE NAVALE TOULON            </v>
      </c>
      <c r="D94" s="89">
        <v>18</v>
      </c>
      <c r="E94" s="89"/>
      <c r="F94" s="89">
        <v>1</v>
      </c>
      <c r="G94" s="87" t="str">
        <f>IF('SUIVI DES VERIFICATIONS'!$D94="","",VLOOKUP(A94,'Liste détentions mat2k'!$A$1:$I$2946,5,FALSE))</f>
        <v xml:space="preserve">SURETE- 43289                 </v>
      </c>
      <c r="H94" s="87" t="str">
        <f>IF('SUIVI DES VERIFICATIONS'!$E94="","",VLOOKUP(A94,'Liste détentions mat2k'!$A$1:$I$2946,7,FALSE))</f>
        <v/>
      </c>
      <c r="I94" s="101" t="str">
        <f>IF('SUIVI DES VERIFICATIONS'!$F94="","",VLOOKUP(A94,'Liste détentions mat2k'!$A$1:$I$2946,9,FALSE))</f>
        <v xml:space="preserve">CASERNEMENT                   </v>
      </c>
      <c r="J94" s="108" t="s">
        <v>525</v>
      </c>
      <c r="K94" s="105" t="s">
        <v>525</v>
      </c>
      <c r="L94" s="105" t="s">
        <v>526</v>
      </c>
      <c r="M94" s="105" t="s">
        <v>525</v>
      </c>
      <c r="N94" s="105"/>
      <c r="O94" s="105" t="s">
        <v>525</v>
      </c>
      <c r="P94" s="105"/>
      <c r="Q94" s="105"/>
      <c r="R94" s="105"/>
      <c r="S94" s="105"/>
      <c r="T94" s="105"/>
      <c r="U94" s="113"/>
      <c r="V94" s="122"/>
      <c r="W94" s="119"/>
      <c r="X94" s="119"/>
      <c r="Y94" s="127"/>
      <c r="Z94" s="122">
        <v>43523</v>
      </c>
      <c r="AA94" s="131"/>
      <c r="AB94" s="149" t="str">
        <f>IF('SUIVI DES VERIFICATIONS'!$V94="","",IF('SUIVI DES VERIFICATIONS'!$V94&lt;='SUIVI DES VERIFICATIONS'!$AD94,0,'SUIVI DES VERIFICATIONS'!$V94-'SUIVI DES VERIFICATIONS'!$AD94))</f>
        <v/>
      </c>
      <c r="AC94" s="138" t="str">
        <f t="shared" si="3"/>
        <v>MARS</v>
      </c>
      <c r="AD94" s="139">
        <f>VLOOKUP('SUIVI DES VERIFICATIONS'!$AC94,'Liste 2'!$D$1:$E$12,2,FALSE)</f>
        <v>43555</v>
      </c>
      <c r="AE94" s="138" t="str">
        <f>IF('SUIVI DES VERIFICATIONS'!$V94="","",(MONTH('SUIVI DES VERIFICATIONS'!$V94))-(MONTH('SUIVI DES VERIFICATIONS'!$AD94)))</f>
        <v/>
      </c>
      <c r="AF94" s="138" t="str">
        <f>IF(V94="","",VLOOKUP(MONTH(V94),LISTES!$A$15:$B$26,2,FALSE))</f>
        <v/>
      </c>
      <c r="AG94" s="140"/>
      <c r="AH94" s="87"/>
      <c r="AI94" s="87"/>
      <c r="AJ94" s="87" t="s">
        <v>529</v>
      </c>
      <c r="AK94" s="118"/>
      <c r="AL94" s="87"/>
      <c r="AM94" s="119"/>
      <c r="AN94" s="127"/>
      <c r="AO94" s="162">
        <f>IF('SUIVI DES VERIFICATIONS'!$V94&gt;0,IF('SUIVI DES VERIFICATIONS'!$W94="",1,0),0)</f>
        <v>0</v>
      </c>
      <c r="AP94" s="141">
        <f>IF('SUIVI DES VERIFICATIONS'!$V94&gt;0,IF('SUIVI DES VERIFICATIONS'!$X94="",1,0),0)</f>
        <v>0</v>
      </c>
      <c r="AQ94" s="141">
        <f>IF('SUIVI DES VERIFICATIONS'!$V94&gt;0,IF('SUIVI DES VERIFICATIONS'!$AG94="",1,0),0)</f>
        <v>0</v>
      </c>
      <c r="AR94" s="150" t="str">
        <f>IF(Y94="","",VLOOKUP(Y94,'[1]TABLEAU LC1'!A:A,1,FALSE))</f>
        <v/>
      </c>
    </row>
    <row r="95" spans="1:44" ht="30" customHeight="1">
      <c r="A95" s="95" t="str">
        <f t="shared" si="2"/>
        <v>43044-20--1</v>
      </c>
      <c r="B95" s="85">
        <v>43044</v>
      </c>
      <c r="C95" s="81" t="str">
        <f>VLOOKUP(A95,'Liste détentions mat2k'!$A$1:$I$2946,3,FALSE)</f>
        <v xml:space="preserve">BASE NAVALE TOULON            </v>
      </c>
      <c r="D95" s="86">
        <v>20</v>
      </c>
      <c r="E95" s="86"/>
      <c r="F95" s="86">
        <v>1</v>
      </c>
      <c r="G95" s="81" t="str">
        <f>IF('SUIVI DES VERIFICATIONS'!$D95="","",VLOOKUP(A95,'Liste détentions mat2k'!$A$1:$I$2946,5,FALSE))</f>
        <v xml:space="preserve">ETAT MAJOR - 43289            </v>
      </c>
      <c r="H95" s="81" t="str">
        <f>IF('SUIVI DES VERIFICATIONS'!$E95="","",VLOOKUP(A95,'Liste détentions mat2k'!$A$1:$I$2946,7,FALSE))</f>
        <v/>
      </c>
      <c r="I95" s="102" t="str">
        <f>IF('SUIVI DES VERIFICATIONS'!$F95="","",VLOOKUP(A95,'Liste détentions mat2k'!$A$1:$I$2946,9,FALSE))</f>
        <v xml:space="preserve">PATRIMOINE ETAT MAJOR         </v>
      </c>
      <c r="J95" s="109" t="s">
        <v>525</v>
      </c>
      <c r="K95" s="104" t="s">
        <v>525</v>
      </c>
      <c r="L95" s="104" t="s">
        <v>526</v>
      </c>
      <c r="M95" s="104" t="s">
        <v>525</v>
      </c>
      <c r="N95" s="104"/>
      <c r="O95" s="104" t="s">
        <v>525</v>
      </c>
      <c r="P95" s="104"/>
      <c r="Q95" s="104"/>
      <c r="R95" s="104"/>
      <c r="S95" s="104"/>
      <c r="T95" s="104"/>
      <c r="U95" s="114"/>
      <c r="V95" s="123">
        <v>43545</v>
      </c>
      <c r="W95" s="117" t="s">
        <v>542</v>
      </c>
      <c r="X95" s="117" t="s">
        <v>825</v>
      </c>
      <c r="Y95" s="128" t="s">
        <v>909</v>
      </c>
      <c r="Z95" s="123">
        <v>43523</v>
      </c>
      <c r="AA95" s="132"/>
      <c r="AB95" s="151">
        <f>IF('SUIVI DES VERIFICATIONS'!$V95="","",IF('SUIVI DES VERIFICATIONS'!$V95&lt;='SUIVI DES VERIFICATIONS'!$AD95,0,'SUIVI DES VERIFICATIONS'!$V95-'SUIVI DES VERIFICATIONS'!$AD95))</f>
        <v>0</v>
      </c>
      <c r="AC95" s="134" t="str">
        <f t="shared" si="3"/>
        <v>MARS</v>
      </c>
      <c r="AD95" s="135">
        <f>VLOOKUP('SUIVI DES VERIFICATIONS'!$AC95,'Liste 2'!$D$1:$E$12,2,FALSE)</f>
        <v>43555</v>
      </c>
      <c r="AE95" s="134">
        <f>IF('SUIVI DES VERIFICATIONS'!$V95="","",(MONTH('SUIVI DES VERIFICATIONS'!$V95))-(MONTH('SUIVI DES VERIFICATIONS'!$AD95)))</f>
        <v>0</v>
      </c>
      <c r="AF95" s="134" t="str">
        <f>IF(V95="","",VLOOKUP(MONTH(V95),LISTES!$A$15:$B$26,2,FALSE))</f>
        <v>MARS</v>
      </c>
      <c r="AG95" s="136" t="s">
        <v>8</v>
      </c>
      <c r="AH95" s="81" t="s">
        <v>526</v>
      </c>
      <c r="AI95" s="81"/>
      <c r="AJ95" s="81" t="s">
        <v>529</v>
      </c>
      <c r="AK95" s="116">
        <v>43564</v>
      </c>
      <c r="AL95" s="81"/>
      <c r="AM95" s="117"/>
      <c r="AN95" s="128"/>
      <c r="AO95" s="163">
        <f>IF('SUIVI DES VERIFICATIONS'!$V95&gt;0,IF('SUIVI DES VERIFICATIONS'!$W95="",1,0),0)</f>
        <v>0</v>
      </c>
      <c r="AP95" s="137">
        <f>IF('SUIVI DES VERIFICATIONS'!$V95&gt;0,IF('SUIVI DES VERIFICATIONS'!$X95="",1,0),0)</f>
        <v>0</v>
      </c>
      <c r="AQ95" s="137">
        <f>IF('SUIVI DES VERIFICATIONS'!$V95&gt;0,IF('SUIVI DES VERIFICATIONS'!$AG95="",1,0),0)</f>
        <v>0</v>
      </c>
      <c r="AR95" s="152" t="str">
        <f>IF(Y95="","",VLOOKUP(Y95,'[1]TABLEAU LC1'!A:A,1,FALSE))</f>
        <v>2019-838</v>
      </c>
    </row>
    <row r="96" spans="1:44" ht="30" customHeight="1">
      <c r="A96" s="94" t="str">
        <f t="shared" si="2"/>
        <v>43044-20--2</v>
      </c>
      <c r="B96" s="88">
        <v>43044</v>
      </c>
      <c r="C96" s="87" t="str">
        <f>VLOOKUP(A96,'Liste détentions mat2k'!$A$1:$I$2946,3,FALSE)</f>
        <v xml:space="preserve">BASE NAVALE TOULON            </v>
      </c>
      <c r="D96" s="89">
        <v>20</v>
      </c>
      <c r="E96" s="89"/>
      <c r="F96" s="89">
        <v>2</v>
      </c>
      <c r="G96" s="87" t="str">
        <f>IF('SUIVI DES VERIFICATIONS'!$D96="","",VLOOKUP(A96,'Liste détentions mat2k'!$A$1:$I$2946,5,FALSE))</f>
        <v xml:space="preserve">ETAT MAJOR - 43289            </v>
      </c>
      <c r="H96" s="87" t="str">
        <f>IF('SUIVI DES VERIFICATIONS'!$E96="","",VLOOKUP(A96,'Liste détentions mat2k'!$A$1:$I$2946,7,FALSE))</f>
        <v/>
      </c>
      <c r="I96" s="101" t="str">
        <f>IF('SUIVI DES VERIFICATIONS'!$F96="","",VLOOKUP(A96,'Liste détentions mat2k'!$A$1:$I$2946,9,FALSE))</f>
        <v xml:space="preserve">CASERNEMENT HCC               </v>
      </c>
      <c r="J96" s="108" t="s">
        <v>525</v>
      </c>
      <c r="K96" s="105" t="s">
        <v>525</v>
      </c>
      <c r="L96" s="105"/>
      <c r="M96" s="105" t="s">
        <v>525</v>
      </c>
      <c r="N96" s="105" t="s">
        <v>526</v>
      </c>
      <c r="O96" s="105" t="s">
        <v>525</v>
      </c>
      <c r="P96" s="105"/>
      <c r="Q96" s="105"/>
      <c r="R96" s="105"/>
      <c r="S96" s="105"/>
      <c r="T96" s="105"/>
      <c r="U96" s="113"/>
      <c r="V96" s="122"/>
      <c r="W96" s="119"/>
      <c r="X96" s="119"/>
      <c r="Y96" s="127"/>
      <c r="Z96" s="122">
        <v>43585</v>
      </c>
      <c r="AA96" s="131"/>
      <c r="AB96" s="149" t="str">
        <f>IF('SUIVI DES VERIFICATIONS'!$V96="","",IF('SUIVI DES VERIFICATIONS'!$V96&lt;='SUIVI DES VERIFICATIONS'!$AD96,0,'SUIVI DES VERIFICATIONS'!$V96-'SUIVI DES VERIFICATIONS'!$AD96))</f>
        <v/>
      </c>
      <c r="AC96" s="138" t="str">
        <f t="shared" si="3"/>
        <v>MAI</v>
      </c>
      <c r="AD96" s="139">
        <f>VLOOKUP('SUIVI DES VERIFICATIONS'!$AC96,'Liste 2'!$D$1:$E$12,2,FALSE)</f>
        <v>43616</v>
      </c>
      <c r="AE96" s="138" t="str">
        <f>IF('SUIVI DES VERIFICATIONS'!$V96="","",(MONTH('SUIVI DES VERIFICATIONS'!$V96))-(MONTH('SUIVI DES VERIFICATIONS'!$AD96)))</f>
        <v/>
      </c>
      <c r="AF96" s="138" t="str">
        <f>IF(V96="","",VLOOKUP(MONTH(V96),LISTES!$A$15:$B$26,2,FALSE))</f>
        <v/>
      </c>
      <c r="AG96" s="140"/>
      <c r="AH96" s="87"/>
      <c r="AI96" s="87"/>
      <c r="AJ96" s="87"/>
      <c r="AK96" s="118"/>
      <c r="AL96" s="87"/>
      <c r="AM96" s="119"/>
      <c r="AN96" s="127"/>
      <c r="AO96" s="162">
        <f>IF('SUIVI DES VERIFICATIONS'!$V96&gt;0,IF('SUIVI DES VERIFICATIONS'!$W96="",1,0),0)</f>
        <v>0</v>
      </c>
      <c r="AP96" s="141">
        <f>IF('SUIVI DES VERIFICATIONS'!$V96&gt;0,IF('SUIVI DES VERIFICATIONS'!$X96="",1,0),0)</f>
        <v>0</v>
      </c>
      <c r="AQ96" s="141">
        <f>IF('SUIVI DES VERIFICATIONS'!$V96&gt;0,IF('SUIVI DES VERIFICATIONS'!$AG96="",1,0),0)</f>
        <v>0</v>
      </c>
      <c r="AR96" s="150" t="str">
        <f>IF(Y96="","",VLOOKUP(Y96,'[1]TABLEAU LC1'!A:A,1,FALSE))</f>
        <v/>
      </c>
    </row>
    <row r="97" spans="1:44" ht="30" customHeight="1">
      <c r="A97" s="95" t="str">
        <f t="shared" si="2"/>
        <v>43044-21-1-8</v>
      </c>
      <c r="B97" s="85">
        <v>43044</v>
      </c>
      <c r="C97" s="81" t="str">
        <f>VLOOKUP(A97,'Liste détentions mat2k'!$A$1:$I$2946,3,FALSE)</f>
        <v xml:space="preserve">BASE NAVALE TOULON            </v>
      </c>
      <c r="D97" s="86">
        <v>21</v>
      </c>
      <c r="E97" s="86">
        <v>1</v>
      </c>
      <c r="F97" s="86">
        <v>8</v>
      </c>
      <c r="G97" s="81" t="str">
        <f>IF('SUIVI DES VERIFICATIONS'!$D97="","",VLOOKUP(A97,'Liste détentions mat2k'!$A$1:$I$2946,5,FALSE))</f>
        <v xml:space="preserve">BASE VIE - 43282              </v>
      </c>
      <c r="H97" s="81" t="str">
        <f>IF('SUIVI DES VERIFICATIONS'!$E97="","",VLOOKUP(A97,'Liste détentions mat2k'!$A$1:$I$2946,7,FALSE))</f>
        <v xml:space="preserve">SERVICE COURANT               </v>
      </c>
      <c r="I97" s="102" t="str">
        <f>IF('SUIVI DES VERIFICATIONS'!$F97="","",VLOOKUP(A97,'Liste détentions mat2k'!$A$1:$I$2946,9,FALSE))</f>
        <v xml:space="preserve">SECURITE/SERVICE COURANT      </v>
      </c>
      <c r="J97" s="109" t="s">
        <v>525</v>
      </c>
      <c r="K97" s="104" t="s">
        <v>525</v>
      </c>
      <c r="L97" s="104" t="s">
        <v>525</v>
      </c>
      <c r="M97" s="104" t="s">
        <v>525</v>
      </c>
      <c r="N97" s="104" t="s">
        <v>525</v>
      </c>
      <c r="O97" s="104" t="s">
        <v>526</v>
      </c>
      <c r="P97" s="104"/>
      <c r="Q97" s="104"/>
      <c r="R97" s="104"/>
      <c r="S97" s="104"/>
      <c r="T97" s="104"/>
      <c r="U97" s="114"/>
      <c r="V97" s="123"/>
      <c r="W97" s="117"/>
      <c r="X97" s="117"/>
      <c r="Y97" s="128"/>
      <c r="Z97" s="123"/>
      <c r="AA97" s="132"/>
      <c r="AB97" s="151" t="str">
        <f>IF('SUIVI DES VERIFICATIONS'!$V97="","",IF('SUIVI DES VERIFICATIONS'!$V97&lt;='SUIVI DES VERIFICATIONS'!$AD97,0,'SUIVI DES VERIFICATIONS'!$V97-'SUIVI DES VERIFICATIONS'!$AD97))</f>
        <v/>
      </c>
      <c r="AC97" s="134" t="str">
        <f t="shared" si="3"/>
        <v>JUIN</v>
      </c>
      <c r="AD97" s="135">
        <f>VLOOKUP('SUIVI DES VERIFICATIONS'!$AC97,'Liste 2'!$D$1:$E$12,2,FALSE)</f>
        <v>43646</v>
      </c>
      <c r="AE97" s="134" t="str">
        <f>IF('SUIVI DES VERIFICATIONS'!$V97="","",(MONTH('SUIVI DES VERIFICATIONS'!$V97))-(MONTH('SUIVI DES VERIFICATIONS'!$AD97)))</f>
        <v/>
      </c>
      <c r="AF97" s="134" t="str">
        <f>IF(V97="","",VLOOKUP(MONTH(V97),LISTES!$A$15:$B$26,2,FALSE))</f>
        <v/>
      </c>
      <c r="AG97" s="136"/>
      <c r="AH97" s="81"/>
      <c r="AI97" s="81"/>
      <c r="AJ97" s="81"/>
      <c r="AK97" s="116"/>
      <c r="AL97" s="81"/>
      <c r="AM97" s="117"/>
      <c r="AN97" s="128"/>
      <c r="AO97" s="163">
        <f>IF('SUIVI DES VERIFICATIONS'!$V97&gt;0,IF('SUIVI DES VERIFICATIONS'!$W97="",1,0),0)</f>
        <v>0</v>
      </c>
      <c r="AP97" s="137">
        <f>IF('SUIVI DES VERIFICATIONS'!$V97&gt;0,IF('SUIVI DES VERIFICATIONS'!$X97="",1,0),0)</f>
        <v>0</v>
      </c>
      <c r="AQ97" s="137">
        <f>IF('SUIVI DES VERIFICATIONS'!$V97&gt;0,IF('SUIVI DES VERIFICATIONS'!$AG97="",1,0),0)</f>
        <v>0</v>
      </c>
      <c r="AR97" s="152" t="str">
        <f>IF(Y97="","",VLOOKUP(Y97,'[1]TABLEAU LC1'!A:A,1,FALSE))</f>
        <v/>
      </c>
    </row>
    <row r="98" spans="1:44" ht="30" customHeight="1">
      <c r="A98" s="94" t="str">
        <f t="shared" si="2"/>
        <v>43044-21-2-3</v>
      </c>
      <c r="B98" s="88">
        <v>43044</v>
      </c>
      <c r="C98" s="87" t="str">
        <f>VLOOKUP(A98,'Liste détentions mat2k'!$A$1:$I$2946,3,FALSE)</f>
        <v xml:space="preserve">BASE NAVALE TOULON            </v>
      </c>
      <c r="D98" s="89">
        <v>21</v>
      </c>
      <c r="E98" s="89">
        <v>2</v>
      </c>
      <c r="F98" s="89">
        <v>3</v>
      </c>
      <c r="G98" s="87" t="str">
        <f>IF('SUIVI DES VERIFICATIONS'!$D98="","",VLOOKUP(A98,'Liste détentions mat2k'!$A$1:$I$2946,5,FALSE))</f>
        <v xml:space="preserve">BASE VIE - 43282              </v>
      </c>
      <c r="H98" s="87" t="str">
        <f>IF('SUIVI DES VERIFICATIONS'!$E98="","",VLOOKUP(A98,'Liste détentions mat2k'!$A$1:$I$2946,7,FALSE))</f>
        <v xml:space="preserve">ARMURERIE/FORMATION MILITAIRE </v>
      </c>
      <c r="I98" s="101" t="str">
        <f>IF('SUIVI DES VERIFICATIONS'!$F98="","",VLOOKUP(A98,'Liste détentions mat2k'!$A$1:$I$2946,9,FALSE))</f>
        <v xml:space="preserve">ARMES PORTATIVES              </v>
      </c>
      <c r="J98" s="108" t="s">
        <v>525</v>
      </c>
      <c r="K98" s="105" t="s">
        <v>525</v>
      </c>
      <c r="L98" s="105" t="s">
        <v>525</v>
      </c>
      <c r="M98" s="105" t="s">
        <v>525</v>
      </c>
      <c r="N98" s="105" t="s">
        <v>526</v>
      </c>
      <c r="O98" s="105" t="s">
        <v>525</v>
      </c>
      <c r="P98" s="105"/>
      <c r="Q98" s="105"/>
      <c r="R98" s="105"/>
      <c r="S98" s="105"/>
      <c r="T98" s="105"/>
      <c r="U98" s="113"/>
      <c r="V98" s="122">
        <v>43588</v>
      </c>
      <c r="W98" s="119" t="s">
        <v>542</v>
      </c>
      <c r="X98" s="119" t="s">
        <v>825</v>
      </c>
      <c r="Y98" s="127" t="s">
        <v>1122</v>
      </c>
      <c r="Z98" s="122">
        <v>43585</v>
      </c>
      <c r="AA98" s="131"/>
      <c r="AB98" s="149">
        <f>IF('SUIVI DES VERIFICATIONS'!$V98="","",IF('SUIVI DES VERIFICATIONS'!$V98&lt;='SUIVI DES VERIFICATIONS'!$AD98,0,'SUIVI DES VERIFICATIONS'!$V98-'SUIVI DES VERIFICATIONS'!$AD98))</f>
        <v>0</v>
      </c>
      <c r="AC98" s="138" t="str">
        <f t="shared" si="3"/>
        <v>MAI</v>
      </c>
      <c r="AD98" s="139">
        <f>VLOOKUP('SUIVI DES VERIFICATIONS'!$AC98,'Liste 2'!$D$1:$E$12,2,FALSE)</f>
        <v>43616</v>
      </c>
      <c r="AE98" s="138">
        <f>IF('SUIVI DES VERIFICATIONS'!$V98="","",(MONTH('SUIVI DES VERIFICATIONS'!$V98))-(MONTH('SUIVI DES VERIFICATIONS'!$AD98)))</f>
        <v>0</v>
      </c>
      <c r="AF98" s="138" t="str">
        <f>IF(V98="","",VLOOKUP(MONTH(V98),LISTES!$A$15:$B$26,2,FALSE))</f>
        <v>MAI</v>
      </c>
      <c r="AG98" s="140"/>
      <c r="AH98" s="87"/>
      <c r="AI98" s="87"/>
      <c r="AJ98" s="87"/>
      <c r="AK98" s="118"/>
      <c r="AL98" s="87"/>
      <c r="AM98" s="119"/>
      <c r="AN98" s="127"/>
      <c r="AO98" s="162">
        <f>IF('SUIVI DES VERIFICATIONS'!$V98&gt;0,IF('SUIVI DES VERIFICATIONS'!$W98="",1,0),0)</f>
        <v>0</v>
      </c>
      <c r="AP98" s="141">
        <f>IF('SUIVI DES VERIFICATIONS'!$V98&gt;0,IF('SUIVI DES VERIFICATIONS'!$X98="",1,0),0)</f>
        <v>0</v>
      </c>
      <c r="AQ98" s="141">
        <f>IF('SUIVI DES VERIFICATIONS'!$V98&gt;0,IF('SUIVI DES VERIFICATIONS'!$AG98="",1,0),0)</f>
        <v>1</v>
      </c>
      <c r="AR98" s="150" t="str">
        <f>IF(Y98="","",VLOOKUP(Y98,'[1]TABLEAU LC1'!A:A,1,FALSE))</f>
        <v>2019-1426</v>
      </c>
    </row>
    <row r="99" spans="1:44" ht="30" customHeight="1">
      <c r="A99" s="95" t="str">
        <f t="shared" si="2"/>
        <v>43044-21-2-4</v>
      </c>
      <c r="B99" s="85">
        <v>43044</v>
      </c>
      <c r="C99" s="81" t="str">
        <f>VLOOKUP(A99,'Liste détentions mat2k'!$A$1:$I$2946,3,FALSE)</f>
        <v xml:space="preserve">BASE NAVALE TOULON            </v>
      </c>
      <c r="D99" s="86">
        <v>21</v>
      </c>
      <c r="E99" s="86">
        <v>2</v>
      </c>
      <c r="F99" s="86">
        <v>4</v>
      </c>
      <c r="G99" s="81" t="str">
        <f>IF('SUIVI DES VERIFICATIONS'!$D99="","",VLOOKUP(A99,'Liste détentions mat2k'!$A$1:$I$2946,5,FALSE))</f>
        <v xml:space="preserve">BASE VIE - 43282              </v>
      </c>
      <c r="H99" s="81" t="str">
        <f>IF('SUIVI DES VERIFICATIONS'!$E99="","",VLOOKUP(A99,'Liste détentions mat2k'!$A$1:$I$2946,7,FALSE))</f>
        <v xml:space="preserve">ARMURERIE/FORMATION MILITAIRE </v>
      </c>
      <c r="I99" s="102" t="str">
        <f>IF('SUIVI DES VERIFICATIONS'!$F99="","",VLOOKUP(A99,'Liste détentions mat2k'!$A$1:$I$2946,9,FALSE))</f>
        <v xml:space="preserve">BRIGADE DE PROTECTION         </v>
      </c>
      <c r="J99" s="109" t="s">
        <v>525</v>
      </c>
      <c r="K99" s="104" t="s">
        <v>525</v>
      </c>
      <c r="L99" s="104" t="s">
        <v>526</v>
      </c>
      <c r="M99" s="104" t="s">
        <v>525</v>
      </c>
      <c r="N99" s="104" t="s">
        <v>525</v>
      </c>
      <c r="O99" s="104" t="s">
        <v>525</v>
      </c>
      <c r="P99" s="104"/>
      <c r="Q99" s="104"/>
      <c r="R99" s="104"/>
      <c r="S99" s="104"/>
      <c r="T99" s="104"/>
      <c r="U99" s="114"/>
      <c r="V99" s="123">
        <v>43535</v>
      </c>
      <c r="W99" s="117" t="s">
        <v>542</v>
      </c>
      <c r="X99" s="117" t="s">
        <v>825</v>
      </c>
      <c r="Y99" s="128" t="s">
        <v>821</v>
      </c>
      <c r="Z99" s="123">
        <v>43523</v>
      </c>
      <c r="AA99" s="132"/>
      <c r="AB99" s="151">
        <f>IF('SUIVI DES VERIFICATIONS'!$V99="","",IF('SUIVI DES VERIFICATIONS'!$V99&lt;='SUIVI DES VERIFICATIONS'!$AD99,0,'SUIVI DES VERIFICATIONS'!$V99-'SUIVI DES VERIFICATIONS'!$AD99))</f>
        <v>0</v>
      </c>
      <c r="AC99" s="134" t="str">
        <f t="shared" si="3"/>
        <v>MARS</v>
      </c>
      <c r="AD99" s="135">
        <f>VLOOKUP('SUIVI DES VERIFICATIONS'!$AC99,'Liste 2'!$D$1:$E$12,2,FALSE)</f>
        <v>43555</v>
      </c>
      <c r="AE99" s="134">
        <f>IF('SUIVI DES VERIFICATIONS'!$V99="","",(MONTH('SUIVI DES VERIFICATIONS'!$V99))-(MONTH('SUIVI DES VERIFICATIONS'!$AD99)))</f>
        <v>0</v>
      </c>
      <c r="AF99" s="134" t="str">
        <f>IF(V99="","",VLOOKUP(MONTH(V99),LISTES!$A$15:$B$26,2,FALSE))</f>
        <v>MARS</v>
      </c>
      <c r="AG99" s="136" t="s">
        <v>8</v>
      </c>
      <c r="AH99" s="81"/>
      <c r="AI99" s="81"/>
      <c r="AJ99" s="81" t="s">
        <v>529</v>
      </c>
      <c r="AK99" s="116">
        <v>43544</v>
      </c>
      <c r="AL99" s="81"/>
      <c r="AM99" s="117"/>
      <c r="AN99" s="128"/>
      <c r="AO99" s="163">
        <f>IF('SUIVI DES VERIFICATIONS'!$V99&gt;0,IF('SUIVI DES VERIFICATIONS'!$W99="",1,0),0)</f>
        <v>0</v>
      </c>
      <c r="AP99" s="137">
        <f>IF('SUIVI DES VERIFICATIONS'!$V99&gt;0,IF('SUIVI DES VERIFICATIONS'!$X99="",1,0),0)</f>
        <v>0</v>
      </c>
      <c r="AQ99" s="137">
        <f>IF('SUIVI DES VERIFICATIONS'!$V99&gt;0,IF('SUIVI DES VERIFICATIONS'!$AG99="",1,0),0)</f>
        <v>0</v>
      </c>
      <c r="AR99" s="152" t="str">
        <f>IF(Y99="","",VLOOKUP(Y99,'[1]TABLEAU LC1'!A:A,1,FALSE))</f>
        <v>2019-675</v>
      </c>
    </row>
    <row r="100" spans="1:44" ht="30" customHeight="1">
      <c r="A100" s="94" t="str">
        <f t="shared" si="2"/>
        <v>43044-21-3-73</v>
      </c>
      <c r="B100" s="88">
        <v>43044</v>
      </c>
      <c r="C100" s="87" t="str">
        <f>VLOOKUP(A100,'Liste détentions mat2k'!$A$1:$I$2946,3,FALSE)</f>
        <v xml:space="preserve">BASE NAVALE TOULON            </v>
      </c>
      <c r="D100" s="89">
        <v>21</v>
      </c>
      <c r="E100" s="89">
        <v>3</v>
      </c>
      <c r="F100" s="89">
        <v>73</v>
      </c>
      <c r="G100" s="87" t="str">
        <f>IF('SUIVI DES VERIFICATIONS'!$D100="","",VLOOKUP(A100,'Liste détentions mat2k'!$A$1:$I$2946,5,FALSE))</f>
        <v xml:space="preserve">BASE VIE - 43282              </v>
      </c>
      <c r="H100" s="87" t="str">
        <f>IF('SUIVI DES VERIFICATIONS'!$E100="","",VLOOKUP(A100,'Liste détentions mat2k'!$A$1:$I$2946,7,FALSE))</f>
        <v xml:space="preserve">HEBERGEMENT/MATERIEL DIVERS   </v>
      </c>
      <c r="I100" s="101" t="str">
        <f>IF('SUIVI DES VERIFICATIONS'!$F100="","",VLOOKUP(A100,'Liste détentions mat2k'!$A$1:$I$2946,9,FALSE))</f>
        <v xml:space="preserve">CASER PROVENCE RDC BSC DISP   </v>
      </c>
      <c r="J100" s="108" t="s">
        <v>525</v>
      </c>
      <c r="K100" s="105" t="s">
        <v>525</v>
      </c>
      <c r="L100" s="105" t="s">
        <v>525</v>
      </c>
      <c r="M100" s="105" t="s">
        <v>525</v>
      </c>
      <c r="N100" s="105" t="s">
        <v>526</v>
      </c>
      <c r="O100" s="105" t="s">
        <v>525</v>
      </c>
      <c r="P100" s="105"/>
      <c r="Q100" s="105"/>
      <c r="R100" s="105"/>
      <c r="S100" s="105"/>
      <c r="T100" s="105"/>
      <c r="U100" s="113"/>
      <c r="V100" s="122">
        <v>43591</v>
      </c>
      <c r="W100" s="119" t="s">
        <v>542</v>
      </c>
      <c r="X100" s="119" t="s">
        <v>825</v>
      </c>
      <c r="Y100" s="127" t="s">
        <v>1531</v>
      </c>
      <c r="Z100" s="122">
        <v>43585</v>
      </c>
      <c r="AA100" s="131"/>
      <c r="AB100" s="149">
        <f>IF('SUIVI DES VERIFICATIONS'!$V100="","",IF('SUIVI DES VERIFICATIONS'!$V100&lt;='SUIVI DES VERIFICATIONS'!$AD100,0,'SUIVI DES VERIFICATIONS'!$V100-'SUIVI DES VERIFICATIONS'!$AD100))</f>
        <v>0</v>
      </c>
      <c r="AC100" s="138" t="str">
        <f t="shared" si="3"/>
        <v>MAI</v>
      </c>
      <c r="AD100" s="139">
        <f>VLOOKUP('SUIVI DES VERIFICATIONS'!$AC100,'Liste 2'!$D$1:$E$12,2,FALSE)</f>
        <v>43616</v>
      </c>
      <c r="AE100" s="138">
        <f>IF('SUIVI DES VERIFICATIONS'!$V100="","",(MONTH('SUIVI DES VERIFICATIONS'!$V100))-(MONTH('SUIVI DES VERIFICATIONS'!$AD100)))</f>
        <v>0</v>
      </c>
      <c r="AF100" s="138" t="str">
        <f>IF(V100="","",VLOOKUP(MONTH(V100),LISTES!$A$15:$B$26,2,FALSE))</f>
        <v>MAI</v>
      </c>
      <c r="AG100" s="140"/>
      <c r="AH100" s="87"/>
      <c r="AI100" s="87"/>
      <c r="AJ100" s="87"/>
      <c r="AK100" s="118"/>
      <c r="AL100" s="87"/>
      <c r="AM100" s="119"/>
      <c r="AN100" s="127"/>
      <c r="AO100" s="162">
        <f>IF('SUIVI DES VERIFICATIONS'!$V100&gt;0,IF('SUIVI DES VERIFICATIONS'!$W100="",1,0),0)</f>
        <v>0</v>
      </c>
      <c r="AP100" s="141">
        <f>IF('SUIVI DES VERIFICATIONS'!$V100&gt;0,IF('SUIVI DES VERIFICATIONS'!$X100="",1,0),0)</f>
        <v>0</v>
      </c>
      <c r="AQ100" s="141">
        <f>IF('SUIVI DES VERIFICATIONS'!$V100&gt;0,IF('SUIVI DES VERIFICATIONS'!$AG100="",1,0),0)</f>
        <v>1</v>
      </c>
      <c r="AR100" s="150" t="str">
        <f>IF(Y100="","",VLOOKUP(Y100,'[1]TABLEAU LC1'!A:A,1,FALSE))</f>
        <v>2019-1532</v>
      </c>
    </row>
    <row r="101" spans="1:44" ht="30" customHeight="1">
      <c r="A101" s="95" t="str">
        <f t="shared" si="2"/>
        <v>43044-22--1</v>
      </c>
      <c r="B101" s="85">
        <v>43044</v>
      </c>
      <c r="C101" s="81" t="str">
        <f>VLOOKUP(A101,'Liste détentions mat2k'!$A$1:$I$2946,3,FALSE)</f>
        <v xml:space="preserve">BASE NAVALE TOULON            </v>
      </c>
      <c r="D101" s="86">
        <v>22</v>
      </c>
      <c r="E101" s="86"/>
      <c r="F101" s="86">
        <v>1</v>
      </c>
      <c r="G101" s="81" t="str">
        <f>IF('SUIVI DES VERIFICATIONS'!$D101="","",VLOOKUP(A101,'Liste détentions mat2k'!$A$1:$I$2946,5,FALSE))</f>
        <v xml:space="preserve">LASEM/SSR - 43968             </v>
      </c>
      <c r="H101" s="81" t="str">
        <f>IF('SUIVI DES VERIFICATIONS'!$E101="","",VLOOKUP(A101,'Liste détentions mat2k'!$A$1:$I$2946,7,FALSE))</f>
        <v/>
      </c>
      <c r="I101" s="102" t="str">
        <f>IF('SUIVI DES VERIFICATIONS'!$F101="","",VLOOKUP(A101,'Liste détentions mat2k'!$A$1:$I$2946,9,FALSE))</f>
        <v xml:space="preserve">COMMUN                        </v>
      </c>
      <c r="J101" s="109"/>
      <c r="K101" s="104" t="s">
        <v>525</v>
      </c>
      <c r="L101" s="104" t="s">
        <v>525</v>
      </c>
      <c r="M101" s="104" t="s">
        <v>526</v>
      </c>
      <c r="N101" s="104" t="s">
        <v>525</v>
      </c>
      <c r="O101" s="104" t="s">
        <v>525</v>
      </c>
      <c r="P101" s="104"/>
      <c r="Q101" s="104"/>
      <c r="R101" s="104"/>
      <c r="S101" s="104"/>
      <c r="T101" s="104"/>
      <c r="U101" s="114"/>
      <c r="V101" s="123">
        <v>43552</v>
      </c>
      <c r="W101" s="117" t="s">
        <v>542</v>
      </c>
      <c r="X101" s="117" t="s">
        <v>825</v>
      </c>
      <c r="Y101" s="128" t="s">
        <v>936</v>
      </c>
      <c r="Z101" s="123">
        <v>43552</v>
      </c>
      <c r="AA101" s="132"/>
      <c r="AB101" s="151">
        <f>IF('SUIVI DES VERIFICATIONS'!$V101="","",IF('SUIVI DES VERIFICATIONS'!$V101&lt;='SUIVI DES VERIFICATIONS'!$AD101,0,'SUIVI DES VERIFICATIONS'!$V101-'SUIVI DES VERIFICATIONS'!$AD101))</f>
        <v>0</v>
      </c>
      <c r="AC101" s="134" t="str">
        <f t="shared" si="3"/>
        <v>AVRIL</v>
      </c>
      <c r="AD101" s="135">
        <f>VLOOKUP('SUIVI DES VERIFICATIONS'!$AC101,'Liste 2'!$D$1:$E$12,2,FALSE)</f>
        <v>43585</v>
      </c>
      <c r="AE101" s="134">
        <f>IF('SUIVI DES VERIFICATIONS'!$V101="","",(MONTH('SUIVI DES VERIFICATIONS'!$V101))-(MONTH('SUIVI DES VERIFICATIONS'!$AD101)))</f>
        <v>-1</v>
      </c>
      <c r="AF101" s="134" t="str">
        <f>IF(V101="","",VLOOKUP(MONTH(V101),LISTES!$A$15:$B$26,2,FALSE))</f>
        <v>MARS</v>
      </c>
      <c r="AG101" s="136" t="s">
        <v>8</v>
      </c>
      <c r="AH101" s="81"/>
      <c r="AI101" s="81"/>
      <c r="AJ101" s="81"/>
      <c r="AK101" s="116"/>
      <c r="AL101" s="81"/>
      <c r="AM101" s="117"/>
      <c r="AN101" s="128"/>
      <c r="AO101" s="163">
        <f>IF('SUIVI DES VERIFICATIONS'!$V101&gt;0,IF('SUIVI DES VERIFICATIONS'!$W101="",1,0),0)</f>
        <v>0</v>
      </c>
      <c r="AP101" s="137">
        <f>IF('SUIVI DES VERIFICATIONS'!$V101&gt;0,IF('SUIVI DES VERIFICATIONS'!$X101="",1,0),0)</f>
        <v>0</v>
      </c>
      <c r="AQ101" s="137">
        <f>IF('SUIVI DES VERIFICATIONS'!$V101&gt;0,IF('SUIVI DES VERIFICATIONS'!$AG101="",1,0),0)</f>
        <v>0</v>
      </c>
      <c r="AR101" s="152" t="str">
        <f>IF(Y101="","",VLOOKUP(Y101,'[1]TABLEAU LC1'!A:A,1,FALSE))</f>
        <v>2019-908</v>
      </c>
    </row>
    <row r="102" spans="1:44" ht="30" customHeight="1">
      <c r="A102" s="94" t="str">
        <f t="shared" si="2"/>
        <v>43044-22--2</v>
      </c>
      <c r="B102" s="88">
        <v>43044</v>
      </c>
      <c r="C102" s="87" t="str">
        <f>VLOOKUP(A102,'Liste détentions mat2k'!$A$1:$I$2946,3,FALSE)</f>
        <v xml:space="preserve">BASE NAVALE TOULON            </v>
      </c>
      <c r="D102" s="89">
        <v>22</v>
      </c>
      <c r="E102" s="89"/>
      <c r="F102" s="89">
        <v>2</v>
      </c>
      <c r="G102" s="87" t="str">
        <f>IF('SUIVI DES VERIFICATIONS'!$D102="","",VLOOKUP(A102,'Liste détentions mat2k'!$A$1:$I$2946,5,FALSE))</f>
        <v xml:space="preserve">LASEM/SSR - 43968             </v>
      </c>
      <c r="H102" s="87" t="str">
        <f>IF('SUIVI DES VERIFICATIONS'!$E102="","",VLOOKUP(A102,'Liste détentions mat2k'!$A$1:$I$2946,7,FALSE))</f>
        <v/>
      </c>
      <c r="I102" s="101" t="str">
        <f>IF('SUIVI DES VERIFICATIONS'!$F102="","",VLOOKUP(A102,'Liste détentions mat2k'!$A$1:$I$2946,9,FALSE))</f>
        <v xml:space="preserve">CASERNEMENT                   </v>
      </c>
      <c r="J102" s="108" t="s">
        <v>525</v>
      </c>
      <c r="K102" s="105" t="s">
        <v>525</v>
      </c>
      <c r="L102" s="105" t="s">
        <v>525</v>
      </c>
      <c r="M102" s="105" t="s">
        <v>525</v>
      </c>
      <c r="N102" s="105" t="s">
        <v>525</v>
      </c>
      <c r="O102" s="105" t="s">
        <v>526</v>
      </c>
      <c r="P102" s="105"/>
      <c r="Q102" s="105"/>
      <c r="R102" s="105"/>
      <c r="S102" s="105"/>
      <c r="T102" s="105"/>
      <c r="U102" s="113"/>
      <c r="V102" s="122">
        <v>43599</v>
      </c>
      <c r="W102" s="119" t="s">
        <v>542</v>
      </c>
      <c r="X102" s="119" t="s">
        <v>825</v>
      </c>
      <c r="Y102" s="127" t="s">
        <v>1564</v>
      </c>
      <c r="Z102" s="122">
        <v>43599</v>
      </c>
      <c r="AA102" s="131"/>
      <c r="AB102" s="149">
        <f>IF('SUIVI DES VERIFICATIONS'!$V102="","",IF('SUIVI DES VERIFICATIONS'!$V102&lt;='SUIVI DES VERIFICATIONS'!$AD102,0,'SUIVI DES VERIFICATIONS'!$V102-'SUIVI DES VERIFICATIONS'!$AD102))</f>
        <v>0</v>
      </c>
      <c r="AC102" s="138" t="str">
        <f t="shared" si="3"/>
        <v>JUIN</v>
      </c>
      <c r="AD102" s="139">
        <f>VLOOKUP('SUIVI DES VERIFICATIONS'!$AC102,'Liste 2'!$D$1:$E$12,2,FALSE)</f>
        <v>43646</v>
      </c>
      <c r="AE102" s="138">
        <f>IF('SUIVI DES VERIFICATIONS'!$V102="","",(MONTH('SUIVI DES VERIFICATIONS'!$V102))-(MONTH('SUIVI DES VERIFICATIONS'!$AD102)))</f>
        <v>-1</v>
      </c>
      <c r="AF102" s="138" t="str">
        <f>IF(V102="","",VLOOKUP(MONTH(V102),LISTES!$A$15:$B$26,2,FALSE))</f>
        <v>MAI</v>
      </c>
      <c r="AG102" s="140"/>
      <c r="AH102" s="87"/>
      <c r="AI102" s="87"/>
      <c r="AJ102" s="87"/>
      <c r="AK102" s="118"/>
      <c r="AL102" s="87"/>
      <c r="AM102" s="119"/>
      <c r="AN102" s="127"/>
      <c r="AO102" s="162">
        <f>IF('SUIVI DES VERIFICATIONS'!$V102&gt;0,IF('SUIVI DES VERIFICATIONS'!$W102="",1,0),0)</f>
        <v>0</v>
      </c>
      <c r="AP102" s="141">
        <f>IF('SUIVI DES VERIFICATIONS'!$V102&gt;0,IF('SUIVI DES VERIFICATIONS'!$X102="",1,0),0)</f>
        <v>0</v>
      </c>
      <c r="AQ102" s="141">
        <f>IF('SUIVI DES VERIFICATIONS'!$V102&gt;0,IF('SUIVI DES VERIFICATIONS'!$AG102="",1,0),0)</f>
        <v>1</v>
      </c>
      <c r="AR102" s="150" t="str">
        <f>IF(Y102="","",VLOOKUP(Y102,'[1]TABLEAU LC1'!A:A,1,FALSE))</f>
        <v>2019-1602</v>
      </c>
    </row>
    <row r="103" spans="1:44" ht="30" customHeight="1">
      <c r="A103" s="95" t="str">
        <f t="shared" si="2"/>
        <v>43044-22--3</v>
      </c>
      <c r="B103" s="85">
        <v>43044</v>
      </c>
      <c r="C103" s="81" t="str">
        <f>VLOOKUP(A103,'Liste détentions mat2k'!$A$1:$I$2946,3,FALSE)</f>
        <v xml:space="preserve">BASE NAVALE TOULON            </v>
      </c>
      <c r="D103" s="86">
        <v>22</v>
      </c>
      <c r="E103" s="86"/>
      <c r="F103" s="86">
        <v>3</v>
      </c>
      <c r="G103" s="81" t="str">
        <f>IF('SUIVI DES VERIFICATIONS'!$D103="","",VLOOKUP(A103,'Liste détentions mat2k'!$A$1:$I$2946,5,FALSE))</f>
        <v xml:space="preserve">LASEM/SSR - 43968             </v>
      </c>
      <c r="H103" s="81" t="str">
        <f>IF('SUIVI DES VERIFICATIONS'!$E103="","",VLOOKUP(A103,'Liste détentions mat2k'!$A$1:$I$2946,7,FALSE))</f>
        <v/>
      </c>
      <c r="I103" s="102" t="str">
        <f>IF('SUIVI DES VERIFICATIONS'!$F103="","",VLOOKUP(A103,'Liste détentions mat2k'!$A$1:$I$2946,9,FALSE))</f>
        <v xml:space="preserve">COUCHAGE                      </v>
      </c>
      <c r="J103" s="109" t="s">
        <v>525</v>
      </c>
      <c r="K103" s="104" t="s">
        <v>525</v>
      </c>
      <c r="L103" s="104" t="s">
        <v>525</v>
      </c>
      <c r="M103" s="104" t="s">
        <v>526</v>
      </c>
      <c r="N103" s="104" t="s">
        <v>525</v>
      </c>
      <c r="O103" s="104" t="s">
        <v>525</v>
      </c>
      <c r="P103" s="104"/>
      <c r="Q103" s="104"/>
      <c r="R103" s="104"/>
      <c r="S103" s="104"/>
      <c r="T103" s="104"/>
      <c r="U103" s="114"/>
      <c r="V103" s="123">
        <v>43516</v>
      </c>
      <c r="W103" s="117" t="s">
        <v>537</v>
      </c>
      <c r="X103" s="117" t="s">
        <v>825</v>
      </c>
      <c r="Y103" s="128" t="s">
        <v>748</v>
      </c>
      <c r="Z103" s="123"/>
      <c r="AA103" s="132"/>
      <c r="AB103" s="151">
        <f>IF('SUIVI DES VERIFICATIONS'!$V103="","",IF('SUIVI DES VERIFICATIONS'!$V103&lt;='SUIVI DES VERIFICATIONS'!$AD103,0,'SUIVI DES VERIFICATIONS'!$V103-'SUIVI DES VERIFICATIONS'!$AD103))</f>
        <v>0</v>
      </c>
      <c r="AC103" s="134" t="str">
        <f t="shared" si="3"/>
        <v>AVRIL</v>
      </c>
      <c r="AD103" s="135">
        <f>VLOOKUP('SUIVI DES VERIFICATIONS'!$AC103,'Liste 2'!$D$1:$E$12,2,FALSE)</f>
        <v>43585</v>
      </c>
      <c r="AE103" s="134">
        <f>IF('SUIVI DES VERIFICATIONS'!$V103="","",(MONTH('SUIVI DES VERIFICATIONS'!$V103))-(MONTH('SUIVI DES VERIFICATIONS'!$AD103)))</f>
        <v>-2</v>
      </c>
      <c r="AF103" s="134" t="str">
        <f>IF(V103="","",VLOOKUP(MONTH(V103),LISTES!$A$15:$B$26,2,FALSE))</f>
        <v>FEVRIER</v>
      </c>
      <c r="AG103" s="136" t="s">
        <v>7</v>
      </c>
      <c r="AH103" s="81"/>
      <c r="AI103" s="81"/>
      <c r="AJ103" s="81" t="s">
        <v>529</v>
      </c>
      <c r="AK103" s="116">
        <v>43537</v>
      </c>
      <c r="AL103" s="81"/>
      <c r="AM103" s="117"/>
      <c r="AN103" s="128"/>
      <c r="AO103" s="163">
        <f>IF('SUIVI DES VERIFICATIONS'!$V103&gt;0,IF('SUIVI DES VERIFICATIONS'!$W103="",1,0),0)</f>
        <v>0</v>
      </c>
      <c r="AP103" s="137">
        <f>IF('SUIVI DES VERIFICATIONS'!$V103&gt;0,IF('SUIVI DES VERIFICATIONS'!$X103="",1,0),0)</f>
        <v>0</v>
      </c>
      <c r="AQ103" s="137">
        <f>IF('SUIVI DES VERIFICATIONS'!$V103&gt;0,IF('SUIVI DES VERIFICATIONS'!$AG103="",1,0),0)</f>
        <v>0</v>
      </c>
      <c r="AR103" s="152" t="str">
        <f>IF(Y103="","",VLOOKUP(Y103,'[1]TABLEAU LC1'!A:A,1,FALSE))</f>
        <v>2019-533</v>
      </c>
    </row>
    <row r="104" spans="1:44" ht="30" customHeight="1">
      <c r="A104" s="94" t="str">
        <f t="shared" si="2"/>
        <v>43044-22--4</v>
      </c>
      <c r="B104" s="88">
        <v>43044</v>
      </c>
      <c r="C104" s="87" t="str">
        <f>VLOOKUP(A104,'Liste détentions mat2k'!$A$1:$I$2946,3,FALSE)</f>
        <v xml:space="preserve">BASE NAVALE TOULON            </v>
      </c>
      <c r="D104" s="89">
        <v>22</v>
      </c>
      <c r="E104" s="89"/>
      <c r="F104" s="89">
        <v>4</v>
      </c>
      <c r="G104" s="87" t="str">
        <f>IF('SUIVI DES VERIFICATIONS'!$D104="","",VLOOKUP(A104,'Liste détentions mat2k'!$A$1:$I$2946,5,FALSE))</f>
        <v xml:space="preserve">LASEM/SSR - 43968             </v>
      </c>
      <c r="H104" s="87" t="str">
        <f>IF('SUIVI DES VERIFICATIONS'!$E104="","",VLOOKUP(A104,'Liste détentions mat2k'!$A$1:$I$2946,7,FALSE))</f>
        <v/>
      </c>
      <c r="I104" s="101" t="str">
        <f>IF('SUIVI DES VERIFICATIONS'!$F104="","",VLOOKUP(A104,'Liste détentions mat2k'!$A$1:$I$2946,9,FALSE))</f>
        <v xml:space="preserve">N.B.C                         </v>
      </c>
      <c r="J104" s="108"/>
      <c r="K104" s="105" t="s">
        <v>525</v>
      </c>
      <c r="L104" s="105" t="s">
        <v>525</v>
      </c>
      <c r="M104" s="105" t="s">
        <v>526</v>
      </c>
      <c r="N104" s="105" t="s">
        <v>525</v>
      </c>
      <c r="O104" s="105" t="s">
        <v>525</v>
      </c>
      <c r="P104" s="105"/>
      <c r="Q104" s="105"/>
      <c r="R104" s="105"/>
      <c r="S104" s="105"/>
      <c r="T104" s="105"/>
      <c r="U104" s="113"/>
      <c r="V104" s="122">
        <v>43500</v>
      </c>
      <c r="W104" s="119" t="s">
        <v>537</v>
      </c>
      <c r="X104" s="119" t="s">
        <v>825</v>
      </c>
      <c r="Y104" s="127" t="s">
        <v>619</v>
      </c>
      <c r="Z104" s="122"/>
      <c r="AA104" s="131"/>
      <c r="AB104" s="149">
        <f>IF('SUIVI DES VERIFICATIONS'!$V104="","",IF('SUIVI DES VERIFICATIONS'!$V104&lt;='SUIVI DES VERIFICATIONS'!$AD104,0,'SUIVI DES VERIFICATIONS'!$V104-'SUIVI DES VERIFICATIONS'!$AD104))</f>
        <v>0</v>
      </c>
      <c r="AC104" s="138" t="str">
        <f t="shared" si="3"/>
        <v>AVRIL</v>
      </c>
      <c r="AD104" s="139">
        <f>VLOOKUP('SUIVI DES VERIFICATIONS'!$AC104,'Liste 2'!$D$1:$E$12,2,FALSE)</f>
        <v>43585</v>
      </c>
      <c r="AE104" s="138">
        <f>IF('SUIVI DES VERIFICATIONS'!$V104="","",(MONTH('SUIVI DES VERIFICATIONS'!$V104))-(MONTH('SUIVI DES VERIFICATIONS'!$AD104)))</f>
        <v>-2</v>
      </c>
      <c r="AF104" s="138" t="str">
        <f>IF(V104="","",VLOOKUP(MONTH(V104),LISTES!$A$15:$B$26,2,FALSE))</f>
        <v>FEVRIER</v>
      </c>
      <c r="AG104" s="140" t="s">
        <v>7</v>
      </c>
      <c r="AH104" s="87"/>
      <c r="AI104" s="87"/>
      <c r="AJ104" s="87"/>
      <c r="AK104" s="118"/>
      <c r="AL104" s="87"/>
      <c r="AM104" s="119"/>
      <c r="AN104" s="127"/>
      <c r="AO104" s="162">
        <f>IF('SUIVI DES VERIFICATIONS'!$V104&gt;0,IF('SUIVI DES VERIFICATIONS'!$W104="",1,0),0)</f>
        <v>0</v>
      </c>
      <c r="AP104" s="141">
        <f>IF('SUIVI DES VERIFICATIONS'!$V104&gt;0,IF('SUIVI DES VERIFICATIONS'!$X104="",1,0),0)</f>
        <v>0</v>
      </c>
      <c r="AQ104" s="141">
        <f>IF('SUIVI DES VERIFICATIONS'!$V104&gt;0,IF('SUIVI DES VERIFICATIONS'!$AG104="",1,0),0)</f>
        <v>0</v>
      </c>
      <c r="AR104" s="150" t="str">
        <f>IF(Y104="","",VLOOKUP(Y104,'[1]TABLEAU LC1'!A:A,1,FALSE))</f>
        <v>2019-267</v>
      </c>
    </row>
    <row r="105" spans="1:44" ht="30" customHeight="1">
      <c r="A105" s="95" t="str">
        <f t="shared" si="2"/>
        <v>43044-22--5</v>
      </c>
      <c r="B105" s="85">
        <v>43044</v>
      </c>
      <c r="C105" s="81" t="str">
        <f>VLOOKUP(A105,'Liste détentions mat2k'!$A$1:$I$2946,3,FALSE)</f>
        <v xml:space="preserve">BASE NAVALE TOULON            </v>
      </c>
      <c r="D105" s="86">
        <v>22</v>
      </c>
      <c r="E105" s="86"/>
      <c r="F105" s="86">
        <v>5</v>
      </c>
      <c r="G105" s="81" t="str">
        <f>IF('SUIVI DES VERIFICATIONS'!$D105="","",VLOOKUP(A105,'Liste détentions mat2k'!$A$1:$I$2946,5,FALSE))</f>
        <v xml:space="preserve">LASEM/SSR - 43968             </v>
      </c>
      <c r="H105" s="81" t="str">
        <f>IF('SUIVI DES VERIFICATIONS'!$E105="","",VLOOKUP(A105,'Liste détentions mat2k'!$A$1:$I$2946,7,FALSE))</f>
        <v/>
      </c>
      <c r="I105" s="102" t="str">
        <f>IF('SUIVI DES VERIFICATIONS'!$F105="","",VLOOKUP(A105,'Liste détentions mat2k'!$A$1:$I$2946,9,FALSE))</f>
        <v xml:space="preserve">EFFETS SPCX                   </v>
      </c>
      <c r="J105" s="109" t="s">
        <v>525</v>
      </c>
      <c r="K105" s="104" t="s">
        <v>525</v>
      </c>
      <c r="L105" s="104" t="s">
        <v>525</v>
      </c>
      <c r="M105" s="104" t="s">
        <v>525</v>
      </c>
      <c r="N105" s="104" t="s">
        <v>526</v>
      </c>
      <c r="O105" s="104" t="s">
        <v>525</v>
      </c>
      <c r="P105" s="104"/>
      <c r="Q105" s="104"/>
      <c r="R105" s="104"/>
      <c r="S105" s="104"/>
      <c r="T105" s="104"/>
      <c r="U105" s="114"/>
      <c r="V105" s="123"/>
      <c r="W105" s="117" t="s">
        <v>543</v>
      </c>
      <c r="X105" s="117"/>
      <c r="Y105" s="128" t="s">
        <v>1047</v>
      </c>
      <c r="Z105" s="123"/>
      <c r="AA105" s="132"/>
      <c r="AB105" s="151" t="str">
        <f>IF('SUIVI DES VERIFICATIONS'!$V105="","",IF('SUIVI DES VERIFICATIONS'!$V105&lt;='SUIVI DES VERIFICATIONS'!$AD105,0,'SUIVI DES VERIFICATIONS'!$V105-'SUIVI DES VERIFICATIONS'!$AD105))</f>
        <v/>
      </c>
      <c r="AC105" s="134" t="str">
        <f t="shared" si="3"/>
        <v>MAI</v>
      </c>
      <c r="AD105" s="135">
        <f>VLOOKUP('SUIVI DES VERIFICATIONS'!$AC105,'Liste 2'!$D$1:$E$12,2,FALSE)</f>
        <v>43616</v>
      </c>
      <c r="AE105" s="134" t="str">
        <f>IF('SUIVI DES VERIFICATIONS'!$V105="","",(MONTH('SUIVI DES VERIFICATIONS'!$V105))-(MONTH('SUIVI DES VERIFICATIONS'!$AD105)))</f>
        <v/>
      </c>
      <c r="AF105" s="134" t="str">
        <f>IF(V105="","",VLOOKUP(MONTH(V105),LISTES!$A$15:$B$26,2,FALSE))</f>
        <v/>
      </c>
      <c r="AG105" s="136"/>
      <c r="AH105" s="81"/>
      <c r="AI105" s="81"/>
      <c r="AJ105" s="81" t="s">
        <v>529</v>
      </c>
      <c r="AK105" s="116"/>
      <c r="AL105" s="81"/>
      <c r="AM105" s="117"/>
      <c r="AN105" s="128"/>
      <c r="AO105" s="163">
        <f>IF('SUIVI DES VERIFICATIONS'!$V105&gt;0,IF('SUIVI DES VERIFICATIONS'!$W105="",1,0),0)</f>
        <v>0</v>
      </c>
      <c r="AP105" s="137">
        <f>IF('SUIVI DES VERIFICATIONS'!$V105&gt;0,IF('SUIVI DES VERIFICATIONS'!$X105="",1,0),0)</f>
        <v>0</v>
      </c>
      <c r="AQ105" s="137">
        <f>IF('SUIVI DES VERIFICATIONS'!$V105&gt;0,IF('SUIVI DES VERIFICATIONS'!$AG105="",1,0),0)</f>
        <v>0</v>
      </c>
      <c r="AR105" s="152" t="e">
        <f>IF(Y105="","",VLOOKUP(Y105,'[1]TABLEAU LC1'!A:A,1,FALSE))</f>
        <v>#N/A</v>
      </c>
    </row>
    <row r="106" spans="1:44" ht="30" customHeight="1">
      <c r="A106" s="94" t="str">
        <f t="shared" si="2"/>
        <v>43044-22--6</v>
      </c>
      <c r="B106" s="88">
        <v>43044</v>
      </c>
      <c r="C106" s="87" t="str">
        <f>VLOOKUP(A106,'Liste détentions mat2k'!$A$1:$I$2946,3,FALSE)</f>
        <v xml:space="preserve">BASE NAVALE TOULON            </v>
      </c>
      <c r="D106" s="89">
        <v>22</v>
      </c>
      <c r="E106" s="89"/>
      <c r="F106" s="89">
        <v>6</v>
      </c>
      <c r="G106" s="87" t="str">
        <f>IF('SUIVI DES VERIFICATIONS'!$D106="","",VLOOKUP(A106,'Liste détentions mat2k'!$A$1:$I$2946,5,FALSE))</f>
        <v xml:space="preserve">LASEM/SSR - 43968             </v>
      </c>
      <c r="H106" s="87" t="str">
        <f>IF('SUIVI DES VERIFICATIONS'!$E106="","",VLOOKUP(A106,'Liste détentions mat2k'!$A$1:$I$2946,7,FALSE))</f>
        <v/>
      </c>
      <c r="I106" s="101" t="str">
        <f>IF('SUIVI DES VERIFICATIONS'!$F106="","",VLOOKUP(A106,'Liste détentions mat2k'!$A$1:$I$2946,9,FALSE))</f>
        <v xml:space="preserve">2 S.N.M                       </v>
      </c>
      <c r="J106" s="108" t="s">
        <v>525</v>
      </c>
      <c r="K106" s="105" t="s">
        <v>525</v>
      </c>
      <c r="L106" s="105" t="s">
        <v>525</v>
      </c>
      <c r="M106" s="105" t="s">
        <v>526</v>
      </c>
      <c r="N106" s="105" t="s">
        <v>525</v>
      </c>
      <c r="O106" s="105" t="s">
        <v>525</v>
      </c>
      <c r="P106" s="105"/>
      <c r="Q106" s="105"/>
      <c r="R106" s="105"/>
      <c r="S106" s="105"/>
      <c r="T106" s="105"/>
      <c r="U106" s="113"/>
      <c r="V106" s="122">
        <v>43584</v>
      </c>
      <c r="W106" s="119" t="s">
        <v>542</v>
      </c>
      <c r="X106" s="119" t="s">
        <v>825</v>
      </c>
      <c r="Y106" s="127" t="s">
        <v>1123</v>
      </c>
      <c r="Z106" s="122">
        <v>43552</v>
      </c>
      <c r="AA106" s="131"/>
      <c r="AB106" s="149">
        <f>IF('SUIVI DES VERIFICATIONS'!$V106="","",IF('SUIVI DES VERIFICATIONS'!$V106&lt;='SUIVI DES VERIFICATIONS'!$AD106,0,'SUIVI DES VERIFICATIONS'!$V106-'SUIVI DES VERIFICATIONS'!$AD106))</f>
        <v>0</v>
      </c>
      <c r="AC106" s="138" t="str">
        <f t="shared" si="3"/>
        <v>AVRIL</v>
      </c>
      <c r="AD106" s="139">
        <f>VLOOKUP('SUIVI DES VERIFICATIONS'!$AC106,'Liste 2'!$D$1:$E$12,2,FALSE)</f>
        <v>43585</v>
      </c>
      <c r="AE106" s="138">
        <f>IF('SUIVI DES VERIFICATIONS'!$V106="","",(MONTH('SUIVI DES VERIFICATIONS'!$V106))-(MONTH('SUIVI DES VERIFICATIONS'!$AD106)))</f>
        <v>0</v>
      </c>
      <c r="AF106" s="138" t="str">
        <f>IF(V106="","",VLOOKUP(MONTH(V106),LISTES!$A$15:$B$26,2,FALSE))</f>
        <v>AVRIL</v>
      </c>
      <c r="AG106" s="140"/>
      <c r="AH106" s="87"/>
      <c r="AI106" s="87"/>
      <c r="AJ106" s="87"/>
      <c r="AK106" s="118"/>
      <c r="AL106" s="87"/>
      <c r="AM106" s="119"/>
      <c r="AN106" s="127"/>
      <c r="AO106" s="162">
        <f>IF('SUIVI DES VERIFICATIONS'!$V106&gt;0,IF('SUIVI DES VERIFICATIONS'!$W106="",1,0),0)</f>
        <v>0</v>
      </c>
      <c r="AP106" s="141">
        <f>IF('SUIVI DES VERIFICATIONS'!$V106&gt;0,IF('SUIVI DES VERIFICATIONS'!$X106="",1,0),0)</f>
        <v>0</v>
      </c>
      <c r="AQ106" s="141">
        <f>IF('SUIVI DES VERIFICATIONS'!$V106&gt;0,IF('SUIVI DES VERIFICATIONS'!$AG106="",1,0),0)</f>
        <v>1</v>
      </c>
      <c r="AR106" s="150" t="str">
        <f>IF(Y106="","",VLOOKUP(Y106,'[1]TABLEAU LC1'!A:A,1,FALSE))</f>
        <v>2019-1427</v>
      </c>
    </row>
    <row r="107" spans="1:44" ht="30" customHeight="1">
      <c r="A107" s="95" t="str">
        <f t="shared" si="2"/>
        <v>43044-22--7</v>
      </c>
      <c r="B107" s="85">
        <v>43044</v>
      </c>
      <c r="C107" s="81" t="str">
        <f>VLOOKUP(A107,'Liste détentions mat2k'!$A$1:$I$2946,3,FALSE)</f>
        <v xml:space="preserve">BASE NAVALE TOULON            </v>
      </c>
      <c r="D107" s="86">
        <v>22</v>
      </c>
      <c r="E107" s="86"/>
      <c r="F107" s="86">
        <v>7</v>
      </c>
      <c r="G107" s="81" t="str">
        <f>IF('SUIVI DES VERIFICATIONS'!$D107="","",VLOOKUP(A107,'Liste détentions mat2k'!$A$1:$I$2946,5,FALSE))</f>
        <v xml:space="preserve">LASEM/SSR - 43968             </v>
      </c>
      <c r="H107" s="81" t="str">
        <f>IF('SUIVI DES VERIFICATIONS'!$E107="","",VLOOKUP(A107,'Liste détentions mat2k'!$A$1:$I$2946,7,FALSE))</f>
        <v/>
      </c>
      <c r="I107" s="102" t="str">
        <f>IF('SUIVI DES VERIFICATIONS'!$F107="","",VLOOKUP(A107,'Liste détentions mat2k'!$A$1:$I$2946,9,FALSE))</f>
        <v xml:space="preserve">GARAGE                        </v>
      </c>
      <c r="J107" s="109" t="s">
        <v>525</v>
      </c>
      <c r="K107" s="104" t="s">
        <v>525</v>
      </c>
      <c r="L107" s="104" t="s">
        <v>525</v>
      </c>
      <c r="M107" s="104" t="s">
        <v>525</v>
      </c>
      <c r="N107" s="104" t="s">
        <v>525</v>
      </c>
      <c r="O107" s="104" t="s">
        <v>526</v>
      </c>
      <c r="P107" s="104"/>
      <c r="Q107" s="104"/>
      <c r="R107" s="104"/>
      <c r="S107" s="104"/>
      <c r="T107" s="104"/>
      <c r="U107" s="114"/>
      <c r="V107" s="123"/>
      <c r="W107" s="117"/>
      <c r="X107" s="117"/>
      <c r="Y107" s="128"/>
      <c r="Z107" s="123"/>
      <c r="AA107" s="132"/>
      <c r="AB107" s="151" t="str">
        <f>IF('SUIVI DES VERIFICATIONS'!$V107="","",IF('SUIVI DES VERIFICATIONS'!$V107&lt;='SUIVI DES VERIFICATIONS'!$AD107,0,'SUIVI DES VERIFICATIONS'!$V107-'SUIVI DES VERIFICATIONS'!$AD107))</f>
        <v/>
      </c>
      <c r="AC107" s="134" t="str">
        <f t="shared" si="3"/>
        <v>JUIN</v>
      </c>
      <c r="AD107" s="135">
        <f>VLOOKUP('SUIVI DES VERIFICATIONS'!$AC107,'Liste 2'!$D$1:$E$12,2,FALSE)</f>
        <v>43646</v>
      </c>
      <c r="AE107" s="134" t="str">
        <f>IF('SUIVI DES VERIFICATIONS'!$V107="","",(MONTH('SUIVI DES VERIFICATIONS'!$V107))-(MONTH('SUIVI DES VERIFICATIONS'!$AD107)))</f>
        <v/>
      </c>
      <c r="AF107" s="134" t="str">
        <f>IF(V107="","",VLOOKUP(MONTH(V107),LISTES!$A$15:$B$26,2,FALSE))</f>
        <v/>
      </c>
      <c r="AG107" s="136"/>
      <c r="AH107" s="81"/>
      <c r="AI107" s="81"/>
      <c r="AJ107" s="81"/>
      <c r="AK107" s="116"/>
      <c r="AL107" s="81"/>
      <c r="AM107" s="117"/>
      <c r="AN107" s="128"/>
      <c r="AO107" s="163">
        <f>IF('SUIVI DES VERIFICATIONS'!$V107&gt;0,IF('SUIVI DES VERIFICATIONS'!$W107="",1,0),0)</f>
        <v>0</v>
      </c>
      <c r="AP107" s="137">
        <f>IF('SUIVI DES VERIFICATIONS'!$V107&gt;0,IF('SUIVI DES VERIFICATIONS'!$X107="",1,0),0)</f>
        <v>0</v>
      </c>
      <c r="AQ107" s="137">
        <f>IF('SUIVI DES VERIFICATIONS'!$V107&gt;0,IF('SUIVI DES VERIFICATIONS'!$AG107="",1,0),0)</f>
        <v>0</v>
      </c>
      <c r="AR107" s="152" t="str">
        <f>IF(Y107="","",VLOOKUP(Y107,'[1]TABLEAU LC1'!A:A,1,FALSE))</f>
        <v/>
      </c>
    </row>
    <row r="108" spans="1:44" ht="30" customHeight="1">
      <c r="A108" s="94" t="str">
        <f t="shared" si="2"/>
        <v>43044-24-1-10</v>
      </c>
      <c r="B108" s="88">
        <v>43044</v>
      </c>
      <c r="C108" s="87" t="str">
        <f>VLOOKUP(A108,'Liste détentions mat2k'!$A$1:$I$2946,3,FALSE)</f>
        <v xml:space="preserve">BASE NAVALE TOULON            </v>
      </c>
      <c r="D108" s="89">
        <v>24</v>
      </c>
      <c r="E108" s="89">
        <v>1</v>
      </c>
      <c r="F108" s="89">
        <v>10</v>
      </c>
      <c r="G108" s="87" t="str">
        <f>IF('SUIVI DES VERIFICATIONS'!$D108="","",VLOOKUP(A108,'Liste détentions mat2k'!$A$1:$I$2946,5,FALSE))</f>
        <v xml:space="preserve">ECHELON DIRECTION - 43289     </v>
      </c>
      <c r="H108" s="87" t="str">
        <f>IF('SUIVI DES VERIFICATIONS'!$E108="","",VLOOKUP(A108,'Liste détentions mat2k'!$A$1:$I$2946,7,FALSE))</f>
        <v xml:space="preserve">TRANSMISSION                  </v>
      </c>
      <c r="I108" s="101" t="str">
        <f>IF('SUIVI DES VERIFICATIONS'!$F108="","",VLOOKUP(A108,'Liste détentions mat2k'!$A$1:$I$2946,9,FALSE))</f>
        <v xml:space="preserve">MAT AUDIOVISUEL EM            </v>
      </c>
      <c r="J108" s="108" t="s">
        <v>525</v>
      </c>
      <c r="K108" s="105" t="s">
        <v>525</v>
      </c>
      <c r="L108" s="105" t="s">
        <v>525</v>
      </c>
      <c r="M108" s="105" t="s">
        <v>525</v>
      </c>
      <c r="N108" s="105" t="s">
        <v>525</v>
      </c>
      <c r="O108" s="105" t="s">
        <v>526</v>
      </c>
      <c r="P108" s="105"/>
      <c r="Q108" s="105"/>
      <c r="R108" s="105"/>
      <c r="S108" s="105"/>
      <c r="T108" s="105"/>
      <c r="U108" s="113"/>
      <c r="V108" s="122"/>
      <c r="W108" s="119"/>
      <c r="X108" s="119"/>
      <c r="Y108" s="127"/>
      <c r="Z108" s="122"/>
      <c r="AA108" s="131"/>
      <c r="AB108" s="149" t="str">
        <f>IF('SUIVI DES VERIFICATIONS'!$V108="","",IF('SUIVI DES VERIFICATIONS'!$V108&lt;='SUIVI DES VERIFICATIONS'!$AD108,0,'SUIVI DES VERIFICATIONS'!$V108-'SUIVI DES VERIFICATIONS'!$AD108))</f>
        <v/>
      </c>
      <c r="AC108" s="138" t="str">
        <f t="shared" si="3"/>
        <v>JUIN</v>
      </c>
      <c r="AD108" s="139">
        <f>VLOOKUP('SUIVI DES VERIFICATIONS'!$AC108,'Liste 2'!$D$1:$E$12,2,FALSE)</f>
        <v>43646</v>
      </c>
      <c r="AE108" s="138" t="str">
        <f>IF('SUIVI DES VERIFICATIONS'!$V108="","",(MONTH('SUIVI DES VERIFICATIONS'!$V108))-(MONTH('SUIVI DES VERIFICATIONS'!$AD108)))</f>
        <v/>
      </c>
      <c r="AF108" s="138" t="str">
        <f>IF(V108="","",VLOOKUP(MONTH(V108),LISTES!$A$15:$B$26,2,FALSE))</f>
        <v/>
      </c>
      <c r="AG108" s="140"/>
      <c r="AH108" s="87"/>
      <c r="AI108" s="87"/>
      <c r="AJ108" s="87"/>
      <c r="AK108" s="118"/>
      <c r="AL108" s="87"/>
      <c r="AM108" s="119"/>
      <c r="AN108" s="127"/>
      <c r="AO108" s="162">
        <f>IF('SUIVI DES VERIFICATIONS'!$V108&gt;0,IF('SUIVI DES VERIFICATIONS'!$W108="",1,0),0)</f>
        <v>0</v>
      </c>
      <c r="AP108" s="141">
        <f>IF('SUIVI DES VERIFICATIONS'!$V108&gt;0,IF('SUIVI DES VERIFICATIONS'!$X108="",1,0),0)</f>
        <v>0</v>
      </c>
      <c r="AQ108" s="141">
        <f>IF('SUIVI DES VERIFICATIONS'!$V108&gt;0,IF('SUIVI DES VERIFICATIONS'!$AG108="",1,0),0)</f>
        <v>0</v>
      </c>
      <c r="AR108" s="150" t="str">
        <f>IF(Y108="","",VLOOKUP(Y108,'[1]TABLEAU LC1'!A:A,1,FALSE))</f>
        <v/>
      </c>
    </row>
    <row r="109" spans="1:44" ht="30" customHeight="1">
      <c r="A109" s="95" t="str">
        <f t="shared" si="2"/>
        <v>43044-24-1-2</v>
      </c>
      <c r="B109" s="85">
        <v>43044</v>
      </c>
      <c r="C109" s="81" t="str">
        <f>VLOOKUP(A109,'Liste détentions mat2k'!$A$1:$I$2946,3,FALSE)</f>
        <v xml:space="preserve">BASE NAVALE TOULON            </v>
      </c>
      <c r="D109" s="86">
        <v>24</v>
      </c>
      <c r="E109" s="86">
        <v>1</v>
      </c>
      <c r="F109" s="86">
        <v>2</v>
      </c>
      <c r="G109" s="81" t="str">
        <f>IF('SUIVI DES VERIFICATIONS'!$D109="","",VLOOKUP(A109,'Liste détentions mat2k'!$A$1:$I$2946,5,FALSE))</f>
        <v xml:space="preserve">ECHELON DIRECTION - 43289     </v>
      </c>
      <c r="H109" s="81" t="str">
        <f>IF('SUIVI DES VERIFICATIONS'!$E109="","",VLOOKUP(A109,'Liste détentions mat2k'!$A$1:$I$2946,7,FALSE))</f>
        <v xml:space="preserve">TRANSMISSION                  </v>
      </c>
      <c r="I109" s="102" t="str">
        <f>IF('SUIVI DES VERIFICATIONS'!$F109="","",VLOOKUP(A109,'Liste détentions mat2k'!$A$1:$I$2946,9,FALSE))</f>
        <v xml:space="preserve">MAT SERTIM EM                 </v>
      </c>
      <c r="J109" s="109" t="s">
        <v>525</v>
      </c>
      <c r="K109" s="104" t="s">
        <v>525</v>
      </c>
      <c r="L109" s="104" t="s">
        <v>525</v>
      </c>
      <c r="M109" s="104" t="s">
        <v>525</v>
      </c>
      <c r="N109" s="104" t="s">
        <v>526</v>
      </c>
      <c r="O109" s="104" t="s">
        <v>525</v>
      </c>
      <c r="P109" s="104"/>
      <c r="Q109" s="104"/>
      <c r="R109" s="104"/>
      <c r="S109" s="104"/>
      <c r="T109" s="104"/>
      <c r="U109" s="114"/>
      <c r="V109" s="123">
        <v>43508</v>
      </c>
      <c r="W109" s="117" t="s">
        <v>537</v>
      </c>
      <c r="X109" s="117" t="s">
        <v>825</v>
      </c>
      <c r="Y109" s="128" t="s">
        <v>649</v>
      </c>
      <c r="Z109" s="123"/>
      <c r="AA109" s="132"/>
      <c r="AB109" s="151">
        <f>IF('SUIVI DES VERIFICATIONS'!$V109="","",IF('SUIVI DES VERIFICATIONS'!$V109&lt;='SUIVI DES VERIFICATIONS'!$AD109,0,'SUIVI DES VERIFICATIONS'!$V109-'SUIVI DES VERIFICATIONS'!$AD109))</f>
        <v>0</v>
      </c>
      <c r="AC109" s="134" t="str">
        <f t="shared" si="3"/>
        <v>MAI</v>
      </c>
      <c r="AD109" s="135">
        <f>VLOOKUP('SUIVI DES VERIFICATIONS'!$AC109,'Liste 2'!$D$1:$E$12,2,FALSE)</f>
        <v>43616</v>
      </c>
      <c r="AE109" s="134">
        <f>IF('SUIVI DES VERIFICATIONS'!$V109="","",(MONTH('SUIVI DES VERIFICATIONS'!$V109))-(MONTH('SUIVI DES VERIFICATIONS'!$AD109)))</f>
        <v>-3</v>
      </c>
      <c r="AF109" s="134" t="str">
        <f>IF(V109="","",VLOOKUP(MONTH(V109),LISTES!$A$15:$B$26,2,FALSE))</f>
        <v>FEVRIER</v>
      </c>
      <c r="AG109" s="136" t="s">
        <v>7</v>
      </c>
      <c r="AH109" s="81"/>
      <c r="AI109" s="81"/>
      <c r="AJ109" s="81"/>
      <c r="AK109" s="116"/>
      <c r="AL109" s="81"/>
      <c r="AM109" s="117"/>
      <c r="AN109" s="128"/>
      <c r="AO109" s="163">
        <f>IF('SUIVI DES VERIFICATIONS'!$V109&gt;0,IF('SUIVI DES VERIFICATIONS'!$W109="",1,0),0)</f>
        <v>0</v>
      </c>
      <c r="AP109" s="137">
        <f>IF('SUIVI DES VERIFICATIONS'!$V109&gt;0,IF('SUIVI DES VERIFICATIONS'!$X109="",1,0),0)</f>
        <v>0</v>
      </c>
      <c r="AQ109" s="137">
        <f>IF('SUIVI DES VERIFICATIONS'!$V109&gt;0,IF('SUIVI DES VERIFICATIONS'!$AG109="",1,0),0)</f>
        <v>0</v>
      </c>
      <c r="AR109" s="152" t="str">
        <f>IF(Y109="","",VLOOKUP(Y109,'[1]TABLEAU LC1'!A:A,1,FALSE))</f>
        <v>2019-310</v>
      </c>
    </row>
    <row r="110" spans="1:44" ht="30" customHeight="1">
      <c r="A110" s="94" t="str">
        <f t="shared" si="2"/>
        <v>43044-24-2-0</v>
      </c>
      <c r="B110" s="88">
        <v>43044</v>
      </c>
      <c r="C110" s="87" t="str">
        <f>VLOOKUP(A110,'Liste détentions mat2k'!$A$1:$I$2946,3,FALSE)</f>
        <v xml:space="preserve">BASE NAVALE TOULON            </v>
      </c>
      <c r="D110" s="89">
        <v>24</v>
      </c>
      <c r="E110" s="89">
        <v>2</v>
      </c>
      <c r="F110" s="89">
        <v>0</v>
      </c>
      <c r="G110" s="87" t="str">
        <f>IF('SUIVI DES VERIFICATIONS'!$D110="","",VLOOKUP(A110,'Liste détentions mat2k'!$A$1:$I$2946,5,FALSE))</f>
        <v xml:space="preserve">ECHELON DIRECTION - 43289     </v>
      </c>
      <c r="H110" s="87" t="str">
        <f>IF('SUIVI DES VERIFICATIONS'!$E110="","",VLOOKUP(A110,'Liste détentions mat2k'!$A$1:$I$2946,7,FALSE))</f>
        <v xml:space="preserve">INFORMATIQUE                  </v>
      </c>
      <c r="I110" s="101" t="str">
        <f>IF('SUIVI DES VERIFICATIONS'!$F110="","",VLOOKUP(A110,'Liste détentions mat2k'!$A$1:$I$2946,9,FALSE))</f>
        <v xml:space="preserve">MAT INFOR EM                  </v>
      </c>
      <c r="J110" s="108" t="s">
        <v>525</v>
      </c>
      <c r="K110" s="105" t="s">
        <v>526</v>
      </c>
      <c r="L110" s="105" t="s">
        <v>525</v>
      </c>
      <c r="M110" s="105" t="s">
        <v>525</v>
      </c>
      <c r="N110" s="105" t="s">
        <v>525</v>
      </c>
      <c r="O110" s="105" t="s">
        <v>525</v>
      </c>
      <c r="P110" s="105"/>
      <c r="Q110" s="105"/>
      <c r="R110" s="105"/>
      <c r="S110" s="105"/>
      <c r="T110" s="105"/>
      <c r="U110" s="113"/>
      <c r="V110" s="122">
        <v>43508</v>
      </c>
      <c r="W110" s="119" t="s">
        <v>542</v>
      </c>
      <c r="X110" s="119" t="s">
        <v>825</v>
      </c>
      <c r="Y110" s="127" t="s">
        <v>648</v>
      </c>
      <c r="Z110" s="122">
        <v>43493</v>
      </c>
      <c r="AA110" s="131"/>
      <c r="AB110" s="149">
        <f>IF('SUIVI DES VERIFICATIONS'!$V110="","",IF('SUIVI DES VERIFICATIONS'!$V110&lt;='SUIVI DES VERIFICATIONS'!$AD110,0,'SUIVI DES VERIFICATIONS'!$V110-'SUIVI DES VERIFICATIONS'!$AD110))</f>
        <v>0</v>
      </c>
      <c r="AC110" s="138" t="str">
        <f t="shared" si="3"/>
        <v>FEVRIER</v>
      </c>
      <c r="AD110" s="139">
        <f>VLOOKUP('SUIVI DES VERIFICATIONS'!$AC110,'Liste 2'!$D$1:$E$12,2,FALSE)</f>
        <v>43524</v>
      </c>
      <c r="AE110" s="138">
        <f>IF('SUIVI DES VERIFICATIONS'!$V110="","",(MONTH('SUIVI DES VERIFICATIONS'!$V110))-(MONTH('SUIVI DES VERIFICATIONS'!$AD110)))</f>
        <v>0</v>
      </c>
      <c r="AF110" s="138" t="str">
        <f>IF(V110="","",VLOOKUP(MONTH(V110),LISTES!$A$15:$B$26,2,FALSE))</f>
        <v>FEVRIER</v>
      </c>
      <c r="AG110" s="140" t="s">
        <v>7</v>
      </c>
      <c r="AH110" s="87"/>
      <c r="AI110" s="87"/>
      <c r="AJ110" s="87"/>
      <c r="AK110" s="118"/>
      <c r="AL110" s="87"/>
      <c r="AM110" s="119"/>
      <c r="AN110" s="127"/>
      <c r="AO110" s="162">
        <f>IF('SUIVI DES VERIFICATIONS'!$V110&gt;0,IF('SUIVI DES VERIFICATIONS'!$W110="",1,0),0)</f>
        <v>0</v>
      </c>
      <c r="AP110" s="141">
        <f>IF('SUIVI DES VERIFICATIONS'!$V110&gt;0,IF('SUIVI DES VERIFICATIONS'!$X110="",1,0),0)</f>
        <v>0</v>
      </c>
      <c r="AQ110" s="141">
        <f>IF('SUIVI DES VERIFICATIONS'!$V110&gt;0,IF('SUIVI DES VERIFICATIONS'!$AG110="",1,0),0)</f>
        <v>0</v>
      </c>
      <c r="AR110" s="150" t="str">
        <f>IF(Y110="","",VLOOKUP(Y110,'[1]TABLEAU LC1'!A:A,1,FALSE))</f>
        <v>2019-312</v>
      </c>
    </row>
    <row r="111" spans="1:44" ht="30" customHeight="1">
      <c r="A111" s="95" t="str">
        <f t="shared" si="2"/>
        <v>43044-25-0-2</v>
      </c>
      <c r="B111" s="85">
        <v>43044</v>
      </c>
      <c r="C111" s="81" t="str">
        <f>VLOOKUP(A111,'Liste détentions mat2k'!$A$1:$I$2946,3,FALSE)</f>
        <v xml:space="preserve">BASE NAVALE TOULON            </v>
      </c>
      <c r="D111" s="86">
        <v>25</v>
      </c>
      <c r="E111" s="86">
        <v>0</v>
      </c>
      <c r="F111" s="86">
        <v>2</v>
      </c>
      <c r="G111" s="81" t="str">
        <f>IF('SUIVI DES VERIFICATIONS'!$D111="","",VLOOKUP(A111,'Liste détentions mat2k'!$A$1:$I$2946,5,FALSE))</f>
        <v xml:space="preserve">PATRIMOINE - 43285            </v>
      </c>
      <c r="H111" s="81" t="str">
        <f>IF('SUIVI DES VERIFICATIONS'!$E111="","",VLOOKUP(A111,'Liste détentions mat2k'!$A$1:$I$2946,7,FALSE))</f>
        <v xml:space="preserve">ENTRETIEN IMMOBILIER          </v>
      </c>
      <c r="I111" s="102" t="str">
        <f>IF('SUIVI DES VERIFICATIONS'!$F111="","",VLOOKUP(A111,'Liste détentions mat2k'!$A$1:$I$2946,9,FALSE))</f>
        <v xml:space="preserve">DETAIL                        </v>
      </c>
      <c r="J111" s="109" t="s">
        <v>525</v>
      </c>
      <c r="K111" s="104" t="s">
        <v>525</v>
      </c>
      <c r="L111" s="104" t="s">
        <v>525</v>
      </c>
      <c r="M111" s="104" t="s">
        <v>526</v>
      </c>
      <c r="N111" s="104" t="s">
        <v>525</v>
      </c>
      <c r="O111" s="104" t="s">
        <v>525</v>
      </c>
      <c r="P111" s="104"/>
      <c r="Q111" s="104"/>
      <c r="R111" s="104"/>
      <c r="S111" s="104"/>
      <c r="T111" s="104"/>
      <c r="U111" s="114"/>
      <c r="V111" s="123">
        <v>43560</v>
      </c>
      <c r="W111" s="117" t="s">
        <v>542</v>
      </c>
      <c r="X111" s="117" t="s">
        <v>825</v>
      </c>
      <c r="Y111" s="128" t="s">
        <v>985</v>
      </c>
      <c r="Z111" s="123">
        <v>43552</v>
      </c>
      <c r="AA111" s="132"/>
      <c r="AB111" s="151">
        <f>IF('SUIVI DES VERIFICATIONS'!$V111="","",IF('SUIVI DES VERIFICATIONS'!$V111&lt;='SUIVI DES VERIFICATIONS'!$AD111,0,'SUIVI DES VERIFICATIONS'!$V111-'SUIVI DES VERIFICATIONS'!$AD111))</f>
        <v>0</v>
      </c>
      <c r="AC111" s="134" t="str">
        <f t="shared" si="3"/>
        <v>AVRIL</v>
      </c>
      <c r="AD111" s="135">
        <f>VLOOKUP('SUIVI DES VERIFICATIONS'!$AC111,'Liste 2'!$D$1:$E$12,2,FALSE)</f>
        <v>43585</v>
      </c>
      <c r="AE111" s="134">
        <f>IF('SUIVI DES VERIFICATIONS'!$V111="","",(MONTH('SUIVI DES VERIFICATIONS'!$V111))-(MONTH('SUIVI DES VERIFICATIONS'!$AD111)))</f>
        <v>0</v>
      </c>
      <c r="AF111" s="134" t="str">
        <f>IF(V111="","",VLOOKUP(MONTH(V111),LISTES!$A$15:$B$26,2,FALSE))</f>
        <v>AVRIL</v>
      </c>
      <c r="AG111" s="136" t="s">
        <v>9</v>
      </c>
      <c r="AH111" s="81"/>
      <c r="AI111" s="81"/>
      <c r="AJ111" s="81" t="s">
        <v>529</v>
      </c>
      <c r="AK111" s="116">
        <v>43564</v>
      </c>
      <c r="AL111" s="81"/>
      <c r="AM111" s="117"/>
      <c r="AN111" s="128"/>
      <c r="AO111" s="163">
        <f>IF('SUIVI DES VERIFICATIONS'!$V111&gt;0,IF('SUIVI DES VERIFICATIONS'!$W111="",1,0),0)</f>
        <v>0</v>
      </c>
      <c r="AP111" s="137">
        <f>IF('SUIVI DES VERIFICATIONS'!$V111&gt;0,IF('SUIVI DES VERIFICATIONS'!$X111="",1,0),0)</f>
        <v>0</v>
      </c>
      <c r="AQ111" s="137">
        <f>IF('SUIVI DES VERIFICATIONS'!$V111&gt;0,IF('SUIVI DES VERIFICATIONS'!$AG111="",1,0),0)</f>
        <v>0</v>
      </c>
      <c r="AR111" s="152" t="str">
        <f>IF(Y111="","",VLOOKUP(Y111,'[1]TABLEAU LC1'!A:A,1,FALSE))</f>
        <v>2019-1075</v>
      </c>
    </row>
    <row r="112" spans="1:44" ht="30" customHeight="1">
      <c r="A112" s="94" t="str">
        <f t="shared" si="2"/>
        <v>43044-25-0-7</v>
      </c>
      <c r="B112" s="88">
        <v>43044</v>
      </c>
      <c r="C112" s="87" t="str">
        <f>VLOOKUP(A112,'Liste détentions mat2k'!$A$1:$I$2946,3,FALSE)</f>
        <v xml:space="preserve">BASE NAVALE TOULON            </v>
      </c>
      <c r="D112" s="89">
        <v>25</v>
      </c>
      <c r="E112" s="89">
        <v>0</v>
      </c>
      <c r="F112" s="89">
        <v>7</v>
      </c>
      <c r="G112" s="87" t="str">
        <f>IF('SUIVI DES VERIFICATIONS'!$D112="","",VLOOKUP(A112,'Liste détentions mat2k'!$A$1:$I$2946,5,FALSE))</f>
        <v xml:space="preserve">PATRIMOINE - 43285            </v>
      </c>
      <c r="H112" s="87" t="str">
        <f>IF('SUIVI DES VERIFICATIONS'!$E112="","",VLOOKUP(A112,'Liste détentions mat2k'!$A$1:$I$2946,7,FALSE))</f>
        <v xml:space="preserve">ENTRETIEN IMMOBILIER          </v>
      </c>
      <c r="I112" s="101" t="str">
        <f>IF('SUIVI DES VERIFICATIONS'!$F112="","",VLOOKUP(A112,'Liste détentions mat2k'!$A$1:$I$2946,9,FALSE))</f>
        <v xml:space="preserve">CASERNEMENT                   </v>
      </c>
      <c r="J112" s="108" t="s">
        <v>525</v>
      </c>
      <c r="K112" s="105" t="s">
        <v>525</v>
      </c>
      <c r="L112" s="105" t="s">
        <v>525</v>
      </c>
      <c r="M112" s="105" t="s">
        <v>525</v>
      </c>
      <c r="N112" s="105" t="s">
        <v>526</v>
      </c>
      <c r="O112" s="105" t="s">
        <v>525</v>
      </c>
      <c r="P112" s="105"/>
      <c r="Q112" s="105"/>
      <c r="R112" s="105"/>
      <c r="S112" s="105"/>
      <c r="T112" s="105"/>
      <c r="U112" s="113"/>
      <c r="V112" s="122">
        <v>43592</v>
      </c>
      <c r="W112" s="119" t="s">
        <v>542</v>
      </c>
      <c r="X112" s="119" t="s">
        <v>825</v>
      </c>
      <c r="Y112" s="127" t="s">
        <v>1530</v>
      </c>
      <c r="Z112" s="122">
        <v>43585</v>
      </c>
      <c r="AA112" s="131"/>
      <c r="AB112" s="149">
        <f>IF('SUIVI DES VERIFICATIONS'!$V112="","",IF('SUIVI DES VERIFICATIONS'!$V112&lt;='SUIVI DES VERIFICATIONS'!$AD112,0,'SUIVI DES VERIFICATIONS'!$V112-'SUIVI DES VERIFICATIONS'!$AD112))</f>
        <v>0</v>
      </c>
      <c r="AC112" s="138" t="str">
        <f t="shared" si="3"/>
        <v>MAI</v>
      </c>
      <c r="AD112" s="139">
        <f>VLOOKUP('SUIVI DES VERIFICATIONS'!$AC112,'Liste 2'!$D$1:$E$12,2,FALSE)</f>
        <v>43616</v>
      </c>
      <c r="AE112" s="138">
        <f>IF('SUIVI DES VERIFICATIONS'!$V112="","",(MONTH('SUIVI DES VERIFICATIONS'!$V112))-(MONTH('SUIVI DES VERIFICATIONS'!$AD112)))</f>
        <v>0</v>
      </c>
      <c r="AF112" s="138" t="str">
        <f>IF(V112="","",VLOOKUP(MONTH(V112),LISTES!$A$15:$B$26,2,FALSE))</f>
        <v>MAI</v>
      </c>
      <c r="AG112" s="140"/>
      <c r="AH112" s="87"/>
      <c r="AI112" s="87"/>
      <c r="AJ112" s="87"/>
      <c r="AK112" s="118"/>
      <c r="AL112" s="87"/>
      <c r="AM112" s="119"/>
      <c r="AN112" s="127"/>
      <c r="AO112" s="162">
        <f>IF('SUIVI DES VERIFICATIONS'!$V112&gt;0,IF('SUIVI DES VERIFICATIONS'!$W112="",1,0),0)</f>
        <v>0</v>
      </c>
      <c r="AP112" s="141">
        <f>IF('SUIVI DES VERIFICATIONS'!$V112&gt;0,IF('SUIVI DES VERIFICATIONS'!$X112="",1,0),0)</f>
        <v>0</v>
      </c>
      <c r="AQ112" s="141">
        <f>IF('SUIVI DES VERIFICATIONS'!$V112&gt;0,IF('SUIVI DES VERIFICATIONS'!$AG112="",1,0),0)</f>
        <v>1</v>
      </c>
      <c r="AR112" s="150" t="str">
        <f>IF(Y112="","",VLOOKUP(Y112,'[1]TABLEAU LC1'!A:A,1,FALSE))</f>
        <v>2019-1533</v>
      </c>
    </row>
    <row r="113" spans="1:44" ht="30" customHeight="1">
      <c r="A113" s="94" t="str">
        <f t="shared" si="2"/>
        <v>43044-28-2-0</v>
      </c>
      <c r="B113" s="88">
        <v>43044</v>
      </c>
      <c r="C113" s="87" t="str">
        <f>VLOOKUP(A113,'Liste détentions mat2k'!$A$1:$I$2946,3,FALSE)</f>
        <v xml:space="preserve">BASE NAVALE TOULON            </v>
      </c>
      <c r="D113" s="89">
        <v>28</v>
      </c>
      <c r="E113" s="89">
        <v>2</v>
      </c>
      <c r="F113" s="89">
        <v>0</v>
      </c>
      <c r="G113" s="87" t="str">
        <f>IF('SUIVI DES VERIFICATIONS'!$D113="","",VLOOKUP(A113,'Liste détentions mat2k'!$A$1:$I$2946,5,FALSE))</f>
        <v xml:space="preserve">ACTIVITES - 43289             </v>
      </c>
      <c r="H113" s="87" t="str">
        <f>IF('SUIVI DES VERIFICATIONS'!$E113="","",VLOOKUP(A113,'Liste détentions mat2k'!$A$1:$I$2946,7,FALSE))</f>
        <v xml:space="preserve">ACTIVITES TERRE               </v>
      </c>
      <c r="I113" s="101" t="str">
        <f>IF('SUIVI DES VERIFICATIONS'!$F113="","",VLOOKUP(A113,'Liste détentions mat2k'!$A$1:$I$2946,9,FALSE))</f>
        <v xml:space="preserve">PC BASE NAVALE                </v>
      </c>
      <c r="J113" s="108" t="s">
        <v>525</v>
      </c>
      <c r="K113" s="105" t="s">
        <v>525</v>
      </c>
      <c r="L113" s="105" t="s">
        <v>525</v>
      </c>
      <c r="M113" s="105" t="s">
        <v>526</v>
      </c>
      <c r="N113" s="105" t="s">
        <v>525</v>
      </c>
      <c r="O113" s="105" t="s">
        <v>525</v>
      </c>
      <c r="P113" s="105"/>
      <c r="Q113" s="105"/>
      <c r="R113" s="105"/>
      <c r="S113" s="105"/>
      <c r="T113" s="105"/>
      <c r="U113" s="113"/>
      <c r="V113" s="122">
        <v>43584</v>
      </c>
      <c r="W113" s="119" t="s">
        <v>542</v>
      </c>
      <c r="X113" s="119" t="s">
        <v>825</v>
      </c>
      <c r="Y113" s="127" t="s">
        <v>1089</v>
      </c>
      <c r="Z113" s="122">
        <v>43552</v>
      </c>
      <c r="AA113" s="131"/>
      <c r="AB113" s="149">
        <f>IF('SUIVI DES VERIFICATIONS'!$V113="","",IF('SUIVI DES VERIFICATIONS'!$V113&lt;='SUIVI DES VERIFICATIONS'!$AD113,0,'SUIVI DES VERIFICATIONS'!$V113-'SUIVI DES VERIFICATIONS'!$AD113))</f>
        <v>0</v>
      </c>
      <c r="AC113" s="138" t="str">
        <f t="shared" si="3"/>
        <v>AVRIL</v>
      </c>
      <c r="AD113" s="139">
        <f>VLOOKUP('SUIVI DES VERIFICATIONS'!$AC113,'Liste 2'!$D$1:$E$12,2,FALSE)</f>
        <v>43585</v>
      </c>
      <c r="AE113" s="138">
        <f>IF('SUIVI DES VERIFICATIONS'!$V113="","",(MONTH('SUIVI DES VERIFICATIONS'!$V113))-(MONTH('SUIVI DES VERIFICATIONS'!$AD113)))</f>
        <v>0</v>
      </c>
      <c r="AF113" s="138" t="str">
        <f>IF(V113="","",VLOOKUP(MONTH(V113),LISTES!$A$15:$B$26,2,FALSE))</f>
        <v>AVRIL</v>
      </c>
      <c r="AG113" s="140" t="s">
        <v>9</v>
      </c>
      <c r="AH113" s="87"/>
      <c r="AI113" s="87"/>
      <c r="AJ113" s="87"/>
      <c r="AK113" s="118"/>
      <c r="AL113" s="87"/>
      <c r="AM113" s="119"/>
      <c r="AN113" s="127"/>
      <c r="AO113" s="162">
        <f>IF('SUIVI DES VERIFICATIONS'!$V113&gt;0,IF('SUIVI DES VERIFICATIONS'!$W113="",1,0),0)</f>
        <v>0</v>
      </c>
      <c r="AP113" s="141">
        <f>IF('SUIVI DES VERIFICATIONS'!$V113&gt;0,IF('SUIVI DES VERIFICATIONS'!$X113="",1,0),0)</f>
        <v>0</v>
      </c>
      <c r="AQ113" s="141">
        <f>IF('SUIVI DES VERIFICATIONS'!$V113&gt;0,IF('SUIVI DES VERIFICATIONS'!$AG113="",1,0),0)</f>
        <v>0</v>
      </c>
      <c r="AR113" s="150" t="str">
        <f>IF(Y113="","",VLOOKUP(Y113,'[1]TABLEAU LC1'!A:A,1,FALSE))</f>
        <v>2019-1362</v>
      </c>
    </row>
    <row r="114" spans="1:44" ht="30" customHeight="1">
      <c r="A114" s="95" t="str">
        <f t="shared" si="2"/>
        <v>43044-31-1-0</v>
      </c>
      <c r="B114" s="85">
        <v>43044</v>
      </c>
      <c r="C114" s="81" t="str">
        <f>VLOOKUP(A114,'Liste détentions mat2k'!$A$1:$I$2946,3,FALSE)</f>
        <v xml:space="preserve">BASE NAVALE TOULON            </v>
      </c>
      <c r="D114" s="86">
        <v>31</v>
      </c>
      <c r="E114" s="86">
        <v>1</v>
      </c>
      <c r="F114" s="86">
        <v>0</v>
      </c>
      <c r="G114" s="81" t="str">
        <f>IF('SUIVI DES VERIFICATIONS'!$D114="","",VLOOKUP(A114,'Liste détentions mat2k'!$A$1:$I$2946,5,FALSE))</f>
        <v xml:space="preserve">SMP/MOYENS NAUTIQUES - 43610  </v>
      </c>
      <c r="H114" s="81" t="str">
        <f>IF('SUIVI DES VERIFICATIONS'!$E114="","",VLOOKUP(A114,'Liste détentions mat2k'!$A$1:$I$2946,7,FALSE))</f>
        <v xml:space="preserve">VEDETTES                      </v>
      </c>
      <c r="I114" s="102" t="str">
        <f>IF('SUIVI DES VERIFICATIONS'!$F114="","",VLOOKUP(A114,'Liste détentions mat2k'!$A$1:$I$2946,9,FALSE))</f>
        <v xml:space="preserve">EFFETS SPECIAUX MANOEUVRE     </v>
      </c>
      <c r="J114" s="109" t="s">
        <v>525</v>
      </c>
      <c r="K114" s="104" t="s">
        <v>525</v>
      </c>
      <c r="L114" s="104" t="s">
        <v>526</v>
      </c>
      <c r="M114" s="104" t="s">
        <v>525</v>
      </c>
      <c r="N114" s="104" t="s">
        <v>525</v>
      </c>
      <c r="O114" s="104" t="s">
        <v>525</v>
      </c>
      <c r="P114" s="104"/>
      <c r="Q114" s="104"/>
      <c r="R114" s="104"/>
      <c r="S114" s="104"/>
      <c r="T114" s="104"/>
      <c r="U114" s="114"/>
      <c r="V114" s="123">
        <v>43539</v>
      </c>
      <c r="W114" s="117" t="s">
        <v>542</v>
      </c>
      <c r="X114" s="117" t="s">
        <v>553</v>
      </c>
      <c r="Y114" s="128" t="s">
        <v>886</v>
      </c>
      <c r="Z114" s="123">
        <v>43523</v>
      </c>
      <c r="AA114" s="132"/>
      <c r="AB114" s="151">
        <f>IF('SUIVI DES VERIFICATIONS'!$V114="","",IF('SUIVI DES VERIFICATIONS'!$V114&lt;='SUIVI DES VERIFICATIONS'!$AD114,0,'SUIVI DES VERIFICATIONS'!$V114-'SUIVI DES VERIFICATIONS'!$AD114))</f>
        <v>0</v>
      </c>
      <c r="AC114" s="134" t="str">
        <f t="shared" si="3"/>
        <v>MARS</v>
      </c>
      <c r="AD114" s="135">
        <f>VLOOKUP('SUIVI DES VERIFICATIONS'!$AC114,'Liste 2'!$D$1:$E$12,2,FALSE)</f>
        <v>43555</v>
      </c>
      <c r="AE114" s="134">
        <f>IF('SUIVI DES VERIFICATIONS'!$V114="","",(MONTH('SUIVI DES VERIFICATIONS'!$V114))-(MONTH('SUIVI DES VERIFICATIONS'!$AD114)))</f>
        <v>0</v>
      </c>
      <c r="AF114" s="134" t="str">
        <f>IF(V114="","",VLOOKUP(MONTH(V114),LISTES!$A$15:$B$26,2,FALSE))</f>
        <v>MARS</v>
      </c>
      <c r="AG114" s="136" t="s">
        <v>8</v>
      </c>
      <c r="AH114" s="81"/>
      <c r="AI114" s="81"/>
      <c r="AJ114" s="81" t="s">
        <v>529</v>
      </c>
      <c r="AK114" s="116">
        <v>43553</v>
      </c>
      <c r="AL114" s="81"/>
      <c r="AM114" s="117"/>
      <c r="AN114" s="128"/>
      <c r="AO114" s="163">
        <f>IF('SUIVI DES VERIFICATIONS'!$V114&gt;0,IF('SUIVI DES VERIFICATIONS'!$W114="",1,0),0)</f>
        <v>0</v>
      </c>
      <c r="AP114" s="137">
        <f>IF('SUIVI DES VERIFICATIONS'!$V114&gt;0,IF('SUIVI DES VERIFICATIONS'!$X114="",1,0),0)</f>
        <v>0</v>
      </c>
      <c r="AQ114" s="137">
        <f>IF('SUIVI DES VERIFICATIONS'!$V114&gt;0,IF('SUIVI DES VERIFICATIONS'!$AG114="",1,0),0)</f>
        <v>0</v>
      </c>
      <c r="AR114" s="152" t="str">
        <f>IF(Y114="","",VLOOKUP(Y114,'[1]TABLEAU LC1'!A:A,1,FALSE))</f>
        <v>2019-775</v>
      </c>
    </row>
    <row r="115" spans="1:44" ht="30" customHeight="1">
      <c r="A115" s="94" t="str">
        <f t="shared" si="2"/>
        <v>43044-31-1-1</v>
      </c>
      <c r="B115" s="88">
        <v>43044</v>
      </c>
      <c r="C115" s="87" t="str">
        <f>VLOOKUP(A115,'Liste détentions mat2k'!$A$1:$I$2946,3,FALSE)</f>
        <v xml:space="preserve">BASE NAVALE TOULON            </v>
      </c>
      <c r="D115" s="89">
        <v>31</v>
      </c>
      <c r="E115" s="89">
        <v>1</v>
      </c>
      <c r="F115" s="89">
        <v>1</v>
      </c>
      <c r="G115" s="87" t="str">
        <f>IF('SUIVI DES VERIFICATIONS'!$D115="","",VLOOKUP(A115,'Liste détentions mat2k'!$A$1:$I$2946,5,FALSE))</f>
        <v xml:space="preserve">SMP/MOYENS NAUTIQUES - 43610  </v>
      </c>
      <c r="H115" s="87" t="str">
        <f>IF('SUIVI DES VERIFICATIONS'!$E115="","",VLOOKUP(A115,'Liste détentions mat2k'!$A$1:$I$2946,7,FALSE))</f>
        <v xml:space="preserve">VEDETTES                      </v>
      </c>
      <c r="I115" s="101" t="str">
        <f>IF('SUIVI DES VERIFICATIONS'!$F115="","",VLOOKUP(A115,'Liste détentions mat2k'!$A$1:$I$2946,9,FALSE))</f>
        <v xml:space="preserve">VEDETTES                      </v>
      </c>
      <c r="J115" s="108"/>
      <c r="K115" s="105" t="s">
        <v>525</v>
      </c>
      <c r="L115" s="105" t="s">
        <v>525</v>
      </c>
      <c r="M115" s="105" t="s">
        <v>525</v>
      </c>
      <c r="N115" s="105" t="s">
        <v>526</v>
      </c>
      <c r="O115" s="105" t="s">
        <v>525</v>
      </c>
      <c r="P115" s="105"/>
      <c r="Q115" s="105"/>
      <c r="R115" s="105"/>
      <c r="S115" s="105"/>
      <c r="T115" s="105"/>
      <c r="U115" s="113"/>
      <c r="V115" s="122">
        <v>43599</v>
      </c>
      <c r="W115" s="119" t="s">
        <v>542</v>
      </c>
      <c r="X115" s="119" t="s">
        <v>825</v>
      </c>
      <c r="Y115" s="127" t="s">
        <v>1571</v>
      </c>
      <c r="Z115" s="122">
        <v>43585</v>
      </c>
      <c r="AA115" s="131"/>
      <c r="AB115" s="149">
        <f>IF('SUIVI DES VERIFICATIONS'!$V115="","",IF('SUIVI DES VERIFICATIONS'!$V115&lt;='SUIVI DES VERIFICATIONS'!$AD115,0,'SUIVI DES VERIFICATIONS'!$V115-'SUIVI DES VERIFICATIONS'!$AD115))</f>
        <v>0</v>
      </c>
      <c r="AC115" s="138" t="str">
        <f t="shared" si="3"/>
        <v>MAI</v>
      </c>
      <c r="AD115" s="139">
        <f>VLOOKUP('SUIVI DES VERIFICATIONS'!$AC115,'Liste 2'!$D$1:$E$12,2,FALSE)</f>
        <v>43616</v>
      </c>
      <c r="AE115" s="138">
        <f>IF('SUIVI DES VERIFICATIONS'!$V115="","",(MONTH('SUIVI DES VERIFICATIONS'!$V115))-(MONTH('SUIVI DES VERIFICATIONS'!$AD115)))</f>
        <v>0</v>
      </c>
      <c r="AF115" s="138" t="str">
        <f>IF(V115="","",VLOOKUP(MONTH(V115),LISTES!$A$15:$B$26,2,FALSE))</f>
        <v>MAI</v>
      </c>
      <c r="AG115" s="140"/>
      <c r="AH115" s="87"/>
      <c r="AI115" s="87"/>
      <c r="AJ115" s="87" t="s">
        <v>529</v>
      </c>
      <c r="AK115" s="118"/>
      <c r="AL115" s="87"/>
      <c r="AM115" s="119"/>
      <c r="AN115" s="127"/>
      <c r="AO115" s="162">
        <f>IF('SUIVI DES VERIFICATIONS'!$V115&gt;0,IF('SUIVI DES VERIFICATIONS'!$W115="",1,0),0)</f>
        <v>0</v>
      </c>
      <c r="AP115" s="141">
        <f>IF('SUIVI DES VERIFICATIONS'!$V115&gt;0,IF('SUIVI DES VERIFICATIONS'!$X115="",1,0),0)</f>
        <v>0</v>
      </c>
      <c r="AQ115" s="141">
        <f>IF('SUIVI DES VERIFICATIONS'!$V115&gt;0,IF('SUIVI DES VERIFICATIONS'!$AG115="",1,0),0)</f>
        <v>1</v>
      </c>
      <c r="AR115" s="150" t="str">
        <f>IF(Y115="","",VLOOKUP(Y115,'[1]TABLEAU LC1'!A:A,1,FALSE))</f>
        <v>2019-1609</v>
      </c>
    </row>
    <row r="116" spans="1:44" ht="30" customHeight="1">
      <c r="A116" s="95" t="str">
        <f t="shared" si="2"/>
        <v>43044-31-1-2</v>
      </c>
      <c r="B116" s="85">
        <v>43044</v>
      </c>
      <c r="C116" s="81" t="str">
        <f>VLOOKUP(A116,'Liste détentions mat2k'!$A$1:$I$2946,3,FALSE)</f>
        <v xml:space="preserve">BASE NAVALE TOULON            </v>
      </c>
      <c r="D116" s="86">
        <v>31</v>
      </c>
      <c r="E116" s="86">
        <v>1</v>
      </c>
      <c r="F116" s="86">
        <v>2</v>
      </c>
      <c r="G116" s="81" t="str">
        <f>IF('SUIVI DES VERIFICATIONS'!$D116="","",VLOOKUP(A116,'Liste détentions mat2k'!$A$1:$I$2946,5,FALSE))</f>
        <v xml:space="preserve">SMP/MOYENS NAUTIQUES - 43610  </v>
      </c>
      <c r="H116" s="81" t="str">
        <f>IF('SUIVI DES VERIFICATIONS'!$E116="","",VLOOKUP(A116,'Liste détentions mat2k'!$A$1:$I$2946,7,FALSE))</f>
        <v xml:space="preserve">VEDETTES                      </v>
      </c>
      <c r="I116" s="102" t="str">
        <f>IF('SUIVI DES VERIFICATIONS'!$F116="","",VLOOKUP(A116,'Liste détentions mat2k'!$A$1:$I$2946,9,FALSE))</f>
        <v xml:space="preserve">TIMONERIE                     </v>
      </c>
      <c r="J116" s="109" t="s">
        <v>525</v>
      </c>
      <c r="K116" s="104" t="s">
        <v>526</v>
      </c>
      <c r="L116" s="104" t="s">
        <v>525</v>
      </c>
      <c r="M116" s="104" t="s">
        <v>525</v>
      </c>
      <c r="N116" s="104" t="s">
        <v>525</v>
      </c>
      <c r="O116" s="104" t="s">
        <v>525</v>
      </c>
      <c r="P116" s="104"/>
      <c r="Q116" s="104"/>
      <c r="R116" s="104"/>
      <c r="S116" s="104"/>
      <c r="T116" s="104"/>
      <c r="U116" s="114"/>
      <c r="V116" s="123">
        <v>43509</v>
      </c>
      <c r="W116" s="117" t="s">
        <v>542</v>
      </c>
      <c r="X116" s="117" t="s">
        <v>825</v>
      </c>
      <c r="Y116" s="128" t="s">
        <v>691</v>
      </c>
      <c r="Z116" s="123">
        <v>43493</v>
      </c>
      <c r="AA116" s="132"/>
      <c r="AB116" s="151">
        <f>IF('SUIVI DES VERIFICATIONS'!$V116="","",IF('SUIVI DES VERIFICATIONS'!$V116&lt;='SUIVI DES VERIFICATIONS'!$AD116,0,'SUIVI DES VERIFICATIONS'!$V116-'SUIVI DES VERIFICATIONS'!$AD116))</f>
        <v>0</v>
      </c>
      <c r="AC116" s="134" t="str">
        <f t="shared" si="3"/>
        <v>FEVRIER</v>
      </c>
      <c r="AD116" s="135">
        <f>VLOOKUP('SUIVI DES VERIFICATIONS'!$AC116,'Liste 2'!$D$1:$E$12,2,FALSE)</f>
        <v>43524</v>
      </c>
      <c r="AE116" s="134">
        <f>IF('SUIVI DES VERIFICATIONS'!$V116="","",(MONTH('SUIVI DES VERIFICATIONS'!$V116))-(MONTH('SUIVI DES VERIFICATIONS'!$AD116)))</f>
        <v>0</v>
      </c>
      <c r="AF116" s="134" t="str">
        <f>IF(V116="","",VLOOKUP(MONTH(V116),LISTES!$A$15:$B$26,2,FALSE))</f>
        <v>FEVRIER</v>
      </c>
      <c r="AG116" s="136" t="s">
        <v>7</v>
      </c>
      <c r="AH116" s="81"/>
      <c r="AI116" s="81"/>
      <c r="AJ116" s="81" t="s">
        <v>529</v>
      </c>
      <c r="AK116" s="116">
        <v>43537</v>
      </c>
      <c r="AL116" s="81"/>
      <c r="AM116" s="117"/>
      <c r="AN116" s="128"/>
      <c r="AO116" s="163">
        <f>IF('SUIVI DES VERIFICATIONS'!$V116&gt;0,IF('SUIVI DES VERIFICATIONS'!$W116="",1,0),0)</f>
        <v>0</v>
      </c>
      <c r="AP116" s="137">
        <f>IF('SUIVI DES VERIFICATIONS'!$V116&gt;0,IF('SUIVI DES VERIFICATIONS'!$X116="",1,0),0)</f>
        <v>0</v>
      </c>
      <c r="AQ116" s="137">
        <f>IF('SUIVI DES VERIFICATIONS'!$V116&gt;0,IF('SUIVI DES VERIFICATIONS'!$AG116="",1,0),0)</f>
        <v>0</v>
      </c>
      <c r="AR116" s="152" t="str">
        <f>IF(Y116="","",VLOOKUP(Y116,'[1]TABLEAU LC1'!A:A,1,FALSE))</f>
        <v>2019-418</v>
      </c>
    </row>
    <row r="117" spans="1:44" ht="30" customHeight="1">
      <c r="A117" s="94" t="str">
        <f t="shared" si="2"/>
        <v>43044-31-3-1</v>
      </c>
      <c r="B117" s="88">
        <v>43044</v>
      </c>
      <c r="C117" s="87" t="str">
        <f>VLOOKUP(A117,'Liste détentions mat2k'!$A$1:$I$2946,3,FALSE)</f>
        <v xml:space="preserve">BASE NAVALE TOULON            </v>
      </c>
      <c r="D117" s="89">
        <v>31</v>
      </c>
      <c r="E117" s="89">
        <v>3</v>
      </c>
      <c r="F117" s="89">
        <v>1</v>
      </c>
      <c r="G117" s="87" t="str">
        <f>IF('SUIVI DES VERIFICATIONS'!$D117="","",VLOOKUP(A117,'Liste détentions mat2k'!$A$1:$I$2946,5,FALSE))</f>
        <v xml:space="preserve">SMP/MOYENS NAUTIQUES - 43610  </v>
      </c>
      <c r="H117" s="87" t="str">
        <f>IF('SUIVI DES VERIFICATIONS'!$E117="","",VLOOKUP(A117,'Liste détentions mat2k'!$A$1:$I$2946,7,FALSE))</f>
        <v xml:space="preserve">PONT                          </v>
      </c>
      <c r="I117" s="101" t="str">
        <f>IF('SUIVI DES VERIFICATIONS'!$F117="","",VLOOKUP(A117,'Liste détentions mat2k'!$A$1:$I$2946,9,FALSE))</f>
        <v xml:space="preserve">GFA 3                         </v>
      </c>
      <c r="J117" s="108" t="s">
        <v>525</v>
      </c>
      <c r="K117" s="105" t="s">
        <v>525</v>
      </c>
      <c r="L117" s="105" t="s">
        <v>526</v>
      </c>
      <c r="M117" s="105" t="s">
        <v>525</v>
      </c>
      <c r="N117" s="105" t="s">
        <v>525</v>
      </c>
      <c r="O117" s="105" t="s">
        <v>525</v>
      </c>
      <c r="P117" s="105"/>
      <c r="Q117" s="105"/>
      <c r="R117" s="105"/>
      <c r="S117" s="105"/>
      <c r="T117" s="105"/>
      <c r="U117" s="113"/>
      <c r="V117" s="122">
        <v>43525</v>
      </c>
      <c r="W117" s="119" t="s">
        <v>542</v>
      </c>
      <c r="X117" s="119" t="s">
        <v>825</v>
      </c>
      <c r="Y117" s="127" t="s">
        <v>746</v>
      </c>
      <c r="Z117" s="122">
        <v>43523</v>
      </c>
      <c r="AA117" s="131"/>
      <c r="AB117" s="149">
        <f>IF('SUIVI DES VERIFICATIONS'!$V117="","",IF('SUIVI DES VERIFICATIONS'!$V117&lt;='SUIVI DES VERIFICATIONS'!$AD117,0,'SUIVI DES VERIFICATIONS'!$V117-'SUIVI DES VERIFICATIONS'!$AD117))</f>
        <v>0</v>
      </c>
      <c r="AC117" s="138" t="str">
        <f t="shared" si="3"/>
        <v>MARS</v>
      </c>
      <c r="AD117" s="139">
        <f>VLOOKUP('SUIVI DES VERIFICATIONS'!$AC117,'Liste 2'!$D$1:$E$12,2,FALSE)</f>
        <v>43555</v>
      </c>
      <c r="AE117" s="138">
        <f>IF('SUIVI DES VERIFICATIONS'!$V117="","",(MONTH('SUIVI DES VERIFICATIONS'!$V117))-(MONTH('SUIVI DES VERIFICATIONS'!$AD117)))</f>
        <v>0</v>
      </c>
      <c r="AF117" s="138" t="str">
        <f>IF(V117="","",VLOOKUP(MONTH(V117),LISTES!$A$15:$B$26,2,FALSE))</f>
        <v>MARS</v>
      </c>
      <c r="AG117" s="140" t="s">
        <v>7</v>
      </c>
      <c r="AH117" s="87"/>
      <c r="AI117" s="87"/>
      <c r="AJ117" s="87" t="s">
        <v>529</v>
      </c>
      <c r="AK117" s="118">
        <v>43537</v>
      </c>
      <c r="AL117" s="87"/>
      <c r="AM117" s="119"/>
      <c r="AN117" s="127"/>
      <c r="AO117" s="162">
        <f>IF('SUIVI DES VERIFICATIONS'!$V117&gt;0,IF('SUIVI DES VERIFICATIONS'!$W117="",1,0),0)</f>
        <v>0</v>
      </c>
      <c r="AP117" s="141">
        <f>IF('SUIVI DES VERIFICATIONS'!$V117&gt;0,IF('SUIVI DES VERIFICATIONS'!$X117="",1,0),0)</f>
        <v>0</v>
      </c>
      <c r="AQ117" s="141">
        <f>IF('SUIVI DES VERIFICATIONS'!$V117&gt;0,IF('SUIVI DES VERIFICATIONS'!$AG117="",1,0),0)</f>
        <v>0</v>
      </c>
      <c r="AR117" s="150" t="str">
        <f>IF(Y117="","",VLOOKUP(Y117,'[1]TABLEAU LC1'!A:A,1,FALSE))</f>
        <v>2019-529</v>
      </c>
    </row>
    <row r="118" spans="1:44" ht="30" customHeight="1">
      <c r="A118" s="95" t="str">
        <f t="shared" si="2"/>
        <v>43044-31-3-10</v>
      </c>
      <c r="B118" s="85">
        <v>43044</v>
      </c>
      <c r="C118" s="81" t="str">
        <f>VLOOKUP(A118,'Liste détentions mat2k'!$A$1:$I$2946,3,FALSE)</f>
        <v xml:space="preserve">BASE NAVALE TOULON            </v>
      </c>
      <c r="D118" s="86">
        <v>31</v>
      </c>
      <c r="E118" s="86">
        <v>3</v>
      </c>
      <c r="F118" s="86">
        <v>10</v>
      </c>
      <c r="G118" s="81" t="str">
        <f>IF('SUIVI DES VERIFICATIONS'!$D118="","",VLOOKUP(A118,'Liste détentions mat2k'!$A$1:$I$2946,5,FALSE))</f>
        <v xml:space="preserve">SMP/MOYENS NAUTIQUES - 43610  </v>
      </c>
      <c r="H118" s="81" t="str">
        <f>IF('SUIVI DES VERIFICATIONS'!$E118="","",VLOOKUP(A118,'Liste détentions mat2k'!$A$1:$I$2946,7,FALSE))</f>
        <v xml:space="preserve">PONT                          </v>
      </c>
      <c r="I118" s="102" t="str">
        <f>IF('SUIVI DES VERIFICATIONS'!$F118="","",VLOOKUP(A118,'Liste détentions mat2k'!$A$1:$I$2946,9,FALSE))</f>
        <v xml:space="preserve">RPC 12 SICIE EFFETS SPECIAUX  </v>
      </c>
      <c r="J118" s="109"/>
      <c r="K118" s="104" t="s">
        <v>525</v>
      </c>
      <c r="L118" s="104" t="s">
        <v>525</v>
      </c>
      <c r="M118" s="104" t="s">
        <v>525</v>
      </c>
      <c r="N118" s="104" t="s">
        <v>526</v>
      </c>
      <c r="O118" s="104" t="s">
        <v>525</v>
      </c>
      <c r="P118" s="104"/>
      <c r="Q118" s="104"/>
      <c r="R118" s="104"/>
      <c r="S118" s="104"/>
      <c r="T118" s="104"/>
      <c r="U118" s="114"/>
      <c r="V118" s="123"/>
      <c r="W118" s="117"/>
      <c r="X118" s="117"/>
      <c r="Y118" s="128"/>
      <c r="Z118" s="123">
        <v>43585</v>
      </c>
      <c r="AA118" s="132"/>
      <c r="AB118" s="151" t="str">
        <f>IF('SUIVI DES VERIFICATIONS'!$V118="","",IF('SUIVI DES VERIFICATIONS'!$V118&lt;='SUIVI DES VERIFICATIONS'!$AD118,0,'SUIVI DES VERIFICATIONS'!$V118-'SUIVI DES VERIFICATIONS'!$AD118))</f>
        <v/>
      </c>
      <c r="AC118" s="134" t="str">
        <f t="shared" si="3"/>
        <v>MAI</v>
      </c>
      <c r="AD118" s="135">
        <f>VLOOKUP('SUIVI DES VERIFICATIONS'!$AC118,'Liste 2'!$D$1:$E$12,2,FALSE)</f>
        <v>43616</v>
      </c>
      <c r="AE118" s="134" t="str">
        <f>IF('SUIVI DES VERIFICATIONS'!$V118="","",(MONTH('SUIVI DES VERIFICATIONS'!$V118))-(MONTH('SUIVI DES VERIFICATIONS'!$AD118)))</f>
        <v/>
      </c>
      <c r="AF118" s="134" t="str">
        <f>IF(V118="","",VLOOKUP(MONTH(V118),LISTES!$A$15:$B$26,2,FALSE))</f>
        <v/>
      </c>
      <c r="AG118" s="136"/>
      <c r="AH118" s="81"/>
      <c r="AI118" s="81"/>
      <c r="AJ118" s="81" t="s">
        <v>529</v>
      </c>
      <c r="AK118" s="116"/>
      <c r="AL118" s="81"/>
      <c r="AM118" s="117"/>
      <c r="AN118" s="128"/>
      <c r="AO118" s="163">
        <f>IF('SUIVI DES VERIFICATIONS'!$V118&gt;0,IF('SUIVI DES VERIFICATIONS'!$W118="",1,0),0)</f>
        <v>0</v>
      </c>
      <c r="AP118" s="137">
        <f>IF('SUIVI DES VERIFICATIONS'!$V118&gt;0,IF('SUIVI DES VERIFICATIONS'!$X118="",1,0),0)</f>
        <v>0</v>
      </c>
      <c r="AQ118" s="137">
        <f>IF('SUIVI DES VERIFICATIONS'!$V118&gt;0,IF('SUIVI DES VERIFICATIONS'!$AG118="",1,0),0)</f>
        <v>0</v>
      </c>
      <c r="AR118" s="152" t="str">
        <f>IF(Y118="","",VLOOKUP(Y118,'[1]TABLEAU LC1'!A:A,1,FALSE))</f>
        <v/>
      </c>
    </row>
    <row r="119" spans="1:44" ht="30" customHeight="1">
      <c r="A119" s="94" t="str">
        <f t="shared" si="2"/>
        <v>43044-31-3-11</v>
      </c>
      <c r="B119" s="88">
        <v>43044</v>
      </c>
      <c r="C119" s="87" t="str">
        <f>VLOOKUP(A119,'Liste détentions mat2k'!$A$1:$I$2946,3,FALSE)</f>
        <v xml:space="preserve">BASE NAVALE TOULON            </v>
      </c>
      <c r="D119" s="89">
        <v>31</v>
      </c>
      <c r="E119" s="89">
        <v>3</v>
      </c>
      <c r="F119" s="89">
        <v>11</v>
      </c>
      <c r="G119" s="87" t="str">
        <f>IF('SUIVI DES VERIFICATIONS'!$D119="","",VLOOKUP(A119,'Liste détentions mat2k'!$A$1:$I$2946,5,FALSE))</f>
        <v xml:space="preserve">SMP/MOYENS NAUTIQUES - 43610  </v>
      </c>
      <c r="H119" s="87" t="str">
        <f>IF('SUIVI DES VERIFICATIONS'!$E119="","",VLOOKUP(A119,'Liste détentions mat2k'!$A$1:$I$2946,7,FALSE))</f>
        <v xml:space="preserve">PONT                          </v>
      </c>
      <c r="I119" s="101" t="str">
        <f>IF('SUIVI DES VERIFICATIONS'!$F119="","",VLOOKUP(A119,'Liste détentions mat2k'!$A$1:$I$2946,9,FALSE))</f>
        <v xml:space="preserve">RPC 12 SICIE COMMISSARIAT     </v>
      </c>
      <c r="J119" s="108" t="s">
        <v>525</v>
      </c>
      <c r="K119" s="105" t="s">
        <v>525</v>
      </c>
      <c r="L119" s="105" t="s">
        <v>525</v>
      </c>
      <c r="M119" s="105" t="s">
        <v>525</v>
      </c>
      <c r="N119" s="105" t="s">
        <v>526</v>
      </c>
      <c r="O119" s="105" t="s">
        <v>525</v>
      </c>
      <c r="P119" s="105"/>
      <c r="Q119" s="105"/>
      <c r="R119" s="105"/>
      <c r="S119" s="105"/>
      <c r="T119" s="105"/>
      <c r="U119" s="113"/>
      <c r="V119" s="122"/>
      <c r="W119" s="119"/>
      <c r="X119" s="119"/>
      <c r="Y119" s="127"/>
      <c r="Z119" s="122">
        <v>43585</v>
      </c>
      <c r="AA119" s="131"/>
      <c r="AB119" s="149" t="str">
        <f>IF('SUIVI DES VERIFICATIONS'!$V119="","",IF('SUIVI DES VERIFICATIONS'!$V119&lt;='SUIVI DES VERIFICATIONS'!$AD119,0,'SUIVI DES VERIFICATIONS'!$V119-'SUIVI DES VERIFICATIONS'!$AD119))</f>
        <v/>
      </c>
      <c r="AC119" s="138" t="str">
        <f t="shared" si="3"/>
        <v>MAI</v>
      </c>
      <c r="AD119" s="139">
        <f>VLOOKUP('SUIVI DES VERIFICATIONS'!$AC119,'Liste 2'!$D$1:$E$12,2,FALSE)</f>
        <v>43616</v>
      </c>
      <c r="AE119" s="138" t="str">
        <f>IF('SUIVI DES VERIFICATIONS'!$V119="","",(MONTH('SUIVI DES VERIFICATIONS'!$V119))-(MONTH('SUIVI DES VERIFICATIONS'!$AD119)))</f>
        <v/>
      </c>
      <c r="AF119" s="138" t="str">
        <f>IF(V119="","",VLOOKUP(MONTH(V119),LISTES!$A$15:$B$26,2,FALSE))</f>
        <v/>
      </c>
      <c r="AG119" s="140"/>
      <c r="AH119" s="87"/>
      <c r="AI119" s="87"/>
      <c r="AJ119" s="87"/>
      <c r="AK119" s="118"/>
      <c r="AL119" s="87"/>
      <c r="AM119" s="119"/>
      <c r="AN119" s="127"/>
      <c r="AO119" s="162">
        <f>IF('SUIVI DES VERIFICATIONS'!$V119&gt;0,IF('SUIVI DES VERIFICATIONS'!$W119="",1,0),0)</f>
        <v>0</v>
      </c>
      <c r="AP119" s="141">
        <f>IF('SUIVI DES VERIFICATIONS'!$V119&gt;0,IF('SUIVI DES VERIFICATIONS'!$X119="",1,0),0)</f>
        <v>0</v>
      </c>
      <c r="AQ119" s="141">
        <f>IF('SUIVI DES VERIFICATIONS'!$V119&gt;0,IF('SUIVI DES VERIFICATIONS'!$AG119="",1,0),0)</f>
        <v>0</v>
      </c>
      <c r="AR119" s="150" t="str">
        <f>IF(Y119="","",VLOOKUP(Y119,'[1]TABLEAU LC1'!A:A,1,FALSE))</f>
        <v/>
      </c>
    </row>
    <row r="120" spans="1:44" ht="30" customHeight="1">
      <c r="A120" s="95" t="str">
        <f t="shared" si="2"/>
        <v>43044-31-3-14</v>
      </c>
      <c r="B120" s="85">
        <v>43044</v>
      </c>
      <c r="C120" s="81" t="str">
        <f>VLOOKUP(A120,'Liste détentions mat2k'!$A$1:$I$2946,3,FALSE)</f>
        <v xml:space="preserve">BASE NAVALE TOULON            </v>
      </c>
      <c r="D120" s="86">
        <v>31</v>
      </c>
      <c r="E120" s="86">
        <v>3</v>
      </c>
      <c r="F120" s="86">
        <v>14</v>
      </c>
      <c r="G120" s="81" t="str">
        <f>IF('SUIVI DES VERIFICATIONS'!$D120="","",VLOOKUP(A120,'Liste détentions mat2k'!$A$1:$I$2946,5,FALSE))</f>
        <v xml:space="preserve">SMP/MOYENS NAUTIQUES - 43610  </v>
      </c>
      <c r="H120" s="81" t="str">
        <f>IF('SUIVI DES VERIFICATIONS'!$E120="","",VLOOKUP(A120,'Liste détentions mat2k'!$A$1:$I$2946,7,FALSE))</f>
        <v xml:space="preserve">PONT                          </v>
      </c>
      <c r="I120" s="102" t="str">
        <f>IF('SUIVI DES VERIFICATIONS'!$F120="","",VLOOKUP(A120,'Liste détentions mat2k'!$A$1:$I$2946,9,FALSE))</f>
        <v xml:space="preserve">RPC 12 SICIE TIMONERIE        </v>
      </c>
      <c r="J120" s="109" t="s">
        <v>525</v>
      </c>
      <c r="K120" s="104" t="s">
        <v>526</v>
      </c>
      <c r="L120" s="104" t="s">
        <v>525</v>
      </c>
      <c r="M120" s="104" t="s">
        <v>525</v>
      </c>
      <c r="N120" s="104" t="s">
        <v>525</v>
      </c>
      <c r="O120" s="104" t="s">
        <v>525</v>
      </c>
      <c r="P120" s="104"/>
      <c r="Q120" s="104"/>
      <c r="R120" s="104"/>
      <c r="S120" s="104"/>
      <c r="T120" s="104"/>
      <c r="U120" s="114"/>
      <c r="V120" s="123"/>
      <c r="W120" s="117"/>
      <c r="X120" s="117"/>
      <c r="Y120" s="128"/>
      <c r="Z120" s="123">
        <v>43493</v>
      </c>
      <c r="AA120" s="132" t="s">
        <v>827</v>
      </c>
      <c r="AB120" s="151" t="str">
        <f>IF('SUIVI DES VERIFICATIONS'!$V120="","",IF('SUIVI DES VERIFICATIONS'!$V120&lt;='SUIVI DES VERIFICATIONS'!$AD120,0,'SUIVI DES VERIFICATIONS'!$V120-'SUIVI DES VERIFICATIONS'!$AD120))</f>
        <v/>
      </c>
      <c r="AC120" s="134" t="str">
        <f t="shared" si="3"/>
        <v>FEVRIER</v>
      </c>
      <c r="AD120" s="135">
        <f>VLOOKUP('SUIVI DES VERIFICATIONS'!$AC120,'Liste 2'!$D$1:$E$12,2,FALSE)</f>
        <v>43524</v>
      </c>
      <c r="AE120" s="134" t="str">
        <f>IF('SUIVI DES VERIFICATIONS'!$V120="","",(MONTH('SUIVI DES VERIFICATIONS'!$V120))-(MONTH('SUIVI DES VERIFICATIONS'!$AD120)))</f>
        <v/>
      </c>
      <c r="AF120" s="134" t="str">
        <f>IF(V120="","",VLOOKUP(MONTH(V120),LISTES!$A$15:$B$26,2,FALSE))</f>
        <v/>
      </c>
      <c r="AG120" s="136"/>
      <c r="AH120" s="81"/>
      <c r="AI120" s="81"/>
      <c r="AJ120" s="81" t="s">
        <v>529</v>
      </c>
      <c r="AK120" s="116"/>
      <c r="AL120" s="81"/>
      <c r="AM120" s="117"/>
      <c r="AN120" s="128"/>
      <c r="AO120" s="163">
        <f>IF('SUIVI DES VERIFICATIONS'!$V120&gt;0,IF('SUIVI DES VERIFICATIONS'!$W120="",1,0),0)</f>
        <v>0</v>
      </c>
      <c r="AP120" s="137">
        <f>IF('SUIVI DES VERIFICATIONS'!$V120&gt;0,IF('SUIVI DES VERIFICATIONS'!$X120="",1,0),0)</f>
        <v>0</v>
      </c>
      <c r="AQ120" s="137">
        <f>IF('SUIVI DES VERIFICATIONS'!$V120&gt;0,IF('SUIVI DES VERIFICATIONS'!$AG120="",1,0),0)</f>
        <v>0</v>
      </c>
      <c r="AR120" s="152" t="str">
        <f>IF(Y120="","",VLOOKUP(Y120,'[1]TABLEAU LC1'!A:A,1,FALSE))</f>
        <v/>
      </c>
    </row>
    <row r="121" spans="1:44" ht="30" customHeight="1">
      <c r="A121" s="94" t="str">
        <f t="shared" si="2"/>
        <v>43044-31-3-15</v>
      </c>
      <c r="B121" s="88">
        <v>43044</v>
      </c>
      <c r="C121" s="87" t="str">
        <f>VLOOKUP(A121,'Liste détentions mat2k'!$A$1:$I$2946,3,FALSE)</f>
        <v xml:space="preserve">BASE NAVALE TOULON            </v>
      </c>
      <c r="D121" s="89">
        <v>31</v>
      </c>
      <c r="E121" s="89">
        <v>3</v>
      </c>
      <c r="F121" s="89">
        <v>15</v>
      </c>
      <c r="G121" s="87" t="str">
        <f>IF('SUIVI DES VERIFICATIONS'!$D121="","",VLOOKUP(A121,'Liste détentions mat2k'!$A$1:$I$2946,5,FALSE))</f>
        <v xml:space="preserve">SMP/MOYENS NAUTIQUES - 43610  </v>
      </c>
      <c r="H121" s="87" t="str">
        <f>IF('SUIVI DES VERIFICATIONS'!$E121="","",VLOOKUP(A121,'Liste détentions mat2k'!$A$1:$I$2946,7,FALSE))</f>
        <v xml:space="preserve">PONT                          </v>
      </c>
      <c r="I121" s="101" t="str">
        <f>IF('SUIVI DES VERIFICATIONS'!$F121="","",VLOOKUP(A121,'Liste détentions mat2k'!$A$1:$I$2946,9,FALSE))</f>
        <v xml:space="preserve">RPC 12 SICIE COUCHAGE         </v>
      </c>
      <c r="J121" s="108" t="s">
        <v>525</v>
      </c>
      <c r="K121" s="105" t="s">
        <v>525</v>
      </c>
      <c r="L121" s="105" t="s">
        <v>525</v>
      </c>
      <c r="M121" s="105" t="s">
        <v>525</v>
      </c>
      <c r="N121" s="105" t="s">
        <v>525</v>
      </c>
      <c r="O121" s="105" t="s">
        <v>526</v>
      </c>
      <c r="P121" s="105"/>
      <c r="Q121" s="105"/>
      <c r="R121" s="105"/>
      <c r="S121" s="105"/>
      <c r="T121" s="105"/>
      <c r="U121" s="113"/>
      <c r="V121" s="122"/>
      <c r="W121" s="119"/>
      <c r="X121" s="119"/>
      <c r="Y121" s="127"/>
      <c r="Z121" s="122"/>
      <c r="AA121" s="131"/>
      <c r="AB121" s="149" t="str">
        <f>IF('SUIVI DES VERIFICATIONS'!$V121="","",IF('SUIVI DES VERIFICATIONS'!$V121&lt;='SUIVI DES VERIFICATIONS'!$AD121,0,'SUIVI DES VERIFICATIONS'!$V121-'SUIVI DES VERIFICATIONS'!$AD121))</f>
        <v/>
      </c>
      <c r="AC121" s="138" t="str">
        <f t="shared" si="3"/>
        <v>JUIN</v>
      </c>
      <c r="AD121" s="139">
        <f>VLOOKUP('SUIVI DES VERIFICATIONS'!$AC121,'Liste 2'!$D$1:$E$12,2,FALSE)</f>
        <v>43646</v>
      </c>
      <c r="AE121" s="138" t="str">
        <f>IF('SUIVI DES VERIFICATIONS'!$V121="","",(MONTH('SUIVI DES VERIFICATIONS'!$V121))-(MONTH('SUIVI DES VERIFICATIONS'!$AD121)))</f>
        <v/>
      </c>
      <c r="AF121" s="138" t="str">
        <f>IF(V121="","",VLOOKUP(MONTH(V121),LISTES!$A$15:$B$26,2,FALSE))</f>
        <v/>
      </c>
      <c r="AG121" s="140"/>
      <c r="AH121" s="87"/>
      <c r="AI121" s="87"/>
      <c r="AJ121" s="87" t="s">
        <v>529</v>
      </c>
      <c r="AK121" s="118"/>
      <c r="AL121" s="87"/>
      <c r="AM121" s="119"/>
      <c r="AN121" s="127"/>
      <c r="AO121" s="162">
        <f>IF('SUIVI DES VERIFICATIONS'!$V121&gt;0,IF('SUIVI DES VERIFICATIONS'!$W121="",1,0),0)</f>
        <v>0</v>
      </c>
      <c r="AP121" s="141">
        <f>IF('SUIVI DES VERIFICATIONS'!$V121&gt;0,IF('SUIVI DES VERIFICATIONS'!$X121="",1,0),0)</f>
        <v>0</v>
      </c>
      <c r="AQ121" s="141">
        <f>IF('SUIVI DES VERIFICATIONS'!$V121&gt;0,IF('SUIVI DES VERIFICATIONS'!$AG121="",1,0),0)</f>
        <v>0</v>
      </c>
      <c r="AR121" s="150" t="str">
        <f>IF(Y121="","",VLOOKUP(Y121,'[1]TABLEAU LC1'!A:A,1,FALSE))</f>
        <v/>
      </c>
    </row>
    <row r="122" spans="1:44" ht="30" customHeight="1">
      <c r="A122" s="95" t="str">
        <f t="shared" si="2"/>
        <v>43044-31-3-16</v>
      </c>
      <c r="B122" s="85">
        <v>43044</v>
      </c>
      <c r="C122" s="81" t="str">
        <f>VLOOKUP(A122,'Liste détentions mat2k'!$A$1:$I$2946,3,FALSE)</f>
        <v xml:space="preserve">BASE NAVALE TOULON            </v>
      </c>
      <c r="D122" s="86">
        <v>31</v>
      </c>
      <c r="E122" s="86">
        <v>3</v>
      </c>
      <c r="F122" s="86">
        <v>16</v>
      </c>
      <c r="G122" s="81" t="str">
        <f>IF('SUIVI DES VERIFICATIONS'!$D122="","",VLOOKUP(A122,'Liste détentions mat2k'!$A$1:$I$2946,5,FALSE))</f>
        <v xml:space="preserve">SMP/MOYENS NAUTIQUES - 43610  </v>
      </c>
      <c r="H122" s="81" t="str">
        <f>IF('SUIVI DES VERIFICATIONS'!$E122="","",VLOOKUP(A122,'Liste détentions mat2k'!$A$1:$I$2946,7,FALSE))</f>
        <v xml:space="preserve">PONT                          </v>
      </c>
      <c r="I122" s="102" t="str">
        <f>IF('SUIVI DES VERIFICATIONS'!$F122="","",VLOOKUP(A122,'Liste détentions mat2k'!$A$1:$I$2946,9,FALSE))</f>
        <v xml:space="preserve">RPC 12 SICIE VIVRES           </v>
      </c>
      <c r="J122" s="109"/>
      <c r="K122" s="104" t="s">
        <v>525</v>
      </c>
      <c r="L122" s="104" t="s">
        <v>525</v>
      </c>
      <c r="M122" s="104" t="s">
        <v>525</v>
      </c>
      <c r="N122" s="104" t="s">
        <v>525</v>
      </c>
      <c r="O122" s="104" t="s">
        <v>526</v>
      </c>
      <c r="P122" s="104"/>
      <c r="Q122" s="104"/>
      <c r="R122" s="104"/>
      <c r="S122" s="104"/>
      <c r="T122" s="104"/>
      <c r="U122" s="114"/>
      <c r="V122" s="123"/>
      <c r="W122" s="117"/>
      <c r="X122" s="117"/>
      <c r="Y122" s="128"/>
      <c r="Z122" s="123"/>
      <c r="AA122" s="132"/>
      <c r="AB122" s="151" t="str">
        <f>IF('SUIVI DES VERIFICATIONS'!$V122="","",IF('SUIVI DES VERIFICATIONS'!$V122&lt;='SUIVI DES VERIFICATIONS'!$AD122,0,'SUIVI DES VERIFICATIONS'!$V122-'SUIVI DES VERIFICATIONS'!$AD122))</f>
        <v/>
      </c>
      <c r="AC122" s="134" t="str">
        <f t="shared" si="3"/>
        <v>JUIN</v>
      </c>
      <c r="AD122" s="135">
        <f>VLOOKUP('SUIVI DES VERIFICATIONS'!$AC122,'Liste 2'!$D$1:$E$12,2,FALSE)</f>
        <v>43646</v>
      </c>
      <c r="AE122" s="134" t="str">
        <f>IF('SUIVI DES VERIFICATIONS'!$V122="","",(MONTH('SUIVI DES VERIFICATIONS'!$V122))-(MONTH('SUIVI DES VERIFICATIONS'!$AD122)))</f>
        <v/>
      </c>
      <c r="AF122" s="134" t="str">
        <f>IF(V122="","",VLOOKUP(MONTH(V122),LISTES!$A$15:$B$26,2,FALSE))</f>
        <v/>
      </c>
      <c r="AG122" s="136"/>
      <c r="AH122" s="81"/>
      <c r="AI122" s="81"/>
      <c r="AJ122" s="81"/>
      <c r="AK122" s="116"/>
      <c r="AL122" s="81"/>
      <c r="AM122" s="117"/>
      <c r="AN122" s="128"/>
      <c r="AO122" s="163">
        <f>IF('SUIVI DES VERIFICATIONS'!$V122&gt;0,IF('SUIVI DES VERIFICATIONS'!$W122="",1,0),0)</f>
        <v>0</v>
      </c>
      <c r="AP122" s="137">
        <f>IF('SUIVI DES VERIFICATIONS'!$V122&gt;0,IF('SUIVI DES VERIFICATIONS'!$X122="",1,0),0)</f>
        <v>0</v>
      </c>
      <c r="AQ122" s="137">
        <f>IF('SUIVI DES VERIFICATIONS'!$V122&gt;0,IF('SUIVI DES VERIFICATIONS'!$AG122="",1,0),0)</f>
        <v>0</v>
      </c>
      <c r="AR122" s="152" t="str">
        <f>IF(Y122="","",VLOOKUP(Y122,'[1]TABLEAU LC1'!A:A,1,FALSE))</f>
        <v/>
      </c>
    </row>
    <row r="123" spans="1:44" ht="30" customHeight="1">
      <c r="A123" s="94" t="str">
        <f t="shared" si="2"/>
        <v>43044-31-3-20</v>
      </c>
      <c r="B123" s="88">
        <v>43044</v>
      </c>
      <c r="C123" s="87" t="str">
        <f>VLOOKUP(A123,'Liste détentions mat2k'!$A$1:$I$2946,3,FALSE)</f>
        <v xml:space="preserve">BASE NAVALE TOULON            </v>
      </c>
      <c r="D123" s="89">
        <v>31</v>
      </c>
      <c r="E123" s="89">
        <v>3</v>
      </c>
      <c r="F123" s="89">
        <v>20</v>
      </c>
      <c r="G123" s="87" t="str">
        <f>IF('SUIVI DES VERIFICATIONS'!$D123="","",VLOOKUP(A123,'Liste détentions mat2k'!$A$1:$I$2946,5,FALSE))</f>
        <v xml:space="preserve">SMP/MOYENS NAUTIQUES - 43610  </v>
      </c>
      <c r="H123" s="87" t="str">
        <f>IF('SUIVI DES VERIFICATIONS'!$E123="","",VLOOKUP(A123,'Liste détentions mat2k'!$A$1:$I$2946,7,FALSE))</f>
        <v xml:space="preserve">PONT                          </v>
      </c>
      <c r="I123" s="101" t="str">
        <f>IF('SUIVI DES VERIFICATIONS'!$F123="","",VLOOKUP(A123,'Liste détentions mat2k'!$A$1:$I$2946,9,FALSE))</f>
        <v xml:space="preserve">RP 12 GIENS EFFETS SPECIAUX   </v>
      </c>
      <c r="J123" s="108" t="s">
        <v>525</v>
      </c>
      <c r="K123" s="105" t="s">
        <v>525</v>
      </c>
      <c r="L123" s="105" t="s">
        <v>525</v>
      </c>
      <c r="M123" s="105" t="s">
        <v>526</v>
      </c>
      <c r="N123" s="105" t="s">
        <v>525</v>
      </c>
      <c r="O123" s="105" t="s">
        <v>525</v>
      </c>
      <c r="P123" s="105"/>
      <c r="Q123" s="105"/>
      <c r="R123" s="105"/>
      <c r="S123" s="105"/>
      <c r="T123" s="105"/>
      <c r="U123" s="113"/>
      <c r="V123" s="122">
        <v>43557</v>
      </c>
      <c r="W123" s="119" t="s">
        <v>542</v>
      </c>
      <c r="X123" s="119" t="s">
        <v>825</v>
      </c>
      <c r="Y123" s="127" t="s">
        <v>962</v>
      </c>
      <c r="Z123" s="122">
        <v>43552</v>
      </c>
      <c r="AA123" s="131"/>
      <c r="AB123" s="149">
        <f>IF('SUIVI DES VERIFICATIONS'!$V123="","",IF('SUIVI DES VERIFICATIONS'!$V123&lt;='SUIVI DES VERIFICATIONS'!$AD123,0,'SUIVI DES VERIFICATIONS'!$V123-'SUIVI DES VERIFICATIONS'!$AD123))</f>
        <v>0</v>
      </c>
      <c r="AC123" s="138" t="str">
        <f t="shared" si="3"/>
        <v>AVRIL</v>
      </c>
      <c r="AD123" s="139">
        <f>VLOOKUP('SUIVI DES VERIFICATIONS'!$AC123,'Liste 2'!$D$1:$E$12,2,FALSE)</f>
        <v>43585</v>
      </c>
      <c r="AE123" s="138">
        <f>IF('SUIVI DES VERIFICATIONS'!$V123="","",(MONTH('SUIVI DES VERIFICATIONS'!$V123))-(MONTH('SUIVI DES VERIFICATIONS'!$AD123)))</f>
        <v>0</v>
      </c>
      <c r="AF123" s="138" t="str">
        <f>IF(V123="","",VLOOKUP(MONTH(V123),LISTES!$A$15:$B$26,2,FALSE))</f>
        <v>AVRIL</v>
      </c>
      <c r="AG123" s="140" t="s">
        <v>8</v>
      </c>
      <c r="AH123" s="87"/>
      <c r="AI123" s="87"/>
      <c r="AJ123" s="87" t="s">
        <v>529</v>
      </c>
      <c r="AK123" s="118">
        <v>43564</v>
      </c>
      <c r="AL123" s="87"/>
      <c r="AM123" s="119"/>
      <c r="AN123" s="127"/>
      <c r="AO123" s="162">
        <f>IF('SUIVI DES VERIFICATIONS'!$V123&gt;0,IF('SUIVI DES VERIFICATIONS'!$W123="",1,0),0)</f>
        <v>0</v>
      </c>
      <c r="AP123" s="141">
        <f>IF('SUIVI DES VERIFICATIONS'!$V123&gt;0,IF('SUIVI DES VERIFICATIONS'!$X123="",1,0),0)</f>
        <v>0</v>
      </c>
      <c r="AQ123" s="141">
        <f>IF('SUIVI DES VERIFICATIONS'!$V123&gt;0,IF('SUIVI DES VERIFICATIONS'!$AG123="",1,0),0)</f>
        <v>0</v>
      </c>
      <c r="AR123" s="150" t="str">
        <f>IF(Y123="","",VLOOKUP(Y123,'[1]TABLEAU LC1'!A:A,1,FALSE))</f>
        <v>2019-1009</v>
      </c>
    </row>
    <row r="124" spans="1:44" ht="30" customHeight="1">
      <c r="A124" s="95" t="str">
        <f t="shared" si="2"/>
        <v>43044-31-3-23</v>
      </c>
      <c r="B124" s="85">
        <v>43044</v>
      </c>
      <c r="C124" s="81" t="str">
        <f>VLOOKUP(A124,'Liste détentions mat2k'!$A$1:$I$2946,3,FALSE)</f>
        <v xml:space="preserve">BASE NAVALE TOULON            </v>
      </c>
      <c r="D124" s="86">
        <v>31</v>
      </c>
      <c r="E124" s="86">
        <v>3</v>
      </c>
      <c r="F124" s="86">
        <v>23</v>
      </c>
      <c r="G124" s="81" t="str">
        <f>IF('SUIVI DES VERIFICATIONS'!$D124="","",VLOOKUP(A124,'Liste détentions mat2k'!$A$1:$I$2946,5,FALSE))</f>
        <v xml:space="preserve">SMP/MOYENS NAUTIQUES - 43610  </v>
      </c>
      <c r="H124" s="81" t="str">
        <f>IF('SUIVI DES VERIFICATIONS'!$E124="","",VLOOKUP(A124,'Liste détentions mat2k'!$A$1:$I$2946,7,FALSE))</f>
        <v xml:space="preserve">PONT                          </v>
      </c>
      <c r="I124" s="102" t="str">
        <f>IF('SUIVI DES VERIFICATIONS'!$F124="","",VLOOKUP(A124,'Liste détentions mat2k'!$A$1:$I$2946,9,FALSE))</f>
        <v xml:space="preserve">RP 12 GIENS CASERNEMENT       </v>
      </c>
      <c r="J124" s="109" t="s">
        <v>525</v>
      </c>
      <c r="K124" s="104" t="s">
        <v>525</v>
      </c>
      <c r="L124" s="104" t="s">
        <v>526</v>
      </c>
      <c r="M124" s="104" t="s">
        <v>525</v>
      </c>
      <c r="N124" s="104" t="s">
        <v>525</v>
      </c>
      <c r="O124" s="104" t="s">
        <v>525</v>
      </c>
      <c r="P124" s="104"/>
      <c r="Q124" s="104"/>
      <c r="R124" s="104"/>
      <c r="S124" s="104"/>
      <c r="T124" s="104"/>
      <c r="U124" s="114"/>
      <c r="V124" s="123">
        <v>43524</v>
      </c>
      <c r="W124" s="117" t="s">
        <v>542</v>
      </c>
      <c r="X124" s="117" t="s">
        <v>825</v>
      </c>
      <c r="Y124" s="128" t="s">
        <v>745</v>
      </c>
      <c r="Z124" s="123">
        <v>43523</v>
      </c>
      <c r="AA124" s="132"/>
      <c r="AB124" s="151">
        <f>IF('SUIVI DES VERIFICATIONS'!$V124="","",IF('SUIVI DES VERIFICATIONS'!$V124&lt;='SUIVI DES VERIFICATIONS'!$AD124,0,'SUIVI DES VERIFICATIONS'!$V124-'SUIVI DES VERIFICATIONS'!$AD124))</f>
        <v>0</v>
      </c>
      <c r="AC124" s="134" t="str">
        <f t="shared" si="3"/>
        <v>MARS</v>
      </c>
      <c r="AD124" s="135">
        <f>VLOOKUP('SUIVI DES VERIFICATIONS'!$AC124,'Liste 2'!$D$1:$E$12,2,FALSE)</f>
        <v>43555</v>
      </c>
      <c r="AE124" s="134">
        <f>IF('SUIVI DES VERIFICATIONS'!$V124="","",(MONTH('SUIVI DES VERIFICATIONS'!$V124))-(MONTH('SUIVI DES VERIFICATIONS'!$AD124)))</f>
        <v>-1</v>
      </c>
      <c r="AF124" s="134" t="str">
        <f>IF(V124="","",VLOOKUP(MONTH(V124),LISTES!$A$15:$B$26,2,FALSE))</f>
        <v>FEVRIER</v>
      </c>
      <c r="AG124" s="136" t="s">
        <v>7</v>
      </c>
      <c r="AH124" s="81"/>
      <c r="AI124" s="81"/>
      <c r="AJ124" s="81" t="s">
        <v>529</v>
      </c>
      <c r="AK124" s="116">
        <v>43537</v>
      </c>
      <c r="AL124" s="81"/>
      <c r="AM124" s="117"/>
      <c r="AN124" s="128"/>
      <c r="AO124" s="163">
        <f>IF('SUIVI DES VERIFICATIONS'!$V124&gt;0,IF('SUIVI DES VERIFICATIONS'!$W124="",1,0),0)</f>
        <v>0</v>
      </c>
      <c r="AP124" s="137">
        <f>IF('SUIVI DES VERIFICATIONS'!$V124&gt;0,IF('SUIVI DES VERIFICATIONS'!$X124="",1,0),0)</f>
        <v>0</v>
      </c>
      <c r="AQ124" s="137">
        <f>IF('SUIVI DES VERIFICATIONS'!$V124&gt;0,IF('SUIVI DES VERIFICATIONS'!$AG124="",1,0),0)</f>
        <v>0</v>
      </c>
      <c r="AR124" s="152" t="str">
        <f>IF(Y124="","",VLOOKUP(Y124,'[1]TABLEAU LC1'!A:A,1,FALSE))</f>
        <v>2019-530</v>
      </c>
    </row>
    <row r="125" spans="1:44" ht="30" customHeight="1">
      <c r="A125" s="94" t="str">
        <f t="shared" si="2"/>
        <v>43044-31-3-3</v>
      </c>
      <c r="B125" s="88">
        <v>43044</v>
      </c>
      <c r="C125" s="87" t="str">
        <f>VLOOKUP(A125,'Liste détentions mat2k'!$A$1:$I$2946,3,FALSE)</f>
        <v xml:space="preserve">BASE NAVALE TOULON            </v>
      </c>
      <c r="D125" s="89">
        <v>31</v>
      </c>
      <c r="E125" s="89">
        <v>3</v>
      </c>
      <c r="F125" s="89">
        <v>3</v>
      </c>
      <c r="G125" s="87" t="str">
        <f>IF('SUIVI DES VERIFICATIONS'!$D125="","",VLOOKUP(A125,'Liste détentions mat2k'!$A$1:$I$2946,5,FALSE))</f>
        <v xml:space="preserve">SMP/MOYENS NAUTIQUES - 43610  </v>
      </c>
      <c r="H125" s="87" t="str">
        <f>IF('SUIVI DES VERIFICATIONS'!$E125="","",VLOOKUP(A125,'Liste détentions mat2k'!$A$1:$I$2946,7,FALSE))</f>
        <v xml:space="preserve">PONT                          </v>
      </c>
      <c r="I125" s="101" t="str">
        <f>IF('SUIVI DES VERIFICATIONS'!$F125="","",VLOOKUP(A125,'Liste détentions mat2k'!$A$1:$I$2946,9,FALSE))</f>
        <v xml:space="preserve">POUSSEUR 16                   </v>
      </c>
      <c r="J125" s="108" t="s">
        <v>525</v>
      </c>
      <c r="K125" s="105" t="s">
        <v>525</v>
      </c>
      <c r="L125" s="105" t="s">
        <v>525</v>
      </c>
      <c r="M125" s="105" t="s">
        <v>526</v>
      </c>
      <c r="N125" s="105" t="s">
        <v>525</v>
      </c>
      <c r="O125" s="105" t="s">
        <v>525</v>
      </c>
      <c r="P125" s="105"/>
      <c r="Q125" s="105"/>
      <c r="R125" s="105"/>
      <c r="S125" s="105"/>
      <c r="T125" s="105"/>
      <c r="U125" s="113"/>
      <c r="V125" s="122"/>
      <c r="W125" s="119"/>
      <c r="X125" s="119"/>
      <c r="Y125" s="127"/>
      <c r="Z125" s="122">
        <v>43552</v>
      </c>
      <c r="AA125" s="131"/>
      <c r="AB125" s="149" t="str">
        <f>IF('SUIVI DES VERIFICATIONS'!$V125="","",IF('SUIVI DES VERIFICATIONS'!$V125&lt;='SUIVI DES VERIFICATIONS'!$AD125,0,'SUIVI DES VERIFICATIONS'!$V125-'SUIVI DES VERIFICATIONS'!$AD125))</f>
        <v/>
      </c>
      <c r="AC125" s="138" t="str">
        <f t="shared" si="3"/>
        <v>AVRIL</v>
      </c>
      <c r="AD125" s="139">
        <f>VLOOKUP('SUIVI DES VERIFICATIONS'!$AC125,'Liste 2'!$D$1:$E$12,2,FALSE)</f>
        <v>43585</v>
      </c>
      <c r="AE125" s="138" t="str">
        <f>IF('SUIVI DES VERIFICATIONS'!$V125="","",(MONTH('SUIVI DES VERIFICATIONS'!$V125))-(MONTH('SUIVI DES VERIFICATIONS'!$AD125)))</f>
        <v/>
      </c>
      <c r="AF125" s="138" t="str">
        <f>IF(V125="","",VLOOKUP(MONTH(V125),LISTES!$A$15:$B$26,2,FALSE))</f>
        <v/>
      </c>
      <c r="AG125" s="140"/>
      <c r="AH125" s="87"/>
      <c r="AI125" s="87"/>
      <c r="AJ125" s="87" t="s">
        <v>529</v>
      </c>
      <c r="AK125" s="118"/>
      <c r="AL125" s="87"/>
      <c r="AM125" s="119"/>
      <c r="AN125" s="127"/>
      <c r="AO125" s="162">
        <f>IF('SUIVI DES VERIFICATIONS'!$V125&gt;0,IF('SUIVI DES VERIFICATIONS'!$W125="",1,0),0)</f>
        <v>0</v>
      </c>
      <c r="AP125" s="141">
        <f>IF('SUIVI DES VERIFICATIONS'!$V125&gt;0,IF('SUIVI DES VERIFICATIONS'!$X125="",1,0),0)</f>
        <v>0</v>
      </c>
      <c r="AQ125" s="141">
        <f>IF('SUIVI DES VERIFICATIONS'!$V125&gt;0,IF('SUIVI DES VERIFICATIONS'!$AG125="",1,0),0)</f>
        <v>0</v>
      </c>
      <c r="AR125" s="150" t="str">
        <f>IF(Y125="","",VLOOKUP(Y125,'[1]TABLEAU LC1'!A:A,1,FALSE))</f>
        <v/>
      </c>
    </row>
    <row r="126" spans="1:44" ht="30" customHeight="1">
      <c r="A126" s="95" t="str">
        <f t="shared" si="2"/>
        <v>43044-31-3-30</v>
      </c>
      <c r="B126" s="85">
        <v>43044</v>
      </c>
      <c r="C126" s="81" t="str">
        <f>VLOOKUP(A126,'Liste détentions mat2k'!$A$1:$I$2946,3,FALSE)</f>
        <v xml:space="preserve">BASE NAVALE TOULON            </v>
      </c>
      <c r="D126" s="86">
        <v>31</v>
      </c>
      <c r="E126" s="86">
        <v>3</v>
      </c>
      <c r="F126" s="86">
        <v>30</v>
      </c>
      <c r="G126" s="81" t="str">
        <f>IF('SUIVI DES VERIFICATIONS'!$D126="","",VLOOKUP(A126,'Liste détentions mat2k'!$A$1:$I$2946,5,FALSE))</f>
        <v xml:space="preserve">SMP/MOYENS NAUTIQUES - 43610  </v>
      </c>
      <c r="H126" s="81" t="str">
        <f>IF('SUIVI DES VERIFICATIONS'!$E126="","",VLOOKUP(A126,'Liste détentions mat2k'!$A$1:$I$2946,7,FALSE))</f>
        <v xml:space="preserve">PONT                          </v>
      </c>
      <c r="I126" s="102" t="str">
        <f>IF('SUIVI DES VERIFICATIONS'!$F126="","",VLOOKUP(A126,'Liste détentions mat2k'!$A$1:$I$2946,9,FALSE))</f>
        <v xml:space="preserve">RP 12 LARDIER EFFETS SPECIAUX </v>
      </c>
      <c r="J126" s="109"/>
      <c r="K126" s="104" t="s">
        <v>525</v>
      </c>
      <c r="L126" s="104" t="s">
        <v>525</v>
      </c>
      <c r="M126" s="104" t="s">
        <v>525</v>
      </c>
      <c r="N126" s="104" t="s">
        <v>525</v>
      </c>
      <c r="O126" s="104" t="s">
        <v>526</v>
      </c>
      <c r="P126" s="104"/>
      <c r="Q126" s="104"/>
      <c r="R126" s="104"/>
      <c r="S126" s="104"/>
      <c r="T126" s="104"/>
      <c r="U126" s="114"/>
      <c r="V126" s="123">
        <v>43486</v>
      </c>
      <c r="W126" s="117" t="s">
        <v>537</v>
      </c>
      <c r="X126" s="117" t="s">
        <v>825</v>
      </c>
      <c r="Y126" s="128" t="s">
        <v>625</v>
      </c>
      <c r="Z126" s="123"/>
      <c r="AA126" s="132"/>
      <c r="AB126" s="151">
        <f>IF('SUIVI DES VERIFICATIONS'!$V126="","",IF('SUIVI DES VERIFICATIONS'!$V126&lt;='SUIVI DES VERIFICATIONS'!$AD126,0,'SUIVI DES VERIFICATIONS'!$V126-'SUIVI DES VERIFICATIONS'!$AD126))</f>
        <v>0</v>
      </c>
      <c r="AC126" s="134" t="str">
        <f t="shared" si="3"/>
        <v>JUIN</v>
      </c>
      <c r="AD126" s="135">
        <f>VLOOKUP('SUIVI DES VERIFICATIONS'!$AC126,'Liste 2'!$D$1:$E$12,2,FALSE)</f>
        <v>43646</v>
      </c>
      <c r="AE126" s="134">
        <f>IF('SUIVI DES VERIFICATIONS'!$V126="","",(MONTH('SUIVI DES VERIFICATIONS'!$V126))-(MONTH('SUIVI DES VERIFICATIONS'!$AD126)))</f>
        <v>-5</v>
      </c>
      <c r="AF126" s="134" t="str">
        <f>IF(V126="","",VLOOKUP(MONTH(V126),LISTES!$A$15:$B$26,2,FALSE))</f>
        <v>JANVIER</v>
      </c>
      <c r="AG126" s="136" t="s">
        <v>7</v>
      </c>
      <c r="AH126" s="81"/>
      <c r="AI126" s="81"/>
      <c r="AJ126" s="81" t="s">
        <v>529</v>
      </c>
      <c r="AK126" s="116">
        <v>43537</v>
      </c>
      <c r="AL126" s="81"/>
      <c r="AM126" s="117"/>
      <c r="AN126" s="128"/>
      <c r="AO126" s="163">
        <f>IF('SUIVI DES VERIFICATIONS'!$V126&gt;0,IF('SUIVI DES VERIFICATIONS'!$W126="",1,0),0)</f>
        <v>0</v>
      </c>
      <c r="AP126" s="137">
        <f>IF('SUIVI DES VERIFICATIONS'!$V126&gt;0,IF('SUIVI DES VERIFICATIONS'!$X126="",1,0),0)</f>
        <v>0</v>
      </c>
      <c r="AQ126" s="137">
        <f>IF('SUIVI DES VERIFICATIONS'!$V126&gt;0,IF('SUIVI DES VERIFICATIONS'!$AG126="",1,0),0)</f>
        <v>0</v>
      </c>
      <c r="AR126" s="152" t="str">
        <f>IF(Y126="","",VLOOKUP(Y126,'[1]TABLEAU LC1'!A:A,1,FALSE))</f>
        <v>2019-276</v>
      </c>
    </row>
    <row r="127" spans="1:44" ht="30" customHeight="1">
      <c r="A127" s="94" t="str">
        <f t="shared" si="2"/>
        <v>43044-31-3-35</v>
      </c>
      <c r="B127" s="88">
        <v>43044</v>
      </c>
      <c r="C127" s="87" t="str">
        <f>VLOOKUP(A127,'Liste détentions mat2k'!$A$1:$I$2946,3,FALSE)</f>
        <v xml:space="preserve">BASE NAVALE TOULON            </v>
      </c>
      <c r="D127" s="89">
        <v>31</v>
      </c>
      <c r="E127" s="89">
        <v>3</v>
      </c>
      <c r="F127" s="89">
        <v>35</v>
      </c>
      <c r="G127" s="87" t="str">
        <f>IF('SUIVI DES VERIFICATIONS'!$D127="","",VLOOKUP(A127,'Liste détentions mat2k'!$A$1:$I$2946,5,FALSE))</f>
        <v xml:space="preserve">SMP/MOYENS NAUTIQUES - 43610  </v>
      </c>
      <c r="H127" s="87" t="str">
        <f>IF('SUIVI DES VERIFICATIONS'!$E127="","",VLOOKUP(A127,'Liste détentions mat2k'!$A$1:$I$2946,7,FALSE))</f>
        <v xml:space="preserve">PONT                          </v>
      </c>
      <c r="I127" s="101" t="str">
        <f>IF('SUIVI DES VERIFICATIONS'!$F127="","",VLOOKUP(A127,'Liste détentions mat2k'!$A$1:$I$2946,9,FALSE))</f>
        <v xml:space="preserve">RP 12 LARDIER MAG/DIV         </v>
      </c>
      <c r="J127" s="108" t="s">
        <v>525</v>
      </c>
      <c r="K127" s="105" t="s">
        <v>525</v>
      </c>
      <c r="L127" s="105" t="s">
        <v>525</v>
      </c>
      <c r="M127" s="105" t="s">
        <v>525</v>
      </c>
      <c r="N127" s="105" t="s">
        <v>526</v>
      </c>
      <c r="O127" s="105" t="s">
        <v>525</v>
      </c>
      <c r="P127" s="105"/>
      <c r="Q127" s="105"/>
      <c r="R127" s="105"/>
      <c r="S127" s="105"/>
      <c r="T127" s="105"/>
      <c r="U127" s="113"/>
      <c r="V127" s="122">
        <v>43486</v>
      </c>
      <c r="W127" s="119" t="s">
        <v>537</v>
      </c>
      <c r="X127" s="119" t="s">
        <v>825</v>
      </c>
      <c r="Y127" s="127" t="s">
        <v>624</v>
      </c>
      <c r="Z127" s="122">
        <v>43585</v>
      </c>
      <c r="AA127" s="131"/>
      <c r="AB127" s="149">
        <f>IF('SUIVI DES VERIFICATIONS'!$V127="","",IF('SUIVI DES VERIFICATIONS'!$V127&lt;='SUIVI DES VERIFICATIONS'!$AD127,0,'SUIVI DES VERIFICATIONS'!$V127-'SUIVI DES VERIFICATIONS'!$AD127))</f>
        <v>0</v>
      </c>
      <c r="AC127" s="138" t="str">
        <f t="shared" si="3"/>
        <v>MAI</v>
      </c>
      <c r="AD127" s="139">
        <f>VLOOKUP('SUIVI DES VERIFICATIONS'!$AC127,'Liste 2'!$D$1:$E$12,2,FALSE)</f>
        <v>43616</v>
      </c>
      <c r="AE127" s="138">
        <f>IF('SUIVI DES VERIFICATIONS'!$V127="","",(MONTH('SUIVI DES VERIFICATIONS'!$V127))-(MONTH('SUIVI DES VERIFICATIONS'!$AD127)))</f>
        <v>-4</v>
      </c>
      <c r="AF127" s="138" t="str">
        <f>IF(V127="","",VLOOKUP(MONTH(V127),LISTES!$A$15:$B$26,2,FALSE))</f>
        <v>JANVIER</v>
      </c>
      <c r="AG127" s="140" t="s">
        <v>7</v>
      </c>
      <c r="AH127" s="87"/>
      <c r="AI127" s="87"/>
      <c r="AJ127" s="87" t="s">
        <v>529</v>
      </c>
      <c r="AK127" s="118">
        <v>43537</v>
      </c>
      <c r="AL127" s="87"/>
      <c r="AM127" s="119"/>
      <c r="AN127" s="127"/>
      <c r="AO127" s="162">
        <f>IF('SUIVI DES VERIFICATIONS'!$V127&gt;0,IF('SUIVI DES VERIFICATIONS'!$W127="",1,0),0)</f>
        <v>0</v>
      </c>
      <c r="AP127" s="141">
        <f>IF('SUIVI DES VERIFICATIONS'!$V127&gt;0,IF('SUIVI DES VERIFICATIONS'!$X127="",1,0),0)</f>
        <v>0</v>
      </c>
      <c r="AQ127" s="141">
        <f>IF('SUIVI DES VERIFICATIONS'!$V127&gt;0,IF('SUIVI DES VERIFICATIONS'!$AG127="",1,0),0)</f>
        <v>0</v>
      </c>
      <c r="AR127" s="150" t="str">
        <f>IF(Y127="","",VLOOKUP(Y127,'[1]TABLEAU LC1'!A:A,1,FALSE))</f>
        <v>2019-278</v>
      </c>
    </row>
    <row r="128" spans="1:44" ht="30" customHeight="1">
      <c r="A128" s="95" t="str">
        <f t="shared" si="2"/>
        <v>43044-31-3-40</v>
      </c>
      <c r="B128" s="85">
        <v>43044</v>
      </c>
      <c r="C128" s="81" t="str">
        <f>VLOOKUP(A128,'Liste détentions mat2k'!$A$1:$I$2946,3,FALSE)</f>
        <v xml:space="preserve">BASE NAVALE TOULON            </v>
      </c>
      <c r="D128" s="86">
        <v>31</v>
      </c>
      <c r="E128" s="86">
        <v>3</v>
      </c>
      <c r="F128" s="86">
        <v>40</v>
      </c>
      <c r="G128" s="81" t="str">
        <f>IF('SUIVI DES VERIFICATIONS'!$D128="","",VLOOKUP(A128,'Liste détentions mat2k'!$A$1:$I$2946,5,FALSE))</f>
        <v xml:space="preserve">SMP/MOYENS NAUTIQUES - 43610  </v>
      </c>
      <c r="H128" s="81" t="str">
        <f>IF('SUIVI DES VERIFICATIONS'!$E128="","",VLOOKUP(A128,'Liste détentions mat2k'!$A$1:$I$2946,7,FALSE))</f>
        <v xml:space="preserve">PONT                          </v>
      </c>
      <c r="I128" s="102" t="str">
        <f>IF('SUIVI DES VERIFICATIONS'!$F128="","",VLOOKUP(A128,'Liste détentions mat2k'!$A$1:$I$2946,9,FALSE))</f>
        <v>RP 12 BALAGUIER EFFETS SPECIAU</v>
      </c>
      <c r="J128" s="109"/>
      <c r="K128" s="104" t="s">
        <v>525</v>
      </c>
      <c r="L128" s="104" t="s">
        <v>525</v>
      </c>
      <c r="M128" s="104" t="s">
        <v>525</v>
      </c>
      <c r="N128" s="104" t="s">
        <v>526</v>
      </c>
      <c r="O128" s="104" t="s">
        <v>525</v>
      </c>
      <c r="P128" s="104"/>
      <c r="Q128" s="104"/>
      <c r="R128" s="104"/>
      <c r="S128" s="104"/>
      <c r="T128" s="104"/>
      <c r="U128" s="114"/>
      <c r="V128" s="123">
        <v>43591</v>
      </c>
      <c r="W128" s="117" t="s">
        <v>542</v>
      </c>
      <c r="X128" s="117" t="s">
        <v>825</v>
      </c>
      <c r="Y128" s="128" t="s">
        <v>1533</v>
      </c>
      <c r="Z128" s="123">
        <v>43585</v>
      </c>
      <c r="AA128" s="132"/>
      <c r="AB128" s="151">
        <f>IF('SUIVI DES VERIFICATIONS'!$V128="","",IF('SUIVI DES VERIFICATIONS'!$V128&lt;='SUIVI DES VERIFICATIONS'!$AD128,0,'SUIVI DES VERIFICATIONS'!$V128-'SUIVI DES VERIFICATIONS'!$AD128))</f>
        <v>0</v>
      </c>
      <c r="AC128" s="134" t="str">
        <f t="shared" si="3"/>
        <v>MAI</v>
      </c>
      <c r="AD128" s="135">
        <f>VLOOKUP('SUIVI DES VERIFICATIONS'!$AC128,'Liste 2'!$D$1:$E$12,2,FALSE)</f>
        <v>43616</v>
      </c>
      <c r="AE128" s="134">
        <f>IF('SUIVI DES VERIFICATIONS'!$V128="","",(MONTH('SUIVI DES VERIFICATIONS'!$V128))-(MONTH('SUIVI DES VERIFICATIONS'!$AD128)))</f>
        <v>0</v>
      </c>
      <c r="AF128" s="134" t="str">
        <f>IF(V128="","",VLOOKUP(MONTH(V128),LISTES!$A$15:$B$26,2,FALSE))</f>
        <v>MAI</v>
      </c>
      <c r="AG128" s="136"/>
      <c r="AH128" s="81"/>
      <c r="AI128" s="81"/>
      <c r="AJ128" s="81" t="s">
        <v>529</v>
      </c>
      <c r="AK128" s="116">
        <v>43600</v>
      </c>
      <c r="AL128" s="81"/>
      <c r="AM128" s="117"/>
      <c r="AN128" s="128"/>
      <c r="AO128" s="163">
        <f>IF('SUIVI DES VERIFICATIONS'!$V128&gt;0,IF('SUIVI DES VERIFICATIONS'!$W128="",1,0),0)</f>
        <v>0</v>
      </c>
      <c r="AP128" s="137">
        <f>IF('SUIVI DES VERIFICATIONS'!$V128&gt;0,IF('SUIVI DES VERIFICATIONS'!$X128="",1,0),0)</f>
        <v>0</v>
      </c>
      <c r="AQ128" s="137">
        <f>IF('SUIVI DES VERIFICATIONS'!$V128&gt;0,IF('SUIVI DES VERIFICATIONS'!$AG128="",1,0),0)</f>
        <v>1</v>
      </c>
      <c r="AR128" s="152" t="str">
        <f>IF(Y128="","",VLOOKUP(Y128,'[1]TABLEAU LC1'!A:A,1,FALSE))</f>
        <v>2019-1530</v>
      </c>
    </row>
    <row r="129" spans="1:44" ht="30" customHeight="1">
      <c r="A129" s="94" t="str">
        <f t="shared" si="2"/>
        <v>43044-31-3-43</v>
      </c>
      <c r="B129" s="88">
        <v>43044</v>
      </c>
      <c r="C129" s="87" t="str">
        <f>VLOOKUP(A129,'Liste détentions mat2k'!$A$1:$I$2946,3,FALSE)</f>
        <v xml:space="preserve">BASE NAVALE TOULON            </v>
      </c>
      <c r="D129" s="89">
        <v>31</v>
      </c>
      <c r="E129" s="89">
        <v>3</v>
      </c>
      <c r="F129" s="89">
        <v>43</v>
      </c>
      <c r="G129" s="87" t="str">
        <f>IF('SUIVI DES VERIFICATIONS'!$D129="","",VLOOKUP(A129,'Liste détentions mat2k'!$A$1:$I$2946,5,FALSE))</f>
        <v xml:space="preserve">SMP/MOYENS NAUTIQUES - 43610  </v>
      </c>
      <c r="H129" s="87" t="str">
        <f>IF('SUIVI DES VERIFICATIONS'!$E129="","",VLOOKUP(A129,'Liste détentions mat2k'!$A$1:$I$2946,7,FALSE))</f>
        <v xml:space="preserve">PONT                          </v>
      </c>
      <c r="I129" s="101" t="str">
        <f>IF('SUIVI DES VERIFICATIONS'!$F129="","",VLOOKUP(A129,'Liste détentions mat2k'!$A$1:$I$2946,9,FALSE))</f>
        <v xml:space="preserve">RP 12 BALAGUIER TIMONERIE     </v>
      </c>
      <c r="J129" s="108" t="s">
        <v>525</v>
      </c>
      <c r="K129" s="105" t="s">
        <v>525</v>
      </c>
      <c r="L129" s="105" t="s">
        <v>525</v>
      </c>
      <c r="M129" s="105" t="s">
        <v>526</v>
      </c>
      <c r="N129" s="105" t="s">
        <v>525</v>
      </c>
      <c r="O129" s="105" t="s">
        <v>525</v>
      </c>
      <c r="P129" s="105"/>
      <c r="Q129" s="105"/>
      <c r="R129" s="105"/>
      <c r="S129" s="105"/>
      <c r="T129" s="105"/>
      <c r="U129" s="113"/>
      <c r="V129" s="122">
        <v>43556</v>
      </c>
      <c r="W129" s="119" t="s">
        <v>542</v>
      </c>
      <c r="X129" s="119" t="s">
        <v>825</v>
      </c>
      <c r="Y129" s="127" t="s">
        <v>966</v>
      </c>
      <c r="Z129" s="122">
        <v>43552</v>
      </c>
      <c r="AA129" s="131"/>
      <c r="AB129" s="149">
        <f>IF('SUIVI DES VERIFICATIONS'!$V129="","",IF('SUIVI DES VERIFICATIONS'!$V129&lt;='SUIVI DES VERIFICATIONS'!$AD129,0,'SUIVI DES VERIFICATIONS'!$V129-'SUIVI DES VERIFICATIONS'!$AD129))</f>
        <v>0</v>
      </c>
      <c r="AC129" s="138" t="str">
        <f t="shared" si="3"/>
        <v>AVRIL</v>
      </c>
      <c r="AD129" s="139">
        <f>VLOOKUP('SUIVI DES VERIFICATIONS'!$AC129,'Liste 2'!$D$1:$E$12,2,FALSE)</f>
        <v>43585</v>
      </c>
      <c r="AE129" s="138">
        <f>IF('SUIVI DES VERIFICATIONS'!$V129="","",(MONTH('SUIVI DES VERIFICATIONS'!$V129))-(MONTH('SUIVI DES VERIFICATIONS'!$AD129)))</f>
        <v>0</v>
      </c>
      <c r="AF129" s="138" t="str">
        <f>IF(V129="","",VLOOKUP(MONTH(V129),LISTES!$A$15:$B$26,2,FALSE))</f>
        <v>AVRIL</v>
      </c>
      <c r="AG129" s="140" t="s">
        <v>8</v>
      </c>
      <c r="AH129" s="87"/>
      <c r="AI129" s="87"/>
      <c r="AJ129" s="87" t="s">
        <v>529</v>
      </c>
      <c r="AK129" s="118">
        <v>43564</v>
      </c>
      <c r="AL129" s="87"/>
      <c r="AM129" s="119"/>
      <c r="AN129" s="127"/>
      <c r="AO129" s="162">
        <f>IF('SUIVI DES VERIFICATIONS'!$V129&gt;0,IF('SUIVI DES VERIFICATIONS'!$W129="",1,0),0)</f>
        <v>0</v>
      </c>
      <c r="AP129" s="141">
        <f>IF('SUIVI DES VERIFICATIONS'!$V129&gt;0,IF('SUIVI DES VERIFICATIONS'!$X129="",1,0),0)</f>
        <v>0</v>
      </c>
      <c r="AQ129" s="141">
        <f>IF('SUIVI DES VERIFICATIONS'!$V129&gt;0,IF('SUIVI DES VERIFICATIONS'!$AG129="",1,0),0)</f>
        <v>0</v>
      </c>
      <c r="AR129" s="150" t="str">
        <f>IF(Y129="","",VLOOKUP(Y129,'[1]TABLEAU LC1'!A:A,1,FALSE))</f>
        <v>2019-1020</v>
      </c>
    </row>
    <row r="130" spans="1:44" ht="30" customHeight="1">
      <c r="A130" s="95" t="str">
        <f t="shared" ref="A130:A193" si="4">CONCATENATE(B130,"-",D130,"-",E130,"-",F130)</f>
        <v>43044-31-3-50</v>
      </c>
      <c r="B130" s="85">
        <v>43044</v>
      </c>
      <c r="C130" s="81" t="str">
        <f>VLOOKUP(A130,'Liste détentions mat2k'!$A$1:$I$2946,3,FALSE)</f>
        <v xml:space="preserve">BASE NAVALE TOULON            </v>
      </c>
      <c r="D130" s="86">
        <v>31</v>
      </c>
      <c r="E130" s="86">
        <v>3</v>
      </c>
      <c r="F130" s="86">
        <v>50</v>
      </c>
      <c r="G130" s="81" t="str">
        <f>IF('SUIVI DES VERIFICATIONS'!$D130="","",VLOOKUP(A130,'Liste détentions mat2k'!$A$1:$I$2946,5,FALSE))</f>
        <v xml:space="preserve">SMP/MOYENS NAUTIQUES - 43610  </v>
      </c>
      <c r="H130" s="81" t="str">
        <f>IF('SUIVI DES VERIFICATIONS'!$E130="","",VLOOKUP(A130,'Liste détentions mat2k'!$A$1:$I$2946,7,FALSE))</f>
        <v xml:space="preserve">PONT                          </v>
      </c>
      <c r="I130" s="102" t="str">
        <f>IF('SUIVI DES VERIFICATIONS'!$F130="","",VLOOKUP(A130,'Liste détentions mat2k'!$A$1:$I$2946,9,FALSE))</f>
        <v xml:space="preserve">RP 12 TAILLAT EFFETS SPECIAUX </v>
      </c>
      <c r="J130" s="109" t="s">
        <v>525</v>
      </c>
      <c r="K130" s="104" t="s">
        <v>526</v>
      </c>
      <c r="L130" s="104" t="s">
        <v>525</v>
      </c>
      <c r="M130" s="104" t="s">
        <v>525</v>
      </c>
      <c r="N130" s="104" t="s">
        <v>525</v>
      </c>
      <c r="O130" s="104" t="s">
        <v>525</v>
      </c>
      <c r="P130" s="104"/>
      <c r="Q130" s="104"/>
      <c r="R130" s="104"/>
      <c r="S130" s="104"/>
      <c r="T130" s="104"/>
      <c r="U130" s="114"/>
      <c r="V130" s="123">
        <v>43509</v>
      </c>
      <c r="W130" s="117" t="s">
        <v>542</v>
      </c>
      <c r="X130" s="117" t="s">
        <v>825</v>
      </c>
      <c r="Y130" s="128" t="s">
        <v>664</v>
      </c>
      <c r="Z130" s="123">
        <v>43493</v>
      </c>
      <c r="AA130" s="132"/>
      <c r="AB130" s="151">
        <f>IF('SUIVI DES VERIFICATIONS'!$V130="","",IF('SUIVI DES VERIFICATIONS'!$V130&lt;='SUIVI DES VERIFICATIONS'!$AD130,0,'SUIVI DES VERIFICATIONS'!$V130-'SUIVI DES VERIFICATIONS'!$AD130))</f>
        <v>0</v>
      </c>
      <c r="AC130" s="134" t="str">
        <f t="shared" ref="AC130:AC193" si="5">IF(J130&lt;&gt;"","JANVIER",IF(K130&lt;&gt;"","FEVRIER",IF(L130&lt;&gt;"","MARS",IF(M130&lt;&gt;"","AVRIL",IF(N130&lt;&gt;"","MAI",IF(O130&lt;&gt;"","JUIN",IF(P130&lt;&gt;"","JUILLET",IF(Q130&lt;&gt;"","AOUT",IF(R130&lt;&gt;"","SEPTEMBRE",IF(S130&lt;&gt;"","OCTOBRE",IF(T130&lt;&gt;"","NOVEMBRE",IF(U130&lt;&gt;"","DECEMBRE",""))))))))))))</f>
        <v>FEVRIER</v>
      </c>
      <c r="AD130" s="135">
        <f>VLOOKUP('SUIVI DES VERIFICATIONS'!$AC130,'Liste 2'!$D$1:$E$12,2,FALSE)</f>
        <v>43524</v>
      </c>
      <c r="AE130" s="134">
        <f>IF('SUIVI DES VERIFICATIONS'!$V130="","",(MONTH('SUIVI DES VERIFICATIONS'!$V130))-(MONTH('SUIVI DES VERIFICATIONS'!$AD130)))</f>
        <v>0</v>
      </c>
      <c r="AF130" s="134" t="str">
        <f>IF(V130="","",VLOOKUP(MONTH(V130),LISTES!$A$15:$B$26,2,FALSE))</f>
        <v>FEVRIER</v>
      </c>
      <c r="AG130" s="136" t="s">
        <v>7</v>
      </c>
      <c r="AH130" s="81"/>
      <c r="AI130" s="81"/>
      <c r="AJ130" s="81" t="s">
        <v>529</v>
      </c>
      <c r="AK130" s="116">
        <v>43537</v>
      </c>
      <c r="AL130" s="81"/>
      <c r="AM130" s="117"/>
      <c r="AN130" s="128"/>
      <c r="AO130" s="163">
        <f>IF('SUIVI DES VERIFICATIONS'!$V130&gt;0,IF('SUIVI DES VERIFICATIONS'!$W130="",1,0),0)</f>
        <v>0</v>
      </c>
      <c r="AP130" s="137">
        <f>IF('SUIVI DES VERIFICATIONS'!$V130&gt;0,IF('SUIVI DES VERIFICATIONS'!$X130="",1,0),0)</f>
        <v>0</v>
      </c>
      <c r="AQ130" s="137">
        <f>IF('SUIVI DES VERIFICATIONS'!$V130&gt;0,IF('SUIVI DES VERIFICATIONS'!$AG130="",1,0),0)</f>
        <v>0</v>
      </c>
      <c r="AR130" s="152" t="str">
        <f>IF(Y130="","",VLOOKUP(Y130,'[1]TABLEAU LC1'!A:A,1,FALSE))</f>
        <v>2019-354</v>
      </c>
    </row>
    <row r="131" spans="1:44" ht="30" customHeight="1">
      <c r="A131" s="94" t="str">
        <f t="shared" si="4"/>
        <v>43044-31-3-52</v>
      </c>
      <c r="B131" s="88">
        <v>43044</v>
      </c>
      <c r="C131" s="87" t="str">
        <f>VLOOKUP(A131,'Liste détentions mat2k'!$A$1:$I$2946,3,FALSE)</f>
        <v xml:space="preserve">BASE NAVALE TOULON            </v>
      </c>
      <c r="D131" s="89">
        <v>31</v>
      </c>
      <c r="E131" s="89">
        <v>3</v>
      </c>
      <c r="F131" s="89">
        <v>52</v>
      </c>
      <c r="G131" s="87" t="str">
        <f>IF('SUIVI DES VERIFICATIONS'!$D131="","",VLOOKUP(A131,'Liste détentions mat2k'!$A$1:$I$2946,5,FALSE))</f>
        <v xml:space="preserve">SMP/MOYENS NAUTIQUES - 43610  </v>
      </c>
      <c r="H131" s="87" t="str">
        <f>IF('SUIVI DES VERIFICATIONS'!$E131="","",VLOOKUP(A131,'Liste détentions mat2k'!$A$1:$I$2946,7,FALSE))</f>
        <v xml:space="preserve">PONT                          </v>
      </c>
      <c r="I131" s="101" t="str">
        <f>IF('SUIVI DES VERIFICATIONS'!$F131="","",VLOOKUP(A131,'Liste détentions mat2k'!$A$1:$I$2946,9,FALSE))</f>
        <v xml:space="preserve">RP 12 TAILLAT CASERNEMENT     </v>
      </c>
      <c r="J131" s="108" t="s">
        <v>525</v>
      </c>
      <c r="K131" s="105" t="s">
        <v>526</v>
      </c>
      <c r="L131" s="105" t="s">
        <v>525</v>
      </c>
      <c r="M131" s="105" t="s">
        <v>525</v>
      </c>
      <c r="N131" s="105" t="s">
        <v>525</v>
      </c>
      <c r="O131" s="105" t="s">
        <v>525</v>
      </c>
      <c r="P131" s="105"/>
      <c r="Q131" s="105"/>
      <c r="R131" s="105"/>
      <c r="S131" s="105"/>
      <c r="T131" s="105"/>
      <c r="U131" s="113"/>
      <c r="V131" s="122">
        <v>43509</v>
      </c>
      <c r="W131" s="119" t="s">
        <v>542</v>
      </c>
      <c r="X131" s="119" t="s">
        <v>825</v>
      </c>
      <c r="Y131" s="127" t="s">
        <v>665</v>
      </c>
      <c r="Z131" s="122">
        <v>43493</v>
      </c>
      <c r="AA131" s="131"/>
      <c r="AB131" s="149">
        <f>IF('SUIVI DES VERIFICATIONS'!$V131="","",IF('SUIVI DES VERIFICATIONS'!$V131&lt;='SUIVI DES VERIFICATIONS'!$AD131,0,'SUIVI DES VERIFICATIONS'!$V131-'SUIVI DES VERIFICATIONS'!$AD131))</f>
        <v>0</v>
      </c>
      <c r="AC131" s="138" t="str">
        <f t="shared" si="5"/>
        <v>FEVRIER</v>
      </c>
      <c r="AD131" s="139">
        <f>VLOOKUP('SUIVI DES VERIFICATIONS'!$AC131,'Liste 2'!$D$1:$E$12,2,FALSE)</f>
        <v>43524</v>
      </c>
      <c r="AE131" s="138">
        <f>IF('SUIVI DES VERIFICATIONS'!$V131="","",(MONTH('SUIVI DES VERIFICATIONS'!$V131))-(MONTH('SUIVI DES VERIFICATIONS'!$AD131)))</f>
        <v>0</v>
      </c>
      <c r="AF131" s="138" t="str">
        <f>IF(V131="","",VLOOKUP(MONTH(V131),LISTES!$A$15:$B$26,2,FALSE))</f>
        <v>FEVRIER</v>
      </c>
      <c r="AG131" s="140" t="s">
        <v>7</v>
      </c>
      <c r="AH131" s="87"/>
      <c r="AI131" s="87"/>
      <c r="AJ131" s="87"/>
      <c r="AK131" s="118"/>
      <c r="AL131" s="87"/>
      <c r="AM131" s="119"/>
      <c r="AN131" s="127"/>
      <c r="AO131" s="162">
        <f>IF('SUIVI DES VERIFICATIONS'!$V131&gt;0,IF('SUIVI DES VERIFICATIONS'!$W131="",1,0),0)</f>
        <v>0</v>
      </c>
      <c r="AP131" s="141">
        <f>IF('SUIVI DES VERIFICATIONS'!$V131&gt;0,IF('SUIVI DES VERIFICATIONS'!$X131="",1,0),0)</f>
        <v>0</v>
      </c>
      <c r="AQ131" s="141">
        <f>IF('SUIVI DES VERIFICATIONS'!$V131&gt;0,IF('SUIVI DES VERIFICATIONS'!$AG131="",1,0),0)</f>
        <v>0</v>
      </c>
      <c r="AR131" s="150" t="str">
        <f>IF(Y131="","",VLOOKUP(Y131,'[1]TABLEAU LC1'!A:A,1,FALSE))</f>
        <v>2019-355</v>
      </c>
    </row>
    <row r="132" spans="1:44" ht="45" customHeight="1">
      <c r="A132" s="95" t="str">
        <f t="shared" si="4"/>
        <v>43044-31-3-6</v>
      </c>
      <c r="B132" s="85">
        <v>43044</v>
      </c>
      <c r="C132" s="81" t="str">
        <f>VLOOKUP(A132,'Liste détentions mat2k'!$A$1:$I$2946,3,FALSE)</f>
        <v xml:space="preserve">BASE NAVALE TOULON            </v>
      </c>
      <c r="D132" s="86">
        <v>31</v>
      </c>
      <c r="E132" s="86">
        <v>3</v>
      </c>
      <c r="F132" s="86">
        <v>6</v>
      </c>
      <c r="G132" s="81" t="str">
        <f>IF('SUIVI DES VERIFICATIONS'!$D132="","",VLOOKUP(A132,'Liste détentions mat2k'!$A$1:$I$2946,5,FALSE))</f>
        <v xml:space="preserve">SMP/MOYENS NAUTIQUES - 43610  </v>
      </c>
      <c r="H132" s="81" t="str">
        <f>IF('SUIVI DES VERIFICATIONS'!$E132="","",VLOOKUP(A132,'Liste détentions mat2k'!$A$1:$I$2946,7,FALSE))</f>
        <v xml:space="preserve">PONT                          </v>
      </c>
      <c r="I132" s="102" t="str">
        <f>IF('SUIVI DES VERIFICATIONS'!$F132="","",VLOOKUP(A132,'Liste détentions mat2k'!$A$1:$I$2946,9,FALSE))</f>
        <v xml:space="preserve">POUSSEUR 23                   </v>
      </c>
      <c r="J132" s="109" t="s">
        <v>525</v>
      </c>
      <c r="K132" s="104" t="s">
        <v>525</v>
      </c>
      <c r="L132" s="104" t="s">
        <v>526</v>
      </c>
      <c r="M132" s="104" t="s">
        <v>525</v>
      </c>
      <c r="N132" s="104" t="s">
        <v>525</v>
      </c>
      <c r="O132" s="104" t="s">
        <v>525</v>
      </c>
      <c r="P132" s="104"/>
      <c r="Q132" s="104"/>
      <c r="R132" s="104"/>
      <c r="S132" s="104"/>
      <c r="T132" s="104"/>
      <c r="U132" s="114"/>
      <c r="V132" s="123"/>
      <c r="W132" s="117"/>
      <c r="X132" s="117"/>
      <c r="Y132" s="128"/>
      <c r="Z132" s="123">
        <v>43523</v>
      </c>
      <c r="AA132" s="132"/>
      <c r="AB132" s="151" t="str">
        <f>IF('SUIVI DES VERIFICATIONS'!$V132="","",IF('SUIVI DES VERIFICATIONS'!$V132&lt;='SUIVI DES VERIFICATIONS'!$AD132,0,'SUIVI DES VERIFICATIONS'!$V132-'SUIVI DES VERIFICATIONS'!$AD132))</f>
        <v/>
      </c>
      <c r="AC132" s="134" t="str">
        <f t="shared" si="5"/>
        <v>MARS</v>
      </c>
      <c r="AD132" s="135">
        <f>VLOOKUP('SUIVI DES VERIFICATIONS'!$AC132,'Liste 2'!$D$1:$E$12,2,FALSE)</f>
        <v>43555</v>
      </c>
      <c r="AE132" s="134" t="str">
        <f>IF('SUIVI DES VERIFICATIONS'!$V132="","",(MONTH('SUIVI DES VERIFICATIONS'!$V132))-(MONTH('SUIVI DES VERIFICATIONS'!$AD132)))</f>
        <v/>
      </c>
      <c r="AF132" s="134" t="str">
        <f>IF(V132="","",VLOOKUP(MONTH(V132),LISTES!$A$15:$B$26,2,FALSE))</f>
        <v/>
      </c>
      <c r="AG132" s="136"/>
      <c r="AH132" s="81"/>
      <c r="AI132" s="81"/>
      <c r="AJ132" s="81" t="s">
        <v>529</v>
      </c>
      <c r="AK132" s="116"/>
      <c r="AL132" s="81"/>
      <c r="AM132" s="117"/>
      <c r="AN132" s="128"/>
      <c r="AO132" s="163">
        <f>IF('SUIVI DES VERIFICATIONS'!$V132&gt;0,IF('SUIVI DES VERIFICATIONS'!$W132="",1,0),0)</f>
        <v>0</v>
      </c>
      <c r="AP132" s="137">
        <f>IF('SUIVI DES VERIFICATIONS'!$V132&gt;0,IF('SUIVI DES VERIFICATIONS'!$X132="",1,0),0)</f>
        <v>0</v>
      </c>
      <c r="AQ132" s="137">
        <f>IF('SUIVI DES VERIFICATIONS'!$V132&gt;0,IF('SUIVI DES VERIFICATIONS'!$AG132="",1,0),0)</f>
        <v>0</v>
      </c>
      <c r="AR132" s="152" t="str">
        <f>IF(Y132="","",VLOOKUP(Y132,'[1]TABLEAU LC1'!A:A,1,FALSE))</f>
        <v/>
      </c>
    </row>
    <row r="133" spans="1:44" ht="30" customHeight="1">
      <c r="A133" s="94" t="str">
        <f t="shared" si="4"/>
        <v>43044-31-3-60</v>
      </c>
      <c r="B133" s="88">
        <v>43044</v>
      </c>
      <c r="C133" s="87" t="str">
        <f>VLOOKUP(A133,'Liste détentions mat2k'!$A$1:$I$2946,3,FALSE)</f>
        <v xml:space="preserve">BASE NAVALE TOULON            </v>
      </c>
      <c r="D133" s="89">
        <v>31</v>
      </c>
      <c r="E133" s="89">
        <v>3</v>
      </c>
      <c r="F133" s="89">
        <v>60</v>
      </c>
      <c r="G133" s="87" t="str">
        <f>IF('SUIVI DES VERIFICATIONS'!$D133="","",VLOOKUP(A133,'Liste détentions mat2k'!$A$1:$I$2946,5,FALSE))</f>
        <v xml:space="preserve">SMP/MOYENS NAUTIQUES - 43610  </v>
      </c>
      <c r="H133" s="87" t="str">
        <f>IF('SUIVI DES VERIFICATIONS'!$E133="","",VLOOKUP(A133,'Liste détentions mat2k'!$A$1:$I$2946,7,FALSE))</f>
        <v xml:space="preserve">PONT                          </v>
      </c>
      <c r="I133" s="101" t="str">
        <f>IF('SUIVI DES VERIFICATIONS'!$F133="","",VLOOKUP(A133,'Liste détentions mat2k'!$A$1:$I$2946,9,FALSE))</f>
        <v>RP 12 PORT CROS EFFETS SPECIAU</v>
      </c>
      <c r="J133" s="108" t="s">
        <v>525</v>
      </c>
      <c r="K133" s="105" t="s">
        <v>525</v>
      </c>
      <c r="L133" s="105" t="s">
        <v>526</v>
      </c>
      <c r="M133" s="105" t="s">
        <v>525</v>
      </c>
      <c r="N133" s="105" t="s">
        <v>525</v>
      </c>
      <c r="O133" s="105" t="s">
        <v>525</v>
      </c>
      <c r="P133" s="105"/>
      <c r="Q133" s="105"/>
      <c r="R133" s="105"/>
      <c r="S133" s="105"/>
      <c r="T133" s="105"/>
      <c r="U133" s="113"/>
      <c r="V133" s="122">
        <v>43524</v>
      </c>
      <c r="W133" s="119" t="s">
        <v>542</v>
      </c>
      <c r="X133" s="119" t="s">
        <v>825</v>
      </c>
      <c r="Y133" s="127" t="s">
        <v>744</v>
      </c>
      <c r="Z133" s="122">
        <v>43523</v>
      </c>
      <c r="AA133" s="131"/>
      <c r="AB133" s="149">
        <f>IF('SUIVI DES VERIFICATIONS'!$V133="","",IF('SUIVI DES VERIFICATIONS'!$V133&lt;='SUIVI DES VERIFICATIONS'!$AD133,0,'SUIVI DES VERIFICATIONS'!$V133-'SUIVI DES VERIFICATIONS'!$AD133))</f>
        <v>0</v>
      </c>
      <c r="AC133" s="138" t="str">
        <f t="shared" si="5"/>
        <v>MARS</v>
      </c>
      <c r="AD133" s="139">
        <f>VLOOKUP('SUIVI DES VERIFICATIONS'!$AC133,'Liste 2'!$D$1:$E$12,2,FALSE)</f>
        <v>43555</v>
      </c>
      <c r="AE133" s="138">
        <f>IF('SUIVI DES VERIFICATIONS'!$V133="","",(MONTH('SUIVI DES VERIFICATIONS'!$V133))-(MONTH('SUIVI DES VERIFICATIONS'!$AD133)))</f>
        <v>-1</v>
      </c>
      <c r="AF133" s="138" t="str">
        <f>IF(V133="","",VLOOKUP(MONTH(V133),LISTES!$A$15:$B$26,2,FALSE))</f>
        <v>FEVRIER</v>
      </c>
      <c r="AG133" s="140" t="s">
        <v>7</v>
      </c>
      <c r="AH133" s="87"/>
      <c r="AI133" s="87"/>
      <c r="AJ133" s="87" t="s">
        <v>529</v>
      </c>
      <c r="AK133" s="118">
        <v>43537</v>
      </c>
      <c r="AL133" s="87"/>
      <c r="AM133" s="119"/>
      <c r="AN133" s="127"/>
      <c r="AO133" s="162">
        <f>IF('SUIVI DES VERIFICATIONS'!$V133&gt;0,IF('SUIVI DES VERIFICATIONS'!$W133="",1,0),0)</f>
        <v>0</v>
      </c>
      <c r="AP133" s="141">
        <f>IF('SUIVI DES VERIFICATIONS'!$V133&gt;0,IF('SUIVI DES VERIFICATIONS'!$X133="",1,0),0)</f>
        <v>0</v>
      </c>
      <c r="AQ133" s="141">
        <f>IF('SUIVI DES VERIFICATIONS'!$V133&gt;0,IF('SUIVI DES VERIFICATIONS'!$AG133="",1,0),0)</f>
        <v>0</v>
      </c>
      <c r="AR133" s="150" t="str">
        <f>IF(Y133="","",VLOOKUP(Y133,'[1]TABLEAU LC1'!A:A,1,FALSE))</f>
        <v>2019-531</v>
      </c>
    </row>
    <row r="134" spans="1:44" ht="30" customHeight="1">
      <c r="A134" s="95" t="str">
        <f t="shared" si="4"/>
        <v>43044-31-3-67</v>
      </c>
      <c r="B134" s="85">
        <v>43044</v>
      </c>
      <c r="C134" s="81" t="str">
        <f>VLOOKUP(A134,'Liste détentions mat2k'!$A$1:$I$2946,3,FALSE)</f>
        <v xml:space="preserve">BASE NAVALE TOULON            </v>
      </c>
      <c r="D134" s="86">
        <v>31</v>
      </c>
      <c r="E134" s="86">
        <v>3</v>
      </c>
      <c r="F134" s="86">
        <v>67</v>
      </c>
      <c r="G134" s="81" t="str">
        <f>IF('SUIVI DES VERIFICATIONS'!$D134="","",VLOOKUP(A134,'Liste détentions mat2k'!$A$1:$I$2946,5,FALSE))</f>
        <v xml:space="preserve">SMP/MOYENS NAUTIQUES - 43610  </v>
      </c>
      <c r="H134" s="81" t="str">
        <f>IF('SUIVI DES VERIFICATIONS'!$E134="","",VLOOKUP(A134,'Liste détentions mat2k'!$A$1:$I$2946,7,FALSE))</f>
        <v xml:space="preserve">PONT                          </v>
      </c>
      <c r="I134" s="102" t="str">
        <f>IF('SUIVI DES VERIFICATIONS'!$F134="","",VLOOKUP(A134,'Liste détentions mat2k'!$A$1:$I$2946,9,FALSE))</f>
        <v xml:space="preserve">RP 12 PORT CROS DIVERS        </v>
      </c>
      <c r="J134" s="109" t="s">
        <v>525</v>
      </c>
      <c r="K134" s="104" t="s">
        <v>525</v>
      </c>
      <c r="L134" s="104" t="s">
        <v>525</v>
      </c>
      <c r="M134" s="104" t="s">
        <v>525</v>
      </c>
      <c r="N134" s="104" t="s">
        <v>525</v>
      </c>
      <c r="O134" s="104" t="s">
        <v>526</v>
      </c>
      <c r="P134" s="104"/>
      <c r="Q134" s="104"/>
      <c r="R134" s="104"/>
      <c r="S134" s="104"/>
      <c r="T134" s="104"/>
      <c r="U134" s="114"/>
      <c r="V134" s="123"/>
      <c r="W134" s="117"/>
      <c r="X134" s="117"/>
      <c r="Y134" s="128"/>
      <c r="Z134" s="123"/>
      <c r="AA134" s="132"/>
      <c r="AB134" s="151" t="str">
        <f>IF('SUIVI DES VERIFICATIONS'!$V134="","",IF('SUIVI DES VERIFICATIONS'!$V134&lt;='SUIVI DES VERIFICATIONS'!$AD134,0,'SUIVI DES VERIFICATIONS'!$V134-'SUIVI DES VERIFICATIONS'!$AD134))</f>
        <v/>
      </c>
      <c r="AC134" s="134" t="str">
        <f t="shared" si="5"/>
        <v>JUIN</v>
      </c>
      <c r="AD134" s="135">
        <f>VLOOKUP('SUIVI DES VERIFICATIONS'!$AC134,'Liste 2'!$D$1:$E$12,2,FALSE)</f>
        <v>43646</v>
      </c>
      <c r="AE134" s="134" t="str">
        <f>IF('SUIVI DES VERIFICATIONS'!$V134="","",(MONTH('SUIVI DES VERIFICATIONS'!$V134))-(MONTH('SUIVI DES VERIFICATIONS'!$AD134)))</f>
        <v/>
      </c>
      <c r="AF134" s="134" t="str">
        <f>IF(V134="","",VLOOKUP(MONTH(V134),LISTES!$A$15:$B$26,2,FALSE))</f>
        <v/>
      </c>
      <c r="AG134" s="136"/>
      <c r="AH134" s="81"/>
      <c r="AI134" s="81"/>
      <c r="AJ134" s="81" t="s">
        <v>529</v>
      </c>
      <c r="AK134" s="116"/>
      <c r="AL134" s="81"/>
      <c r="AM134" s="117"/>
      <c r="AN134" s="128"/>
      <c r="AO134" s="163">
        <f>IF('SUIVI DES VERIFICATIONS'!$V134&gt;0,IF('SUIVI DES VERIFICATIONS'!$W134="",1,0),0)</f>
        <v>0</v>
      </c>
      <c r="AP134" s="137">
        <f>IF('SUIVI DES VERIFICATIONS'!$V134&gt;0,IF('SUIVI DES VERIFICATIONS'!$X134="",1,0),0)</f>
        <v>0</v>
      </c>
      <c r="AQ134" s="137">
        <f>IF('SUIVI DES VERIFICATIONS'!$V134&gt;0,IF('SUIVI DES VERIFICATIONS'!$AG134="",1,0),0)</f>
        <v>0</v>
      </c>
      <c r="AR134" s="152" t="str">
        <f>IF(Y134="","",VLOOKUP(Y134,'[1]TABLEAU LC1'!A:A,1,FALSE))</f>
        <v/>
      </c>
    </row>
    <row r="135" spans="1:44" ht="30" customHeight="1">
      <c r="A135" s="94" t="str">
        <f t="shared" si="4"/>
        <v>43044-31-3-7</v>
      </c>
      <c r="B135" s="88">
        <v>43044</v>
      </c>
      <c r="C135" s="87" t="str">
        <f>VLOOKUP(A135,'Liste détentions mat2k'!$A$1:$I$2946,3,FALSE)</f>
        <v xml:space="preserve">BASE NAVALE TOULON            </v>
      </c>
      <c r="D135" s="89">
        <v>31</v>
      </c>
      <c r="E135" s="89">
        <v>3</v>
      </c>
      <c r="F135" s="89">
        <v>7</v>
      </c>
      <c r="G135" s="87" t="str">
        <f>IF('SUIVI DES VERIFICATIONS'!$D135="","",VLOOKUP(A135,'Liste détentions mat2k'!$A$1:$I$2946,5,FALSE))</f>
        <v xml:space="preserve">SMP/MOYENS NAUTIQUES - 43610  </v>
      </c>
      <c r="H135" s="87" t="str">
        <f>IF('SUIVI DES VERIFICATIONS'!$E135="","",VLOOKUP(A135,'Liste détentions mat2k'!$A$1:$I$2946,7,FALSE))</f>
        <v xml:space="preserve">PONT                          </v>
      </c>
      <c r="I135" s="101" t="str">
        <f>IF('SUIVI DES VERIFICATIONS'!$F135="","",VLOOKUP(A135,'Liste détentions mat2k'!$A$1:$I$2946,9,FALSE))</f>
        <v xml:space="preserve">POUSSEUR 33                   </v>
      </c>
      <c r="J135" s="108" t="s">
        <v>525</v>
      </c>
      <c r="K135" s="105" t="s">
        <v>525</v>
      </c>
      <c r="L135" s="105" t="s">
        <v>525</v>
      </c>
      <c r="M135" s="105" t="s">
        <v>525</v>
      </c>
      <c r="N135" s="105" t="s">
        <v>526</v>
      </c>
      <c r="O135" s="105" t="s">
        <v>525</v>
      </c>
      <c r="P135" s="105"/>
      <c r="Q135" s="105"/>
      <c r="R135" s="105"/>
      <c r="S135" s="105"/>
      <c r="T135" s="105"/>
      <c r="U135" s="113"/>
      <c r="V135" s="122">
        <v>43598</v>
      </c>
      <c r="W135" s="119" t="s">
        <v>542</v>
      </c>
      <c r="X135" s="119" t="s">
        <v>825</v>
      </c>
      <c r="Y135" s="2" t="s">
        <v>1536</v>
      </c>
      <c r="Z135" s="122">
        <v>43585</v>
      </c>
      <c r="AA135" s="131"/>
      <c r="AB135" s="149">
        <f>IF('SUIVI DES VERIFICATIONS'!$V135="","",IF('SUIVI DES VERIFICATIONS'!$V135&lt;='SUIVI DES VERIFICATIONS'!$AD135,0,'SUIVI DES VERIFICATIONS'!$V135-'SUIVI DES VERIFICATIONS'!$AD135))</f>
        <v>0</v>
      </c>
      <c r="AC135" s="138" t="str">
        <f t="shared" si="5"/>
        <v>MAI</v>
      </c>
      <c r="AD135" s="139">
        <f>VLOOKUP('SUIVI DES VERIFICATIONS'!$AC135,'Liste 2'!$D$1:$E$12,2,FALSE)</f>
        <v>43616</v>
      </c>
      <c r="AE135" s="138">
        <f>IF('SUIVI DES VERIFICATIONS'!$V135="","",(MONTH('SUIVI DES VERIFICATIONS'!$V135))-(MONTH('SUIVI DES VERIFICATIONS'!$AD135)))</f>
        <v>0</v>
      </c>
      <c r="AF135" s="138" t="str">
        <f>IF(V135="","",VLOOKUP(MONTH(V135),LISTES!$A$15:$B$26,2,FALSE))</f>
        <v>MAI</v>
      </c>
      <c r="AG135" s="140"/>
      <c r="AH135" s="87"/>
      <c r="AI135" s="87"/>
      <c r="AJ135" s="87" t="s">
        <v>529</v>
      </c>
      <c r="AK135" s="118">
        <v>43600</v>
      </c>
      <c r="AL135" s="87"/>
      <c r="AM135" s="119"/>
      <c r="AN135" s="127"/>
      <c r="AO135" s="162">
        <f>IF('SUIVI DES VERIFICATIONS'!$V135&gt;0,IF('SUIVI DES VERIFICATIONS'!$W135="",1,0),0)</f>
        <v>0</v>
      </c>
      <c r="AP135" s="141">
        <f>IF('SUIVI DES VERIFICATIONS'!$V135&gt;0,IF('SUIVI DES VERIFICATIONS'!$X135="",1,0),0)</f>
        <v>0</v>
      </c>
      <c r="AQ135" s="141">
        <f>IF('SUIVI DES VERIFICATIONS'!$V135&gt;0,IF('SUIVI DES VERIFICATIONS'!$AG135="",1,0),0)</f>
        <v>1</v>
      </c>
      <c r="AR135" s="150" t="str">
        <f>IF(Y136="","",VLOOKUP(Y136,'[1]TABLEAU LC1'!A:A,1,FALSE))</f>
        <v>2019-1560</v>
      </c>
    </row>
    <row r="136" spans="1:44" ht="30" customHeight="1">
      <c r="A136" s="95" t="str">
        <f t="shared" si="4"/>
        <v>43044-31-3-70</v>
      </c>
      <c r="B136" s="85">
        <v>43044</v>
      </c>
      <c r="C136" s="81" t="str">
        <f>VLOOKUP(A136,'Liste détentions mat2k'!$A$1:$I$2946,3,FALSE)</f>
        <v xml:space="preserve">BASE NAVALE TOULON            </v>
      </c>
      <c r="D136" s="86">
        <v>31</v>
      </c>
      <c r="E136" s="86">
        <v>3</v>
      </c>
      <c r="F136" s="86">
        <v>70</v>
      </c>
      <c r="G136" s="81" t="str">
        <f>IF('SUIVI DES VERIFICATIONS'!$D136="","",VLOOKUP(A136,'Liste détentions mat2k'!$A$1:$I$2946,5,FALSE))</f>
        <v xml:space="preserve">SMP/MOYENS NAUTIQUES - 43610  </v>
      </c>
      <c r="H136" s="81" t="str">
        <f>IF('SUIVI DES VERIFICATIONS'!$E136="","",VLOOKUP(A136,'Liste détentions mat2k'!$A$1:$I$2946,7,FALSE))</f>
        <v xml:space="preserve">PONT                          </v>
      </c>
      <c r="I136" s="102" t="str">
        <f>IF('SUIVI DES VERIFICATIONS'!$F136="","",VLOOKUP(A136,'Liste détentions mat2k'!$A$1:$I$2946,9,FALSE))</f>
        <v xml:space="preserve">REMORQUEUR                    </v>
      </c>
      <c r="J136" s="109" t="s">
        <v>525</v>
      </c>
      <c r="K136" s="104" t="s">
        <v>525</v>
      </c>
      <c r="L136" s="104" t="s">
        <v>525</v>
      </c>
      <c r="M136" s="104" t="s">
        <v>525</v>
      </c>
      <c r="N136" s="104" t="s">
        <v>526</v>
      </c>
      <c r="O136" s="104" t="s">
        <v>525</v>
      </c>
      <c r="P136" s="104"/>
      <c r="Q136" s="104"/>
      <c r="R136" s="104"/>
      <c r="S136" s="104"/>
      <c r="T136" s="104"/>
      <c r="U136" s="114"/>
      <c r="V136" s="123">
        <v>43587</v>
      </c>
      <c r="W136" s="117" t="s">
        <v>537</v>
      </c>
      <c r="X136" s="117" t="s">
        <v>825</v>
      </c>
      <c r="Y136" s="127" t="s">
        <v>1548</v>
      </c>
      <c r="Z136" s="123">
        <v>43585</v>
      </c>
      <c r="AA136" s="132"/>
      <c r="AB136" s="151">
        <f>IF('SUIVI DES VERIFICATIONS'!$V136="","",IF('SUIVI DES VERIFICATIONS'!$V136&lt;='SUIVI DES VERIFICATIONS'!$AD136,0,'SUIVI DES VERIFICATIONS'!$V136-'SUIVI DES VERIFICATIONS'!$AD136))</f>
        <v>0</v>
      </c>
      <c r="AC136" s="134" t="str">
        <f t="shared" si="5"/>
        <v>MAI</v>
      </c>
      <c r="AD136" s="135">
        <f>VLOOKUP('SUIVI DES VERIFICATIONS'!$AC136,'Liste 2'!$D$1:$E$12,2,FALSE)</f>
        <v>43616</v>
      </c>
      <c r="AE136" s="134">
        <f>IF('SUIVI DES VERIFICATIONS'!$V136="","",(MONTH('SUIVI DES VERIFICATIONS'!$V136))-(MONTH('SUIVI DES VERIFICATIONS'!$AD136)))</f>
        <v>0</v>
      </c>
      <c r="AF136" s="134" t="str">
        <f>IF(V136="","",VLOOKUP(MONTH(V136),LISTES!$A$15:$B$26,2,FALSE))</f>
        <v>MAI</v>
      </c>
      <c r="AG136" s="136"/>
      <c r="AH136" s="81"/>
      <c r="AI136" s="81"/>
      <c r="AJ136" s="81" t="s">
        <v>529</v>
      </c>
      <c r="AK136" s="116">
        <v>43600</v>
      </c>
      <c r="AL136" s="81"/>
      <c r="AM136" s="117"/>
      <c r="AN136" s="128"/>
      <c r="AO136" s="163">
        <f>IF('SUIVI DES VERIFICATIONS'!$V136&gt;0,IF('SUIVI DES VERIFICATIONS'!$W136="",1,0),0)</f>
        <v>0</v>
      </c>
      <c r="AP136" s="137">
        <f>IF('SUIVI DES VERIFICATIONS'!$V136&gt;0,IF('SUIVI DES VERIFICATIONS'!$X136="",1,0),0)</f>
        <v>0</v>
      </c>
      <c r="AQ136" s="137">
        <f>IF('SUIVI DES VERIFICATIONS'!$V136&gt;0,IF('SUIVI DES VERIFICATIONS'!$AG136="",1,0),0)</f>
        <v>1</v>
      </c>
      <c r="AR136" s="152" t="str">
        <f>IF(Y136="","",VLOOKUP(Y136,'[1]TABLEAU LC1'!A:A,1,FALSE))</f>
        <v>2019-1560</v>
      </c>
    </row>
    <row r="137" spans="1:44" ht="30" customHeight="1">
      <c r="A137" s="94" t="str">
        <f t="shared" si="4"/>
        <v>43044-31-3-71</v>
      </c>
      <c r="B137" s="88">
        <v>43044</v>
      </c>
      <c r="C137" s="87" t="str">
        <f>VLOOKUP(A137,'Liste détentions mat2k'!$A$1:$I$2946,3,FALSE)</f>
        <v xml:space="preserve">BASE NAVALE TOULON            </v>
      </c>
      <c r="D137" s="89">
        <v>31</v>
      </c>
      <c r="E137" s="89">
        <v>3</v>
      </c>
      <c r="F137" s="89">
        <v>71</v>
      </c>
      <c r="G137" s="87" t="str">
        <f>IF('SUIVI DES VERIFICATIONS'!$D137="","",VLOOKUP(A137,'Liste détentions mat2k'!$A$1:$I$2946,5,FALSE))</f>
        <v xml:space="preserve">SMP/MOYENS NAUTIQUES - 43610  </v>
      </c>
      <c r="H137" s="87" t="str">
        <f>IF('SUIVI DES VERIFICATIONS'!$E137="","",VLOOKUP(A137,'Liste détentions mat2k'!$A$1:$I$2946,7,FALSE))</f>
        <v xml:space="preserve">PONT                          </v>
      </c>
      <c r="I137" s="101" t="str">
        <f>IF('SUIVI DES VERIFICATIONS'!$F137="","",VLOOKUP(A137,'Liste détentions mat2k'!$A$1:$I$2946,9,FALSE))</f>
        <v xml:space="preserve">EFFETS SPECIAUX PONT          </v>
      </c>
      <c r="J137" s="108"/>
      <c r="K137" s="105" t="s">
        <v>525</v>
      </c>
      <c r="L137" s="105" t="s">
        <v>525</v>
      </c>
      <c r="M137" s="105" t="s">
        <v>525</v>
      </c>
      <c r="N137" s="105" t="s">
        <v>526</v>
      </c>
      <c r="O137" s="105" t="s">
        <v>525</v>
      </c>
      <c r="P137" s="105"/>
      <c r="Q137" s="105"/>
      <c r="R137" s="105"/>
      <c r="S137" s="105"/>
      <c r="T137" s="105"/>
      <c r="U137" s="113"/>
      <c r="V137" s="122">
        <v>43587</v>
      </c>
      <c r="W137" s="119" t="s">
        <v>537</v>
      </c>
      <c r="X137" s="119" t="s">
        <v>825</v>
      </c>
      <c r="Y137" s="127" t="s">
        <v>1547</v>
      </c>
      <c r="Z137" s="122">
        <v>43585</v>
      </c>
      <c r="AA137" s="131"/>
      <c r="AB137" s="149">
        <f>IF('SUIVI DES VERIFICATIONS'!$V137="","",IF('SUIVI DES VERIFICATIONS'!$V137&lt;='SUIVI DES VERIFICATIONS'!$AD137,0,'SUIVI DES VERIFICATIONS'!$V137-'SUIVI DES VERIFICATIONS'!$AD137))</f>
        <v>0</v>
      </c>
      <c r="AC137" s="138" t="str">
        <f t="shared" si="5"/>
        <v>MAI</v>
      </c>
      <c r="AD137" s="139">
        <f>VLOOKUP('SUIVI DES VERIFICATIONS'!$AC137,'Liste 2'!$D$1:$E$12,2,FALSE)</f>
        <v>43616</v>
      </c>
      <c r="AE137" s="138">
        <f>IF('SUIVI DES VERIFICATIONS'!$V137="","",(MONTH('SUIVI DES VERIFICATIONS'!$V137))-(MONTH('SUIVI DES VERIFICATIONS'!$AD137)))</f>
        <v>0</v>
      </c>
      <c r="AF137" s="138" t="str">
        <f>IF(V137="","",VLOOKUP(MONTH(V137),LISTES!$A$15:$B$26,2,FALSE))</f>
        <v>MAI</v>
      </c>
      <c r="AG137" s="140"/>
      <c r="AH137" s="87"/>
      <c r="AI137" s="87"/>
      <c r="AJ137" s="87" t="s">
        <v>529</v>
      </c>
      <c r="AK137" s="118">
        <v>43600</v>
      </c>
      <c r="AL137" s="87"/>
      <c r="AM137" s="119"/>
      <c r="AN137" s="127"/>
      <c r="AO137" s="162">
        <f>IF('SUIVI DES VERIFICATIONS'!$V137&gt;0,IF('SUIVI DES VERIFICATIONS'!$W137="",1,0),0)</f>
        <v>0</v>
      </c>
      <c r="AP137" s="141">
        <f>IF('SUIVI DES VERIFICATIONS'!$V137&gt;0,IF('SUIVI DES VERIFICATIONS'!$X137="",1,0),0)</f>
        <v>0</v>
      </c>
      <c r="AQ137" s="141">
        <f>IF('SUIVI DES VERIFICATIONS'!$V137&gt;0,IF('SUIVI DES VERIFICATIONS'!$AG137="",1,0),0)</f>
        <v>1</v>
      </c>
      <c r="AR137" s="150" t="str">
        <f>IF(Y137="","",VLOOKUP(Y137,'[1]TABLEAU LC1'!A:A,1,FALSE))</f>
        <v>2019-1558</v>
      </c>
    </row>
    <row r="138" spans="1:44" ht="30" customHeight="1">
      <c r="A138" s="95" t="str">
        <f t="shared" si="4"/>
        <v>43044-31-3-73</v>
      </c>
      <c r="B138" s="85">
        <v>43044</v>
      </c>
      <c r="C138" s="81" t="str">
        <f>VLOOKUP(A138,'Liste détentions mat2k'!$A$1:$I$2946,3,FALSE)</f>
        <v xml:space="preserve">BASE NAVALE TOULON            </v>
      </c>
      <c r="D138" s="86">
        <v>31</v>
      </c>
      <c r="E138" s="86">
        <v>3</v>
      </c>
      <c r="F138" s="86">
        <v>73</v>
      </c>
      <c r="G138" s="81" t="str">
        <f>IF('SUIVI DES VERIFICATIONS'!$D138="","",VLOOKUP(A138,'Liste détentions mat2k'!$A$1:$I$2946,5,FALSE))</f>
        <v xml:space="preserve">SMP/MOYENS NAUTIQUES - 43610  </v>
      </c>
      <c r="H138" s="81" t="str">
        <f>IF('SUIVI DES VERIFICATIONS'!$E138="","",VLOOKUP(A138,'Liste détentions mat2k'!$A$1:$I$2946,7,FALSE))</f>
        <v xml:space="preserve">PONT                          </v>
      </c>
      <c r="I138" s="102" t="str">
        <f>IF('SUIVI DES VERIFICATIONS'!$F138="","",VLOOKUP(A138,'Liste détentions mat2k'!$A$1:$I$2946,9,FALSE))</f>
        <v xml:space="preserve">RP 10 PHOQUE MANOEUVRE        </v>
      </c>
      <c r="J138" s="109" t="s">
        <v>525</v>
      </c>
      <c r="K138" s="104" t="s">
        <v>525</v>
      </c>
      <c r="L138" s="104" t="s">
        <v>526</v>
      </c>
      <c r="M138" s="104" t="s">
        <v>525</v>
      </c>
      <c r="N138" s="104" t="s">
        <v>525</v>
      </c>
      <c r="O138" s="104" t="s">
        <v>525</v>
      </c>
      <c r="P138" s="104"/>
      <c r="Q138" s="104"/>
      <c r="R138" s="104"/>
      <c r="S138" s="104"/>
      <c r="T138" s="104"/>
      <c r="U138" s="114"/>
      <c r="V138" s="123">
        <v>43556</v>
      </c>
      <c r="W138" s="117" t="s">
        <v>537</v>
      </c>
      <c r="X138" s="117" t="s">
        <v>825</v>
      </c>
      <c r="Y138" s="128" t="s">
        <v>976</v>
      </c>
      <c r="Z138" s="123">
        <v>43523</v>
      </c>
      <c r="AA138" s="132"/>
      <c r="AB138" s="151">
        <f>IF('SUIVI DES VERIFICATIONS'!$V138="","",IF('SUIVI DES VERIFICATIONS'!$V138&lt;='SUIVI DES VERIFICATIONS'!$AD138,0,'SUIVI DES VERIFICATIONS'!$V138-'SUIVI DES VERIFICATIONS'!$AD138))</f>
        <v>1</v>
      </c>
      <c r="AC138" s="134" t="str">
        <f t="shared" si="5"/>
        <v>MARS</v>
      </c>
      <c r="AD138" s="135">
        <f>VLOOKUP('SUIVI DES VERIFICATIONS'!$AC138,'Liste 2'!$D$1:$E$12,2,FALSE)</f>
        <v>43555</v>
      </c>
      <c r="AE138" s="134">
        <f>IF('SUIVI DES VERIFICATIONS'!$V138="","",(MONTH('SUIVI DES VERIFICATIONS'!$V138))-(MONTH('SUIVI DES VERIFICATIONS'!$AD138)))</f>
        <v>1</v>
      </c>
      <c r="AF138" s="134" t="str">
        <f>IF(V138="","",VLOOKUP(MONTH(V138),LISTES!$A$15:$B$26,2,FALSE))</f>
        <v>AVRIL</v>
      </c>
      <c r="AG138" s="136" t="s">
        <v>9</v>
      </c>
      <c r="AH138" s="81"/>
      <c r="AI138" s="81"/>
      <c r="AJ138" s="81" t="s">
        <v>529</v>
      </c>
      <c r="AK138" s="116">
        <v>43564</v>
      </c>
      <c r="AL138" s="81"/>
      <c r="AM138" s="117"/>
      <c r="AN138" s="128"/>
      <c r="AO138" s="163">
        <f>IF('SUIVI DES VERIFICATIONS'!$V138&gt;0,IF('SUIVI DES VERIFICATIONS'!$W138="",1,0),0)</f>
        <v>0</v>
      </c>
      <c r="AP138" s="137">
        <f>IF('SUIVI DES VERIFICATIONS'!$V138&gt;0,IF('SUIVI DES VERIFICATIONS'!$X138="",1,0),0)</f>
        <v>0</v>
      </c>
      <c r="AQ138" s="137">
        <f>IF('SUIVI DES VERIFICATIONS'!$V138&gt;0,IF('SUIVI DES VERIFICATIONS'!$AG138="",1,0),0)</f>
        <v>0</v>
      </c>
      <c r="AR138" s="152" t="str">
        <f>IF(Y138="","",VLOOKUP(Y138,'[1]TABLEAU LC1'!A:A,1,FALSE))</f>
        <v>2019-1035</v>
      </c>
    </row>
    <row r="139" spans="1:44" ht="30" customHeight="1">
      <c r="A139" s="94" t="str">
        <f t="shared" si="4"/>
        <v>43044-31-3-74</v>
      </c>
      <c r="B139" s="88">
        <v>43044</v>
      </c>
      <c r="C139" s="87" t="str">
        <f>VLOOKUP(A139,'Liste détentions mat2k'!$A$1:$I$2946,3,FALSE)</f>
        <v xml:space="preserve">BASE NAVALE TOULON            </v>
      </c>
      <c r="D139" s="89">
        <v>31</v>
      </c>
      <c r="E139" s="89">
        <v>3</v>
      </c>
      <c r="F139" s="89">
        <v>74</v>
      </c>
      <c r="G139" s="87" t="str">
        <f>IF('SUIVI DES VERIFICATIONS'!$D139="","",VLOOKUP(A139,'Liste détentions mat2k'!$A$1:$I$2946,5,FALSE))</f>
        <v xml:space="preserve">SMP/MOYENS NAUTIQUES - 43610  </v>
      </c>
      <c r="H139" s="87" t="str">
        <f>IF('SUIVI DES VERIFICATIONS'!$E139="","",VLOOKUP(A139,'Liste détentions mat2k'!$A$1:$I$2946,7,FALSE))</f>
        <v xml:space="preserve">PONT                          </v>
      </c>
      <c r="I139" s="101" t="str">
        <f>IF('SUIVI DES VERIFICATIONS'!$F139="","",VLOOKUP(A139,'Liste détentions mat2k'!$A$1:$I$2946,9,FALSE))</f>
        <v xml:space="preserve">RP 10 LOUTRE MANOEUVRE        </v>
      </c>
      <c r="J139" s="108" t="s">
        <v>525</v>
      </c>
      <c r="K139" s="105" t="s">
        <v>525</v>
      </c>
      <c r="L139" s="105" t="s">
        <v>525</v>
      </c>
      <c r="M139" s="105" t="s">
        <v>526</v>
      </c>
      <c r="N139" s="105" t="s">
        <v>525</v>
      </c>
      <c r="O139" s="105" t="s">
        <v>525</v>
      </c>
      <c r="P139" s="105"/>
      <c r="Q139" s="105"/>
      <c r="R139" s="105"/>
      <c r="S139" s="105"/>
      <c r="T139" s="105"/>
      <c r="U139" s="113"/>
      <c r="V139" s="122"/>
      <c r="W139" s="119"/>
      <c r="X139" s="119"/>
      <c r="Y139" s="127"/>
      <c r="Z139" s="122">
        <v>43552</v>
      </c>
      <c r="AA139" s="131"/>
      <c r="AB139" s="149" t="str">
        <f>IF('SUIVI DES VERIFICATIONS'!$V139="","",IF('SUIVI DES VERIFICATIONS'!$V139&lt;='SUIVI DES VERIFICATIONS'!$AD139,0,'SUIVI DES VERIFICATIONS'!$V139-'SUIVI DES VERIFICATIONS'!$AD139))</f>
        <v/>
      </c>
      <c r="AC139" s="138" t="str">
        <f t="shared" si="5"/>
        <v>AVRIL</v>
      </c>
      <c r="AD139" s="139">
        <f>VLOOKUP('SUIVI DES VERIFICATIONS'!$AC139,'Liste 2'!$D$1:$E$12,2,FALSE)</f>
        <v>43585</v>
      </c>
      <c r="AE139" s="138" t="str">
        <f>IF('SUIVI DES VERIFICATIONS'!$V139="","",(MONTH('SUIVI DES VERIFICATIONS'!$V139))-(MONTH('SUIVI DES VERIFICATIONS'!$AD139)))</f>
        <v/>
      </c>
      <c r="AF139" s="138" t="str">
        <f>IF(V139="","",VLOOKUP(MONTH(V139),LISTES!$A$15:$B$26,2,FALSE))</f>
        <v/>
      </c>
      <c r="AG139" s="140"/>
      <c r="AH139" s="87"/>
      <c r="AI139" s="87"/>
      <c r="AJ139" s="87" t="s">
        <v>529</v>
      </c>
      <c r="AK139" s="118"/>
      <c r="AL139" s="87"/>
      <c r="AM139" s="119"/>
      <c r="AN139" s="127"/>
      <c r="AO139" s="162">
        <f>IF('SUIVI DES VERIFICATIONS'!$V139&gt;0,IF('SUIVI DES VERIFICATIONS'!$W139="",1,0),0)</f>
        <v>0</v>
      </c>
      <c r="AP139" s="141">
        <f>IF('SUIVI DES VERIFICATIONS'!$V139&gt;0,IF('SUIVI DES VERIFICATIONS'!$X139="",1,0),0)</f>
        <v>0</v>
      </c>
      <c r="AQ139" s="141">
        <f>IF('SUIVI DES VERIFICATIONS'!$V139&gt;0,IF('SUIVI DES VERIFICATIONS'!$AG139="",1,0),0)</f>
        <v>0</v>
      </c>
      <c r="AR139" s="150" t="str">
        <f>IF(Y139="","",VLOOKUP(Y139,'[1]TABLEAU LC1'!A:A,1,FALSE))</f>
        <v/>
      </c>
    </row>
    <row r="140" spans="1:44" ht="30" customHeight="1">
      <c r="A140" s="95" t="str">
        <f t="shared" si="4"/>
        <v>43044-31-3-75</v>
      </c>
      <c r="B140" s="85">
        <v>43044</v>
      </c>
      <c r="C140" s="81" t="str">
        <f>VLOOKUP(A140,'Liste détentions mat2k'!$A$1:$I$2946,3,FALSE)</f>
        <v xml:space="preserve">BASE NAVALE TOULON            </v>
      </c>
      <c r="D140" s="86">
        <v>31</v>
      </c>
      <c r="E140" s="86">
        <v>3</v>
      </c>
      <c r="F140" s="86">
        <v>75</v>
      </c>
      <c r="G140" s="81" t="str">
        <f>IF('SUIVI DES VERIFICATIONS'!$D140="","",VLOOKUP(A140,'Liste détentions mat2k'!$A$1:$I$2946,5,FALSE))</f>
        <v xml:space="preserve">SMP/MOYENS NAUTIQUES - 43610  </v>
      </c>
      <c r="H140" s="81" t="str">
        <f>IF('SUIVI DES VERIFICATIONS'!$E140="","",VLOOKUP(A140,'Liste détentions mat2k'!$A$1:$I$2946,7,FALSE))</f>
        <v xml:space="preserve">PONT                          </v>
      </c>
      <c r="I140" s="102" t="str">
        <f>IF('SUIVI DES VERIFICATIONS'!$F140="","",VLOOKUP(A140,'Liste détentions mat2k'!$A$1:$I$2946,9,FALSE))</f>
        <v xml:space="preserve">RP 10 OTARIE MANOEUVRE        </v>
      </c>
      <c r="J140" s="109" t="s">
        <v>525</v>
      </c>
      <c r="K140" s="104" t="s">
        <v>525</v>
      </c>
      <c r="L140" s="104" t="s">
        <v>525</v>
      </c>
      <c r="M140" s="104" t="s">
        <v>525</v>
      </c>
      <c r="N140" s="104" t="s">
        <v>526</v>
      </c>
      <c r="O140" s="104" t="s">
        <v>525</v>
      </c>
      <c r="P140" s="104"/>
      <c r="Q140" s="104"/>
      <c r="R140" s="104"/>
      <c r="S140" s="104"/>
      <c r="T140" s="104"/>
      <c r="U140" s="114"/>
      <c r="V140" s="123"/>
      <c r="W140" s="117"/>
      <c r="X140" s="117"/>
      <c r="Y140" s="128"/>
      <c r="Z140" s="123">
        <v>43585</v>
      </c>
      <c r="AA140" s="132"/>
      <c r="AB140" s="151" t="str">
        <f>IF('SUIVI DES VERIFICATIONS'!$V140="","",IF('SUIVI DES VERIFICATIONS'!$V140&lt;='SUIVI DES VERIFICATIONS'!$AD140,0,'SUIVI DES VERIFICATIONS'!$V140-'SUIVI DES VERIFICATIONS'!$AD140))</f>
        <v/>
      </c>
      <c r="AC140" s="134" t="str">
        <f t="shared" si="5"/>
        <v>MAI</v>
      </c>
      <c r="AD140" s="135">
        <f>VLOOKUP('SUIVI DES VERIFICATIONS'!$AC140,'Liste 2'!$D$1:$E$12,2,FALSE)</f>
        <v>43616</v>
      </c>
      <c r="AE140" s="134" t="str">
        <f>IF('SUIVI DES VERIFICATIONS'!$V140="","",(MONTH('SUIVI DES VERIFICATIONS'!$V140))-(MONTH('SUIVI DES VERIFICATIONS'!$AD140)))</f>
        <v/>
      </c>
      <c r="AF140" s="134" t="str">
        <f>IF(V140="","",VLOOKUP(MONTH(V140),LISTES!$A$15:$B$26,2,FALSE))</f>
        <v/>
      </c>
      <c r="AG140" s="136"/>
      <c r="AH140" s="81"/>
      <c r="AI140" s="81"/>
      <c r="AJ140" s="81" t="s">
        <v>529</v>
      </c>
      <c r="AK140" s="116"/>
      <c r="AL140" s="81"/>
      <c r="AM140" s="117"/>
      <c r="AN140" s="128"/>
      <c r="AO140" s="163">
        <f>IF('SUIVI DES VERIFICATIONS'!$V140&gt;0,IF('SUIVI DES VERIFICATIONS'!$W140="",1,0),0)</f>
        <v>0</v>
      </c>
      <c r="AP140" s="137">
        <f>IF('SUIVI DES VERIFICATIONS'!$V140&gt;0,IF('SUIVI DES VERIFICATIONS'!$X140="",1,0),0)</f>
        <v>0</v>
      </c>
      <c r="AQ140" s="137">
        <f>IF('SUIVI DES VERIFICATIONS'!$V140&gt;0,IF('SUIVI DES VERIFICATIONS'!$AG140="",1,0),0)</f>
        <v>0</v>
      </c>
      <c r="AR140" s="152" t="str">
        <f>IF(Y140="","",VLOOKUP(Y140,'[1]TABLEAU LC1'!A:A,1,FALSE))</f>
        <v/>
      </c>
    </row>
    <row r="141" spans="1:44" ht="30" customHeight="1">
      <c r="A141" s="94" t="str">
        <f t="shared" si="4"/>
        <v>43044-31-3-84</v>
      </c>
      <c r="B141" s="88">
        <v>43044</v>
      </c>
      <c r="C141" s="87" t="str">
        <f>VLOOKUP(A141,'Liste détentions mat2k'!$A$1:$I$2946,3,FALSE)</f>
        <v xml:space="preserve">BASE NAVALE TOULON            </v>
      </c>
      <c r="D141" s="89">
        <v>31</v>
      </c>
      <c r="E141" s="89">
        <v>3</v>
      </c>
      <c r="F141" s="89">
        <v>84</v>
      </c>
      <c r="G141" s="87" t="str">
        <f>IF('SUIVI DES VERIFICATIONS'!$D141="","",VLOOKUP(A141,'Liste détentions mat2k'!$A$1:$I$2946,5,FALSE))</f>
        <v xml:space="preserve">SMP/MOYENS NAUTIQUES - 43610  </v>
      </c>
      <c r="H141" s="87" t="str">
        <f>IF('SUIVI DES VERIFICATIONS'!$E141="","",VLOOKUP(A141,'Liste détentions mat2k'!$A$1:$I$2946,7,FALSE))</f>
        <v xml:space="preserve">PONT                          </v>
      </c>
      <c r="I141" s="101" t="str">
        <f>IF('SUIVI DES VERIFICATIONS'!$F141="","",VLOOKUP(A141,'Liste détentions mat2k'!$A$1:$I$2946,9,FALSE))</f>
        <v xml:space="preserve">RPC RASCAS EFFETS SPECIAUX    </v>
      </c>
      <c r="J141" s="108"/>
      <c r="K141" s="105" t="s">
        <v>525</v>
      </c>
      <c r="L141" s="105" t="s">
        <v>525</v>
      </c>
      <c r="M141" s="105" t="s">
        <v>526</v>
      </c>
      <c r="N141" s="105" t="s">
        <v>525</v>
      </c>
      <c r="O141" s="105" t="s">
        <v>525</v>
      </c>
      <c r="P141" s="105"/>
      <c r="Q141" s="105"/>
      <c r="R141" s="105"/>
      <c r="S141" s="105"/>
      <c r="T141" s="105"/>
      <c r="U141" s="113"/>
      <c r="V141" s="122">
        <v>43574</v>
      </c>
      <c r="W141" s="119" t="s">
        <v>542</v>
      </c>
      <c r="X141" s="119" t="s">
        <v>825</v>
      </c>
      <c r="Y141" s="127" t="s">
        <v>1051</v>
      </c>
      <c r="Z141" s="122">
        <v>43552</v>
      </c>
      <c r="AA141" s="131"/>
      <c r="AB141" s="149">
        <f>IF('SUIVI DES VERIFICATIONS'!$V141="","",IF('SUIVI DES VERIFICATIONS'!$V141&lt;='SUIVI DES VERIFICATIONS'!$AD141,0,'SUIVI DES VERIFICATIONS'!$V141-'SUIVI DES VERIFICATIONS'!$AD141))</f>
        <v>0</v>
      </c>
      <c r="AC141" s="138" t="str">
        <f t="shared" si="5"/>
        <v>AVRIL</v>
      </c>
      <c r="AD141" s="139">
        <f>VLOOKUP('SUIVI DES VERIFICATIONS'!$AC141,'Liste 2'!$D$1:$E$12,2,FALSE)</f>
        <v>43585</v>
      </c>
      <c r="AE141" s="138">
        <f>IF('SUIVI DES VERIFICATIONS'!$V141="","",(MONTH('SUIVI DES VERIFICATIONS'!$V141))-(MONTH('SUIVI DES VERIFICATIONS'!$AD141)))</f>
        <v>0</v>
      </c>
      <c r="AF141" s="138" t="str">
        <f>IF(V141="","",VLOOKUP(MONTH(V141),LISTES!$A$15:$B$26,2,FALSE))</f>
        <v>AVRIL</v>
      </c>
      <c r="AG141" s="140" t="s">
        <v>9</v>
      </c>
      <c r="AH141" s="87"/>
      <c r="AI141" s="87"/>
      <c r="AJ141" s="87" t="s">
        <v>529</v>
      </c>
      <c r="AK141" s="118">
        <v>43579</v>
      </c>
      <c r="AL141" s="87"/>
      <c r="AM141" s="119"/>
      <c r="AN141" s="127"/>
      <c r="AO141" s="162">
        <f>IF('SUIVI DES VERIFICATIONS'!$V141&gt;0,IF('SUIVI DES VERIFICATIONS'!$W141="",1,0),0)</f>
        <v>0</v>
      </c>
      <c r="AP141" s="141">
        <f>IF('SUIVI DES VERIFICATIONS'!$V141&gt;0,IF('SUIVI DES VERIFICATIONS'!$X141="",1,0),0)</f>
        <v>0</v>
      </c>
      <c r="AQ141" s="141">
        <f>IF('SUIVI DES VERIFICATIONS'!$V141&gt;0,IF('SUIVI DES VERIFICATIONS'!$AG141="",1,0),0)</f>
        <v>0</v>
      </c>
      <c r="AR141" s="150" t="str">
        <f>IF(Y141="","",VLOOKUP(Y141,'[1]TABLEAU LC1'!A:A,1,FALSE))</f>
        <v>2019-1214</v>
      </c>
    </row>
    <row r="142" spans="1:44" ht="30" customHeight="1">
      <c r="A142" s="95" t="str">
        <f t="shared" si="4"/>
        <v>43044-31-3-86</v>
      </c>
      <c r="B142" s="85">
        <v>43044</v>
      </c>
      <c r="C142" s="81" t="str">
        <f>VLOOKUP(A142,'Liste détentions mat2k'!$A$1:$I$2946,3,FALSE)</f>
        <v xml:space="preserve">BASE NAVALE TOULON            </v>
      </c>
      <c r="D142" s="86">
        <v>31</v>
      </c>
      <c r="E142" s="86">
        <v>3</v>
      </c>
      <c r="F142" s="86">
        <v>86</v>
      </c>
      <c r="G142" s="81" t="str">
        <f>IF('SUIVI DES VERIFICATIONS'!$D142="","",VLOOKUP(A142,'Liste détentions mat2k'!$A$1:$I$2946,5,FALSE))</f>
        <v xml:space="preserve">SMP/MOYENS NAUTIQUES - 43610  </v>
      </c>
      <c r="H142" s="81" t="str">
        <f>IF('SUIVI DES VERIFICATIONS'!$E142="","",VLOOKUP(A142,'Liste détentions mat2k'!$A$1:$I$2946,7,FALSE))</f>
        <v xml:space="preserve">PONT                          </v>
      </c>
      <c r="I142" s="102" t="str">
        <f>IF('SUIVI DES VERIFICATIONS'!$F142="","",VLOOKUP(A142,'Liste détentions mat2k'!$A$1:$I$2946,9,FALSE))</f>
        <v xml:space="preserve">RPC RASCAS COUCHAGE           </v>
      </c>
      <c r="J142" s="109" t="s">
        <v>525</v>
      </c>
      <c r="K142" s="104" t="s">
        <v>525</v>
      </c>
      <c r="L142" s="104" t="s">
        <v>525</v>
      </c>
      <c r="M142" s="104" t="s">
        <v>526</v>
      </c>
      <c r="N142" s="104" t="s">
        <v>525</v>
      </c>
      <c r="O142" s="104" t="s">
        <v>525</v>
      </c>
      <c r="P142" s="104"/>
      <c r="Q142" s="104"/>
      <c r="R142" s="104"/>
      <c r="S142" s="104"/>
      <c r="T142" s="104"/>
      <c r="U142" s="114"/>
      <c r="V142" s="123">
        <v>43574</v>
      </c>
      <c r="W142" s="117" t="s">
        <v>542</v>
      </c>
      <c r="X142" s="117" t="s">
        <v>825</v>
      </c>
      <c r="Y142" s="128" t="s">
        <v>1052</v>
      </c>
      <c r="Z142" s="123">
        <v>43552</v>
      </c>
      <c r="AA142" s="132"/>
      <c r="AB142" s="151">
        <f>IF('SUIVI DES VERIFICATIONS'!$V142="","",IF('SUIVI DES VERIFICATIONS'!$V142&lt;='SUIVI DES VERIFICATIONS'!$AD142,0,'SUIVI DES VERIFICATIONS'!$V142-'SUIVI DES VERIFICATIONS'!$AD142))</f>
        <v>0</v>
      </c>
      <c r="AC142" s="134" t="str">
        <f t="shared" si="5"/>
        <v>AVRIL</v>
      </c>
      <c r="AD142" s="135">
        <f>VLOOKUP('SUIVI DES VERIFICATIONS'!$AC142,'Liste 2'!$D$1:$E$12,2,FALSE)</f>
        <v>43585</v>
      </c>
      <c r="AE142" s="134">
        <f>IF('SUIVI DES VERIFICATIONS'!$V142="","",(MONTH('SUIVI DES VERIFICATIONS'!$V142))-(MONTH('SUIVI DES VERIFICATIONS'!$AD142)))</f>
        <v>0</v>
      </c>
      <c r="AF142" s="134" t="str">
        <f>IF(V142="","",VLOOKUP(MONTH(V142),LISTES!$A$15:$B$26,2,FALSE))</f>
        <v>AVRIL</v>
      </c>
      <c r="AG142" s="136" t="s">
        <v>9</v>
      </c>
      <c r="AH142" s="81"/>
      <c r="AI142" s="81"/>
      <c r="AJ142" s="81" t="s">
        <v>529</v>
      </c>
      <c r="AK142" s="116">
        <v>43579</v>
      </c>
      <c r="AL142" s="81"/>
      <c r="AM142" s="117"/>
      <c r="AN142" s="128"/>
      <c r="AO142" s="163">
        <f>IF('SUIVI DES VERIFICATIONS'!$V142&gt;0,IF('SUIVI DES VERIFICATIONS'!$W142="",1,0),0)</f>
        <v>0</v>
      </c>
      <c r="AP142" s="137">
        <f>IF('SUIVI DES VERIFICATIONS'!$V142&gt;0,IF('SUIVI DES VERIFICATIONS'!$X142="",1,0),0)</f>
        <v>0</v>
      </c>
      <c r="AQ142" s="137">
        <f>IF('SUIVI DES VERIFICATIONS'!$V142&gt;0,IF('SUIVI DES VERIFICATIONS'!$AG142="",1,0),0)</f>
        <v>0</v>
      </c>
      <c r="AR142" s="152" t="str">
        <f>IF(Y142="","",VLOOKUP(Y142,'[1]TABLEAU LC1'!A:A,1,FALSE))</f>
        <v>2019-1215</v>
      </c>
    </row>
    <row r="143" spans="1:44" ht="30" customHeight="1">
      <c r="A143" s="94" t="str">
        <f t="shared" si="4"/>
        <v>43044-32-0-0</v>
      </c>
      <c r="B143" s="88">
        <v>43044</v>
      </c>
      <c r="C143" s="87" t="str">
        <f>VLOOKUP(A143,'Liste détentions mat2k'!$A$1:$I$2946,3,FALSE)</f>
        <v xml:space="preserve">BASE NAVALE TOULON            </v>
      </c>
      <c r="D143" s="89">
        <v>32</v>
      </c>
      <c r="E143" s="89">
        <v>0</v>
      </c>
      <c r="F143" s="89">
        <v>0</v>
      </c>
      <c r="G143" s="87" t="str">
        <f>IF('SUIVI DES VERIFICATIONS'!$D143="","",VLOOKUP(A143,'Liste détentions mat2k'!$A$1:$I$2946,5,FALSE))</f>
        <v xml:space="preserve">SMP/GTP - 43610               </v>
      </c>
      <c r="H143" s="87" t="str">
        <f>IF('SUIVI DES VERIFICATIONS'!$E143="","",VLOOKUP(A143,'Liste détentions mat2k'!$A$1:$I$2946,7,FALSE))</f>
        <v xml:space="preserve">                              </v>
      </c>
      <c r="I143" s="101" t="str">
        <f>IF('SUIVI DES VERIFICATIONS'!$F143="","",VLOOKUP(A143,'Liste détentions mat2k'!$A$1:$I$2946,9,FALSE))</f>
        <v xml:space="preserve">BUREAU PORTUAIRE              </v>
      </c>
      <c r="J143" s="108" t="s">
        <v>525</v>
      </c>
      <c r="K143" s="105" t="s">
        <v>525</v>
      </c>
      <c r="L143" s="105" t="s">
        <v>525</v>
      </c>
      <c r="M143" s="105" t="s">
        <v>526</v>
      </c>
      <c r="N143" s="105" t="s">
        <v>525</v>
      </c>
      <c r="O143" s="105" t="s">
        <v>525</v>
      </c>
      <c r="P143" s="105"/>
      <c r="Q143" s="105"/>
      <c r="R143" s="105"/>
      <c r="S143" s="105"/>
      <c r="T143" s="105"/>
      <c r="U143" s="113"/>
      <c r="V143" s="122">
        <v>43556</v>
      </c>
      <c r="W143" s="119" t="s">
        <v>542</v>
      </c>
      <c r="X143" s="119" t="s">
        <v>825</v>
      </c>
      <c r="Y143" s="127" t="s">
        <v>934</v>
      </c>
      <c r="Z143" s="122">
        <v>43552</v>
      </c>
      <c r="AA143" s="131"/>
      <c r="AB143" s="149">
        <f>IF('SUIVI DES VERIFICATIONS'!$V143="","",IF('SUIVI DES VERIFICATIONS'!$V143&lt;='SUIVI DES VERIFICATIONS'!$AD143,0,'SUIVI DES VERIFICATIONS'!$V143-'SUIVI DES VERIFICATIONS'!$AD143))</f>
        <v>0</v>
      </c>
      <c r="AC143" s="138" t="str">
        <f t="shared" si="5"/>
        <v>AVRIL</v>
      </c>
      <c r="AD143" s="139">
        <f>VLOOKUP('SUIVI DES VERIFICATIONS'!$AC143,'Liste 2'!$D$1:$E$12,2,FALSE)</f>
        <v>43585</v>
      </c>
      <c r="AE143" s="138">
        <f>IF('SUIVI DES VERIFICATIONS'!$V143="","",(MONTH('SUIVI DES VERIFICATIONS'!$V143))-(MONTH('SUIVI DES VERIFICATIONS'!$AD143)))</f>
        <v>0</v>
      </c>
      <c r="AF143" s="138" t="str">
        <f>IF(V143="","",VLOOKUP(MONTH(V143),LISTES!$A$15:$B$26,2,FALSE))</f>
        <v>AVRIL</v>
      </c>
      <c r="AG143" s="140" t="s">
        <v>8</v>
      </c>
      <c r="AH143" s="87"/>
      <c r="AI143" s="87"/>
      <c r="AJ143" s="87"/>
      <c r="AK143" s="118"/>
      <c r="AL143" s="87"/>
      <c r="AM143" s="119"/>
      <c r="AN143" s="127"/>
      <c r="AO143" s="162">
        <f>IF('SUIVI DES VERIFICATIONS'!$V143&gt;0,IF('SUIVI DES VERIFICATIONS'!$W143="",1,0),0)</f>
        <v>0</v>
      </c>
      <c r="AP143" s="141">
        <f>IF('SUIVI DES VERIFICATIONS'!$V143&gt;0,IF('SUIVI DES VERIFICATIONS'!$X143="",1,0),0)</f>
        <v>0</v>
      </c>
      <c r="AQ143" s="141">
        <f>IF('SUIVI DES VERIFICATIONS'!$V143&gt;0,IF('SUIVI DES VERIFICATIONS'!$AG143="",1,0),0)</f>
        <v>0</v>
      </c>
      <c r="AR143" s="150" t="str">
        <f>IF(Y143="","",VLOOKUP(Y143,'[1]TABLEAU LC1'!A:A,1,FALSE))</f>
        <v>2019-910</v>
      </c>
    </row>
    <row r="144" spans="1:44" ht="30" customHeight="1">
      <c r="A144" s="95" t="str">
        <f t="shared" si="4"/>
        <v>43044-32-0-1</v>
      </c>
      <c r="B144" s="85">
        <v>43044</v>
      </c>
      <c r="C144" s="81" t="str">
        <f>VLOOKUP(A144,'Liste détentions mat2k'!$A$1:$I$2946,3,FALSE)</f>
        <v xml:space="preserve">BASE NAVALE TOULON            </v>
      </c>
      <c r="D144" s="86">
        <v>32</v>
      </c>
      <c r="E144" s="86">
        <v>0</v>
      </c>
      <c r="F144" s="86">
        <v>1</v>
      </c>
      <c r="G144" s="81" t="str">
        <f>IF('SUIVI DES VERIFICATIONS'!$D144="","",VLOOKUP(A144,'Liste détentions mat2k'!$A$1:$I$2946,5,FALSE))</f>
        <v xml:space="preserve">SMP/GTP - 43610               </v>
      </c>
      <c r="H144" s="81" t="str">
        <f>IF('SUIVI DES VERIFICATIONS'!$E144="","",VLOOKUP(A144,'Liste détentions mat2k'!$A$1:$I$2946,7,FALSE))</f>
        <v xml:space="preserve">                              </v>
      </c>
      <c r="I144" s="102" t="str">
        <f>IF('SUIVI DES VERIFICATIONS'!$F144="","",VLOOKUP(A144,'Liste détentions mat2k'!$A$1:$I$2946,9,FALSE))</f>
        <v xml:space="preserve">SECTEUR PLONGEE               </v>
      </c>
      <c r="J144" s="109" t="s">
        <v>525</v>
      </c>
      <c r="K144" s="104" t="s">
        <v>525</v>
      </c>
      <c r="L144" s="104" t="s">
        <v>525</v>
      </c>
      <c r="M144" s="104" t="s">
        <v>525</v>
      </c>
      <c r="N144" s="104" t="s">
        <v>526</v>
      </c>
      <c r="O144" s="104" t="s">
        <v>525</v>
      </c>
      <c r="P144" s="104"/>
      <c r="Q144" s="104"/>
      <c r="R144" s="104"/>
      <c r="S144" s="104"/>
      <c r="T144" s="104"/>
      <c r="U144" s="114"/>
      <c r="V144" s="123"/>
      <c r="W144" s="117"/>
      <c r="X144" s="117"/>
      <c r="Y144" s="128"/>
      <c r="Z144" s="123">
        <v>43585</v>
      </c>
      <c r="AA144" s="132"/>
      <c r="AB144" s="151" t="str">
        <f>IF('SUIVI DES VERIFICATIONS'!$V144="","",IF('SUIVI DES VERIFICATIONS'!$V144&lt;='SUIVI DES VERIFICATIONS'!$AD144,0,'SUIVI DES VERIFICATIONS'!$V144-'SUIVI DES VERIFICATIONS'!$AD144))</f>
        <v/>
      </c>
      <c r="AC144" s="134" t="str">
        <f t="shared" si="5"/>
        <v>MAI</v>
      </c>
      <c r="AD144" s="135">
        <f>VLOOKUP('SUIVI DES VERIFICATIONS'!$AC144,'Liste 2'!$D$1:$E$12,2,FALSE)</f>
        <v>43616</v>
      </c>
      <c r="AE144" s="134" t="str">
        <f>IF('SUIVI DES VERIFICATIONS'!$V144="","",(MONTH('SUIVI DES VERIFICATIONS'!$V144))-(MONTH('SUIVI DES VERIFICATIONS'!$AD144)))</f>
        <v/>
      </c>
      <c r="AF144" s="134" t="str">
        <f>IF(V144="","",VLOOKUP(MONTH(V144),LISTES!$A$15:$B$26,2,FALSE))</f>
        <v/>
      </c>
      <c r="AG144" s="136"/>
      <c r="AH144" s="81"/>
      <c r="AI144" s="81"/>
      <c r="AJ144" s="81" t="s">
        <v>529</v>
      </c>
      <c r="AK144" s="116"/>
      <c r="AL144" s="81"/>
      <c r="AM144" s="117"/>
      <c r="AN144" s="128"/>
      <c r="AO144" s="163">
        <f>IF('SUIVI DES VERIFICATIONS'!$V144&gt;0,IF('SUIVI DES VERIFICATIONS'!$W144="",1,0),0)</f>
        <v>0</v>
      </c>
      <c r="AP144" s="137">
        <f>IF('SUIVI DES VERIFICATIONS'!$V144&gt;0,IF('SUIVI DES VERIFICATIONS'!$X144="",1,0),0)</f>
        <v>0</v>
      </c>
      <c r="AQ144" s="137">
        <f>IF('SUIVI DES VERIFICATIONS'!$V144&gt;0,IF('SUIVI DES VERIFICATIONS'!$AG144="",1,0),0)</f>
        <v>0</v>
      </c>
      <c r="AR144" s="152" t="str">
        <f>IF(Y144="","",VLOOKUP(Y144,'[1]TABLEAU LC1'!A:A,1,FALSE))</f>
        <v/>
      </c>
    </row>
    <row r="145" spans="1:44" ht="30" customHeight="1">
      <c r="A145" s="94" t="str">
        <f t="shared" si="4"/>
        <v>43044-32-0-14</v>
      </c>
      <c r="B145" s="88">
        <v>43044</v>
      </c>
      <c r="C145" s="87" t="str">
        <f>VLOOKUP(A145,'Liste détentions mat2k'!$A$1:$I$2946,3,FALSE)</f>
        <v xml:space="preserve">BASE NAVALE TOULON            </v>
      </c>
      <c r="D145" s="89">
        <v>32</v>
      </c>
      <c r="E145" s="89">
        <v>0</v>
      </c>
      <c r="F145" s="89">
        <v>14</v>
      </c>
      <c r="G145" s="87" t="str">
        <f>IF('SUIVI DES VERIFICATIONS'!$D145="","",VLOOKUP(A145,'Liste détentions mat2k'!$A$1:$I$2946,5,FALSE))</f>
        <v xml:space="preserve">SMP/GTP - 43610               </v>
      </c>
      <c r="H145" s="87" t="str">
        <f>IF('SUIVI DES VERIFICATIONS'!$E145="","",VLOOKUP(A145,'Liste détentions mat2k'!$A$1:$I$2946,7,FALSE))</f>
        <v xml:space="preserve">                              </v>
      </c>
      <c r="I145" s="101" t="str">
        <f>IF('SUIVI DES VERIFICATIONS'!$F145="","",VLOOKUP(A145,'Liste détentions mat2k'!$A$1:$I$2946,9,FALSE))</f>
        <v xml:space="preserve">ALLEGES                       </v>
      </c>
      <c r="J145" s="108" t="s">
        <v>525</v>
      </c>
      <c r="K145" s="105" t="s">
        <v>525</v>
      </c>
      <c r="L145" s="105" t="s">
        <v>525</v>
      </c>
      <c r="M145" s="105" t="s">
        <v>526</v>
      </c>
      <c r="N145" s="105" t="s">
        <v>525</v>
      </c>
      <c r="O145" s="105" t="s">
        <v>525</v>
      </c>
      <c r="P145" s="105"/>
      <c r="Q145" s="105"/>
      <c r="R145" s="105"/>
      <c r="S145" s="105"/>
      <c r="T145" s="105"/>
      <c r="U145" s="113"/>
      <c r="V145" s="122">
        <v>43559</v>
      </c>
      <c r="W145" s="119" t="s">
        <v>542</v>
      </c>
      <c r="X145" s="119" t="s">
        <v>825</v>
      </c>
      <c r="Y145" s="127" t="s">
        <v>937</v>
      </c>
      <c r="Z145" s="122">
        <v>43552</v>
      </c>
      <c r="AA145" s="131"/>
      <c r="AB145" s="149">
        <f>IF('SUIVI DES VERIFICATIONS'!$V145="","",IF('SUIVI DES VERIFICATIONS'!$V145&lt;='SUIVI DES VERIFICATIONS'!$AD145,0,'SUIVI DES VERIFICATIONS'!$V145-'SUIVI DES VERIFICATIONS'!$AD145))</f>
        <v>0</v>
      </c>
      <c r="AC145" s="138" t="str">
        <f t="shared" si="5"/>
        <v>AVRIL</v>
      </c>
      <c r="AD145" s="139">
        <f>VLOOKUP('SUIVI DES VERIFICATIONS'!$AC145,'Liste 2'!$D$1:$E$12,2,FALSE)</f>
        <v>43585</v>
      </c>
      <c r="AE145" s="138">
        <f>IF('SUIVI DES VERIFICATIONS'!$V145="","",(MONTH('SUIVI DES VERIFICATIONS'!$V145))-(MONTH('SUIVI DES VERIFICATIONS'!$AD145)))</f>
        <v>0</v>
      </c>
      <c r="AF145" s="138" t="str">
        <f>IF(V145="","",VLOOKUP(MONTH(V145),LISTES!$A$15:$B$26,2,FALSE))</f>
        <v>AVRIL</v>
      </c>
      <c r="AG145" s="140" t="s">
        <v>8</v>
      </c>
      <c r="AH145" s="87"/>
      <c r="AI145" s="87"/>
      <c r="AJ145" s="87"/>
      <c r="AK145" s="118"/>
      <c r="AL145" s="87"/>
      <c r="AM145" s="119"/>
      <c r="AN145" s="127"/>
      <c r="AO145" s="162">
        <f>IF('SUIVI DES VERIFICATIONS'!$V145&gt;0,IF('SUIVI DES VERIFICATIONS'!$W145="",1,0),0)</f>
        <v>0</v>
      </c>
      <c r="AP145" s="141">
        <f>IF('SUIVI DES VERIFICATIONS'!$V145&gt;0,IF('SUIVI DES VERIFICATIONS'!$X145="",1,0),0)</f>
        <v>0</v>
      </c>
      <c r="AQ145" s="141">
        <f>IF('SUIVI DES VERIFICATIONS'!$V145&gt;0,IF('SUIVI DES VERIFICATIONS'!$AG145="",1,0),0)</f>
        <v>0</v>
      </c>
      <c r="AR145" s="150" t="str">
        <f>IF(Y145="","",VLOOKUP(Y145,'[1]TABLEAU LC1'!A:A,1,FALSE))</f>
        <v>2019-911</v>
      </c>
    </row>
    <row r="146" spans="1:44" ht="30" customHeight="1">
      <c r="A146" s="95" t="str">
        <f t="shared" si="4"/>
        <v>43044-32-0-7</v>
      </c>
      <c r="B146" s="85">
        <v>43044</v>
      </c>
      <c r="C146" s="81" t="str">
        <f>VLOOKUP(A146,'Liste détentions mat2k'!$A$1:$I$2946,3,FALSE)</f>
        <v xml:space="preserve">BASE NAVALE TOULON            </v>
      </c>
      <c r="D146" s="86">
        <v>32</v>
      </c>
      <c r="E146" s="86">
        <v>0</v>
      </c>
      <c r="F146" s="86">
        <v>7</v>
      </c>
      <c r="G146" s="81" t="str">
        <f>IF('SUIVI DES VERIFICATIONS'!$D146="","",VLOOKUP(A146,'Liste détentions mat2k'!$A$1:$I$2946,5,FALSE))</f>
        <v xml:space="preserve">SMP/GTP - 43610               </v>
      </c>
      <c r="H146" s="81" t="str">
        <f>IF('SUIVI DES VERIFICATIONS'!$E146="","",VLOOKUP(A146,'Liste détentions mat2k'!$A$1:$I$2946,7,FALSE))</f>
        <v xml:space="preserve">                              </v>
      </c>
      <c r="I146" s="102" t="str">
        <f>IF('SUIVI DES VERIFICATIONS'!$F146="","",VLOOKUP(A146,'Liste détentions mat2k'!$A$1:$I$2946,9,FALSE))</f>
        <v xml:space="preserve">PARC AUX CHAINES              </v>
      </c>
      <c r="J146" s="109" t="s">
        <v>525</v>
      </c>
      <c r="K146" s="104" t="s">
        <v>525</v>
      </c>
      <c r="L146" s="104" t="s">
        <v>526</v>
      </c>
      <c r="M146" s="104" t="s">
        <v>525</v>
      </c>
      <c r="N146" s="104" t="s">
        <v>525</v>
      </c>
      <c r="O146" s="104" t="s">
        <v>525</v>
      </c>
      <c r="P146" s="104"/>
      <c r="Q146" s="104"/>
      <c r="R146" s="104"/>
      <c r="S146" s="104"/>
      <c r="T146" s="104"/>
      <c r="U146" s="114"/>
      <c r="V146" s="123">
        <v>43525</v>
      </c>
      <c r="W146" s="117" t="s">
        <v>542</v>
      </c>
      <c r="X146" s="117" t="s">
        <v>825</v>
      </c>
      <c r="Y146" s="128" t="s">
        <v>747</v>
      </c>
      <c r="Z146" s="123">
        <v>43523</v>
      </c>
      <c r="AA146" s="132"/>
      <c r="AB146" s="151">
        <f>IF('SUIVI DES VERIFICATIONS'!$V146="","",IF('SUIVI DES VERIFICATIONS'!$V146&lt;='SUIVI DES VERIFICATIONS'!$AD146,0,'SUIVI DES VERIFICATIONS'!$V146-'SUIVI DES VERIFICATIONS'!$AD146))</f>
        <v>0</v>
      </c>
      <c r="AC146" s="134" t="str">
        <f t="shared" si="5"/>
        <v>MARS</v>
      </c>
      <c r="AD146" s="135">
        <f>VLOOKUP('SUIVI DES VERIFICATIONS'!$AC146,'Liste 2'!$D$1:$E$12,2,FALSE)</f>
        <v>43555</v>
      </c>
      <c r="AE146" s="134">
        <f>IF('SUIVI DES VERIFICATIONS'!$V146="","",(MONTH('SUIVI DES VERIFICATIONS'!$V146))-(MONTH('SUIVI DES VERIFICATIONS'!$AD146)))</f>
        <v>0</v>
      </c>
      <c r="AF146" s="134" t="str">
        <f>IF(V146="","",VLOOKUP(MONTH(V146),LISTES!$A$15:$B$26,2,FALSE))</f>
        <v>MARS</v>
      </c>
      <c r="AG146" s="136" t="s">
        <v>7</v>
      </c>
      <c r="AH146" s="81"/>
      <c r="AI146" s="81"/>
      <c r="AJ146" s="81"/>
      <c r="AK146" s="116"/>
      <c r="AL146" s="81"/>
      <c r="AM146" s="117"/>
      <c r="AN146" s="128"/>
      <c r="AO146" s="163">
        <f>IF('SUIVI DES VERIFICATIONS'!$V146&gt;0,IF('SUIVI DES VERIFICATIONS'!$W146="",1,0),0)</f>
        <v>0</v>
      </c>
      <c r="AP146" s="137">
        <f>IF('SUIVI DES VERIFICATIONS'!$V146&gt;0,IF('SUIVI DES VERIFICATIONS'!$X146="",1,0),0)</f>
        <v>0</v>
      </c>
      <c r="AQ146" s="137">
        <f>IF('SUIVI DES VERIFICATIONS'!$V146&gt;0,IF('SUIVI DES VERIFICATIONS'!$AG146="",1,0),0)</f>
        <v>0</v>
      </c>
      <c r="AR146" s="152" t="str">
        <f>IF(Y146="","",VLOOKUP(Y146,'[1]TABLEAU LC1'!A:A,1,FALSE))</f>
        <v>2019-528</v>
      </c>
    </row>
    <row r="147" spans="1:44" ht="30" customHeight="1">
      <c r="A147" s="94" t="str">
        <f t="shared" si="4"/>
        <v>43044-32-0-8</v>
      </c>
      <c r="B147" s="88">
        <v>43044</v>
      </c>
      <c r="C147" s="87" t="str">
        <f>VLOOKUP(A147,'Liste détentions mat2k'!$A$1:$I$2946,3,FALSE)</f>
        <v xml:space="preserve">BASE NAVALE TOULON            </v>
      </c>
      <c r="D147" s="89">
        <v>32</v>
      </c>
      <c r="E147" s="89">
        <v>0</v>
      </c>
      <c r="F147" s="89">
        <v>8</v>
      </c>
      <c r="G147" s="87" t="str">
        <f>IF('SUIVI DES VERIFICATIONS'!$D147="","",VLOOKUP(A147,'Liste détentions mat2k'!$A$1:$I$2946,5,FALSE))</f>
        <v xml:space="preserve">SMP/GTP - 43610               </v>
      </c>
      <c r="H147" s="87" t="str">
        <f>IF('SUIVI DES VERIFICATIONS'!$E147="","",VLOOKUP(A147,'Liste détentions mat2k'!$A$1:$I$2946,7,FALSE))</f>
        <v xml:space="preserve">                              </v>
      </c>
      <c r="I147" s="101" t="str">
        <f>IF('SUIVI DES VERIFICATIONS'!$F147="","",VLOOKUP(A147,'Liste détentions mat2k'!$A$1:$I$2946,9,FALSE))</f>
        <v xml:space="preserve">GARNITURE                     </v>
      </c>
      <c r="J147" s="108" t="s">
        <v>525</v>
      </c>
      <c r="K147" s="105" t="s">
        <v>525</v>
      </c>
      <c r="L147" s="105" t="s">
        <v>525</v>
      </c>
      <c r="M147" s="105" t="s">
        <v>525</v>
      </c>
      <c r="N147" s="105" t="s">
        <v>526</v>
      </c>
      <c r="O147" s="105" t="s">
        <v>525</v>
      </c>
      <c r="P147" s="105"/>
      <c r="Q147" s="105"/>
      <c r="R147" s="105"/>
      <c r="S147" s="105"/>
      <c r="T147" s="105"/>
      <c r="U147" s="113"/>
      <c r="V147" s="122">
        <v>43587</v>
      </c>
      <c r="W147" s="119" t="s">
        <v>542</v>
      </c>
      <c r="X147" s="119" t="s">
        <v>825</v>
      </c>
      <c r="Y147" s="127" t="s">
        <v>1534</v>
      </c>
      <c r="Z147" s="122">
        <v>43585</v>
      </c>
      <c r="AA147" s="131"/>
      <c r="AB147" s="149">
        <f>IF('SUIVI DES VERIFICATIONS'!$V147="","",IF('SUIVI DES VERIFICATIONS'!$V147&lt;='SUIVI DES VERIFICATIONS'!$AD147,0,'SUIVI DES VERIFICATIONS'!$V147-'SUIVI DES VERIFICATIONS'!$AD147))</f>
        <v>0</v>
      </c>
      <c r="AC147" s="138" t="str">
        <f t="shared" si="5"/>
        <v>MAI</v>
      </c>
      <c r="AD147" s="139">
        <f>VLOOKUP('SUIVI DES VERIFICATIONS'!$AC147,'Liste 2'!$D$1:$E$12,2,FALSE)</f>
        <v>43616</v>
      </c>
      <c r="AE147" s="138">
        <f>IF('SUIVI DES VERIFICATIONS'!$V147="","",(MONTH('SUIVI DES VERIFICATIONS'!$V147))-(MONTH('SUIVI DES VERIFICATIONS'!$AD147)))</f>
        <v>0</v>
      </c>
      <c r="AF147" s="138" t="str">
        <f>IF(V147="","",VLOOKUP(MONTH(V147),LISTES!$A$15:$B$26,2,FALSE))</f>
        <v>MAI</v>
      </c>
      <c r="AG147" s="140"/>
      <c r="AH147" s="87"/>
      <c r="AI147" s="87"/>
      <c r="AJ147" s="87"/>
      <c r="AK147" s="118"/>
      <c r="AL147" s="87"/>
      <c r="AM147" s="119"/>
      <c r="AN147" s="127"/>
      <c r="AO147" s="162">
        <f>IF('SUIVI DES VERIFICATIONS'!$V147&gt;0,IF('SUIVI DES VERIFICATIONS'!$W147="",1,0),0)</f>
        <v>0</v>
      </c>
      <c r="AP147" s="141">
        <f>IF('SUIVI DES VERIFICATIONS'!$V147&gt;0,IF('SUIVI DES VERIFICATIONS'!$X147="",1,0),0)</f>
        <v>0</v>
      </c>
      <c r="AQ147" s="141">
        <f>IF('SUIVI DES VERIFICATIONS'!$V147&gt;0,IF('SUIVI DES VERIFICATIONS'!$AG147="",1,0),0)</f>
        <v>1</v>
      </c>
      <c r="AR147" s="150" t="str">
        <f>IF(Y147="","",VLOOKUP(Y147,'[1]TABLEAU LC1'!A:A,1,FALSE))</f>
        <v>2019-1529</v>
      </c>
    </row>
    <row r="148" spans="1:44" ht="30" customHeight="1">
      <c r="A148" s="95" t="str">
        <f t="shared" si="4"/>
        <v>43044-32-1-4</v>
      </c>
      <c r="B148" s="85">
        <v>43044</v>
      </c>
      <c r="C148" s="81" t="str">
        <f>VLOOKUP(A148,'Liste détentions mat2k'!$A$1:$I$2946,3,FALSE)</f>
        <v xml:space="preserve">BASE NAVALE TOULON            </v>
      </c>
      <c r="D148" s="86">
        <v>32</v>
      </c>
      <c r="E148" s="86">
        <v>1</v>
      </c>
      <c r="F148" s="86">
        <v>4</v>
      </c>
      <c r="G148" s="81" t="str">
        <f>IF('SUIVI DES VERIFICATIONS'!$D148="","",VLOOKUP(A148,'Liste détentions mat2k'!$A$1:$I$2946,5,FALSE))</f>
        <v xml:space="preserve">SMP/GTP - 43610               </v>
      </c>
      <c r="H148" s="81" t="str">
        <f>IF('SUIVI DES VERIFICATIONS'!$E148="","",VLOOKUP(A148,'Liste détentions mat2k'!$A$1:$I$2946,7,FALSE))</f>
        <v xml:space="preserve">ANTIPOLLUTION/DEFENSE FIXE    </v>
      </c>
      <c r="I148" s="102" t="str">
        <f>IF('SUIVI DES VERIFICATIONS'!$F148="","",VLOOKUP(A148,'Liste détentions mat2k'!$A$1:$I$2946,9,FALSE))</f>
        <v xml:space="preserve">ANTIPOL PONT                  </v>
      </c>
      <c r="J148" s="109" t="s">
        <v>525</v>
      </c>
      <c r="K148" s="104" t="s">
        <v>525</v>
      </c>
      <c r="L148" s="104" t="s">
        <v>525</v>
      </c>
      <c r="M148" s="104" t="s">
        <v>526</v>
      </c>
      <c r="N148" s="104" t="s">
        <v>525</v>
      </c>
      <c r="O148" s="104" t="s">
        <v>525</v>
      </c>
      <c r="P148" s="104"/>
      <c r="Q148" s="104"/>
      <c r="R148" s="104"/>
      <c r="S148" s="104"/>
      <c r="T148" s="104"/>
      <c r="U148" s="114"/>
      <c r="V148" s="123">
        <v>43494</v>
      </c>
      <c r="W148" s="117" t="s">
        <v>543</v>
      </c>
      <c r="X148" s="117" t="s">
        <v>825</v>
      </c>
      <c r="Y148" s="128" t="s">
        <v>573</v>
      </c>
      <c r="Z148" s="123"/>
      <c r="AA148" s="132"/>
      <c r="AB148" s="151">
        <f>IF('SUIVI DES VERIFICATIONS'!$V148="","",IF('SUIVI DES VERIFICATIONS'!$V148&lt;='SUIVI DES VERIFICATIONS'!$AD148,0,'SUIVI DES VERIFICATIONS'!$V148-'SUIVI DES VERIFICATIONS'!$AD148))</f>
        <v>0</v>
      </c>
      <c r="AC148" s="134" t="str">
        <f t="shared" si="5"/>
        <v>AVRIL</v>
      </c>
      <c r="AD148" s="135">
        <f>VLOOKUP('SUIVI DES VERIFICATIONS'!$AC148,'Liste 2'!$D$1:$E$12,2,FALSE)</f>
        <v>43585</v>
      </c>
      <c r="AE148" s="134">
        <f>IF('SUIVI DES VERIFICATIONS'!$V148="","",(MONTH('SUIVI DES VERIFICATIONS'!$V148))-(MONTH('SUIVI DES VERIFICATIONS'!$AD148)))</f>
        <v>-3</v>
      </c>
      <c r="AF148" s="134" t="str">
        <f>IF(V148="","",VLOOKUP(MONTH(V148),LISTES!$A$15:$B$26,2,FALSE))</f>
        <v>JANVIER</v>
      </c>
      <c r="AG148" s="136" t="s">
        <v>6</v>
      </c>
      <c r="AH148" s="81"/>
      <c r="AI148" s="81"/>
      <c r="AJ148" s="81" t="s">
        <v>529</v>
      </c>
      <c r="AK148" s="116">
        <v>43537</v>
      </c>
      <c r="AL148" s="81"/>
      <c r="AM148" s="117"/>
      <c r="AN148" s="128"/>
      <c r="AO148" s="163">
        <f>IF('SUIVI DES VERIFICATIONS'!$V148&gt;0,IF('SUIVI DES VERIFICATIONS'!$W148="",1,0),0)</f>
        <v>0</v>
      </c>
      <c r="AP148" s="137">
        <f>IF('SUIVI DES VERIFICATIONS'!$V148&gt;0,IF('SUIVI DES VERIFICATIONS'!$X148="",1,0),0)</f>
        <v>0</v>
      </c>
      <c r="AQ148" s="137">
        <f>IF('SUIVI DES VERIFICATIONS'!$V148&gt;0,IF('SUIVI DES VERIFICATIONS'!$AG148="",1,0),0)</f>
        <v>0</v>
      </c>
      <c r="AR148" s="152" t="str">
        <f>IF(Y148="","",VLOOKUP(Y148,'[1]TABLEAU LC1'!A:A,1,FALSE))</f>
        <v>2019-177</v>
      </c>
    </row>
    <row r="149" spans="1:44" ht="30" customHeight="1">
      <c r="A149" s="94" t="str">
        <f t="shared" si="4"/>
        <v>43044-32-1-6</v>
      </c>
      <c r="B149" s="88">
        <v>43044</v>
      </c>
      <c r="C149" s="87" t="str">
        <f>VLOOKUP(A149,'Liste détentions mat2k'!$A$1:$I$2946,3,FALSE)</f>
        <v xml:space="preserve">BASE NAVALE TOULON            </v>
      </c>
      <c r="D149" s="89">
        <v>32</v>
      </c>
      <c r="E149" s="89">
        <v>1</v>
      </c>
      <c r="F149" s="89">
        <v>6</v>
      </c>
      <c r="G149" s="87" t="str">
        <f>IF('SUIVI DES VERIFICATIONS'!$D149="","",VLOOKUP(A149,'Liste détentions mat2k'!$A$1:$I$2946,5,FALSE))</f>
        <v xml:space="preserve">SMP/GTP - 43610               </v>
      </c>
      <c r="H149" s="87" t="str">
        <f>IF('SUIVI DES VERIFICATIONS'!$E149="","",VLOOKUP(A149,'Liste détentions mat2k'!$A$1:$I$2946,7,FALSE))</f>
        <v xml:space="preserve">ANTIPOLLUTION/DEFENSE FIXE    </v>
      </c>
      <c r="I149" s="101" t="str">
        <f>IF('SUIVI DES VERIFICATIONS'!$F149="","",VLOOKUP(A149,'Liste détentions mat2k'!$A$1:$I$2946,9,FALSE))</f>
        <v xml:space="preserve">ANTIPOL MACHINE               </v>
      </c>
      <c r="J149" s="108" t="s">
        <v>525</v>
      </c>
      <c r="K149" s="105" t="s">
        <v>525</v>
      </c>
      <c r="L149" s="105" t="s">
        <v>525</v>
      </c>
      <c r="M149" s="105" t="s">
        <v>525</v>
      </c>
      <c r="N149" s="105" t="s">
        <v>525</v>
      </c>
      <c r="O149" s="105" t="s">
        <v>526</v>
      </c>
      <c r="P149" s="105"/>
      <c r="Q149" s="105"/>
      <c r="R149" s="105"/>
      <c r="S149" s="105"/>
      <c r="T149" s="105"/>
      <c r="U149" s="113"/>
      <c r="V149" s="122"/>
      <c r="W149" s="119"/>
      <c r="X149" s="119"/>
      <c r="Y149" s="127"/>
      <c r="Z149" s="122"/>
      <c r="AA149" s="131"/>
      <c r="AB149" s="149" t="str">
        <f>IF('SUIVI DES VERIFICATIONS'!$V149="","",IF('SUIVI DES VERIFICATIONS'!$V149&lt;='SUIVI DES VERIFICATIONS'!$AD149,0,'SUIVI DES VERIFICATIONS'!$V149-'SUIVI DES VERIFICATIONS'!$AD149))</f>
        <v/>
      </c>
      <c r="AC149" s="138" t="str">
        <f t="shared" si="5"/>
        <v>JUIN</v>
      </c>
      <c r="AD149" s="139">
        <f>VLOOKUP('SUIVI DES VERIFICATIONS'!$AC149,'Liste 2'!$D$1:$E$12,2,FALSE)</f>
        <v>43646</v>
      </c>
      <c r="AE149" s="138" t="str">
        <f>IF('SUIVI DES VERIFICATIONS'!$V149="","",(MONTH('SUIVI DES VERIFICATIONS'!$V149))-(MONTH('SUIVI DES VERIFICATIONS'!$AD149)))</f>
        <v/>
      </c>
      <c r="AF149" s="138" t="str">
        <f>IF(V149="","",VLOOKUP(MONTH(V149),LISTES!$A$15:$B$26,2,FALSE))</f>
        <v/>
      </c>
      <c r="AG149" s="140"/>
      <c r="AH149" s="87"/>
      <c r="AI149" s="87"/>
      <c r="AJ149" s="87" t="s">
        <v>529</v>
      </c>
      <c r="AK149" s="118"/>
      <c r="AL149" s="87"/>
      <c r="AM149" s="119"/>
      <c r="AN149" s="127"/>
      <c r="AO149" s="162">
        <f>IF('SUIVI DES VERIFICATIONS'!$V149&gt;0,IF('SUIVI DES VERIFICATIONS'!$W149="",1,0),0)</f>
        <v>0</v>
      </c>
      <c r="AP149" s="141">
        <f>IF('SUIVI DES VERIFICATIONS'!$V149&gt;0,IF('SUIVI DES VERIFICATIONS'!$X149="",1,0),0)</f>
        <v>0</v>
      </c>
      <c r="AQ149" s="141">
        <f>IF('SUIVI DES VERIFICATIONS'!$V149&gt;0,IF('SUIVI DES VERIFICATIONS'!$AG149="",1,0),0)</f>
        <v>0</v>
      </c>
      <c r="AR149" s="150" t="str">
        <f>IF(Y149="","",VLOOKUP(Y149,'[1]TABLEAU LC1'!A:A,1,FALSE))</f>
        <v/>
      </c>
    </row>
    <row r="150" spans="1:44" ht="30" customHeight="1">
      <c r="A150" s="95" t="str">
        <f t="shared" si="4"/>
        <v>43044-32-1-7</v>
      </c>
      <c r="B150" s="85">
        <v>43044</v>
      </c>
      <c r="C150" s="81" t="str">
        <f>VLOOKUP(A150,'Liste détentions mat2k'!$A$1:$I$2946,3,FALSE)</f>
        <v xml:space="preserve">BASE NAVALE TOULON            </v>
      </c>
      <c r="D150" s="86">
        <v>32</v>
      </c>
      <c r="E150" s="86">
        <v>1</v>
      </c>
      <c r="F150" s="86">
        <v>7</v>
      </c>
      <c r="G150" s="81" t="str">
        <f>IF('SUIVI DES VERIFICATIONS'!$D150="","",VLOOKUP(A150,'Liste détentions mat2k'!$A$1:$I$2946,5,FALSE))</f>
        <v xml:space="preserve">SMP/GTP - 43610               </v>
      </c>
      <c r="H150" s="81" t="str">
        <f>IF('SUIVI DES VERIFICATIONS'!$E150="","",VLOOKUP(A150,'Liste détentions mat2k'!$A$1:$I$2946,7,FALSE))</f>
        <v xml:space="preserve">ANTIPOLLUTION/DEFENSE FIXE    </v>
      </c>
      <c r="I150" s="102" t="str">
        <f>IF('SUIVI DES VERIFICATIONS'!$F150="","",VLOOKUP(A150,'Liste détentions mat2k'!$A$1:$I$2946,9,FALSE))</f>
        <v xml:space="preserve">E.E.I. MODULE MANOEUVRE       </v>
      </c>
      <c r="J150" s="109" t="s">
        <v>525</v>
      </c>
      <c r="K150" s="104" t="s">
        <v>525</v>
      </c>
      <c r="L150" s="104" t="s">
        <v>525</v>
      </c>
      <c r="M150" s="104" t="s">
        <v>525</v>
      </c>
      <c r="N150" s="104" t="s">
        <v>525</v>
      </c>
      <c r="O150" s="104" t="s">
        <v>526</v>
      </c>
      <c r="P150" s="104"/>
      <c r="Q150" s="104"/>
      <c r="R150" s="104"/>
      <c r="S150" s="104"/>
      <c r="T150" s="104"/>
      <c r="U150" s="114"/>
      <c r="V150" s="123"/>
      <c r="W150" s="117"/>
      <c r="X150" s="117"/>
      <c r="Y150" s="128"/>
      <c r="Z150" s="123"/>
      <c r="AA150" s="132"/>
      <c r="AB150" s="151" t="str">
        <f>IF('SUIVI DES VERIFICATIONS'!$V150="","",IF('SUIVI DES VERIFICATIONS'!$V150&lt;='SUIVI DES VERIFICATIONS'!$AD150,0,'SUIVI DES VERIFICATIONS'!$V150-'SUIVI DES VERIFICATIONS'!$AD150))</f>
        <v/>
      </c>
      <c r="AC150" s="134" t="str">
        <f t="shared" si="5"/>
        <v>JUIN</v>
      </c>
      <c r="AD150" s="135">
        <f>VLOOKUP('SUIVI DES VERIFICATIONS'!$AC150,'Liste 2'!$D$1:$E$12,2,FALSE)</f>
        <v>43646</v>
      </c>
      <c r="AE150" s="134" t="str">
        <f>IF('SUIVI DES VERIFICATIONS'!$V150="","",(MONTH('SUIVI DES VERIFICATIONS'!$V150))-(MONTH('SUIVI DES VERIFICATIONS'!$AD150)))</f>
        <v/>
      </c>
      <c r="AF150" s="134" t="str">
        <f>IF(V150="","",VLOOKUP(MONTH(V150),LISTES!$A$15:$B$26,2,FALSE))</f>
        <v/>
      </c>
      <c r="AG150" s="136"/>
      <c r="AH150" s="81"/>
      <c r="AI150" s="81"/>
      <c r="AJ150" s="81" t="s">
        <v>529</v>
      </c>
      <c r="AK150" s="116"/>
      <c r="AL150" s="81"/>
      <c r="AM150" s="117"/>
      <c r="AN150" s="128"/>
      <c r="AO150" s="163">
        <f>IF('SUIVI DES VERIFICATIONS'!$V150&gt;0,IF('SUIVI DES VERIFICATIONS'!$W150="",1,0),0)</f>
        <v>0</v>
      </c>
      <c r="AP150" s="137">
        <f>IF('SUIVI DES VERIFICATIONS'!$V150&gt;0,IF('SUIVI DES VERIFICATIONS'!$X150="",1,0),0)</f>
        <v>0</v>
      </c>
      <c r="AQ150" s="137">
        <f>IF('SUIVI DES VERIFICATIONS'!$V150&gt;0,IF('SUIVI DES VERIFICATIONS'!$AG150="",1,0),0)</f>
        <v>0</v>
      </c>
      <c r="AR150" s="152" t="str">
        <f>IF(Y150="","",VLOOKUP(Y150,'[1]TABLEAU LC1'!A:A,1,FALSE))</f>
        <v/>
      </c>
    </row>
    <row r="151" spans="1:44" ht="30" customHeight="1">
      <c r="A151" s="94" t="str">
        <f t="shared" si="4"/>
        <v>43044-32-2-10</v>
      </c>
      <c r="B151" s="88">
        <v>43044</v>
      </c>
      <c r="C151" s="87" t="str">
        <f>VLOOKUP(A151,'Liste détentions mat2k'!$A$1:$I$2946,3,FALSE)</f>
        <v xml:space="preserve">BASE NAVALE TOULON            </v>
      </c>
      <c r="D151" s="89">
        <v>32</v>
      </c>
      <c r="E151" s="89">
        <v>2</v>
      </c>
      <c r="F151" s="89">
        <v>10</v>
      </c>
      <c r="G151" s="87" t="str">
        <f>IF('SUIVI DES VERIFICATIONS'!$D151="","",VLOOKUP(A151,'Liste détentions mat2k'!$A$1:$I$2946,5,FALSE))</f>
        <v xml:space="preserve">SMP/GTP - 43610               </v>
      </c>
      <c r="H151" s="87" t="str">
        <f>IF('SUIVI DES VERIFICATIONS'!$E151="","",VLOOKUP(A151,'Liste détentions mat2k'!$A$1:$I$2946,7,FALSE))</f>
        <v xml:space="preserve">                              </v>
      </c>
      <c r="I151" s="101" t="str">
        <f>IF('SUIVI DES VERIFICATIONS'!$F151="","",VLOOKUP(A151,'Liste détentions mat2k'!$A$1:$I$2946,9,FALSE))</f>
        <v xml:space="preserve">EFFETS SPECIAUX ANTIPOLL      </v>
      </c>
      <c r="J151" s="108" t="s">
        <v>525</v>
      </c>
      <c r="K151" s="105" t="s">
        <v>525</v>
      </c>
      <c r="L151" s="105" t="s">
        <v>526</v>
      </c>
      <c r="M151" s="105" t="s">
        <v>525</v>
      </c>
      <c r="N151" s="105" t="s">
        <v>525</v>
      </c>
      <c r="O151" s="105" t="s">
        <v>525</v>
      </c>
      <c r="P151" s="105"/>
      <c r="Q151" s="105"/>
      <c r="R151" s="105"/>
      <c r="S151" s="105"/>
      <c r="T151" s="105"/>
      <c r="U151" s="113"/>
      <c r="V151" s="122">
        <v>43536</v>
      </c>
      <c r="W151" s="119" t="s">
        <v>542</v>
      </c>
      <c r="X151" s="119" t="s">
        <v>825</v>
      </c>
      <c r="Y151" s="127" t="s">
        <v>839</v>
      </c>
      <c r="Z151" s="122">
        <v>43523</v>
      </c>
      <c r="AA151" s="131"/>
      <c r="AB151" s="149">
        <f>IF('SUIVI DES VERIFICATIONS'!$V151="","",IF('SUIVI DES VERIFICATIONS'!$V151&lt;='SUIVI DES VERIFICATIONS'!$AD151,0,'SUIVI DES VERIFICATIONS'!$V151-'SUIVI DES VERIFICATIONS'!$AD151))</f>
        <v>0</v>
      </c>
      <c r="AC151" s="138" t="str">
        <f t="shared" si="5"/>
        <v>MARS</v>
      </c>
      <c r="AD151" s="139">
        <f>VLOOKUP('SUIVI DES VERIFICATIONS'!$AC151,'Liste 2'!$D$1:$E$12,2,FALSE)</f>
        <v>43555</v>
      </c>
      <c r="AE151" s="138">
        <f>IF('SUIVI DES VERIFICATIONS'!$V151="","",(MONTH('SUIVI DES VERIFICATIONS'!$V151))-(MONTH('SUIVI DES VERIFICATIONS'!$AD151)))</f>
        <v>0</v>
      </c>
      <c r="AF151" s="138" t="str">
        <f>IF(V151="","",VLOOKUP(MONTH(V151),LISTES!$A$15:$B$26,2,FALSE))</f>
        <v>MARS</v>
      </c>
      <c r="AG151" s="140" t="s">
        <v>8</v>
      </c>
      <c r="AH151" s="87"/>
      <c r="AI151" s="87"/>
      <c r="AJ151" s="87" t="s">
        <v>529</v>
      </c>
      <c r="AK151" s="118">
        <v>43544</v>
      </c>
      <c r="AL151" s="87"/>
      <c r="AM151" s="119"/>
      <c r="AN151" s="127"/>
      <c r="AO151" s="162">
        <f>IF('SUIVI DES VERIFICATIONS'!$V151&gt;0,IF('SUIVI DES VERIFICATIONS'!$W151="",1,0),0)</f>
        <v>0</v>
      </c>
      <c r="AP151" s="141">
        <f>IF('SUIVI DES VERIFICATIONS'!$V151&gt;0,IF('SUIVI DES VERIFICATIONS'!$X151="",1,0),0)</f>
        <v>0</v>
      </c>
      <c r="AQ151" s="141">
        <f>IF('SUIVI DES VERIFICATIONS'!$V151&gt;0,IF('SUIVI DES VERIFICATIONS'!$AG151="",1,0),0)</f>
        <v>0</v>
      </c>
      <c r="AR151" s="150" t="str">
        <f>IF(Y151="","",VLOOKUP(Y151,'[1]TABLEAU LC1'!A:A,1,FALSE))</f>
        <v>2019-718</v>
      </c>
    </row>
    <row r="152" spans="1:44" ht="30" customHeight="1">
      <c r="A152" s="95" t="str">
        <f t="shared" si="4"/>
        <v>43044-32-2-9</v>
      </c>
      <c r="B152" s="85">
        <v>43044</v>
      </c>
      <c r="C152" s="81" t="str">
        <f>VLOOKUP(A152,'Liste détentions mat2k'!$A$1:$I$2946,3,FALSE)</f>
        <v xml:space="preserve">BASE NAVALE TOULON            </v>
      </c>
      <c r="D152" s="86">
        <v>32</v>
      </c>
      <c r="E152" s="86">
        <v>2</v>
      </c>
      <c r="F152" s="86">
        <v>9</v>
      </c>
      <c r="G152" s="81" t="str">
        <f>IF('SUIVI DES VERIFICATIONS'!$D152="","",VLOOKUP(A152,'Liste détentions mat2k'!$A$1:$I$2946,5,FALSE))</f>
        <v xml:space="preserve">SMP/GTP - 43610               </v>
      </c>
      <c r="H152" s="81" t="str">
        <f>IF('SUIVI DES VERIFICATIONS'!$E152="","",VLOOKUP(A152,'Liste détentions mat2k'!$A$1:$I$2946,7,FALSE))</f>
        <v xml:space="preserve">                              </v>
      </c>
      <c r="I152" s="102" t="str">
        <f>IF('SUIVI DES VERIFICATIONS'!$F152="","",VLOOKUP(A152,'Liste détentions mat2k'!$A$1:$I$2946,9,FALSE))</f>
        <v xml:space="preserve">CASERNEMENT BAT ANTIPOL       </v>
      </c>
      <c r="J152" s="109" t="s">
        <v>525</v>
      </c>
      <c r="K152" s="104" t="s">
        <v>525</v>
      </c>
      <c r="L152" s="104" t="s">
        <v>525</v>
      </c>
      <c r="M152" s="104" t="s">
        <v>526</v>
      </c>
      <c r="N152" s="104" t="s">
        <v>525</v>
      </c>
      <c r="O152" s="104" t="s">
        <v>525</v>
      </c>
      <c r="P152" s="104"/>
      <c r="Q152" s="104"/>
      <c r="R152" s="104"/>
      <c r="S152" s="104"/>
      <c r="T152" s="104"/>
      <c r="U152" s="114"/>
      <c r="V152" s="123">
        <v>43556</v>
      </c>
      <c r="W152" s="117" t="s">
        <v>542</v>
      </c>
      <c r="X152" s="117" t="s">
        <v>825</v>
      </c>
      <c r="Y152" s="128" t="s">
        <v>957</v>
      </c>
      <c r="Z152" s="123">
        <v>43552</v>
      </c>
      <c r="AA152" s="132"/>
      <c r="AB152" s="151">
        <f>IF('SUIVI DES VERIFICATIONS'!$V152="","",IF('SUIVI DES VERIFICATIONS'!$V152&lt;='SUIVI DES VERIFICATIONS'!$AD152,0,'SUIVI DES VERIFICATIONS'!$V152-'SUIVI DES VERIFICATIONS'!$AD152))</f>
        <v>0</v>
      </c>
      <c r="AC152" s="134" t="str">
        <f t="shared" si="5"/>
        <v>AVRIL</v>
      </c>
      <c r="AD152" s="135">
        <f>VLOOKUP('SUIVI DES VERIFICATIONS'!$AC152,'Liste 2'!$D$1:$E$12,2,FALSE)</f>
        <v>43585</v>
      </c>
      <c r="AE152" s="134">
        <f>IF('SUIVI DES VERIFICATIONS'!$V152="","",(MONTH('SUIVI DES VERIFICATIONS'!$V152))-(MONTH('SUIVI DES VERIFICATIONS'!$AD152)))</f>
        <v>0</v>
      </c>
      <c r="AF152" s="134" t="str">
        <f>IF(V152="","",VLOOKUP(MONTH(V152),LISTES!$A$15:$B$26,2,FALSE))</f>
        <v>AVRIL</v>
      </c>
      <c r="AG152" s="136" t="s">
        <v>8</v>
      </c>
      <c r="AH152" s="81"/>
      <c r="AI152" s="81"/>
      <c r="AJ152" s="81"/>
      <c r="AK152" s="116"/>
      <c r="AL152" s="81"/>
      <c r="AM152" s="117"/>
      <c r="AN152" s="128"/>
      <c r="AO152" s="163">
        <f>IF('SUIVI DES VERIFICATIONS'!$V152&gt;0,IF('SUIVI DES VERIFICATIONS'!$W152="",1,0),0)</f>
        <v>0</v>
      </c>
      <c r="AP152" s="137">
        <f>IF('SUIVI DES VERIFICATIONS'!$V152&gt;0,IF('SUIVI DES VERIFICATIONS'!$X152="",1,0),0)</f>
        <v>0</v>
      </c>
      <c r="AQ152" s="137">
        <f>IF('SUIVI DES VERIFICATIONS'!$V152&gt;0,IF('SUIVI DES VERIFICATIONS'!$AG152="",1,0),0)</f>
        <v>0</v>
      </c>
      <c r="AR152" s="152" t="str">
        <f>IF(Y152="","",VLOOKUP(Y152,'[1]TABLEAU LC1'!A:A,1,FALSE))</f>
        <v>2019-1002</v>
      </c>
    </row>
    <row r="153" spans="1:44" ht="30" customHeight="1">
      <c r="A153" s="94" t="str">
        <f t="shared" si="4"/>
        <v>43044-32-3-0</v>
      </c>
      <c r="B153" s="88">
        <v>43044</v>
      </c>
      <c r="C153" s="87" t="str">
        <f>VLOOKUP(A153,'Liste détentions mat2k'!$A$1:$I$2946,3,FALSE)</f>
        <v xml:space="preserve">BASE NAVALE TOULON            </v>
      </c>
      <c r="D153" s="89">
        <v>32</v>
      </c>
      <c r="E153" s="89">
        <v>3</v>
      </c>
      <c r="F153" s="89">
        <v>0</v>
      </c>
      <c r="G153" s="87" t="str">
        <f>IF('SUIVI DES VERIFICATIONS'!$D153="","",VLOOKUP(A153,'Liste détentions mat2k'!$A$1:$I$2946,5,FALSE))</f>
        <v xml:space="preserve">SMP/GTP - 43610               </v>
      </c>
      <c r="H153" s="87" t="str">
        <f>IF('SUIVI DES VERIFICATIONS'!$E153="","",VLOOKUP(A153,'Liste détentions mat2k'!$A$1:$I$2946,7,FALSE))</f>
        <v xml:space="preserve">CRA CHEVREUIL                 </v>
      </c>
      <c r="I153" s="101" t="str">
        <f>IF('SUIVI DES VERIFICATIONS'!$F153="","",VLOOKUP(A153,'Liste détentions mat2k'!$A$1:$I$2946,9,FALSE))</f>
        <v xml:space="preserve">MANOEUVRE                     </v>
      </c>
      <c r="J153" s="108" t="s">
        <v>525</v>
      </c>
      <c r="K153" s="105" t="s">
        <v>525</v>
      </c>
      <c r="L153" s="105" t="s">
        <v>526</v>
      </c>
      <c r="M153" s="105" t="s">
        <v>525</v>
      </c>
      <c r="N153" s="105" t="s">
        <v>525</v>
      </c>
      <c r="O153" s="105" t="s">
        <v>525</v>
      </c>
      <c r="P153" s="105"/>
      <c r="Q153" s="105"/>
      <c r="R153" s="105"/>
      <c r="S153" s="105"/>
      <c r="T153" s="105"/>
      <c r="U153" s="113"/>
      <c r="V153" s="122">
        <v>43530</v>
      </c>
      <c r="W153" s="119" t="s">
        <v>537</v>
      </c>
      <c r="X153" s="119" t="s">
        <v>825</v>
      </c>
      <c r="Y153" s="127" t="s">
        <v>820</v>
      </c>
      <c r="Z153" s="122">
        <v>43523</v>
      </c>
      <c r="AA153" s="131"/>
      <c r="AB153" s="149">
        <f>IF('SUIVI DES VERIFICATIONS'!$V153="","",IF('SUIVI DES VERIFICATIONS'!$V153&lt;='SUIVI DES VERIFICATIONS'!$AD153,0,'SUIVI DES VERIFICATIONS'!$V153-'SUIVI DES VERIFICATIONS'!$AD153))</f>
        <v>0</v>
      </c>
      <c r="AC153" s="138" t="str">
        <f t="shared" si="5"/>
        <v>MARS</v>
      </c>
      <c r="AD153" s="139">
        <f>VLOOKUP('SUIVI DES VERIFICATIONS'!$AC153,'Liste 2'!$D$1:$E$12,2,FALSE)</f>
        <v>43555</v>
      </c>
      <c r="AE153" s="138">
        <f>IF('SUIVI DES VERIFICATIONS'!$V153="","",(MONTH('SUIVI DES VERIFICATIONS'!$V153))-(MONTH('SUIVI DES VERIFICATIONS'!$AD153)))</f>
        <v>0</v>
      </c>
      <c r="AF153" s="138" t="str">
        <f>IF(V153="","",VLOOKUP(MONTH(V153),LISTES!$A$15:$B$26,2,FALSE))</f>
        <v>MARS</v>
      </c>
      <c r="AG153" s="140" t="s">
        <v>8</v>
      </c>
      <c r="AH153" s="87"/>
      <c r="AI153" s="87"/>
      <c r="AJ153" s="87"/>
      <c r="AK153" s="118"/>
      <c r="AL153" s="87"/>
      <c r="AM153" s="119"/>
      <c r="AN153" s="127"/>
      <c r="AO153" s="162">
        <f>IF('SUIVI DES VERIFICATIONS'!$V153&gt;0,IF('SUIVI DES VERIFICATIONS'!$W153="",1,0),0)</f>
        <v>0</v>
      </c>
      <c r="AP153" s="141">
        <f>IF('SUIVI DES VERIFICATIONS'!$V153&gt;0,IF('SUIVI DES VERIFICATIONS'!$X153="",1,0),0)</f>
        <v>0</v>
      </c>
      <c r="AQ153" s="141">
        <f>IF('SUIVI DES VERIFICATIONS'!$V153&gt;0,IF('SUIVI DES VERIFICATIONS'!$AG153="",1,0),0)</f>
        <v>0</v>
      </c>
      <c r="AR153" s="150" t="str">
        <f>IF(Y153="","",VLOOKUP(Y153,'[1]TABLEAU LC1'!A:A,1,FALSE))</f>
        <v>2019-676</v>
      </c>
    </row>
    <row r="154" spans="1:44" ht="30" customHeight="1">
      <c r="A154" s="95" t="str">
        <f t="shared" si="4"/>
        <v>43044-32-3-1</v>
      </c>
      <c r="B154" s="85">
        <v>43044</v>
      </c>
      <c r="C154" s="81" t="str">
        <f>VLOOKUP(A154,'Liste détentions mat2k'!$A$1:$I$2946,3,FALSE)</f>
        <v xml:space="preserve">BASE NAVALE TOULON            </v>
      </c>
      <c r="D154" s="86">
        <v>32</v>
      </c>
      <c r="E154" s="86">
        <v>3</v>
      </c>
      <c r="F154" s="86">
        <v>1</v>
      </c>
      <c r="G154" s="81" t="str">
        <f>IF('SUIVI DES VERIFICATIONS'!$D154="","",VLOOKUP(A154,'Liste détentions mat2k'!$A$1:$I$2946,5,FALSE))</f>
        <v xml:space="preserve">SMP/GTP - 43610               </v>
      </c>
      <c r="H154" s="81" t="str">
        <f>IF('SUIVI DES VERIFICATIONS'!$E154="","",VLOOKUP(A154,'Liste détentions mat2k'!$A$1:$I$2946,7,FALSE))</f>
        <v xml:space="preserve">CRA CHEVREUIL                 </v>
      </c>
      <c r="I154" s="102" t="str">
        <f>IF('SUIVI DES VERIFICATIONS'!$F154="","",VLOOKUP(A154,'Liste détentions mat2k'!$A$1:$I$2946,9,FALSE))</f>
        <v xml:space="preserve">CASERNEMENT/TIMONERIE         </v>
      </c>
      <c r="J154" s="109" t="s">
        <v>525</v>
      </c>
      <c r="K154" s="104" t="s">
        <v>525</v>
      </c>
      <c r="L154" s="104" t="s">
        <v>525</v>
      </c>
      <c r="M154" s="104" t="s">
        <v>526</v>
      </c>
      <c r="N154" s="104" t="s">
        <v>525</v>
      </c>
      <c r="O154" s="104" t="s">
        <v>525</v>
      </c>
      <c r="P154" s="104"/>
      <c r="Q154" s="104"/>
      <c r="R154" s="104"/>
      <c r="S154" s="104"/>
      <c r="T154" s="104"/>
      <c r="U154" s="114"/>
      <c r="V154" s="123">
        <v>43530</v>
      </c>
      <c r="W154" s="117" t="s">
        <v>537</v>
      </c>
      <c r="X154" s="117" t="s">
        <v>825</v>
      </c>
      <c r="Y154" s="128" t="s">
        <v>818</v>
      </c>
      <c r="Z154" s="123"/>
      <c r="AA154" s="132"/>
      <c r="AB154" s="151">
        <f>IF('SUIVI DES VERIFICATIONS'!$V154="","",IF('SUIVI DES VERIFICATIONS'!$V154&lt;='SUIVI DES VERIFICATIONS'!$AD154,0,'SUIVI DES VERIFICATIONS'!$V154-'SUIVI DES VERIFICATIONS'!$AD154))</f>
        <v>0</v>
      </c>
      <c r="AC154" s="134" t="str">
        <f t="shared" si="5"/>
        <v>AVRIL</v>
      </c>
      <c r="AD154" s="135">
        <f>VLOOKUP('SUIVI DES VERIFICATIONS'!$AC154,'Liste 2'!$D$1:$E$12,2,FALSE)</f>
        <v>43585</v>
      </c>
      <c r="AE154" s="134">
        <f>IF('SUIVI DES VERIFICATIONS'!$V154="","",(MONTH('SUIVI DES VERIFICATIONS'!$V154))-(MONTH('SUIVI DES VERIFICATIONS'!$AD154)))</f>
        <v>-1</v>
      </c>
      <c r="AF154" s="134" t="str">
        <f>IF(V154="","",VLOOKUP(MONTH(V154),LISTES!$A$15:$B$26,2,FALSE))</f>
        <v>MARS</v>
      </c>
      <c r="AG154" s="136" t="s">
        <v>8</v>
      </c>
      <c r="AH154" s="81"/>
      <c r="AI154" s="81"/>
      <c r="AJ154" s="81" t="s">
        <v>529</v>
      </c>
      <c r="AK154" s="116">
        <v>43544</v>
      </c>
      <c r="AL154" s="81"/>
      <c r="AM154" s="117"/>
      <c r="AN154" s="128"/>
      <c r="AO154" s="163">
        <f>IF('SUIVI DES VERIFICATIONS'!$V154&gt;0,IF('SUIVI DES VERIFICATIONS'!$W154="",1,0),0)</f>
        <v>0</v>
      </c>
      <c r="AP154" s="137">
        <f>IF('SUIVI DES VERIFICATIONS'!$V154&gt;0,IF('SUIVI DES VERIFICATIONS'!$X154="",1,0),0)</f>
        <v>0</v>
      </c>
      <c r="AQ154" s="137">
        <f>IF('SUIVI DES VERIFICATIONS'!$V154&gt;0,IF('SUIVI DES VERIFICATIONS'!$AG154="",1,0),0)</f>
        <v>0</v>
      </c>
      <c r="AR154" s="152" t="str">
        <f>IF(Y154="","",VLOOKUP(Y154,'[1]TABLEAU LC1'!A:A,1,FALSE))</f>
        <v>2019-678</v>
      </c>
    </row>
    <row r="155" spans="1:44" ht="30" customHeight="1">
      <c r="A155" s="94" t="str">
        <f t="shared" si="4"/>
        <v>43044-32-3-2</v>
      </c>
      <c r="B155" s="88">
        <v>43044</v>
      </c>
      <c r="C155" s="87" t="str">
        <f>VLOOKUP(A155,'Liste détentions mat2k'!$A$1:$I$2946,3,FALSE)</f>
        <v xml:space="preserve">BASE NAVALE TOULON            </v>
      </c>
      <c r="D155" s="89">
        <v>32</v>
      </c>
      <c r="E155" s="89">
        <v>3</v>
      </c>
      <c r="F155" s="89">
        <v>2</v>
      </c>
      <c r="G155" s="87" t="str">
        <f>IF('SUIVI DES VERIFICATIONS'!$D155="","",VLOOKUP(A155,'Liste détentions mat2k'!$A$1:$I$2946,5,FALSE))</f>
        <v xml:space="preserve">SMP/GTP - 43610               </v>
      </c>
      <c r="H155" s="87" t="str">
        <f>IF('SUIVI DES VERIFICATIONS'!$E155="","",VLOOKUP(A155,'Liste détentions mat2k'!$A$1:$I$2946,7,FALSE))</f>
        <v xml:space="preserve">CRA CHEVREUIL                 </v>
      </c>
      <c r="I155" s="101" t="str">
        <f>IF('SUIVI DES VERIFICATIONS'!$F155="","",VLOOKUP(A155,'Liste détentions mat2k'!$A$1:$I$2946,9,FALSE))</f>
        <v xml:space="preserve">VETEMENTS SPECIAUX/COUCHAGE   </v>
      </c>
      <c r="J155" s="108" t="s">
        <v>525</v>
      </c>
      <c r="K155" s="105" t="s">
        <v>525</v>
      </c>
      <c r="L155" s="105" t="s">
        <v>525</v>
      </c>
      <c r="M155" s="105" t="s">
        <v>526</v>
      </c>
      <c r="N155" s="105" t="s">
        <v>525</v>
      </c>
      <c r="O155" s="105" t="s">
        <v>525</v>
      </c>
      <c r="P155" s="105"/>
      <c r="Q155" s="105"/>
      <c r="R155" s="105"/>
      <c r="S155" s="105"/>
      <c r="T155" s="105"/>
      <c r="U155" s="113"/>
      <c r="V155" s="122">
        <v>43509</v>
      </c>
      <c r="W155" s="119" t="s">
        <v>537</v>
      </c>
      <c r="X155" s="119" t="s">
        <v>825</v>
      </c>
      <c r="Y155" s="127" t="s">
        <v>689</v>
      </c>
      <c r="Z155" s="122"/>
      <c r="AA155" s="131"/>
      <c r="AB155" s="149">
        <f>IF('SUIVI DES VERIFICATIONS'!$V155="","",IF('SUIVI DES VERIFICATIONS'!$V155&lt;='SUIVI DES VERIFICATIONS'!$AD155,0,'SUIVI DES VERIFICATIONS'!$V155-'SUIVI DES VERIFICATIONS'!$AD155))</f>
        <v>0</v>
      </c>
      <c r="AC155" s="138" t="str">
        <f t="shared" si="5"/>
        <v>AVRIL</v>
      </c>
      <c r="AD155" s="139">
        <f>VLOOKUP('SUIVI DES VERIFICATIONS'!$AC155,'Liste 2'!$D$1:$E$12,2,FALSE)</f>
        <v>43585</v>
      </c>
      <c r="AE155" s="138">
        <f>IF('SUIVI DES VERIFICATIONS'!$V155="","",(MONTH('SUIVI DES VERIFICATIONS'!$V155))-(MONTH('SUIVI DES VERIFICATIONS'!$AD155)))</f>
        <v>-2</v>
      </c>
      <c r="AF155" s="138" t="str">
        <f>IF(V155="","",VLOOKUP(MONTH(V155),LISTES!$A$15:$B$26,2,FALSE))</f>
        <v>FEVRIER</v>
      </c>
      <c r="AG155" s="140" t="s">
        <v>7</v>
      </c>
      <c r="AH155" s="87"/>
      <c r="AI155" s="87"/>
      <c r="AJ155" s="87" t="s">
        <v>529</v>
      </c>
      <c r="AK155" s="118">
        <v>43537</v>
      </c>
      <c r="AL155" s="87"/>
      <c r="AM155" s="119"/>
      <c r="AN155" s="127"/>
      <c r="AO155" s="162">
        <f>IF('SUIVI DES VERIFICATIONS'!$V155&gt;0,IF('SUIVI DES VERIFICATIONS'!$W155="",1,0),0)</f>
        <v>0</v>
      </c>
      <c r="AP155" s="141">
        <f>IF('SUIVI DES VERIFICATIONS'!$V155&gt;0,IF('SUIVI DES VERIFICATIONS'!$X155="",1,0),0)</f>
        <v>0</v>
      </c>
      <c r="AQ155" s="141">
        <f>IF('SUIVI DES VERIFICATIONS'!$V155&gt;0,IF('SUIVI DES VERIFICATIONS'!$AG155="",1,0),0)</f>
        <v>0</v>
      </c>
      <c r="AR155" s="150" t="str">
        <f>IF(Y155="","",VLOOKUP(Y155,'[1]TABLEAU LC1'!A:A,1,FALSE))</f>
        <v>2019-401</v>
      </c>
    </row>
    <row r="156" spans="1:44" ht="30" customHeight="1">
      <c r="A156" s="95" t="str">
        <f t="shared" si="4"/>
        <v>43044-32-3-3</v>
      </c>
      <c r="B156" s="85">
        <v>43044</v>
      </c>
      <c r="C156" s="81" t="str">
        <f>VLOOKUP(A156,'Liste détentions mat2k'!$A$1:$I$2946,3,FALSE)</f>
        <v xml:space="preserve">BASE NAVALE TOULON            </v>
      </c>
      <c r="D156" s="86">
        <v>32</v>
      </c>
      <c r="E156" s="86">
        <v>3</v>
      </c>
      <c r="F156" s="86">
        <v>3</v>
      </c>
      <c r="G156" s="81" t="str">
        <f>IF('SUIVI DES VERIFICATIONS'!$D156="","",VLOOKUP(A156,'Liste détentions mat2k'!$A$1:$I$2946,5,FALSE))</f>
        <v xml:space="preserve">SMP/GTP - 43610               </v>
      </c>
      <c r="H156" s="81" t="str">
        <f>IF('SUIVI DES VERIFICATIONS'!$E156="","",VLOOKUP(A156,'Liste détentions mat2k'!$A$1:$I$2946,7,FALSE))</f>
        <v xml:space="preserve">CRA CHEVREUIL                 </v>
      </c>
      <c r="I156" s="102" t="str">
        <f>IF('SUIVI DES VERIFICATIONS'!$F156="","",VLOOKUP(A156,'Liste détentions mat2k'!$A$1:$I$2946,9,FALSE))</f>
        <v xml:space="preserve">SECURITE                      </v>
      </c>
      <c r="J156" s="109" t="s">
        <v>525</v>
      </c>
      <c r="K156" s="104" t="s">
        <v>526</v>
      </c>
      <c r="L156" s="104" t="s">
        <v>525</v>
      </c>
      <c r="M156" s="104" t="s">
        <v>525</v>
      </c>
      <c r="N156" s="104" t="s">
        <v>525</v>
      </c>
      <c r="O156" s="104" t="s">
        <v>525</v>
      </c>
      <c r="P156" s="104"/>
      <c r="Q156" s="104"/>
      <c r="R156" s="104"/>
      <c r="S156" s="104"/>
      <c r="T156" s="104"/>
      <c r="U156" s="114"/>
      <c r="V156" s="123">
        <v>43496</v>
      </c>
      <c r="W156" s="117" t="s">
        <v>542</v>
      </c>
      <c r="X156" s="117" t="s">
        <v>825</v>
      </c>
      <c r="Y156" s="128" t="s">
        <v>583</v>
      </c>
      <c r="Z156" s="123">
        <v>43493</v>
      </c>
      <c r="AA156" s="132"/>
      <c r="AB156" s="151">
        <f>IF('SUIVI DES VERIFICATIONS'!$V156="","",IF('SUIVI DES VERIFICATIONS'!$V156&lt;='SUIVI DES VERIFICATIONS'!$AD156,0,'SUIVI DES VERIFICATIONS'!$V156-'SUIVI DES VERIFICATIONS'!$AD156))</f>
        <v>0</v>
      </c>
      <c r="AC156" s="134" t="str">
        <f t="shared" si="5"/>
        <v>FEVRIER</v>
      </c>
      <c r="AD156" s="135">
        <f>VLOOKUP('SUIVI DES VERIFICATIONS'!$AC156,'Liste 2'!$D$1:$E$12,2,FALSE)</f>
        <v>43524</v>
      </c>
      <c r="AE156" s="134">
        <f>IF('SUIVI DES VERIFICATIONS'!$V156="","",(MONTH('SUIVI DES VERIFICATIONS'!$V156))-(MONTH('SUIVI DES VERIFICATIONS'!$AD156)))</f>
        <v>-1</v>
      </c>
      <c r="AF156" s="134" t="str">
        <f>IF(V156="","",VLOOKUP(MONTH(V156),LISTES!$A$15:$B$26,2,FALSE))</f>
        <v>JANVIER</v>
      </c>
      <c r="AG156" s="136" t="s">
        <v>6</v>
      </c>
      <c r="AH156" s="81"/>
      <c r="AI156" s="81"/>
      <c r="AJ156" s="81" t="s">
        <v>529</v>
      </c>
      <c r="AK156" s="116">
        <v>43537</v>
      </c>
      <c r="AL156" s="81"/>
      <c r="AM156" s="117"/>
      <c r="AN156" s="128"/>
      <c r="AO156" s="163">
        <f>IF('SUIVI DES VERIFICATIONS'!$V156&gt;0,IF('SUIVI DES VERIFICATIONS'!$W156="",1,0),0)</f>
        <v>0</v>
      </c>
      <c r="AP156" s="137">
        <f>IF('SUIVI DES VERIFICATIONS'!$V156&gt;0,IF('SUIVI DES VERIFICATIONS'!$X156="",1,0),0)</f>
        <v>0</v>
      </c>
      <c r="AQ156" s="137">
        <f>IF('SUIVI DES VERIFICATIONS'!$V156&gt;0,IF('SUIVI DES VERIFICATIONS'!$AG156="",1,0),0)</f>
        <v>0</v>
      </c>
      <c r="AR156" s="152" t="str">
        <f>IF(Y156="","",VLOOKUP(Y156,'[1]TABLEAU LC1'!A:A,1,FALSE))</f>
        <v>2019-211</v>
      </c>
    </row>
    <row r="157" spans="1:44" ht="30" customHeight="1">
      <c r="A157" s="94" t="str">
        <f t="shared" si="4"/>
        <v>43044-32-3-6</v>
      </c>
      <c r="B157" s="88">
        <v>43044</v>
      </c>
      <c r="C157" s="87" t="str">
        <f>VLOOKUP(A157,'Liste détentions mat2k'!$A$1:$I$2946,3,FALSE)</f>
        <v xml:space="preserve">BASE NAVALE TOULON            </v>
      </c>
      <c r="D157" s="89">
        <v>32</v>
      </c>
      <c r="E157" s="89">
        <v>3</v>
      </c>
      <c r="F157" s="89">
        <v>6</v>
      </c>
      <c r="G157" s="87" t="str">
        <f>IF('SUIVI DES VERIFICATIONS'!$D157="","",VLOOKUP(A157,'Liste détentions mat2k'!$A$1:$I$2946,5,FALSE))</f>
        <v xml:space="preserve">SMP/GTP - 43610               </v>
      </c>
      <c r="H157" s="87" t="str">
        <f>IF('SUIVI DES VERIFICATIONS'!$E157="","",VLOOKUP(A157,'Liste détentions mat2k'!$A$1:$I$2946,7,FALSE))</f>
        <v xml:space="preserve">CRA CHEVREUIL                 </v>
      </c>
      <c r="I157" s="101" t="str">
        <f>IF('SUIVI DES VERIFICATIONS'!$F157="","",VLOOKUP(A157,'Liste détentions mat2k'!$A$1:$I$2946,9,FALSE))</f>
        <v xml:space="preserve">TRANSMISSIONS/INFORMATIQUE    </v>
      </c>
      <c r="J157" s="108" t="s">
        <v>525</v>
      </c>
      <c r="K157" s="105" t="s">
        <v>526</v>
      </c>
      <c r="L157" s="105" t="s">
        <v>525</v>
      </c>
      <c r="M157" s="105" t="s">
        <v>525</v>
      </c>
      <c r="N157" s="105" t="s">
        <v>525</v>
      </c>
      <c r="O157" s="105" t="s">
        <v>525</v>
      </c>
      <c r="P157" s="105"/>
      <c r="Q157" s="105"/>
      <c r="R157" s="105"/>
      <c r="S157" s="105"/>
      <c r="T157" s="105"/>
      <c r="U157" s="113"/>
      <c r="V157" s="122">
        <v>43494</v>
      </c>
      <c r="W157" s="119" t="s">
        <v>537</v>
      </c>
      <c r="X157" s="119" t="s">
        <v>825</v>
      </c>
      <c r="Y157" s="127" t="s">
        <v>576</v>
      </c>
      <c r="Z157" s="122">
        <v>43493</v>
      </c>
      <c r="AA157" s="131"/>
      <c r="AB157" s="149">
        <f>IF('SUIVI DES VERIFICATIONS'!$V157="","",IF('SUIVI DES VERIFICATIONS'!$V157&lt;='SUIVI DES VERIFICATIONS'!$AD157,0,'SUIVI DES VERIFICATIONS'!$V157-'SUIVI DES VERIFICATIONS'!$AD157))</f>
        <v>0</v>
      </c>
      <c r="AC157" s="138" t="str">
        <f t="shared" si="5"/>
        <v>FEVRIER</v>
      </c>
      <c r="AD157" s="139">
        <f>VLOOKUP('SUIVI DES VERIFICATIONS'!$AC157,'Liste 2'!$D$1:$E$12,2,FALSE)</f>
        <v>43524</v>
      </c>
      <c r="AE157" s="138">
        <f>IF('SUIVI DES VERIFICATIONS'!$V157="","",(MONTH('SUIVI DES VERIFICATIONS'!$V157))-(MONTH('SUIVI DES VERIFICATIONS'!$AD157)))</f>
        <v>-1</v>
      </c>
      <c r="AF157" s="138" t="str">
        <f>IF(V157="","",VLOOKUP(MONTH(V157),LISTES!$A$15:$B$26,2,FALSE))</f>
        <v>JANVIER</v>
      </c>
      <c r="AG157" s="140" t="s">
        <v>6</v>
      </c>
      <c r="AH157" s="87"/>
      <c r="AI157" s="87"/>
      <c r="AJ157" s="87"/>
      <c r="AK157" s="118"/>
      <c r="AL157" s="87"/>
      <c r="AM157" s="119"/>
      <c r="AN157" s="127"/>
      <c r="AO157" s="162">
        <f>IF('SUIVI DES VERIFICATIONS'!$V157&gt;0,IF('SUIVI DES VERIFICATIONS'!$W157="",1,0),0)</f>
        <v>0</v>
      </c>
      <c r="AP157" s="141">
        <f>IF('SUIVI DES VERIFICATIONS'!$V157&gt;0,IF('SUIVI DES VERIFICATIONS'!$X157="",1,0),0)</f>
        <v>0</v>
      </c>
      <c r="AQ157" s="141">
        <f>IF('SUIVI DES VERIFICATIONS'!$V157&gt;0,IF('SUIVI DES VERIFICATIONS'!$AG157="",1,0),0)</f>
        <v>0</v>
      </c>
      <c r="AR157" s="150" t="str">
        <f>IF(Y157="","",VLOOKUP(Y157,'[1]TABLEAU LC1'!A:A,1,FALSE))</f>
        <v>2019-180</v>
      </c>
    </row>
    <row r="158" spans="1:44" ht="30" customHeight="1">
      <c r="A158" s="95" t="str">
        <f t="shared" si="4"/>
        <v>43044-33-2-1</v>
      </c>
      <c r="B158" s="85">
        <v>43044</v>
      </c>
      <c r="C158" s="81" t="str">
        <f>VLOOKUP(A158,'Liste détentions mat2k'!$A$1:$I$2946,3,FALSE)</f>
        <v xml:space="preserve">BASE NAVALE TOULON            </v>
      </c>
      <c r="D158" s="86">
        <v>33</v>
      </c>
      <c r="E158" s="86">
        <v>2</v>
      </c>
      <c r="F158" s="86">
        <v>1</v>
      </c>
      <c r="G158" s="81" t="str">
        <f>IF('SUIVI DES VERIFICATIONS'!$D158="","",VLOOKUP(A158,'Liste détentions mat2k'!$A$1:$I$2946,5,FALSE))</f>
        <v xml:space="preserve">ARMEMENT PORTUAIRE - 43610    </v>
      </c>
      <c r="H158" s="81" t="str">
        <f>IF('SUIVI DES VERIFICATIONS'!$E158="","",VLOOKUP(A158,'Liste détentions mat2k'!$A$1:$I$2946,7,FALSE))</f>
        <v xml:space="preserve">ADM                           </v>
      </c>
      <c r="I158" s="102" t="str">
        <f>IF('SUIVI DES VERIFICATIONS'!$F158="","",VLOOKUP(A158,'Liste détentions mat2k'!$A$1:$I$2946,9,FALSE))</f>
        <v xml:space="preserve">CASERNEMENT BAT A             </v>
      </c>
      <c r="J158" s="109" t="s">
        <v>525</v>
      </c>
      <c r="K158" s="104" t="s">
        <v>525</v>
      </c>
      <c r="L158" s="104" t="s">
        <v>525</v>
      </c>
      <c r="M158" s="104" t="s">
        <v>525</v>
      </c>
      <c r="N158" s="104" t="s">
        <v>525</v>
      </c>
      <c r="O158" s="104" t="s">
        <v>526</v>
      </c>
      <c r="P158" s="104"/>
      <c r="Q158" s="104"/>
      <c r="R158" s="104"/>
      <c r="S158" s="104"/>
      <c r="T158" s="104"/>
      <c r="U158" s="114"/>
      <c r="V158" s="123"/>
      <c r="W158" s="117"/>
      <c r="X158" s="117"/>
      <c r="Y158" s="128"/>
      <c r="Z158" s="123"/>
      <c r="AA158" s="132"/>
      <c r="AB158" s="151" t="str">
        <f>IF('SUIVI DES VERIFICATIONS'!$V158="","",IF('SUIVI DES VERIFICATIONS'!$V158&lt;='SUIVI DES VERIFICATIONS'!$AD158,0,'SUIVI DES VERIFICATIONS'!$V158-'SUIVI DES VERIFICATIONS'!$AD158))</f>
        <v/>
      </c>
      <c r="AC158" s="134" t="str">
        <f t="shared" si="5"/>
        <v>JUIN</v>
      </c>
      <c r="AD158" s="135">
        <f>VLOOKUP('SUIVI DES VERIFICATIONS'!$AC158,'Liste 2'!$D$1:$E$12,2,FALSE)</f>
        <v>43646</v>
      </c>
      <c r="AE158" s="134" t="str">
        <f>IF('SUIVI DES VERIFICATIONS'!$V158="","",(MONTH('SUIVI DES VERIFICATIONS'!$V158))-(MONTH('SUIVI DES VERIFICATIONS'!$AD158)))</f>
        <v/>
      </c>
      <c r="AF158" s="134" t="str">
        <f>IF(V158="","",VLOOKUP(MONTH(V158),LISTES!$A$15:$B$26,2,FALSE))</f>
        <v/>
      </c>
      <c r="AG158" s="136"/>
      <c r="AH158" s="81"/>
      <c r="AI158" s="81"/>
      <c r="AJ158" s="81"/>
      <c r="AK158" s="116"/>
      <c r="AL158" s="81"/>
      <c r="AM158" s="117"/>
      <c r="AN158" s="128"/>
      <c r="AO158" s="163">
        <f>IF('SUIVI DES VERIFICATIONS'!$V158&gt;0,IF('SUIVI DES VERIFICATIONS'!$W158="",1,0),0)</f>
        <v>0</v>
      </c>
      <c r="AP158" s="137">
        <f>IF('SUIVI DES VERIFICATIONS'!$V158&gt;0,IF('SUIVI DES VERIFICATIONS'!$X158="",1,0),0)</f>
        <v>0</v>
      </c>
      <c r="AQ158" s="137">
        <f>IF('SUIVI DES VERIFICATIONS'!$V158&gt;0,IF('SUIVI DES VERIFICATIONS'!$AG158="",1,0),0)</f>
        <v>0</v>
      </c>
      <c r="AR158" s="152" t="str">
        <f>IF(Y158="","",VLOOKUP(Y158,'[1]TABLEAU LC1'!A:A,1,FALSE))</f>
        <v/>
      </c>
    </row>
    <row r="159" spans="1:44" ht="30" customHeight="1">
      <c r="A159" s="94" t="str">
        <f t="shared" si="4"/>
        <v>43044-33-2-2</v>
      </c>
      <c r="B159" s="88">
        <v>43044</v>
      </c>
      <c r="C159" s="87" t="str">
        <f>VLOOKUP(A159,'Liste détentions mat2k'!$A$1:$I$2946,3,FALSE)</f>
        <v xml:space="preserve">BASE NAVALE TOULON            </v>
      </c>
      <c r="D159" s="89">
        <v>33</v>
      </c>
      <c r="E159" s="89">
        <v>2</v>
      </c>
      <c r="F159" s="89">
        <v>2</v>
      </c>
      <c r="G159" s="87" t="str">
        <f>IF('SUIVI DES VERIFICATIONS'!$D159="","",VLOOKUP(A159,'Liste détentions mat2k'!$A$1:$I$2946,5,FALSE))</f>
        <v xml:space="preserve">ARMEMENT PORTUAIRE - 43610    </v>
      </c>
      <c r="H159" s="87" t="str">
        <f>IF('SUIVI DES VERIFICATIONS'!$E159="","",VLOOKUP(A159,'Liste détentions mat2k'!$A$1:$I$2946,7,FALSE))</f>
        <v xml:space="preserve">ADM                           </v>
      </c>
      <c r="I159" s="101" t="str">
        <f>IF('SUIVI DES VERIFICATIONS'!$F159="","",VLOOKUP(A159,'Liste détentions mat2k'!$A$1:$I$2946,9,FALSE))</f>
        <v xml:space="preserve">EFFETS SPECIAUX               </v>
      </c>
      <c r="J159" s="108" t="s">
        <v>525</v>
      </c>
      <c r="K159" s="105" t="s">
        <v>525</v>
      </c>
      <c r="L159" s="105" t="s">
        <v>526</v>
      </c>
      <c r="M159" s="105" t="s">
        <v>525</v>
      </c>
      <c r="N159" s="105" t="s">
        <v>525</v>
      </c>
      <c r="O159" s="105" t="s">
        <v>525</v>
      </c>
      <c r="P159" s="105"/>
      <c r="Q159" s="105"/>
      <c r="R159" s="105"/>
      <c r="S159" s="105"/>
      <c r="T159" s="105"/>
      <c r="U159" s="113"/>
      <c r="V159" s="122">
        <v>43537</v>
      </c>
      <c r="W159" s="119" t="s">
        <v>542</v>
      </c>
      <c r="X159" s="119" t="s">
        <v>825</v>
      </c>
      <c r="Y159" s="127" t="s">
        <v>840</v>
      </c>
      <c r="Z159" s="122">
        <v>43523</v>
      </c>
      <c r="AA159" s="131"/>
      <c r="AB159" s="149">
        <f>IF('SUIVI DES VERIFICATIONS'!$V159="","",IF('SUIVI DES VERIFICATIONS'!$V159&lt;='SUIVI DES VERIFICATIONS'!$AD159,0,'SUIVI DES VERIFICATIONS'!$V159-'SUIVI DES VERIFICATIONS'!$AD159))</f>
        <v>0</v>
      </c>
      <c r="AC159" s="138" t="str">
        <f t="shared" si="5"/>
        <v>MARS</v>
      </c>
      <c r="AD159" s="139">
        <f>VLOOKUP('SUIVI DES VERIFICATIONS'!$AC159,'Liste 2'!$D$1:$E$12,2,FALSE)</f>
        <v>43555</v>
      </c>
      <c r="AE159" s="138">
        <f>IF('SUIVI DES VERIFICATIONS'!$V159="","",(MONTH('SUIVI DES VERIFICATIONS'!$V159))-(MONTH('SUIVI DES VERIFICATIONS'!$AD159)))</f>
        <v>0</v>
      </c>
      <c r="AF159" s="138" t="str">
        <f>IF(V159="","",VLOOKUP(MONTH(V159),LISTES!$A$15:$B$26,2,FALSE))</f>
        <v>MARS</v>
      </c>
      <c r="AG159" s="140" t="s">
        <v>8</v>
      </c>
      <c r="AH159" s="87"/>
      <c r="AI159" s="87"/>
      <c r="AJ159" s="87" t="s">
        <v>529</v>
      </c>
      <c r="AK159" s="118">
        <v>43544</v>
      </c>
      <c r="AL159" s="87"/>
      <c r="AM159" s="119"/>
      <c r="AN159" s="127"/>
      <c r="AO159" s="162">
        <f>IF('SUIVI DES VERIFICATIONS'!$V159&gt;0,IF('SUIVI DES VERIFICATIONS'!$W159="",1,0),0)</f>
        <v>0</v>
      </c>
      <c r="AP159" s="141">
        <f>IF('SUIVI DES VERIFICATIONS'!$V159&gt;0,IF('SUIVI DES VERIFICATIONS'!$X159="",1,0),0)</f>
        <v>0</v>
      </c>
      <c r="AQ159" s="141">
        <f>IF('SUIVI DES VERIFICATIONS'!$V159&gt;0,IF('SUIVI DES VERIFICATIONS'!$AG159="",1,0),0)</f>
        <v>0</v>
      </c>
      <c r="AR159" s="150" t="str">
        <f>IF(Y159="","",VLOOKUP(Y159,'[1]TABLEAU LC1'!A:A,1,FALSE))</f>
        <v>2019-717</v>
      </c>
    </row>
    <row r="160" spans="1:44" ht="30" customHeight="1">
      <c r="A160" s="95" t="str">
        <f t="shared" si="4"/>
        <v>43044-33-2-3</v>
      </c>
      <c r="B160" s="85">
        <v>43044</v>
      </c>
      <c r="C160" s="81" t="str">
        <f>VLOOKUP(A160,'Liste détentions mat2k'!$A$1:$I$2946,3,FALSE)</f>
        <v xml:space="preserve">BASE NAVALE TOULON            </v>
      </c>
      <c r="D160" s="86">
        <v>33</v>
      </c>
      <c r="E160" s="86">
        <v>2</v>
      </c>
      <c r="F160" s="86">
        <v>3</v>
      </c>
      <c r="G160" s="81" t="str">
        <f>IF('SUIVI DES VERIFICATIONS'!$D160="","",VLOOKUP(A160,'Liste détentions mat2k'!$A$1:$I$2946,5,FALSE))</f>
        <v xml:space="preserve">ARMEMENT PORTUAIRE - 43610    </v>
      </c>
      <c r="H160" s="81" t="str">
        <f>IF('SUIVI DES VERIFICATIONS'!$E160="","",VLOOKUP(A160,'Liste détentions mat2k'!$A$1:$I$2946,7,FALSE))</f>
        <v xml:space="preserve">ADM                           </v>
      </c>
      <c r="I160" s="102" t="str">
        <f>IF('SUIVI DES VERIFICATIONS'!$F160="","",VLOOKUP(A160,'Liste détentions mat2k'!$A$1:$I$2946,9,FALSE))</f>
        <v xml:space="preserve">MATERIEL / DIVERS             </v>
      </c>
      <c r="J160" s="109" t="s">
        <v>525</v>
      </c>
      <c r="K160" s="104" t="s">
        <v>525</v>
      </c>
      <c r="L160" s="104" t="s">
        <v>525</v>
      </c>
      <c r="M160" s="104" t="s">
        <v>525</v>
      </c>
      <c r="N160" s="104" t="s">
        <v>526</v>
      </c>
      <c r="O160" s="104" t="s">
        <v>525</v>
      </c>
      <c r="P160" s="104"/>
      <c r="Q160" s="104"/>
      <c r="R160" s="104"/>
      <c r="S160" s="104"/>
      <c r="T160" s="104"/>
      <c r="U160" s="114"/>
      <c r="V160" s="123">
        <v>43587</v>
      </c>
      <c r="W160" s="117" t="s">
        <v>542</v>
      </c>
      <c r="X160" s="117" t="s">
        <v>825</v>
      </c>
      <c r="Y160" s="128" t="s">
        <v>1532</v>
      </c>
      <c r="Z160" s="123">
        <v>43585</v>
      </c>
      <c r="AA160" s="132"/>
      <c r="AB160" s="151">
        <f>IF('SUIVI DES VERIFICATIONS'!$V160="","",IF('SUIVI DES VERIFICATIONS'!$V160&lt;='SUIVI DES VERIFICATIONS'!$AD160,0,'SUIVI DES VERIFICATIONS'!$V160-'SUIVI DES VERIFICATIONS'!$AD160))</f>
        <v>0</v>
      </c>
      <c r="AC160" s="134" t="str">
        <f t="shared" si="5"/>
        <v>MAI</v>
      </c>
      <c r="AD160" s="135">
        <f>VLOOKUP('SUIVI DES VERIFICATIONS'!$AC160,'Liste 2'!$D$1:$E$12,2,FALSE)</f>
        <v>43616</v>
      </c>
      <c r="AE160" s="134">
        <f>IF('SUIVI DES VERIFICATIONS'!$V160="","",(MONTH('SUIVI DES VERIFICATIONS'!$V160))-(MONTH('SUIVI DES VERIFICATIONS'!$AD160)))</f>
        <v>0</v>
      </c>
      <c r="AF160" s="134" t="str">
        <f>IF(V160="","",VLOOKUP(MONTH(V160),LISTES!$A$15:$B$26,2,FALSE))</f>
        <v>MAI</v>
      </c>
      <c r="AG160" s="136"/>
      <c r="AH160" s="81"/>
      <c r="AI160" s="81"/>
      <c r="AJ160" s="81"/>
      <c r="AK160" s="116"/>
      <c r="AL160" s="81"/>
      <c r="AM160" s="117"/>
      <c r="AN160" s="128"/>
      <c r="AO160" s="163">
        <f>IF('SUIVI DES VERIFICATIONS'!$V160&gt;0,IF('SUIVI DES VERIFICATIONS'!$W160="",1,0),0)</f>
        <v>0</v>
      </c>
      <c r="AP160" s="137">
        <f>IF('SUIVI DES VERIFICATIONS'!$V160&gt;0,IF('SUIVI DES VERIFICATIONS'!$X160="",1,0),0)</f>
        <v>0</v>
      </c>
      <c r="AQ160" s="137">
        <f>IF('SUIVI DES VERIFICATIONS'!$V160&gt;0,IF('SUIVI DES VERIFICATIONS'!$AG160="",1,0),0)</f>
        <v>1</v>
      </c>
      <c r="AR160" s="152" t="str">
        <f>IF(Y160="","",VLOOKUP(Y160,'[1]TABLEAU LC1'!A:A,1,FALSE))</f>
        <v>2019-1531</v>
      </c>
    </row>
    <row r="161" spans="1:44" ht="30" customHeight="1">
      <c r="A161" s="94" t="str">
        <f t="shared" si="4"/>
        <v>43044-35--1</v>
      </c>
      <c r="B161" s="88">
        <v>43044</v>
      </c>
      <c r="C161" s="87" t="str">
        <f>VLOOKUP(A161,'Liste détentions mat2k'!$A$1:$I$2946,3,FALSE)</f>
        <v xml:space="preserve">BASE NAVALE TOULON            </v>
      </c>
      <c r="D161" s="89">
        <v>35</v>
      </c>
      <c r="E161" s="89"/>
      <c r="F161" s="89">
        <v>1</v>
      </c>
      <c r="G161" s="87" t="str">
        <f>IF('SUIVI DES VERIFICATIONS'!$D161="","",VLOOKUP(A161,'Liste détentions mat2k'!$A$1:$I$2946,5,FALSE))</f>
        <v xml:space="preserve">ADMINISTRATION - 43284        </v>
      </c>
      <c r="H161" s="87" t="str">
        <f>IF('SUIVI DES VERIFICATIONS'!$E161="","",VLOOKUP(A161,'Liste détentions mat2k'!$A$1:$I$2946,7,FALSE))</f>
        <v/>
      </c>
      <c r="I161" s="101" t="str">
        <f>IF('SUIVI DES VERIFICATIONS'!$F161="","",VLOOKUP(A161,'Liste détentions mat2k'!$A$1:$I$2946,9,FALSE))</f>
        <v xml:space="preserve">VEHICULES HEPHAISTOS          </v>
      </c>
      <c r="J161" s="108" t="s">
        <v>525</v>
      </c>
      <c r="K161" s="105" t="s">
        <v>525</v>
      </c>
      <c r="L161" s="105" t="s">
        <v>525</v>
      </c>
      <c r="M161" s="105" t="s">
        <v>525</v>
      </c>
      <c r="N161" s="105" t="s">
        <v>526</v>
      </c>
      <c r="O161" s="105" t="s">
        <v>525</v>
      </c>
      <c r="P161" s="105"/>
      <c r="Q161" s="105"/>
      <c r="R161" s="105"/>
      <c r="S161" s="105"/>
      <c r="T161" s="105"/>
      <c r="U161" s="113"/>
      <c r="V161" s="122">
        <v>43483</v>
      </c>
      <c r="W161" s="119" t="s">
        <v>543</v>
      </c>
      <c r="X161" s="119" t="s">
        <v>825</v>
      </c>
      <c r="Y161" s="127" t="s">
        <v>1091</v>
      </c>
      <c r="Z161" s="122"/>
      <c r="AA161" s="131"/>
      <c r="AB161" s="149">
        <f>IF('SUIVI DES VERIFICATIONS'!$V161="","",IF('SUIVI DES VERIFICATIONS'!$V161&lt;='SUIVI DES VERIFICATIONS'!$AD161,0,'SUIVI DES VERIFICATIONS'!$V161-'SUIVI DES VERIFICATIONS'!$AD161))</f>
        <v>0</v>
      </c>
      <c r="AC161" s="138" t="str">
        <f t="shared" si="5"/>
        <v>MAI</v>
      </c>
      <c r="AD161" s="139">
        <f>VLOOKUP('SUIVI DES VERIFICATIONS'!$AC161,'Liste 2'!$D$1:$E$12,2,FALSE)</f>
        <v>43616</v>
      </c>
      <c r="AE161" s="138">
        <f>IF('SUIVI DES VERIFICATIONS'!$V161="","",(MONTH('SUIVI DES VERIFICATIONS'!$V161))-(MONTH('SUIVI DES VERIFICATIONS'!$AD161)))</f>
        <v>-4</v>
      </c>
      <c r="AF161" s="138" t="str">
        <f>IF(V161="","",VLOOKUP(MONTH(V161),LISTES!$A$15:$B$26,2,FALSE))</f>
        <v>JANVIER</v>
      </c>
      <c r="AG161" s="140" t="s">
        <v>9</v>
      </c>
      <c r="AH161" s="87"/>
      <c r="AI161" s="87"/>
      <c r="AJ161" s="87"/>
      <c r="AK161" s="118"/>
      <c r="AL161" s="87" t="s">
        <v>526</v>
      </c>
      <c r="AM161" s="119"/>
      <c r="AN161" s="127"/>
      <c r="AO161" s="162">
        <f>IF('SUIVI DES VERIFICATIONS'!$V161&gt;0,IF('SUIVI DES VERIFICATIONS'!$W161="",1,0),0)</f>
        <v>0</v>
      </c>
      <c r="AP161" s="141">
        <f>IF('SUIVI DES VERIFICATIONS'!$V161&gt;0,IF('SUIVI DES VERIFICATIONS'!$X161="",1,0),0)</f>
        <v>0</v>
      </c>
      <c r="AQ161" s="141">
        <f>IF('SUIVI DES VERIFICATIONS'!$V161&gt;0,IF('SUIVI DES VERIFICATIONS'!$AG161="",1,0),0)</f>
        <v>0</v>
      </c>
      <c r="AR161" s="150" t="str">
        <f>IF(Y161="","",VLOOKUP(Y161,'[1]TABLEAU LC1'!A:A,1,FALSE))</f>
        <v>2019-58</v>
      </c>
    </row>
    <row r="162" spans="1:44" ht="30" customHeight="1">
      <c r="A162" s="95" t="str">
        <f t="shared" si="4"/>
        <v>43044-35--2</v>
      </c>
      <c r="B162" s="85">
        <v>43044</v>
      </c>
      <c r="C162" s="81" t="str">
        <f>VLOOKUP(A162,'Liste détentions mat2k'!$A$1:$I$2946,3,FALSE)</f>
        <v xml:space="preserve">BASE NAVALE TOULON            </v>
      </c>
      <c r="D162" s="86">
        <v>35</v>
      </c>
      <c r="E162" s="86"/>
      <c r="F162" s="86">
        <v>2</v>
      </c>
      <c r="G162" s="81" t="str">
        <f>IF('SUIVI DES VERIFICATIONS'!$D162="","",VLOOKUP(A162,'Liste détentions mat2k'!$A$1:$I$2946,5,FALSE))</f>
        <v xml:space="preserve">ADMINISTRATION - 43284        </v>
      </c>
      <c r="H162" s="81" t="str">
        <f>IF('SUIVI DES VERIFICATIONS'!$E162="","",VLOOKUP(A162,'Liste détentions mat2k'!$A$1:$I$2946,7,FALSE))</f>
        <v/>
      </c>
      <c r="I162" s="102" t="str">
        <f>IF('SUIVI DES VERIFICATIONS'!$F162="","",VLOOKUP(A162,'Liste détentions mat2k'!$A$1:$I$2946,9,FALSE))</f>
        <v xml:space="preserve">CASERNEMENT                   </v>
      </c>
      <c r="J162" s="109" t="s">
        <v>525</v>
      </c>
      <c r="K162" s="104" t="s">
        <v>525</v>
      </c>
      <c r="L162" s="104" t="s">
        <v>525</v>
      </c>
      <c r="M162" s="104" t="s">
        <v>526</v>
      </c>
      <c r="N162" s="104" t="s">
        <v>525</v>
      </c>
      <c r="O162" s="104" t="s">
        <v>525</v>
      </c>
      <c r="P162" s="104"/>
      <c r="Q162" s="104"/>
      <c r="R162" s="104"/>
      <c r="S162" s="104"/>
      <c r="T162" s="104"/>
      <c r="U162" s="114"/>
      <c r="V162" s="123"/>
      <c r="W162" s="117"/>
      <c r="X162" s="117"/>
      <c r="Y162" s="128"/>
      <c r="Z162" s="123"/>
      <c r="AA162" s="132"/>
      <c r="AB162" s="151" t="str">
        <f>IF('SUIVI DES VERIFICATIONS'!$V162="","",IF('SUIVI DES VERIFICATIONS'!$V162&lt;='SUIVI DES VERIFICATIONS'!$AD162,0,'SUIVI DES VERIFICATIONS'!$V162-'SUIVI DES VERIFICATIONS'!$AD162))</f>
        <v/>
      </c>
      <c r="AC162" s="134" t="str">
        <f t="shared" si="5"/>
        <v>AVRIL</v>
      </c>
      <c r="AD162" s="135">
        <f>VLOOKUP('SUIVI DES VERIFICATIONS'!$AC162,'Liste 2'!$D$1:$E$12,2,FALSE)</f>
        <v>43585</v>
      </c>
      <c r="AE162" s="134" t="str">
        <f>IF('SUIVI DES VERIFICATIONS'!$V162="","",(MONTH('SUIVI DES VERIFICATIONS'!$V162))-(MONTH('SUIVI DES VERIFICATIONS'!$AD162)))</f>
        <v/>
      </c>
      <c r="AF162" s="134" t="str">
        <f>IF(V162="","",VLOOKUP(MONTH(V162),LISTES!$A$15:$B$26,2,FALSE))</f>
        <v/>
      </c>
      <c r="AG162" s="136"/>
      <c r="AH162" s="81"/>
      <c r="AI162" s="81"/>
      <c r="AJ162" s="81"/>
      <c r="AK162" s="116"/>
      <c r="AL162" s="81"/>
      <c r="AM162" s="117"/>
      <c r="AN162" s="128"/>
      <c r="AO162" s="163">
        <f>IF('SUIVI DES VERIFICATIONS'!$V162&gt;0,IF('SUIVI DES VERIFICATIONS'!$W162="",1,0),0)</f>
        <v>0</v>
      </c>
      <c r="AP162" s="137">
        <f>IF('SUIVI DES VERIFICATIONS'!$V162&gt;0,IF('SUIVI DES VERIFICATIONS'!$X162="",1,0),0)</f>
        <v>0</v>
      </c>
      <c r="AQ162" s="137">
        <f>IF('SUIVI DES VERIFICATIONS'!$V162&gt;0,IF('SUIVI DES VERIFICATIONS'!$AG162="",1,0),0)</f>
        <v>0</v>
      </c>
      <c r="AR162" s="152" t="str">
        <f>IF(Y162="","",VLOOKUP(Y162,'[1]TABLEAU LC1'!A:A,1,FALSE))</f>
        <v/>
      </c>
    </row>
    <row r="163" spans="1:44" ht="30" customHeight="1">
      <c r="A163" s="94" t="str">
        <f t="shared" si="4"/>
        <v>43044-35--6</v>
      </c>
      <c r="B163" s="88">
        <v>43044</v>
      </c>
      <c r="C163" s="87" t="str">
        <f>VLOOKUP(A163,'Liste détentions mat2k'!$A$1:$I$2946,3,FALSE)</f>
        <v xml:space="preserve">BASE NAVALE TOULON            </v>
      </c>
      <c r="D163" s="89">
        <v>35</v>
      </c>
      <c r="E163" s="89"/>
      <c r="F163" s="89">
        <v>6</v>
      </c>
      <c r="G163" s="87" t="str">
        <f>IF('SUIVI DES VERIFICATIONS'!$D163="","",VLOOKUP(A163,'Liste détentions mat2k'!$A$1:$I$2946,5,FALSE))</f>
        <v xml:space="preserve">ADMINISTRATION - 43284        </v>
      </c>
      <c r="H163" s="87" t="str">
        <f>IF('SUIVI DES VERIFICATIONS'!$E163="","",VLOOKUP(A163,'Liste détentions mat2k'!$A$1:$I$2946,7,FALSE))</f>
        <v/>
      </c>
      <c r="I163" s="101" t="str">
        <f>IF('SUIVI DES VERIFICATIONS'!$F163="","",VLOOKUP(A163,'Liste détentions mat2k'!$A$1:$I$2946,9,FALSE))</f>
        <v xml:space="preserve">MAGASIN GENERAL               </v>
      </c>
      <c r="J163" s="108" t="s">
        <v>525</v>
      </c>
      <c r="K163" s="105" t="s">
        <v>525</v>
      </c>
      <c r="L163" s="105" t="s">
        <v>525</v>
      </c>
      <c r="M163" s="105" t="s">
        <v>526</v>
      </c>
      <c r="N163" s="105" t="s">
        <v>525</v>
      </c>
      <c r="O163" s="105" t="s">
        <v>525</v>
      </c>
      <c r="P163" s="105"/>
      <c r="Q163" s="105"/>
      <c r="R163" s="105"/>
      <c r="S163" s="105"/>
      <c r="T163" s="105"/>
      <c r="U163" s="113"/>
      <c r="V163" s="122">
        <v>43553</v>
      </c>
      <c r="W163" s="119" t="s">
        <v>542</v>
      </c>
      <c r="X163" s="119" t="s">
        <v>825</v>
      </c>
      <c r="Y163" s="127" t="s">
        <v>1063</v>
      </c>
      <c r="Z163" s="122">
        <v>43552</v>
      </c>
      <c r="AA163" s="131"/>
      <c r="AB163" s="149">
        <f>IF('SUIVI DES VERIFICATIONS'!$V163="","",IF('SUIVI DES VERIFICATIONS'!$V163&lt;='SUIVI DES VERIFICATIONS'!$AD163,0,'SUIVI DES VERIFICATIONS'!$V163-'SUIVI DES VERIFICATIONS'!$AD163))</f>
        <v>0</v>
      </c>
      <c r="AC163" s="138" t="str">
        <f t="shared" si="5"/>
        <v>AVRIL</v>
      </c>
      <c r="AD163" s="139">
        <f>VLOOKUP('SUIVI DES VERIFICATIONS'!$AC163,'Liste 2'!$D$1:$E$12,2,FALSE)</f>
        <v>43585</v>
      </c>
      <c r="AE163" s="138">
        <f>IF('SUIVI DES VERIFICATIONS'!$V163="","",(MONTH('SUIVI DES VERIFICATIONS'!$V163))-(MONTH('SUIVI DES VERIFICATIONS'!$AD163)))</f>
        <v>-1</v>
      </c>
      <c r="AF163" s="138" t="str">
        <f>IF(V163="","",VLOOKUP(MONTH(V163),LISTES!$A$15:$B$26,2,FALSE))</f>
        <v>MARS</v>
      </c>
      <c r="AG163" s="140" t="s">
        <v>9</v>
      </c>
      <c r="AH163" s="87"/>
      <c r="AI163" s="87"/>
      <c r="AJ163" s="87"/>
      <c r="AK163" s="118"/>
      <c r="AL163" s="87"/>
      <c r="AM163" s="119"/>
      <c r="AN163" s="127"/>
      <c r="AO163" s="162">
        <f>IF('SUIVI DES VERIFICATIONS'!$V163&gt;0,IF('SUIVI DES VERIFICATIONS'!$W163="",1,0),0)</f>
        <v>0</v>
      </c>
      <c r="AP163" s="141">
        <f>IF('SUIVI DES VERIFICATIONS'!$V163&gt;0,IF('SUIVI DES VERIFICATIONS'!$X163="",1,0),0)</f>
        <v>0</v>
      </c>
      <c r="AQ163" s="141">
        <f>IF('SUIVI DES VERIFICATIONS'!$V163&gt;0,IF('SUIVI DES VERIFICATIONS'!$AG163="",1,0),0)</f>
        <v>0</v>
      </c>
      <c r="AR163" s="150" t="str">
        <f>IF(Y163="","",VLOOKUP(Y163,'[1]TABLEAU LC1'!A:A,1,FALSE))</f>
        <v>2019-1259</v>
      </c>
    </row>
    <row r="164" spans="1:44" ht="30" customHeight="1">
      <c r="A164" s="95" t="str">
        <f t="shared" si="4"/>
        <v>43044-37--0</v>
      </c>
      <c r="B164" s="85">
        <v>43044</v>
      </c>
      <c r="C164" s="81" t="str">
        <f>VLOOKUP(A164,'Liste détentions mat2k'!$A$1:$I$2946,3,FALSE)</f>
        <v xml:space="preserve">BASE NAVALE TOULON            </v>
      </c>
      <c r="D164" s="86">
        <v>37</v>
      </c>
      <c r="E164" s="86"/>
      <c r="F164" s="86">
        <v>0</v>
      </c>
      <c r="G164" s="81" t="str">
        <f>IF('SUIVI DES VERIFICATIONS'!$D164="","",VLOOKUP(A164,'Liste détentions mat2k'!$A$1:$I$2946,5,FALSE))</f>
        <v xml:space="preserve">LASEM - 43562                 </v>
      </c>
      <c r="H164" s="81" t="str">
        <f>IF('SUIVI DES VERIFICATIONS'!$E164="","",VLOOKUP(A164,'Liste détentions mat2k'!$A$1:$I$2946,7,FALSE))</f>
        <v/>
      </c>
      <c r="I164" s="102" t="str">
        <f>IF('SUIVI DES VERIFICATIONS'!$F164="","",VLOOKUP(A164,'Liste détentions mat2k'!$A$1:$I$2946,9,FALSE))</f>
        <v xml:space="preserve">MATERIEL LABORATOIRE          </v>
      </c>
      <c r="J164" s="109" t="s">
        <v>525</v>
      </c>
      <c r="K164" s="104" t="s">
        <v>525</v>
      </c>
      <c r="L164" s="104" t="s">
        <v>525</v>
      </c>
      <c r="M164" s="104" t="s">
        <v>525</v>
      </c>
      <c r="N164" s="104" t="s">
        <v>525</v>
      </c>
      <c r="O164" s="104" t="s">
        <v>526</v>
      </c>
      <c r="P164" s="104"/>
      <c r="Q164" s="104"/>
      <c r="R164" s="104"/>
      <c r="S164" s="104"/>
      <c r="T164" s="104"/>
      <c r="U164" s="114"/>
      <c r="V164" s="123">
        <v>43556</v>
      </c>
      <c r="W164" s="117" t="s">
        <v>537</v>
      </c>
      <c r="X164" s="117" t="s">
        <v>825</v>
      </c>
      <c r="Y164" s="128" t="s">
        <v>956</v>
      </c>
      <c r="Z164" s="123"/>
      <c r="AA164" s="132"/>
      <c r="AB164" s="151">
        <f>IF('SUIVI DES VERIFICATIONS'!$V164="","",IF('SUIVI DES VERIFICATIONS'!$V164&lt;='SUIVI DES VERIFICATIONS'!$AD164,0,'SUIVI DES VERIFICATIONS'!$V164-'SUIVI DES VERIFICATIONS'!$AD164))</f>
        <v>0</v>
      </c>
      <c r="AC164" s="134" t="str">
        <f t="shared" si="5"/>
        <v>JUIN</v>
      </c>
      <c r="AD164" s="135">
        <f>VLOOKUP('SUIVI DES VERIFICATIONS'!$AC164,'Liste 2'!$D$1:$E$12,2,FALSE)</f>
        <v>43646</v>
      </c>
      <c r="AE164" s="134">
        <f>IF('SUIVI DES VERIFICATIONS'!$V164="","",(MONTH('SUIVI DES VERIFICATIONS'!$V164))-(MONTH('SUIVI DES VERIFICATIONS'!$AD164)))</f>
        <v>-2</v>
      </c>
      <c r="AF164" s="134" t="str">
        <f>IF(V164="","",VLOOKUP(MONTH(V164),LISTES!$A$15:$B$26,2,FALSE))</f>
        <v>AVRIL</v>
      </c>
      <c r="AG164" s="136" t="s">
        <v>8</v>
      </c>
      <c r="AH164" s="81"/>
      <c r="AI164" s="81"/>
      <c r="AJ164" s="81"/>
      <c r="AK164" s="116"/>
      <c r="AL164" s="81"/>
      <c r="AM164" s="117"/>
      <c r="AN164" s="128"/>
      <c r="AO164" s="163">
        <f>IF('SUIVI DES VERIFICATIONS'!$V164&gt;0,IF('SUIVI DES VERIFICATIONS'!$W164="",1,0),0)</f>
        <v>0</v>
      </c>
      <c r="AP164" s="137">
        <f>IF('SUIVI DES VERIFICATIONS'!$V164&gt;0,IF('SUIVI DES VERIFICATIONS'!$X164="",1,0),0)</f>
        <v>0</v>
      </c>
      <c r="AQ164" s="137">
        <f>IF('SUIVI DES VERIFICATIONS'!$V164&gt;0,IF('SUIVI DES VERIFICATIONS'!$AG164="",1,0),0)</f>
        <v>0</v>
      </c>
      <c r="AR164" s="152" t="str">
        <f>IF(Y164="","",VLOOKUP(Y164,'[1]TABLEAU LC1'!A:A,1,FALSE))</f>
        <v>2019-1003</v>
      </c>
    </row>
    <row r="165" spans="1:44" ht="30" customHeight="1">
      <c r="A165" s="94" t="str">
        <f t="shared" si="4"/>
        <v>43044-37--1</v>
      </c>
      <c r="B165" s="88">
        <v>43044</v>
      </c>
      <c r="C165" s="87" t="str">
        <f>VLOOKUP(A165,'Liste détentions mat2k'!$A$1:$I$2946,3,FALSE)</f>
        <v xml:space="preserve">BASE NAVALE TOULON            </v>
      </c>
      <c r="D165" s="89">
        <v>37</v>
      </c>
      <c r="E165" s="89"/>
      <c r="F165" s="89">
        <v>1</v>
      </c>
      <c r="G165" s="87" t="str">
        <f>IF('SUIVI DES VERIFICATIONS'!$D165="","",VLOOKUP(A165,'Liste détentions mat2k'!$A$1:$I$2946,5,FALSE))</f>
        <v xml:space="preserve">LASEM - 43562                 </v>
      </c>
      <c r="H165" s="87" t="str">
        <f>IF('SUIVI DES VERIFICATIONS'!$E165="","",VLOOKUP(A165,'Liste détentions mat2k'!$A$1:$I$2946,7,FALSE))</f>
        <v/>
      </c>
      <c r="I165" s="101" t="str">
        <f>IF('SUIVI DES VERIFICATIONS'!$F165="","",VLOOKUP(A165,'Liste détentions mat2k'!$A$1:$I$2946,9,FALSE))</f>
        <v xml:space="preserve">CASERNEMENT LCA               </v>
      </c>
      <c r="J165" s="108" t="s">
        <v>525</v>
      </c>
      <c r="K165" s="105" t="s">
        <v>525</v>
      </c>
      <c r="L165" s="105" t="s">
        <v>525</v>
      </c>
      <c r="M165" s="105" t="s">
        <v>525</v>
      </c>
      <c r="N165" s="105" t="s">
        <v>525</v>
      </c>
      <c r="O165" s="105" t="s">
        <v>526</v>
      </c>
      <c r="P165" s="105"/>
      <c r="Q165" s="105"/>
      <c r="R165" s="105"/>
      <c r="S165" s="105"/>
      <c r="T165" s="105"/>
      <c r="U165" s="113"/>
      <c r="V165" s="122"/>
      <c r="W165" s="119"/>
      <c r="X165" s="119"/>
      <c r="Y165" s="127"/>
      <c r="Z165" s="122"/>
      <c r="AA165" s="131"/>
      <c r="AB165" s="149" t="str">
        <f>IF('SUIVI DES VERIFICATIONS'!$V165="","",IF('SUIVI DES VERIFICATIONS'!$V165&lt;='SUIVI DES VERIFICATIONS'!$AD165,0,'SUIVI DES VERIFICATIONS'!$V165-'SUIVI DES VERIFICATIONS'!$AD165))</f>
        <v/>
      </c>
      <c r="AC165" s="138" t="str">
        <f t="shared" si="5"/>
        <v>JUIN</v>
      </c>
      <c r="AD165" s="139">
        <f>VLOOKUP('SUIVI DES VERIFICATIONS'!$AC165,'Liste 2'!$D$1:$E$12,2,FALSE)</f>
        <v>43646</v>
      </c>
      <c r="AE165" s="138" t="str">
        <f>IF('SUIVI DES VERIFICATIONS'!$V165="","",(MONTH('SUIVI DES VERIFICATIONS'!$V165))-(MONTH('SUIVI DES VERIFICATIONS'!$AD165)))</f>
        <v/>
      </c>
      <c r="AF165" s="138" t="str">
        <f>IF(V165="","",VLOOKUP(MONTH(V165),LISTES!$A$15:$B$26,2,FALSE))</f>
        <v/>
      </c>
      <c r="AG165" s="140"/>
      <c r="AH165" s="87"/>
      <c r="AI165" s="87"/>
      <c r="AJ165" s="87"/>
      <c r="AK165" s="118"/>
      <c r="AL165" s="87"/>
      <c r="AM165" s="119"/>
      <c r="AN165" s="127"/>
      <c r="AO165" s="162">
        <f>IF('SUIVI DES VERIFICATIONS'!$V165&gt;0,IF('SUIVI DES VERIFICATIONS'!$W165="",1,0),0)</f>
        <v>0</v>
      </c>
      <c r="AP165" s="141">
        <f>IF('SUIVI DES VERIFICATIONS'!$V165&gt;0,IF('SUIVI DES VERIFICATIONS'!$X165="",1,0),0)</f>
        <v>0</v>
      </c>
      <c r="AQ165" s="141">
        <f>IF('SUIVI DES VERIFICATIONS'!$V165&gt;0,IF('SUIVI DES VERIFICATIONS'!$AG165="",1,0),0)</f>
        <v>0</v>
      </c>
      <c r="AR165" s="150" t="str">
        <f>IF(Y165="","",VLOOKUP(Y165,'[1]TABLEAU LC1'!A:A,1,FALSE))</f>
        <v/>
      </c>
    </row>
    <row r="166" spans="1:44" ht="30" customHeight="1">
      <c r="A166" s="95" t="str">
        <f t="shared" si="4"/>
        <v>43044-37--3</v>
      </c>
      <c r="B166" s="85">
        <v>43044</v>
      </c>
      <c r="C166" s="81" t="str">
        <f>VLOOKUP(A166,'Liste détentions mat2k'!$A$1:$I$2946,3,FALSE)</f>
        <v xml:space="preserve">BASE NAVALE TOULON            </v>
      </c>
      <c r="D166" s="86">
        <v>37</v>
      </c>
      <c r="E166" s="86"/>
      <c r="F166" s="86">
        <v>3</v>
      </c>
      <c r="G166" s="81" t="str">
        <f>IF('SUIVI DES VERIFICATIONS'!$D166="","",VLOOKUP(A166,'Liste détentions mat2k'!$A$1:$I$2946,5,FALSE))</f>
        <v xml:space="preserve">LASEM - 43562                 </v>
      </c>
      <c r="H166" s="81" t="str">
        <f>IF('SUIVI DES VERIFICATIONS'!$E166="","",VLOOKUP(A166,'Liste détentions mat2k'!$A$1:$I$2946,7,FALSE))</f>
        <v/>
      </c>
      <c r="I166" s="102" t="str">
        <f>IF('SUIVI DES VERIFICATIONS'!$F166="","",VLOOKUP(A166,'Liste détentions mat2k'!$A$1:$I$2946,9,FALSE))</f>
        <v xml:space="preserve">EFFETS SPECIAUX               </v>
      </c>
      <c r="J166" s="109" t="s">
        <v>525</v>
      </c>
      <c r="K166" s="104" t="s">
        <v>526</v>
      </c>
      <c r="L166" s="104" t="s">
        <v>525</v>
      </c>
      <c r="M166" s="104" t="s">
        <v>525</v>
      </c>
      <c r="N166" s="104" t="s">
        <v>525</v>
      </c>
      <c r="O166" s="104" t="s">
        <v>525</v>
      </c>
      <c r="P166" s="104"/>
      <c r="Q166" s="104"/>
      <c r="R166" s="104"/>
      <c r="S166" s="104"/>
      <c r="T166" s="104"/>
      <c r="U166" s="114"/>
      <c r="V166" s="123">
        <v>43545</v>
      </c>
      <c r="W166" s="117" t="s">
        <v>542</v>
      </c>
      <c r="X166" s="117" t="s">
        <v>825</v>
      </c>
      <c r="Y166" s="128" t="s">
        <v>905</v>
      </c>
      <c r="Z166" s="123">
        <v>43493</v>
      </c>
      <c r="AA166" s="132" t="s">
        <v>827</v>
      </c>
      <c r="AB166" s="151">
        <f>IF('SUIVI DES VERIFICATIONS'!$V166="","",IF('SUIVI DES VERIFICATIONS'!$V166&lt;='SUIVI DES VERIFICATIONS'!$AD166,0,'SUIVI DES VERIFICATIONS'!$V166-'SUIVI DES VERIFICATIONS'!$AD166))</f>
        <v>21</v>
      </c>
      <c r="AC166" s="134" t="str">
        <f t="shared" si="5"/>
        <v>FEVRIER</v>
      </c>
      <c r="AD166" s="135">
        <f>VLOOKUP('SUIVI DES VERIFICATIONS'!$AC166,'Liste 2'!$D$1:$E$12,2,FALSE)</f>
        <v>43524</v>
      </c>
      <c r="AE166" s="134">
        <f>IF('SUIVI DES VERIFICATIONS'!$V166="","",(MONTH('SUIVI DES VERIFICATIONS'!$V166))-(MONTH('SUIVI DES VERIFICATIONS'!$AD166)))</f>
        <v>1</v>
      </c>
      <c r="AF166" s="134" t="str">
        <f>IF(V166="","",VLOOKUP(MONTH(V166),LISTES!$A$15:$B$26,2,FALSE))</f>
        <v>MARS</v>
      </c>
      <c r="AG166" s="136" t="s">
        <v>8</v>
      </c>
      <c r="AH166" s="81"/>
      <c r="AI166" s="81"/>
      <c r="AJ166" s="81" t="s">
        <v>529</v>
      </c>
      <c r="AK166" s="116">
        <v>43564</v>
      </c>
      <c r="AL166" s="81"/>
      <c r="AM166" s="117"/>
      <c r="AN166" s="128"/>
      <c r="AO166" s="163">
        <f>IF('SUIVI DES VERIFICATIONS'!$V166&gt;0,IF('SUIVI DES VERIFICATIONS'!$W166="",1,0),0)</f>
        <v>0</v>
      </c>
      <c r="AP166" s="137">
        <f>IF('SUIVI DES VERIFICATIONS'!$V166&gt;0,IF('SUIVI DES VERIFICATIONS'!$X166="",1,0),0)</f>
        <v>0</v>
      </c>
      <c r="AQ166" s="137">
        <f>IF('SUIVI DES VERIFICATIONS'!$V166&gt;0,IF('SUIVI DES VERIFICATIONS'!$AG166="",1,0),0)</f>
        <v>0</v>
      </c>
      <c r="AR166" s="152" t="str">
        <f>IF(Y166="","",VLOOKUP(Y166,'[1]TABLEAU LC1'!A:A,1,FALSE))</f>
        <v>2019-824</v>
      </c>
    </row>
    <row r="167" spans="1:44" ht="30" customHeight="1">
      <c r="A167" s="94" t="str">
        <f t="shared" si="4"/>
        <v>43044-38--0</v>
      </c>
      <c r="B167" s="88">
        <v>43044</v>
      </c>
      <c r="C167" s="87" t="str">
        <f>VLOOKUP(A167,'Liste détentions mat2k'!$A$1:$I$2946,3,FALSE)</f>
        <v xml:space="preserve">BASE NAVALE TOULON            </v>
      </c>
      <c r="D167" s="89">
        <v>38</v>
      </c>
      <c r="E167" s="89"/>
      <c r="F167" s="89">
        <v>0</v>
      </c>
      <c r="G167" s="87" t="str">
        <f>IF('SUIVI DES VERIFICATIONS'!$D167="","",VLOOKUP(A167,'Liste détentions mat2k'!$A$1:$I$2946,5,FALSE))</f>
        <v xml:space="preserve">LASEM / LSR - 43562           </v>
      </c>
      <c r="H167" s="87" t="str">
        <f>IF('SUIVI DES VERIFICATIONS'!$E167="","",VLOOKUP(A167,'Liste détentions mat2k'!$A$1:$I$2946,7,FALSE))</f>
        <v/>
      </c>
      <c r="I167" s="101" t="str">
        <f>IF('SUIVI DES VERIFICATIONS'!$F167="","",VLOOKUP(A167,'Liste détentions mat2k'!$A$1:$I$2946,9,FALSE))</f>
        <v xml:space="preserve">CASERNEMENT LSR               </v>
      </c>
      <c r="J167" s="108"/>
      <c r="K167" s="105" t="s">
        <v>525</v>
      </c>
      <c r="L167" s="105" t="s">
        <v>525</v>
      </c>
      <c r="M167" s="105" t="s">
        <v>526</v>
      </c>
      <c r="N167" s="105" t="s">
        <v>525</v>
      </c>
      <c r="O167" s="105" t="s">
        <v>525</v>
      </c>
      <c r="P167" s="105"/>
      <c r="Q167" s="105"/>
      <c r="R167" s="105"/>
      <c r="S167" s="105"/>
      <c r="T167" s="105"/>
      <c r="U167" s="113"/>
      <c r="V167" s="122">
        <v>43585</v>
      </c>
      <c r="W167" s="119" t="s">
        <v>542</v>
      </c>
      <c r="X167" s="119" t="s">
        <v>825</v>
      </c>
      <c r="Y167" s="127" t="s">
        <v>1109</v>
      </c>
      <c r="Z167" s="122">
        <v>43552</v>
      </c>
      <c r="AA167" s="131"/>
      <c r="AB167" s="149">
        <f>IF('SUIVI DES VERIFICATIONS'!$V167="","",IF('SUIVI DES VERIFICATIONS'!$V167&lt;='SUIVI DES VERIFICATIONS'!$AD167,0,'SUIVI DES VERIFICATIONS'!$V167-'SUIVI DES VERIFICATIONS'!$AD167))</f>
        <v>0</v>
      </c>
      <c r="AC167" s="138" t="str">
        <f t="shared" si="5"/>
        <v>AVRIL</v>
      </c>
      <c r="AD167" s="139">
        <f>VLOOKUP('SUIVI DES VERIFICATIONS'!$AC167,'Liste 2'!$D$1:$E$12,2,FALSE)</f>
        <v>43585</v>
      </c>
      <c r="AE167" s="138">
        <f>IF('SUIVI DES VERIFICATIONS'!$V167="","",(MONTH('SUIVI DES VERIFICATIONS'!$V167))-(MONTH('SUIVI DES VERIFICATIONS'!$AD167)))</f>
        <v>0</v>
      </c>
      <c r="AF167" s="138" t="str">
        <f>IF(V167="","",VLOOKUP(MONTH(V167),LISTES!$A$15:$B$26,2,FALSE))</f>
        <v>AVRIL</v>
      </c>
      <c r="AG167" s="140"/>
      <c r="AH167" s="87"/>
      <c r="AI167" s="87"/>
      <c r="AJ167" s="87"/>
      <c r="AK167" s="118"/>
      <c r="AL167" s="87"/>
      <c r="AM167" s="119"/>
      <c r="AN167" s="127"/>
      <c r="AO167" s="162">
        <f>IF('SUIVI DES VERIFICATIONS'!$V167&gt;0,IF('SUIVI DES VERIFICATIONS'!$W167="",1,0),0)</f>
        <v>0</v>
      </c>
      <c r="AP167" s="141">
        <f>IF('SUIVI DES VERIFICATIONS'!$V167&gt;0,IF('SUIVI DES VERIFICATIONS'!$X167="",1,0),0)</f>
        <v>0</v>
      </c>
      <c r="AQ167" s="141">
        <f>IF('SUIVI DES VERIFICATIONS'!$V167&gt;0,IF('SUIVI DES VERIFICATIONS'!$AG167="",1,0),0)</f>
        <v>1</v>
      </c>
      <c r="AR167" s="150" t="str">
        <f>IF(Y167="","",VLOOKUP(Y167,'[1]TABLEAU LC1'!A:A,1,FALSE))</f>
        <v>2019-1423</v>
      </c>
    </row>
    <row r="168" spans="1:44" ht="30" customHeight="1">
      <c r="A168" s="95" t="str">
        <f t="shared" si="4"/>
        <v>43044-38--1</v>
      </c>
      <c r="B168" s="85">
        <v>43044</v>
      </c>
      <c r="C168" s="81" t="str">
        <f>VLOOKUP(A168,'Liste détentions mat2k'!$A$1:$I$2946,3,FALSE)</f>
        <v xml:space="preserve">BASE NAVALE TOULON            </v>
      </c>
      <c r="D168" s="86">
        <v>38</v>
      </c>
      <c r="E168" s="86"/>
      <c r="F168" s="86">
        <v>1</v>
      </c>
      <c r="G168" s="81" t="str">
        <f>IF('SUIVI DES VERIFICATIONS'!$D168="","",VLOOKUP(A168,'Liste détentions mat2k'!$A$1:$I$2946,5,FALSE))</f>
        <v xml:space="preserve">LASEM / LSR - 43562           </v>
      </c>
      <c r="H168" s="81" t="str">
        <f>IF('SUIVI DES VERIFICATIONS'!$E168="","",VLOOKUP(A168,'Liste détentions mat2k'!$A$1:$I$2946,7,FALSE))</f>
        <v/>
      </c>
      <c r="I168" s="102" t="str">
        <f>IF('SUIVI DES VERIFICATIONS'!$F168="","",VLOOKUP(A168,'Liste détentions mat2k'!$A$1:$I$2946,9,FALSE))</f>
        <v xml:space="preserve">SSS                           </v>
      </c>
      <c r="J168" s="109" t="s">
        <v>525</v>
      </c>
      <c r="K168" s="104" t="s">
        <v>525</v>
      </c>
      <c r="L168" s="104" t="s">
        <v>525</v>
      </c>
      <c r="M168" s="104" t="s">
        <v>525</v>
      </c>
      <c r="N168" s="104" t="s">
        <v>525</v>
      </c>
      <c r="O168" s="104" t="s">
        <v>526</v>
      </c>
      <c r="P168" s="104"/>
      <c r="Q168" s="104"/>
      <c r="R168" s="104"/>
      <c r="S168" s="104"/>
      <c r="T168" s="104"/>
      <c r="U168" s="114"/>
      <c r="V168" s="123"/>
      <c r="W168" s="117"/>
      <c r="X168" s="117"/>
      <c r="Y168" s="128"/>
      <c r="Z168" s="123"/>
      <c r="AA168" s="132"/>
      <c r="AB168" s="151" t="str">
        <f>IF('SUIVI DES VERIFICATIONS'!$V168="","",IF('SUIVI DES VERIFICATIONS'!$V168&lt;='SUIVI DES VERIFICATIONS'!$AD168,0,'SUIVI DES VERIFICATIONS'!$V168-'SUIVI DES VERIFICATIONS'!$AD168))</f>
        <v/>
      </c>
      <c r="AC168" s="134" t="str">
        <f t="shared" si="5"/>
        <v>JUIN</v>
      </c>
      <c r="AD168" s="135">
        <f>VLOOKUP('SUIVI DES VERIFICATIONS'!$AC168,'Liste 2'!$D$1:$E$12,2,FALSE)</f>
        <v>43646</v>
      </c>
      <c r="AE168" s="134" t="str">
        <f>IF('SUIVI DES VERIFICATIONS'!$V168="","",(MONTH('SUIVI DES VERIFICATIONS'!$V168))-(MONTH('SUIVI DES VERIFICATIONS'!$AD168)))</f>
        <v/>
      </c>
      <c r="AF168" s="134" t="str">
        <f>IF(V168="","",VLOOKUP(MONTH(V168),LISTES!$A$15:$B$26,2,FALSE))</f>
        <v/>
      </c>
      <c r="AG168" s="136"/>
      <c r="AH168" s="81"/>
      <c r="AI168" s="81"/>
      <c r="AJ168" s="81"/>
      <c r="AK168" s="116"/>
      <c r="AL168" s="81"/>
      <c r="AM168" s="117"/>
      <c r="AN168" s="128"/>
      <c r="AO168" s="163">
        <f>IF('SUIVI DES VERIFICATIONS'!$V168&gt;0,IF('SUIVI DES VERIFICATIONS'!$W168="",1,0),0)</f>
        <v>0</v>
      </c>
      <c r="AP168" s="137">
        <f>IF('SUIVI DES VERIFICATIONS'!$V168&gt;0,IF('SUIVI DES VERIFICATIONS'!$X168="",1,0),0)</f>
        <v>0</v>
      </c>
      <c r="AQ168" s="137">
        <f>IF('SUIVI DES VERIFICATIONS'!$V168&gt;0,IF('SUIVI DES VERIFICATIONS'!$AG168="",1,0),0)</f>
        <v>0</v>
      </c>
      <c r="AR168" s="152" t="str">
        <f>IF(Y168="","",VLOOKUP(Y168,'[1]TABLEAU LC1'!A:A,1,FALSE))</f>
        <v/>
      </c>
    </row>
    <row r="169" spans="1:44" ht="30" customHeight="1">
      <c r="A169" s="94" t="str">
        <f t="shared" si="4"/>
        <v>43044-40--1</v>
      </c>
      <c r="B169" s="88">
        <v>43044</v>
      </c>
      <c r="C169" s="87" t="str">
        <f>VLOOKUP(A169,'Liste détentions mat2k'!$A$1:$I$2946,3,FALSE)</f>
        <v xml:space="preserve">BASE NAVALE TOULON            </v>
      </c>
      <c r="D169" s="89">
        <v>40</v>
      </c>
      <c r="E169" s="89"/>
      <c r="F169" s="89">
        <v>1</v>
      </c>
      <c r="G169" s="87" t="str">
        <f>IF('SUIVI DES VERIFICATIONS'!$D169="","",VLOOKUP(A169,'Liste détentions mat2k'!$A$1:$I$2946,5,FALSE))</f>
        <v xml:space="preserve">OCI - 43289                   </v>
      </c>
      <c r="H169" s="87" t="str">
        <f>IF('SUIVI DES VERIFICATIONS'!$E169="","",VLOOKUP(A169,'Liste détentions mat2k'!$A$1:$I$2946,7,FALSE))</f>
        <v/>
      </c>
      <c r="I169" s="101" t="str">
        <f>IF('SUIVI DES VERIFICATIONS'!$F169="","",VLOOKUP(A169,'Liste détentions mat2k'!$A$1:$I$2946,9,FALSE))</f>
        <v xml:space="preserve">CASERNEMENT                   </v>
      </c>
      <c r="J169" s="108" t="s">
        <v>525</v>
      </c>
      <c r="K169" s="105" t="s">
        <v>526</v>
      </c>
      <c r="L169" s="105" t="s">
        <v>525</v>
      </c>
      <c r="M169" s="105" t="s">
        <v>525</v>
      </c>
      <c r="N169" s="105" t="s">
        <v>525</v>
      </c>
      <c r="O169" s="105" t="s">
        <v>525</v>
      </c>
      <c r="P169" s="105"/>
      <c r="Q169" s="105"/>
      <c r="R169" s="105"/>
      <c r="S169" s="105"/>
      <c r="T169" s="105"/>
      <c r="U169" s="113"/>
      <c r="V169" s="122">
        <v>43500</v>
      </c>
      <c r="W169" s="119" t="s">
        <v>542</v>
      </c>
      <c r="X169" s="119" t="s">
        <v>825</v>
      </c>
      <c r="Y169" s="127" t="s">
        <v>615</v>
      </c>
      <c r="Z169" s="122">
        <v>43494</v>
      </c>
      <c r="AA169" s="131"/>
      <c r="AB169" s="149">
        <f>IF('SUIVI DES VERIFICATIONS'!$V169="","",IF('SUIVI DES VERIFICATIONS'!$V169&lt;='SUIVI DES VERIFICATIONS'!$AD169,0,'SUIVI DES VERIFICATIONS'!$V169-'SUIVI DES VERIFICATIONS'!$AD169))</f>
        <v>0</v>
      </c>
      <c r="AC169" s="138" t="str">
        <f t="shared" si="5"/>
        <v>FEVRIER</v>
      </c>
      <c r="AD169" s="139">
        <f>VLOOKUP('SUIVI DES VERIFICATIONS'!$AC169,'Liste 2'!$D$1:$E$12,2,FALSE)</f>
        <v>43524</v>
      </c>
      <c r="AE169" s="138">
        <f>IF('SUIVI DES VERIFICATIONS'!$V169="","",(MONTH('SUIVI DES VERIFICATIONS'!$V169))-(MONTH('SUIVI DES VERIFICATIONS'!$AD169)))</f>
        <v>0</v>
      </c>
      <c r="AF169" s="138" t="str">
        <f>IF(V169="","",VLOOKUP(MONTH(V169),LISTES!$A$15:$B$26,2,FALSE))</f>
        <v>FEVRIER</v>
      </c>
      <c r="AG169" s="140" t="s">
        <v>6</v>
      </c>
      <c r="AH169" s="87"/>
      <c r="AI169" s="87"/>
      <c r="AJ169" s="87"/>
      <c r="AK169" s="118"/>
      <c r="AL169" s="87"/>
      <c r="AM169" s="119"/>
      <c r="AN169" s="127"/>
      <c r="AO169" s="162">
        <f>IF('SUIVI DES VERIFICATIONS'!$V169&gt;0,IF('SUIVI DES VERIFICATIONS'!$W169="",1,0),0)</f>
        <v>0</v>
      </c>
      <c r="AP169" s="141">
        <f>IF('SUIVI DES VERIFICATIONS'!$V169&gt;0,IF('SUIVI DES VERIFICATIONS'!$X169="",1,0),0)</f>
        <v>0</v>
      </c>
      <c r="AQ169" s="141">
        <f>IF('SUIVI DES VERIFICATIONS'!$V169&gt;0,IF('SUIVI DES VERIFICATIONS'!$AG169="",1,0),0)</f>
        <v>0</v>
      </c>
      <c r="AR169" s="150" t="str">
        <f>IF(Y169="","",VLOOKUP(Y169,'[1]TABLEAU LC1'!A:A,1,FALSE))</f>
        <v>2019-263</v>
      </c>
    </row>
    <row r="170" spans="1:44" ht="30" customHeight="1">
      <c r="A170" s="95" t="str">
        <f t="shared" si="4"/>
        <v>43044-40--5</v>
      </c>
      <c r="B170" s="85">
        <v>43044</v>
      </c>
      <c r="C170" s="81" t="str">
        <f>VLOOKUP(A170,'Liste détentions mat2k'!$A$1:$I$2946,3,FALSE)</f>
        <v xml:space="preserve">BASE NAVALE TOULON            </v>
      </c>
      <c r="D170" s="86">
        <v>40</v>
      </c>
      <c r="E170" s="86"/>
      <c r="F170" s="86">
        <v>5</v>
      </c>
      <c r="G170" s="81" t="str">
        <f>IF('SUIVI DES VERIFICATIONS'!$D170="","",VLOOKUP(A170,'Liste détentions mat2k'!$A$1:$I$2946,5,FALSE))</f>
        <v xml:space="preserve">OCI - 43289                   </v>
      </c>
      <c r="H170" s="81" t="str">
        <f>IF('SUIVI DES VERIFICATIONS'!$E170="","",VLOOKUP(A170,'Liste détentions mat2k'!$A$1:$I$2946,7,FALSE))</f>
        <v/>
      </c>
      <c r="I170" s="102" t="str">
        <f>IF('SUIVI DES VERIFICATIONS'!$F170="","",VLOOKUP(A170,'Liste détentions mat2k'!$A$1:$I$2946,9,FALSE))</f>
        <v xml:space="preserve">MATERIEL ASM.                 </v>
      </c>
      <c r="J170" s="109"/>
      <c r="K170" s="104" t="s">
        <v>525</v>
      </c>
      <c r="L170" s="104" t="s">
        <v>526</v>
      </c>
      <c r="M170" s="104" t="s">
        <v>525</v>
      </c>
      <c r="N170" s="104" t="s">
        <v>525</v>
      </c>
      <c r="O170" s="104" t="s">
        <v>525</v>
      </c>
      <c r="P170" s="104"/>
      <c r="Q170" s="104"/>
      <c r="R170" s="104"/>
      <c r="S170" s="104"/>
      <c r="T170" s="104"/>
      <c r="U170" s="114"/>
      <c r="V170" s="123">
        <v>43523</v>
      </c>
      <c r="W170" s="117" t="s">
        <v>542</v>
      </c>
      <c r="X170" s="117" t="s">
        <v>825</v>
      </c>
      <c r="Y170" s="128" t="s">
        <v>838</v>
      </c>
      <c r="Z170" s="123">
        <v>43523</v>
      </c>
      <c r="AA170" s="132"/>
      <c r="AB170" s="151">
        <f>IF('SUIVI DES VERIFICATIONS'!$V170="","",IF('SUIVI DES VERIFICATIONS'!$V170&lt;='SUIVI DES VERIFICATIONS'!$AD170,0,'SUIVI DES VERIFICATIONS'!$V170-'SUIVI DES VERIFICATIONS'!$AD170))</f>
        <v>0</v>
      </c>
      <c r="AC170" s="134" t="str">
        <f t="shared" si="5"/>
        <v>MARS</v>
      </c>
      <c r="AD170" s="135">
        <f>VLOOKUP('SUIVI DES VERIFICATIONS'!$AC170,'Liste 2'!$D$1:$E$12,2,FALSE)</f>
        <v>43555</v>
      </c>
      <c r="AE170" s="134">
        <f>IF('SUIVI DES VERIFICATIONS'!$V170="","",(MONTH('SUIVI DES VERIFICATIONS'!$V170))-(MONTH('SUIVI DES VERIFICATIONS'!$AD170)))</f>
        <v>-1</v>
      </c>
      <c r="AF170" s="134" t="str">
        <f>IF(V170="","",VLOOKUP(MONTH(V170),LISTES!$A$15:$B$26,2,FALSE))</f>
        <v>FEVRIER</v>
      </c>
      <c r="AG170" s="136" t="s">
        <v>8</v>
      </c>
      <c r="AH170" s="81"/>
      <c r="AI170" s="81"/>
      <c r="AJ170" s="81" t="s">
        <v>529</v>
      </c>
      <c r="AK170" s="116">
        <v>43544</v>
      </c>
      <c r="AL170" s="81"/>
      <c r="AM170" s="117"/>
      <c r="AN170" s="128"/>
      <c r="AO170" s="163">
        <f>IF('SUIVI DES VERIFICATIONS'!$V170&gt;0,IF('SUIVI DES VERIFICATIONS'!$W170="",1,0),0)</f>
        <v>0</v>
      </c>
      <c r="AP170" s="137">
        <f>IF('SUIVI DES VERIFICATIONS'!$V170&gt;0,IF('SUIVI DES VERIFICATIONS'!$X170="",1,0),0)</f>
        <v>0</v>
      </c>
      <c r="AQ170" s="137">
        <f>IF('SUIVI DES VERIFICATIONS'!$V170&gt;0,IF('SUIVI DES VERIFICATIONS'!$AG170="",1,0),0)</f>
        <v>0</v>
      </c>
      <c r="AR170" s="152" t="str">
        <f>IF(Y170="","",VLOOKUP(Y170,'[1]TABLEAU LC1'!A:A,1,FALSE))</f>
        <v>2019-719</v>
      </c>
    </row>
    <row r="171" spans="1:44" ht="30" customHeight="1">
      <c r="A171" s="94" t="str">
        <f t="shared" si="4"/>
        <v>43044-40--6</v>
      </c>
      <c r="B171" s="88">
        <v>43044</v>
      </c>
      <c r="C171" s="87" t="str">
        <f>VLOOKUP(A171,'Liste détentions mat2k'!$A$1:$I$2946,3,FALSE)</f>
        <v xml:space="preserve">BASE NAVALE TOULON            </v>
      </c>
      <c r="D171" s="89">
        <v>40</v>
      </c>
      <c r="E171" s="89"/>
      <c r="F171" s="89">
        <v>6</v>
      </c>
      <c r="G171" s="87" t="str">
        <f>IF('SUIVI DES VERIFICATIONS'!$D171="","",VLOOKUP(A171,'Liste détentions mat2k'!$A$1:$I$2946,5,FALSE))</f>
        <v xml:space="preserve">OCI - 43289                   </v>
      </c>
      <c r="H171" s="87" t="str">
        <f>IF('SUIVI DES VERIFICATIONS'!$E171="","",VLOOKUP(A171,'Liste détentions mat2k'!$A$1:$I$2946,7,FALSE))</f>
        <v/>
      </c>
      <c r="I171" s="101" t="str">
        <f>IF('SUIVI DES VERIFICATIONS'!$F171="","",VLOOKUP(A171,'Liste détentions mat2k'!$A$1:$I$2946,9,FALSE))</f>
        <v xml:space="preserve">GUERRE DES MINES.             </v>
      </c>
      <c r="J171" s="108" t="s">
        <v>525</v>
      </c>
      <c r="K171" s="105" t="s">
        <v>525</v>
      </c>
      <c r="L171" s="105" t="s">
        <v>525</v>
      </c>
      <c r="M171" s="105" t="s">
        <v>526</v>
      </c>
      <c r="N171" s="105" t="s">
        <v>525</v>
      </c>
      <c r="O171" s="105" t="s">
        <v>525</v>
      </c>
      <c r="P171" s="105"/>
      <c r="Q171" s="105"/>
      <c r="R171" s="105"/>
      <c r="S171" s="105"/>
      <c r="T171" s="105"/>
      <c r="U171" s="113"/>
      <c r="V171" s="122">
        <v>43487</v>
      </c>
      <c r="W171" s="119" t="s">
        <v>543</v>
      </c>
      <c r="X171" s="119" t="s">
        <v>825</v>
      </c>
      <c r="Y171" s="127" t="s">
        <v>557</v>
      </c>
      <c r="Z171" s="122"/>
      <c r="AA171" s="131"/>
      <c r="AB171" s="149">
        <f>IF('SUIVI DES VERIFICATIONS'!$V171="","",IF('SUIVI DES VERIFICATIONS'!$V171&lt;='SUIVI DES VERIFICATIONS'!$AD171,0,'SUIVI DES VERIFICATIONS'!$V171-'SUIVI DES VERIFICATIONS'!$AD171))</f>
        <v>0</v>
      </c>
      <c r="AC171" s="138" t="str">
        <f t="shared" si="5"/>
        <v>AVRIL</v>
      </c>
      <c r="AD171" s="139">
        <f>VLOOKUP('SUIVI DES VERIFICATIONS'!$AC171,'Liste 2'!$D$1:$E$12,2,FALSE)</f>
        <v>43585</v>
      </c>
      <c r="AE171" s="138">
        <f>IF('SUIVI DES VERIFICATIONS'!$V171="","",(MONTH('SUIVI DES VERIFICATIONS'!$V171))-(MONTH('SUIVI DES VERIFICATIONS'!$AD171)))</f>
        <v>-3</v>
      </c>
      <c r="AF171" s="138" t="str">
        <f>IF(V171="","",VLOOKUP(MONTH(V171),LISTES!$A$15:$B$26,2,FALSE))</f>
        <v>JANVIER</v>
      </c>
      <c r="AG171" s="140" t="s">
        <v>6</v>
      </c>
      <c r="AH171" s="87"/>
      <c r="AI171" s="87"/>
      <c r="AJ171" s="87"/>
      <c r="AK171" s="118"/>
      <c r="AL171" s="87"/>
      <c r="AM171" s="119"/>
      <c r="AN171" s="127"/>
      <c r="AO171" s="162">
        <f>IF('SUIVI DES VERIFICATIONS'!$V171&gt;0,IF('SUIVI DES VERIFICATIONS'!$W171="",1,0),0)</f>
        <v>0</v>
      </c>
      <c r="AP171" s="141">
        <f>IF('SUIVI DES VERIFICATIONS'!$V171&gt;0,IF('SUIVI DES VERIFICATIONS'!$X171="",1,0),0)</f>
        <v>0</v>
      </c>
      <c r="AQ171" s="141">
        <f>IF('SUIVI DES VERIFICATIONS'!$V171&gt;0,IF('SUIVI DES VERIFICATIONS'!$AG171="",1,0),0)</f>
        <v>0</v>
      </c>
      <c r="AR171" s="150" t="str">
        <f>IF(Y171="","",VLOOKUP(Y171,'[1]TABLEAU LC1'!A:A,1,FALSE))</f>
        <v>2019-95</v>
      </c>
    </row>
    <row r="172" spans="1:44" ht="30" customHeight="1">
      <c r="A172" s="95" t="str">
        <f t="shared" si="4"/>
        <v>43044-42-0-11</v>
      </c>
      <c r="B172" s="85">
        <v>43044</v>
      </c>
      <c r="C172" s="81" t="str">
        <f>VLOOKUP(A172,'Liste détentions mat2k'!$A$1:$I$2946,3,FALSE)</f>
        <v xml:space="preserve">BASE NAVALE TOULON            </v>
      </c>
      <c r="D172" s="86">
        <v>42</v>
      </c>
      <c r="E172" s="86">
        <v>0</v>
      </c>
      <c r="F172" s="86">
        <v>11</v>
      </c>
      <c r="G172" s="81" t="str">
        <f>IF('SUIVI DES VERIFICATIONS'!$D172="","",VLOOKUP(A172,'Liste détentions mat2k'!$A$1:$I$2946,5,FALSE))</f>
        <v xml:space="preserve">SMP/DT - 43286                </v>
      </c>
      <c r="H172" s="81" t="str">
        <f>IF('SUIVI DES VERIFICATIONS'!$E172="","",VLOOKUP(A172,'Liste détentions mat2k'!$A$1:$I$2946,7,FALSE))</f>
        <v xml:space="preserve">LOGISTIQUE PORTUAIRE          </v>
      </c>
      <c r="I172" s="102" t="str">
        <f>IF('SUIVI DES VERIFICATIONS'!$F172="","",VLOOKUP(A172,'Liste détentions mat2k'!$A$1:$I$2946,9,FALSE))</f>
        <v xml:space="preserve">OUTILLAGE DE PRECISION        </v>
      </c>
      <c r="J172" s="109" t="s">
        <v>525</v>
      </c>
      <c r="K172" s="104" t="s">
        <v>525</v>
      </c>
      <c r="L172" s="104" t="s">
        <v>526</v>
      </c>
      <c r="M172" s="104" t="s">
        <v>525</v>
      </c>
      <c r="N172" s="104" t="s">
        <v>525</v>
      </c>
      <c r="O172" s="104" t="s">
        <v>525</v>
      </c>
      <c r="P172" s="104"/>
      <c r="Q172" s="104"/>
      <c r="R172" s="104"/>
      <c r="S172" s="104"/>
      <c r="T172" s="104"/>
      <c r="U172" s="114"/>
      <c r="V172" s="123">
        <v>43538</v>
      </c>
      <c r="W172" s="117" t="s">
        <v>542</v>
      </c>
      <c r="X172" s="117" t="s">
        <v>825</v>
      </c>
      <c r="Y172" s="128" t="s">
        <v>880</v>
      </c>
      <c r="Z172" s="123">
        <v>43524</v>
      </c>
      <c r="AA172" s="132"/>
      <c r="AB172" s="151">
        <f>IF('SUIVI DES VERIFICATIONS'!$V172="","",IF('SUIVI DES VERIFICATIONS'!$V172&lt;='SUIVI DES VERIFICATIONS'!$AD172,0,'SUIVI DES VERIFICATIONS'!$V172-'SUIVI DES VERIFICATIONS'!$AD172))</f>
        <v>0</v>
      </c>
      <c r="AC172" s="134" t="str">
        <f t="shared" si="5"/>
        <v>MARS</v>
      </c>
      <c r="AD172" s="135">
        <f>VLOOKUP('SUIVI DES VERIFICATIONS'!$AC172,'Liste 2'!$D$1:$E$12,2,FALSE)</f>
        <v>43555</v>
      </c>
      <c r="AE172" s="134">
        <f>IF('SUIVI DES VERIFICATIONS'!$V172="","",(MONTH('SUIVI DES VERIFICATIONS'!$V172))-(MONTH('SUIVI DES VERIFICATIONS'!$AD172)))</f>
        <v>0</v>
      </c>
      <c r="AF172" s="134" t="str">
        <f>IF(V172="","",VLOOKUP(MONTH(V172),LISTES!$A$15:$B$26,2,FALSE))</f>
        <v>MARS</v>
      </c>
      <c r="AG172" s="136" t="s">
        <v>8</v>
      </c>
      <c r="AH172" s="81"/>
      <c r="AI172" s="81"/>
      <c r="AJ172" s="81"/>
      <c r="AK172" s="116"/>
      <c r="AL172" s="81"/>
      <c r="AM172" s="117"/>
      <c r="AN172" s="128"/>
      <c r="AO172" s="163">
        <f>IF('SUIVI DES VERIFICATIONS'!$V172&gt;0,IF('SUIVI DES VERIFICATIONS'!$W172="",1,0),0)</f>
        <v>0</v>
      </c>
      <c r="AP172" s="137">
        <f>IF('SUIVI DES VERIFICATIONS'!$V172&gt;0,IF('SUIVI DES VERIFICATIONS'!$X172="",1,0),0)</f>
        <v>0</v>
      </c>
      <c r="AQ172" s="137">
        <f>IF('SUIVI DES VERIFICATIONS'!$V172&gt;0,IF('SUIVI DES VERIFICATIONS'!$AG172="",1,0),0)</f>
        <v>0</v>
      </c>
      <c r="AR172" s="152" t="str">
        <f>IF(Y172="","",VLOOKUP(Y172,'[1]TABLEAU LC1'!A:A,1,FALSE))</f>
        <v>2019-763</v>
      </c>
    </row>
    <row r="173" spans="1:44" ht="30" customHeight="1">
      <c r="A173" s="94" t="str">
        <f t="shared" si="4"/>
        <v>43044-42-0-12</v>
      </c>
      <c r="B173" s="88">
        <v>43044</v>
      </c>
      <c r="C173" s="87" t="str">
        <f>VLOOKUP(A173,'Liste détentions mat2k'!$A$1:$I$2946,3,FALSE)</f>
        <v xml:space="preserve">BASE NAVALE TOULON            </v>
      </c>
      <c r="D173" s="89">
        <v>42</v>
      </c>
      <c r="E173" s="89">
        <v>0</v>
      </c>
      <c r="F173" s="89">
        <v>12</v>
      </c>
      <c r="G173" s="87" t="str">
        <f>IF('SUIVI DES VERIFICATIONS'!$D173="","",VLOOKUP(A173,'Liste détentions mat2k'!$A$1:$I$2946,5,FALSE))</f>
        <v xml:space="preserve">SMP/DT - 43286                </v>
      </c>
      <c r="H173" s="87" t="str">
        <f>IF('SUIVI DES VERIFICATIONS'!$E173="","",VLOOKUP(A173,'Liste détentions mat2k'!$A$1:$I$2946,7,FALSE))</f>
        <v xml:space="preserve">LOGISTIQUE PORTUAIRE          </v>
      </c>
      <c r="I173" s="101" t="str">
        <f>IF('SUIVI DES VERIFICATIONS'!$F173="","",VLOOKUP(A173,'Liste détentions mat2k'!$A$1:$I$2946,9,FALSE))</f>
        <v xml:space="preserve">CASERNEMENT BAT B ET C        </v>
      </c>
      <c r="J173" s="108" t="s">
        <v>525</v>
      </c>
      <c r="K173" s="105" t="s">
        <v>525</v>
      </c>
      <c r="L173" s="105" t="s">
        <v>525</v>
      </c>
      <c r="M173" s="105" t="s">
        <v>525</v>
      </c>
      <c r="N173" s="105" t="s">
        <v>525</v>
      </c>
      <c r="O173" s="105" t="s">
        <v>526</v>
      </c>
      <c r="P173" s="105"/>
      <c r="Q173" s="105"/>
      <c r="R173" s="105"/>
      <c r="S173" s="105"/>
      <c r="T173" s="105"/>
      <c r="U173" s="113"/>
      <c r="V173" s="122"/>
      <c r="W173" s="119"/>
      <c r="X173" s="119"/>
      <c r="Y173" s="127"/>
      <c r="Z173" s="122"/>
      <c r="AA173" s="131"/>
      <c r="AB173" s="149" t="str">
        <f>IF('SUIVI DES VERIFICATIONS'!$V173="","",IF('SUIVI DES VERIFICATIONS'!$V173&lt;='SUIVI DES VERIFICATIONS'!$AD173,0,'SUIVI DES VERIFICATIONS'!$V173-'SUIVI DES VERIFICATIONS'!$AD173))</f>
        <v/>
      </c>
      <c r="AC173" s="138" t="str">
        <f t="shared" si="5"/>
        <v>JUIN</v>
      </c>
      <c r="AD173" s="139">
        <f>VLOOKUP('SUIVI DES VERIFICATIONS'!$AC173,'Liste 2'!$D$1:$E$12,2,FALSE)</f>
        <v>43646</v>
      </c>
      <c r="AE173" s="138" t="str">
        <f>IF('SUIVI DES VERIFICATIONS'!$V173="","",(MONTH('SUIVI DES VERIFICATIONS'!$V173))-(MONTH('SUIVI DES VERIFICATIONS'!$AD173)))</f>
        <v/>
      </c>
      <c r="AF173" s="138" t="str">
        <f>IF(V173="","",VLOOKUP(MONTH(V173),LISTES!$A$15:$B$26,2,FALSE))</f>
        <v/>
      </c>
      <c r="AG173" s="140"/>
      <c r="AH173" s="87"/>
      <c r="AI173" s="87"/>
      <c r="AJ173" s="87"/>
      <c r="AK173" s="118"/>
      <c r="AL173" s="87"/>
      <c r="AM173" s="119"/>
      <c r="AN173" s="127"/>
      <c r="AO173" s="162">
        <f>IF('SUIVI DES VERIFICATIONS'!$V173&gt;0,IF('SUIVI DES VERIFICATIONS'!$W173="",1,0),0)</f>
        <v>0</v>
      </c>
      <c r="AP173" s="141">
        <f>IF('SUIVI DES VERIFICATIONS'!$V173&gt;0,IF('SUIVI DES VERIFICATIONS'!$X173="",1,0),0)</f>
        <v>0</v>
      </c>
      <c r="AQ173" s="141">
        <f>IF('SUIVI DES VERIFICATIONS'!$V173&gt;0,IF('SUIVI DES VERIFICATIONS'!$AG173="",1,0),0)</f>
        <v>0</v>
      </c>
      <c r="AR173" s="150" t="str">
        <f>IF(Y173="","",VLOOKUP(Y173,'[1]TABLEAU LC1'!A:A,1,FALSE))</f>
        <v/>
      </c>
    </row>
    <row r="174" spans="1:44" ht="30" customHeight="1">
      <c r="A174" s="95" t="str">
        <f t="shared" si="4"/>
        <v>43044-42-0-13</v>
      </c>
      <c r="B174" s="85">
        <v>43044</v>
      </c>
      <c r="C174" s="81" t="str">
        <f>VLOOKUP(A174,'Liste détentions mat2k'!$A$1:$I$2946,3,FALSE)</f>
        <v xml:space="preserve">BASE NAVALE TOULON            </v>
      </c>
      <c r="D174" s="86">
        <v>42</v>
      </c>
      <c r="E174" s="86">
        <v>0</v>
      </c>
      <c r="F174" s="86">
        <v>13</v>
      </c>
      <c r="G174" s="81" t="str">
        <f>IF('SUIVI DES VERIFICATIONS'!$D174="","",VLOOKUP(A174,'Liste détentions mat2k'!$A$1:$I$2946,5,FALSE))</f>
        <v xml:space="preserve">SMP/DT - 43286                </v>
      </c>
      <c r="H174" s="81" t="str">
        <f>IF('SUIVI DES VERIFICATIONS'!$E174="","",VLOOKUP(A174,'Liste détentions mat2k'!$A$1:$I$2946,7,FALSE))</f>
        <v xml:space="preserve">LOGISTIQUE PORTUAIRE          </v>
      </c>
      <c r="I174" s="102" t="str">
        <f>IF('SUIVI DES VERIFICATIONS'!$F174="","",VLOOKUP(A174,'Liste détentions mat2k'!$A$1:$I$2946,9,FALSE))</f>
        <v xml:space="preserve">EFFETS SPECIAUX               </v>
      </c>
      <c r="J174" s="109" t="s">
        <v>525</v>
      </c>
      <c r="K174" s="104" t="s">
        <v>525</v>
      </c>
      <c r="L174" s="104" t="s">
        <v>525</v>
      </c>
      <c r="M174" s="104" t="s">
        <v>525</v>
      </c>
      <c r="N174" s="104" t="s">
        <v>525</v>
      </c>
      <c r="O174" s="104" t="s">
        <v>526</v>
      </c>
      <c r="P174" s="104"/>
      <c r="Q174" s="104"/>
      <c r="R174" s="104"/>
      <c r="S174" s="104"/>
      <c r="T174" s="104"/>
      <c r="U174" s="114"/>
      <c r="V174" s="123"/>
      <c r="W174" s="117"/>
      <c r="X174" s="117"/>
      <c r="Y174" s="128"/>
      <c r="Z174" s="123"/>
      <c r="AA174" s="132"/>
      <c r="AB174" s="151" t="str">
        <f>IF('SUIVI DES VERIFICATIONS'!$V174="","",IF('SUIVI DES VERIFICATIONS'!$V174&lt;='SUIVI DES VERIFICATIONS'!$AD174,0,'SUIVI DES VERIFICATIONS'!$V174-'SUIVI DES VERIFICATIONS'!$AD174))</f>
        <v/>
      </c>
      <c r="AC174" s="134" t="str">
        <f t="shared" si="5"/>
        <v>JUIN</v>
      </c>
      <c r="AD174" s="135">
        <f>VLOOKUP('SUIVI DES VERIFICATIONS'!$AC174,'Liste 2'!$D$1:$E$12,2,FALSE)</f>
        <v>43646</v>
      </c>
      <c r="AE174" s="134" t="str">
        <f>IF('SUIVI DES VERIFICATIONS'!$V174="","",(MONTH('SUIVI DES VERIFICATIONS'!$V174))-(MONTH('SUIVI DES VERIFICATIONS'!$AD174)))</f>
        <v/>
      </c>
      <c r="AF174" s="134" t="str">
        <f>IF(V174="","",VLOOKUP(MONTH(V174),LISTES!$A$15:$B$26,2,FALSE))</f>
        <v/>
      </c>
      <c r="AG174" s="136"/>
      <c r="AH174" s="81"/>
      <c r="AI174" s="81"/>
      <c r="AJ174" s="81" t="s">
        <v>529</v>
      </c>
      <c r="AK174" s="116"/>
      <c r="AL174" s="81"/>
      <c r="AM174" s="117"/>
      <c r="AN174" s="128"/>
      <c r="AO174" s="163">
        <f>IF('SUIVI DES VERIFICATIONS'!$V174&gt;0,IF('SUIVI DES VERIFICATIONS'!$W174="",1,0),0)</f>
        <v>0</v>
      </c>
      <c r="AP174" s="137">
        <f>IF('SUIVI DES VERIFICATIONS'!$V174&gt;0,IF('SUIVI DES VERIFICATIONS'!$X174="",1,0),0)</f>
        <v>0</v>
      </c>
      <c r="AQ174" s="137">
        <f>IF('SUIVI DES VERIFICATIONS'!$V174&gt;0,IF('SUIVI DES VERIFICATIONS'!$AG174="",1,0),0)</f>
        <v>0</v>
      </c>
      <c r="AR174" s="152" t="str">
        <f>IF(Y174="","",VLOOKUP(Y174,'[1]TABLEAU LC1'!A:A,1,FALSE))</f>
        <v/>
      </c>
    </row>
    <row r="175" spans="1:44" ht="30" customHeight="1">
      <c r="A175" s="94" t="str">
        <f t="shared" si="4"/>
        <v>43044-42-0-14</v>
      </c>
      <c r="B175" s="88">
        <v>43044</v>
      </c>
      <c r="C175" s="87" t="str">
        <f>VLOOKUP(A175,'Liste détentions mat2k'!$A$1:$I$2946,3,FALSE)</f>
        <v xml:space="preserve">BASE NAVALE TOULON            </v>
      </c>
      <c r="D175" s="89">
        <v>42</v>
      </c>
      <c r="E175" s="89">
        <v>0</v>
      </c>
      <c r="F175" s="89">
        <v>14</v>
      </c>
      <c r="G175" s="87" t="str">
        <f>IF('SUIVI DES VERIFICATIONS'!$D175="","",VLOOKUP(A175,'Liste détentions mat2k'!$A$1:$I$2946,5,FALSE))</f>
        <v xml:space="preserve">SMP/DT - 43286                </v>
      </c>
      <c r="H175" s="87" t="str">
        <f>IF('SUIVI DES VERIFICATIONS'!$E175="","",VLOOKUP(A175,'Liste détentions mat2k'!$A$1:$I$2946,7,FALSE))</f>
        <v xml:space="preserve">LOGISTIQUE PORTUAIRE          </v>
      </c>
      <c r="I175" s="101" t="str">
        <f>IF('SUIVI DES VERIFICATIONS'!$F175="","",VLOOKUP(A175,'Liste détentions mat2k'!$A$1:$I$2946,9,FALSE))</f>
        <v xml:space="preserve">MATERIEL DE SECURITE          </v>
      </c>
      <c r="J175" s="108" t="s">
        <v>525</v>
      </c>
      <c r="K175" s="105" t="s">
        <v>525</v>
      </c>
      <c r="L175" s="105" t="s">
        <v>525</v>
      </c>
      <c r="M175" s="105" t="s">
        <v>526</v>
      </c>
      <c r="N175" s="105" t="s">
        <v>525</v>
      </c>
      <c r="O175" s="105" t="s">
        <v>525</v>
      </c>
      <c r="P175" s="105"/>
      <c r="Q175" s="105"/>
      <c r="R175" s="105"/>
      <c r="S175" s="105"/>
      <c r="T175" s="105"/>
      <c r="U175" s="113"/>
      <c r="V175" s="122"/>
      <c r="W175" s="119"/>
      <c r="X175" s="119"/>
      <c r="Y175" s="127"/>
      <c r="Z175" s="122">
        <v>43553</v>
      </c>
      <c r="AA175" s="131"/>
      <c r="AB175" s="149" t="str">
        <f>IF('SUIVI DES VERIFICATIONS'!$V175="","",IF('SUIVI DES VERIFICATIONS'!$V175&lt;='SUIVI DES VERIFICATIONS'!$AD175,0,'SUIVI DES VERIFICATIONS'!$V175-'SUIVI DES VERIFICATIONS'!$AD175))</f>
        <v/>
      </c>
      <c r="AC175" s="138" t="str">
        <f t="shared" si="5"/>
        <v>AVRIL</v>
      </c>
      <c r="AD175" s="139">
        <f>VLOOKUP('SUIVI DES VERIFICATIONS'!$AC175,'Liste 2'!$D$1:$E$12,2,FALSE)</f>
        <v>43585</v>
      </c>
      <c r="AE175" s="138" t="str">
        <f>IF('SUIVI DES VERIFICATIONS'!$V175="","",(MONTH('SUIVI DES VERIFICATIONS'!$V175))-(MONTH('SUIVI DES VERIFICATIONS'!$AD175)))</f>
        <v/>
      </c>
      <c r="AF175" s="138" t="str">
        <f>IF(V175="","",VLOOKUP(MONTH(V175),LISTES!$A$15:$B$26,2,FALSE))</f>
        <v/>
      </c>
      <c r="AG175" s="140"/>
      <c r="AH175" s="87"/>
      <c r="AI175" s="87"/>
      <c r="AJ175" s="87"/>
      <c r="AK175" s="118"/>
      <c r="AL175" s="87"/>
      <c r="AM175" s="119"/>
      <c r="AN175" s="127"/>
      <c r="AO175" s="162">
        <f>IF('SUIVI DES VERIFICATIONS'!$V175&gt;0,IF('SUIVI DES VERIFICATIONS'!$W175="",1,0),0)</f>
        <v>0</v>
      </c>
      <c r="AP175" s="141">
        <f>IF('SUIVI DES VERIFICATIONS'!$V175&gt;0,IF('SUIVI DES VERIFICATIONS'!$X175="",1,0),0)</f>
        <v>0</v>
      </c>
      <c r="AQ175" s="141">
        <f>IF('SUIVI DES VERIFICATIONS'!$V175&gt;0,IF('SUIVI DES VERIFICATIONS'!$AG175="",1,0),0)</f>
        <v>0</v>
      </c>
      <c r="AR175" s="150" t="str">
        <f>IF(Y175="","",VLOOKUP(Y175,'[1]TABLEAU LC1'!A:A,1,FALSE))</f>
        <v/>
      </c>
    </row>
    <row r="176" spans="1:44" ht="30" customHeight="1">
      <c r="A176" s="95" t="str">
        <f t="shared" si="4"/>
        <v>43044-42-0-25</v>
      </c>
      <c r="B176" s="85">
        <v>43044</v>
      </c>
      <c r="C176" s="81" t="str">
        <f>VLOOKUP(A176,'Liste détentions mat2k'!$A$1:$I$2946,3,FALSE)</f>
        <v xml:space="preserve">BASE NAVALE TOULON            </v>
      </c>
      <c r="D176" s="86">
        <v>42</v>
      </c>
      <c r="E176" s="86">
        <v>0</v>
      </c>
      <c r="F176" s="86">
        <v>25</v>
      </c>
      <c r="G176" s="81" t="str">
        <f>IF('SUIVI DES VERIFICATIONS'!$D176="","",VLOOKUP(A176,'Liste détentions mat2k'!$A$1:$I$2946,5,FALSE))</f>
        <v xml:space="preserve">SMP/DT - 43286                </v>
      </c>
      <c r="H176" s="81" t="str">
        <f>IF('SUIVI DES VERIFICATIONS'!$E176="","",VLOOKUP(A176,'Liste détentions mat2k'!$A$1:$I$2946,7,FALSE))</f>
        <v xml:space="preserve">LOGISTIQUE PORTUAIRE          </v>
      </c>
      <c r="I176" s="102" t="str">
        <f>IF('SUIVI DES VERIFICATIONS'!$F176="","",VLOOKUP(A176,'Liste détentions mat2k'!$A$1:$I$2946,9,FALSE))</f>
        <v xml:space="preserve">MACHINE                       </v>
      </c>
      <c r="J176" s="109" t="s">
        <v>525</v>
      </c>
      <c r="K176" s="104" t="s">
        <v>525</v>
      </c>
      <c r="L176" s="104" t="s">
        <v>525</v>
      </c>
      <c r="M176" s="104" t="s">
        <v>525</v>
      </c>
      <c r="N176" s="104" t="s">
        <v>526</v>
      </c>
      <c r="O176" s="104" t="s">
        <v>525</v>
      </c>
      <c r="P176" s="104"/>
      <c r="Q176" s="104"/>
      <c r="R176" s="104"/>
      <c r="S176" s="104"/>
      <c r="T176" s="104"/>
      <c r="U176" s="114"/>
      <c r="V176" s="123">
        <v>43579</v>
      </c>
      <c r="W176" s="117" t="s">
        <v>537</v>
      </c>
      <c r="X176" s="117" t="s">
        <v>825</v>
      </c>
      <c r="Y176" s="128" t="s">
        <v>1079</v>
      </c>
      <c r="Z176" s="123">
        <v>43585</v>
      </c>
      <c r="AA176" s="132"/>
      <c r="AB176" s="151">
        <f>IF('SUIVI DES VERIFICATIONS'!$V176="","",IF('SUIVI DES VERIFICATIONS'!$V176&lt;='SUIVI DES VERIFICATIONS'!$AD176,0,'SUIVI DES VERIFICATIONS'!$V176-'SUIVI DES VERIFICATIONS'!$AD176))</f>
        <v>0</v>
      </c>
      <c r="AC176" s="134" t="str">
        <f t="shared" si="5"/>
        <v>MAI</v>
      </c>
      <c r="AD176" s="135">
        <f>VLOOKUP('SUIVI DES VERIFICATIONS'!$AC176,'Liste 2'!$D$1:$E$12,2,FALSE)</f>
        <v>43616</v>
      </c>
      <c r="AE176" s="134">
        <f>IF('SUIVI DES VERIFICATIONS'!$V176="","",(MONTH('SUIVI DES VERIFICATIONS'!$V176))-(MONTH('SUIVI DES VERIFICATIONS'!$AD176)))</f>
        <v>-1</v>
      </c>
      <c r="AF176" s="134" t="str">
        <f>IF(V176="","",VLOOKUP(MONTH(V176),LISTES!$A$15:$B$26,2,FALSE))</f>
        <v>AVRIL</v>
      </c>
      <c r="AG176" s="136" t="s">
        <v>9</v>
      </c>
      <c r="AH176" s="81"/>
      <c r="AI176" s="81"/>
      <c r="AJ176" s="81"/>
      <c r="AK176" s="116"/>
      <c r="AL176" s="81"/>
      <c r="AM176" s="117"/>
      <c r="AN176" s="128"/>
      <c r="AO176" s="163">
        <f>IF('SUIVI DES VERIFICATIONS'!$V176&gt;0,IF('SUIVI DES VERIFICATIONS'!$W176="",1,0),0)</f>
        <v>0</v>
      </c>
      <c r="AP176" s="137">
        <f>IF('SUIVI DES VERIFICATIONS'!$V176&gt;0,IF('SUIVI DES VERIFICATIONS'!$X176="",1,0),0)</f>
        <v>0</v>
      </c>
      <c r="AQ176" s="137">
        <f>IF('SUIVI DES VERIFICATIONS'!$V176&gt;0,IF('SUIVI DES VERIFICATIONS'!$AG176="",1,0),0)</f>
        <v>0</v>
      </c>
      <c r="AR176" s="152" t="str">
        <f>IF(Y176="","",VLOOKUP(Y176,'[1]TABLEAU LC1'!A:A,1,FALSE))</f>
        <v>2019-1314</v>
      </c>
    </row>
    <row r="177" spans="1:44" ht="30" customHeight="1">
      <c r="A177" s="94" t="str">
        <f t="shared" si="4"/>
        <v>43044-42-0-6</v>
      </c>
      <c r="B177" s="88">
        <v>43044</v>
      </c>
      <c r="C177" s="87" t="str">
        <f>VLOOKUP(A177,'Liste détentions mat2k'!$A$1:$I$2946,3,FALSE)</f>
        <v xml:space="preserve">BASE NAVALE TOULON            </v>
      </c>
      <c r="D177" s="89">
        <v>42</v>
      </c>
      <c r="E177" s="89">
        <v>0</v>
      </c>
      <c r="F177" s="89">
        <v>6</v>
      </c>
      <c r="G177" s="87" t="str">
        <f>IF('SUIVI DES VERIFICATIONS'!$D177="","",VLOOKUP(A177,'Liste détentions mat2k'!$A$1:$I$2946,5,FALSE))</f>
        <v xml:space="preserve">SMP/DT - 43286                </v>
      </c>
      <c r="H177" s="87" t="str">
        <f>IF('SUIVI DES VERIFICATIONS'!$E177="","",VLOOKUP(A177,'Liste détentions mat2k'!$A$1:$I$2946,7,FALSE))</f>
        <v xml:space="preserve">LOGISTIQUE PORTUAIRE          </v>
      </c>
      <c r="I177" s="101" t="str">
        <f>IF('SUIVI DES VERIFICATIONS'!$F177="","",VLOOKUP(A177,'Liste détentions mat2k'!$A$1:$I$2946,9,FALSE))</f>
        <v xml:space="preserve">ELECTRICITE                   </v>
      </c>
      <c r="J177" s="108" t="s">
        <v>525</v>
      </c>
      <c r="K177" s="105" t="s">
        <v>525</v>
      </c>
      <c r="L177" s="105" t="s">
        <v>525</v>
      </c>
      <c r="M177" s="105" t="s">
        <v>526</v>
      </c>
      <c r="N177" s="105" t="s">
        <v>525</v>
      </c>
      <c r="O177" s="105" t="s">
        <v>525</v>
      </c>
      <c r="P177" s="105"/>
      <c r="Q177" s="105"/>
      <c r="R177" s="105"/>
      <c r="S177" s="105"/>
      <c r="T177" s="105"/>
      <c r="U177" s="113"/>
      <c r="V177" s="122">
        <v>43580</v>
      </c>
      <c r="W177" s="119" t="s">
        <v>542</v>
      </c>
      <c r="X177" s="119" t="s">
        <v>825</v>
      </c>
      <c r="Y177" s="127" t="s">
        <v>1078</v>
      </c>
      <c r="Z177" s="122">
        <v>43553</v>
      </c>
      <c r="AA177" s="131"/>
      <c r="AB177" s="149">
        <f>IF('SUIVI DES VERIFICATIONS'!$V177="","",IF('SUIVI DES VERIFICATIONS'!$V177&lt;='SUIVI DES VERIFICATIONS'!$AD177,0,'SUIVI DES VERIFICATIONS'!$V177-'SUIVI DES VERIFICATIONS'!$AD177))</f>
        <v>0</v>
      </c>
      <c r="AC177" s="138" t="str">
        <f t="shared" si="5"/>
        <v>AVRIL</v>
      </c>
      <c r="AD177" s="139">
        <f>VLOOKUP('SUIVI DES VERIFICATIONS'!$AC177,'Liste 2'!$D$1:$E$12,2,FALSE)</f>
        <v>43585</v>
      </c>
      <c r="AE177" s="138">
        <f>IF('SUIVI DES VERIFICATIONS'!$V177="","",(MONTH('SUIVI DES VERIFICATIONS'!$V177))-(MONTH('SUIVI DES VERIFICATIONS'!$AD177)))</f>
        <v>0</v>
      </c>
      <c r="AF177" s="138" t="str">
        <f>IF(V177="","",VLOOKUP(MONTH(V177),LISTES!$A$15:$B$26,2,FALSE))</f>
        <v>AVRIL</v>
      </c>
      <c r="AG177" s="140" t="s">
        <v>9</v>
      </c>
      <c r="AH177" s="87"/>
      <c r="AI177" s="87"/>
      <c r="AJ177" s="87"/>
      <c r="AK177" s="118"/>
      <c r="AL177" s="87"/>
      <c r="AM177" s="119"/>
      <c r="AN177" s="127"/>
      <c r="AO177" s="162">
        <f>IF('SUIVI DES VERIFICATIONS'!$V177&gt;0,IF('SUIVI DES VERIFICATIONS'!$W177="",1,0),0)</f>
        <v>0</v>
      </c>
      <c r="AP177" s="141">
        <f>IF('SUIVI DES VERIFICATIONS'!$V177&gt;0,IF('SUIVI DES VERIFICATIONS'!$X177="",1,0),0)</f>
        <v>0</v>
      </c>
      <c r="AQ177" s="141">
        <f>IF('SUIVI DES VERIFICATIONS'!$V177&gt;0,IF('SUIVI DES VERIFICATIONS'!$AG177="",1,0),0)</f>
        <v>0</v>
      </c>
      <c r="AR177" s="150" t="str">
        <f>IF(Y177="","",VLOOKUP(Y177,'[1]TABLEAU LC1'!A:A,1,FALSE))</f>
        <v>2019-1313</v>
      </c>
    </row>
    <row r="178" spans="1:44" ht="30" customHeight="1">
      <c r="A178" s="95" t="str">
        <f t="shared" si="4"/>
        <v>43044-42-0-7</v>
      </c>
      <c r="B178" s="85">
        <v>43044</v>
      </c>
      <c r="C178" s="81" t="str">
        <f>VLOOKUP(A178,'Liste détentions mat2k'!$A$1:$I$2946,3,FALSE)</f>
        <v xml:space="preserve">BASE NAVALE TOULON            </v>
      </c>
      <c r="D178" s="86">
        <v>42</v>
      </c>
      <c r="E178" s="86">
        <v>0</v>
      </c>
      <c r="F178" s="86">
        <v>7</v>
      </c>
      <c r="G178" s="81" t="str">
        <f>IF('SUIVI DES VERIFICATIONS'!$D178="","",VLOOKUP(A178,'Liste détentions mat2k'!$A$1:$I$2946,5,FALSE))</f>
        <v xml:space="preserve">SMP/DT - 43286                </v>
      </c>
      <c r="H178" s="81" t="str">
        <f>IF('SUIVI DES VERIFICATIONS'!$E178="","",VLOOKUP(A178,'Liste détentions mat2k'!$A$1:$I$2946,7,FALSE))</f>
        <v xml:space="preserve">LOGISTIQUE PORTUAIRE          </v>
      </c>
      <c r="I178" s="102" t="str">
        <f>IF('SUIVI DES VERIFICATIONS'!$F178="","",VLOOKUP(A178,'Liste détentions mat2k'!$A$1:$I$2946,9,FALSE))</f>
        <v xml:space="preserve">MACH. OUTILS/MECANIQUES       </v>
      </c>
      <c r="J178" s="109" t="s">
        <v>525</v>
      </c>
      <c r="K178" s="104" t="s">
        <v>525</v>
      </c>
      <c r="L178" s="104" t="s">
        <v>525</v>
      </c>
      <c r="M178" s="104" t="s">
        <v>525</v>
      </c>
      <c r="N178" s="104" t="s">
        <v>526</v>
      </c>
      <c r="O178" s="104" t="s">
        <v>525</v>
      </c>
      <c r="P178" s="104"/>
      <c r="Q178" s="104"/>
      <c r="R178" s="104"/>
      <c r="S178" s="104"/>
      <c r="T178" s="104"/>
      <c r="U178" s="114"/>
      <c r="V178" s="123">
        <v>43598</v>
      </c>
      <c r="W178" s="117" t="s">
        <v>542</v>
      </c>
      <c r="X178" s="117" t="s">
        <v>825</v>
      </c>
      <c r="Y178" s="128" t="s">
        <v>1565</v>
      </c>
      <c r="Z178" s="123">
        <v>43585</v>
      </c>
      <c r="AA178" s="132"/>
      <c r="AB178" s="151">
        <f>IF('SUIVI DES VERIFICATIONS'!$V178="","",IF('SUIVI DES VERIFICATIONS'!$V178&lt;='SUIVI DES VERIFICATIONS'!$AD178,0,'SUIVI DES VERIFICATIONS'!$V178-'SUIVI DES VERIFICATIONS'!$AD178))</f>
        <v>0</v>
      </c>
      <c r="AC178" s="134" t="str">
        <f t="shared" si="5"/>
        <v>MAI</v>
      </c>
      <c r="AD178" s="135">
        <f>VLOOKUP('SUIVI DES VERIFICATIONS'!$AC178,'Liste 2'!$D$1:$E$12,2,FALSE)</f>
        <v>43616</v>
      </c>
      <c r="AE178" s="134">
        <f>IF('SUIVI DES VERIFICATIONS'!$V178="","",(MONTH('SUIVI DES VERIFICATIONS'!$V178))-(MONTH('SUIVI DES VERIFICATIONS'!$AD178)))</f>
        <v>0</v>
      </c>
      <c r="AF178" s="134" t="str">
        <f>IF(V178="","",VLOOKUP(MONTH(V178),LISTES!$A$15:$B$26,2,FALSE))</f>
        <v>MAI</v>
      </c>
      <c r="AG178" s="136"/>
      <c r="AH178" s="81"/>
      <c r="AI178" s="81"/>
      <c r="AJ178" s="81"/>
      <c r="AK178" s="116"/>
      <c r="AL178" s="81"/>
      <c r="AM178" s="117"/>
      <c r="AN178" s="128"/>
      <c r="AO178" s="163">
        <f>IF('SUIVI DES VERIFICATIONS'!$V178&gt;0,IF('SUIVI DES VERIFICATIONS'!$W178="",1,0),0)</f>
        <v>0</v>
      </c>
      <c r="AP178" s="137">
        <f>IF('SUIVI DES VERIFICATIONS'!$V178&gt;0,IF('SUIVI DES VERIFICATIONS'!$X178="",1,0),0)</f>
        <v>0</v>
      </c>
      <c r="AQ178" s="137">
        <f>IF('SUIVI DES VERIFICATIONS'!$V178&gt;0,IF('SUIVI DES VERIFICATIONS'!$AG178="",1,0),0)</f>
        <v>1</v>
      </c>
      <c r="AR178" s="152" t="str">
        <f>IF(Y178="","",VLOOKUP(Y178,'[1]TABLEAU LC1'!A:A,1,FALSE))</f>
        <v>2019-1601</v>
      </c>
    </row>
    <row r="179" spans="1:44" ht="30" customHeight="1">
      <c r="A179" s="94" t="str">
        <f t="shared" si="4"/>
        <v>43044-42-0-8</v>
      </c>
      <c r="B179" s="88">
        <v>43044</v>
      </c>
      <c r="C179" s="87" t="str">
        <f>VLOOKUP(A179,'Liste détentions mat2k'!$A$1:$I$2946,3,FALSE)</f>
        <v xml:space="preserve">BASE NAVALE TOULON            </v>
      </c>
      <c r="D179" s="89">
        <v>42</v>
      </c>
      <c r="E179" s="89">
        <v>0</v>
      </c>
      <c r="F179" s="89">
        <v>8</v>
      </c>
      <c r="G179" s="87" t="str">
        <f>IF('SUIVI DES VERIFICATIONS'!$D179="","",VLOOKUP(A179,'Liste détentions mat2k'!$A$1:$I$2946,5,FALSE))</f>
        <v xml:space="preserve">SMP/DT - 43286                </v>
      </c>
      <c r="H179" s="87" t="str">
        <f>IF('SUIVI DES VERIFICATIONS'!$E179="","",VLOOKUP(A179,'Liste détentions mat2k'!$A$1:$I$2946,7,FALSE))</f>
        <v xml:space="preserve">LOGISTIQUE PORTUAIRE          </v>
      </c>
      <c r="I179" s="101" t="str">
        <f>IF('SUIVI DES VERIFICATIONS'!$F179="","",VLOOKUP(A179,'Liste détentions mat2k'!$A$1:$I$2946,9,FALSE))</f>
        <v xml:space="preserve">MAT.MECANIQUE : RECH GFA-CHL  </v>
      </c>
      <c r="J179" s="108" t="s">
        <v>525</v>
      </c>
      <c r="K179" s="105" t="s">
        <v>525</v>
      </c>
      <c r="L179" s="105" t="s">
        <v>525</v>
      </c>
      <c r="M179" s="105" t="s">
        <v>525</v>
      </c>
      <c r="N179" s="105" t="s">
        <v>526</v>
      </c>
      <c r="O179" s="105" t="s">
        <v>525</v>
      </c>
      <c r="P179" s="105"/>
      <c r="Q179" s="105"/>
      <c r="R179" s="105"/>
      <c r="S179" s="105"/>
      <c r="T179" s="105"/>
      <c r="U179" s="113"/>
      <c r="V179" s="122"/>
      <c r="W179" s="119"/>
      <c r="X179" s="119"/>
      <c r="Y179" s="127"/>
      <c r="Z179" s="122">
        <v>43585</v>
      </c>
      <c r="AA179" s="131"/>
      <c r="AB179" s="149" t="str">
        <f>IF('SUIVI DES VERIFICATIONS'!$V179="","",IF('SUIVI DES VERIFICATIONS'!$V179&lt;='SUIVI DES VERIFICATIONS'!$AD179,0,'SUIVI DES VERIFICATIONS'!$V179-'SUIVI DES VERIFICATIONS'!$AD179))</f>
        <v/>
      </c>
      <c r="AC179" s="138" t="str">
        <f t="shared" si="5"/>
        <v>MAI</v>
      </c>
      <c r="AD179" s="139">
        <f>VLOOKUP('SUIVI DES VERIFICATIONS'!$AC179,'Liste 2'!$D$1:$E$12,2,FALSE)</f>
        <v>43616</v>
      </c>
      <c r="AE179" s="138" t="str">
        <f>IF('SUIVI DES VERIFICATIONS'!$V179="","",(MONTH('SUIVI DES VERIFICATIONS'!$V179))-(MONTH('SUIVI DES VERIFICATIONS'!$AD179)))</f>
        <v/>
      </c>
      <c r="AF179" s="138" t="str">
        <f>IF(V179="","",VLOOKUP(MONTH(V179),LISTES!$A$15:$B$26,2,FALSE))</f>
        <v/>
      </c>
      <c r="AG179" s="140"/>
      <c r="AH179" s="87"/>
      <c r="AI179" s="87"/>
      <c r="AJ179" s="87"/>
      <c r="AK179" s="118"/>
      <c r="AL179" s="87"/>
      <c r="AM179" s="119"/>
      <c r="AN179" s="127"/>
      <c r="AO179" s="162">
        <f>IF('SUIVI DES VERIFICATIONS'!$V179&gt;0,IF('SUIVI DES VERIFICATIONS'!$W179="",1,0),0)</f>
        <v>0</v>
      </c>
      <c r="AP179" s="141">
        <f>IF('SUIVI DES VERIFICATIONS'!$V179&gt;0,IF('SUIVI DES VERIFICATIONS'!$X179="",1,0),0)</f>
        <v>0</v>
      </c>
      <c r="AQ179" s="141">
        <f>IF('SUIVI DES VERIFICATIONS'!$V179&gt;0,IF('SUIVI DES VERIFICATIONS'!$AG179="",1,0),0)</f>
        <v>0</v>
      </c>
      <c r="AR179" s="150" t="str">
        <f>IF(Y179="","",VLOOKUP(Y179,'[1]TABLEAU LC1'!A:A,1,FALSE))</f>
        <v/>
      </c>
    </row>
    <row r="180" spans="1:44" ht="30" customHeight="1">
      <c r="A180" s="95" t="str">
        <f t="shared" si="4"/>
        <v>43044-43-10-2</v>
      </c>
      <c r="B180" s="85">
        <v>43044</v>
      </c>
      <c r="C180" s="81" t="str">
        <f>VLOOKUP(A180,'Liste détentions mat2k'!$A$1:$I$2946,3,FALSE)</f>
        <v xml:space="preserve">BASE NAVALE TOULON            </v>
      </c>
      <c r="D180" s="86">
        <v>43</v>
      </c>
      <c r="E180" s="86">
        <v>10</v>
      </c>
      <c r="F180" s="86">
        <v>2</v>
      </c>
      <c r="G180" s="81" t="str">
        <f>IF('SUIVI DES VERIFICATIONS'!$D180="","",VLOOKUP(A180,'Liste détentions mat2k'!$A$1:$I$2946,5,FALSE))</f>
        <v xml:space="preserve">MARINS.POMPIERS               </v>
      </c>
      <c r="H180" s="81" t="str">
        <f>IF('SUIVI DES VERIFICATIONS'!$E180="","",VLOOKUP(A180,'Liste détentions mat2k'!$A$1:$I$2946,7,FALSE))</f>
        <v xml:space="preserve">SERVICE COURANT               </v>
      </c>
      <c r="I180" s="102" t="str">
        <f>IF('SUIVI DES VERIFICATIONS'!$F180="","",VLOOKUP(A180,'Liste détentions mat2k'!$A$1:$I$2946,9,FALSE))</f>
        <v xml:space="preserve">PATRIMOINE.                   </v>
      </c>
      <c r="J180" s="109" t="s">
        <v>525</v>
      </c>
      <c r="K180" s="104" t="s">
        <v>525</v>
      </c>
      <c r="L180" s="104" t="s">
        <v>526</v>
      </c>
      <c r="M180" s="104" t="s">
        <v>525</v>
      </c>
      <c r="N180" s="104" t="s">
        <v>525</v>
      </c>
      <c r="O180" s="104" t="s">
        <v>525</v>
      </c>
      <c r="P180" s="104"/>
      <c r="Q180" s="104"/>
      <c r="R180" s="104"/>
      <c r="S180" s="104"/>
      <c r="T180" s="104"/>
      <c r="U180" s="114"/>
      <c r="V180" s="123">
        <v>43479</v>
      </c>
      <c r="W180" s="117" t="s">
        <v>543</v>
      </c>
      <c r="X180" s="117" t="s">
        <v>825</v>
      </c>
      <c r="Y180" s="128" t="s">
        <v>545</v>
      </c>
      <c r="Z180" s="123"/>
      <c r="AA180" s="132"/>
      <c r="AB180" s="151">
        <f>IF('SUIVI DES VERIFICATIONS'!$V180="","",IF('SUIVI DES VERIFICATIONS'!$V180&lt;='SUIVI DES VERIFICATIONS'!$AD180,0,'SUIVI DES VERIFICATIONS'!$V180-'SUIVI DES VERIFICATIONS'!$AD180))</f>
        <v>0</v>
      </c>
      <c r="AC180" s="134" t="str">
        <f t="shared" si="5"/>
        <v>MARS</v>
      </c>
      <c r="AD180" s="135">
        <f>VLOOKUP('SUIVI DES VERIFICATIONS'!$AC180,'Liste 2'!$D$1:$E$12,2,FALSE)</f>
        <v>43555</v>
      </c>
      <c r="AE180" s="134">
        <f>IF('SUIVI DES VERIFICATIONS'!$V180="","",(MONTH('SUIVI DES VERIFICATIONS'!$V180))-(MONTH('SUIVI DES VERIFICATIONS'!$AD180)))</f>
        <v>-2</v>
      </c>
      <c r="AF180" s="134" t="str">
        <f>IF(V180="","",VLOOKUP(MONTH(V180),LISTES!$A$15:$B$26,2,FALSE))</f>
        <v>JANVIER</v>
      </c>
      <c r="AG180" s="136" t="s">
        <v>6</v>
      </c>
      <c r="AH180" s="81"/>
      <c r="AI180" s="81"/>
      <c r="AJ180" s="81"/>
      <c r="AK180" s="116"/>
      <c r="AL180" s="81" t="s">
        <v>526</v>
      </c>
      <c r="AM180" s="117"/>
      <c r="AN180" s="128"/>
      <c r="AO180" s="163">
        <f>IF('SUIVI DES VERIFICATIONS'!$V180&gt;0,IF('SUIVI DES VERIFICATIONS'!$W180="",1,0),0)</f>
        <v>0</v>
      </c>
      <c r="AP180" s="137">
        <f>IF('SUIVI DES VERIFICATIONS'!$V180&gt;0,IF('SUIVI DES VERIFICATIONS'!$X180="",1,0),0)</f>
        <v>0</v>
      </c>
      <c r="AQ180" s="137">
        <f>IF('SUIVI DES VERIFICATIONS'!$V180&gt;0,IF('SUIVI DES VERIFICATIONS'!$AG180="",1,0),0)</f>
        <v>0</v>
      </c>
      <c r="AR180" s="152" t="str">
        <f>IF(Y180="","",VLOOKUP(Y180,'[1]TABLEAU LC1'!A:A,1,FALSE))</f>
        <v>2019-17</v>
      </c>
    </row>
    <row r="181" spans="1:44" ht="30" customHeight="1">
      <c r="A181" s="94" t="str">
        <f t="shared" si="4"/>
        <v>43044-43-11-0</v>
      </c>
      <c r="B181" s="88">
        <v>43044</v>
      </c>
      <c r="C181" s="87" t="str">
        <f>VLOOKUP(A181,'Liste détentions mat2k'!$A$1:$I$2946,3,FALSE)</f>
        <v xml:space="preserve">BASE NAVALE TOULON            </v>
      </c>
      <c r="D181" s="89">
        <v>43</v>
      </c>
      <c r="E181" s="89">
        <v>11</v>
      </c>
      <c r="F181" s="89">
        <v>0</v>
      </c>
      <c r="G181" s="87" t="str">
        <f>IF('SUIVI DES VERIFICATIONS'!$D181="","",VLOOKUP(A181,'Liste détentions mat2k'!$A$1:$I$2946,5,FALSE))</f>
        <v xml:space="preserve">MARINS.POMPIERS               </v>
      </c>
      <c r="H181" s="87" t="str">
        <f>IF('SUIVI DES VERIFICATIONS'!$E181="","",VLOOKUP(A181,'Liste détentions mat2k'!$A$1:$I$2946,7,FALSE))</f>
        <v xml:space="preserve">TRANSMISSIONS INFORMATIQUE    </v>
      </c>
      <c r="I181" s="101" t="str">
        <f>IF('SUIVI DES VERIFICATIONS'!$F181="","",VLOOKUP(A181,'Liste détentions mat2k'!$A$1:$I$2946,9,FALSE))</f>
        <v xml:space="preserve">TRANSMISSIONS.                </v>
      </c>
      <c r="J181" s="108" t="s">
        <v>525</v>
      </c>
      <c r="K181" s="105" t="s">
        <v>525</v>
      </c>
      <c r="L181" s="105" t="s">
        <v>525</v>
      </c>
      <c r="M181" s="105" t="s">
        <v>525</v>
      </c>
      <c r="N181" s="105" t="s">
        <v>525</v>
      </c>
      <c r="O181" s="105" t="s">
        <v>526</v>
      </c>
      <c r="P181" s="105"/>
      <c r="Q181" s="105"/>
      <c r="R181" s="105"/>
      <c r="S181" s="105"/>
      <c r="T181" s="105"/>
      <c r="U181" s="113"/>
      <c r="V181" s="122">
        <v>43546</v>
      </c>
      <c r="W181" s="119" t="s">
        <v>542</v>
      </c>
      <c r="X181" s="119" t="s">
        <v>825</v>
      </c>
      <c r="Y181" s="127" t="s">
        <v>904</v>
      </c>
      <c r="Z181" s="122"/>
      <c r="AA181" s="131"/>
      <c r="AB181" s="149">
        <f>IF('SUIVI DES VERIFICATIONS'!$V181="","",IF('SUIVI DES VERIFICATIONS'!$V181&lt;='SUIVI DES VERIFICATIONS'!$AD181,0,'SUIVI DES VERIFICATIONS'!$V181-'SUIVI DES VERIFICATIONS'!$AD181))</f>
        <v>0</v>
      </c>
      <c r="AC181" s="138" t="str">
        <f t="shared" si="5"/>
        <v>JUIN</v>
      </c>
      <c r="AD181" s="139">
        <f>VLOOKUP('SUIVI DES VERIFICATIONS'!$AC181,'Liste 2'!$D$1:$E$12,2,FALSE)</f>
        <v>43646</v>
      </c>
      <c r="AE181" s="138">
        <f>IF('SUIVI DES VERIFICATIONS'!$V181="","",(MONTH('SUIVI DES VERIFICATIONS'!$V181))-(MONTH('SUIVI DES VERIFICATIONS'!$AD181)))</f>
        <v>-3</v>
      </c>
      <c r="AF181" s="138" t="str">
        <f>IF(V181="","",VLOOKUP(MONTH(V181),LISTES!$A$15:$B$26,2,FALSE))</f>
        <v>MARS</v>
      </c>
      <c r="AG181" s="140" t="s">
        <v>8</v>
      </c>
      <c r="AH181" s="87"/>
      <c r="AI181" s="87"/>
      <c r="AJ181" s="87"/>
      <c r="AK181" s="118"/>
      <c r="AL181" s="87"/>
      <c r="AM181" s="119"/>
      <c r="AN181" s="127"/>
      <c r="AO181" s="162">
        <f>IF('SUIVI DES VERIFICATIONS'!$V181&gt;0,IF('SUIVI DES VERIFICATIONS'!$W181="",1,0),0)</f>
        <v>0</v>
      </c>
      <c r="AP181" s="141">
        <f>IF('SUIVI DES VERIFICATIONS'!$V181&gt;0,IF('SUIVI DES VERIFICATIONS'!$X181="",1,0),0)</f>
        <v>0</v>
      </c>
      <c r="AQ181" s="141">
        <f>IF('SUIVI DES VERIFICATIONS'!$V181&gt;0,IF('SUIVI DES VERIFICATIONS'!$AG181="",1,0),0)</f>
        <v>0</v>
      </c>
      <c r="AR181" s="150" t="str">
        <f>IF(Y181="","",VLOOKUP(Y181,'[1]TABLEAU LC1'!A:A,1,FALSE))</f>
        <v>2019-825</v>
      </c>
    </row>
    <row r="182" spans="1:44" ht="30" customHeight="1">
      <c r="A182" s="95" t="str">
        <f t="shared" si="4"/>
        <v>43044-43-12-0</v>
      </c>
      <c r="B182" s="85">
        <v>43044</v>
      </c>
      <c r="C182" s="81" t="str">
        <f>VLOOKUP(A182,'Liste détentions mat2k'!$A$1:$I$2946,3,FALSE)</f>
        <v xml:space="preserve">BASE NAVALE TOULON            </v>
      </c>
      <c r="D182" s="86">
        <v>43</v>
      </c>
      <c r="E182" s="86">
        <v>12</v>
      </c>
      <c r="F182" s="86">
        <v>0</v>
      </c>
      <c r="G182" s="81" t="str">
        <f>IF('SUIVI DES VERIFICATIONS'!$D182="","",VLOOKUP(A182,'Liste détentions mat2k'!$A$1:$I$2946,5,FALSE))</f>
        <v xml:space="preserve">MARINS.POMPIERS               </v>
      </c>
      <c r="H182" s="81" t="str">
        <f>IF('SUIVI DES VERIFICATIONS'!$E182="","",VLOOKUP(A182,'Liste détentions mat2k'!$A$1:$I$2946,7,FALSE))</f>
        <v xml:space="preserve">OPERATIONS                    </v>
      </c>
      <c r="I182" s="102" t="str">
        <f>IF('SUIVI DES VERIFICATIONS'!$F182="","",VLOOKUP(A182,'Liste détentions mat2k'!$A$1:$I$2946,9,FALSE))</f>
        <v xml:space="preserve">SAUVETAGE.                    </v>
      </c>
      <c r="J182" s="109" t="s">
        <v>525</v>
      </c>
      <c r="K182" s="104" t="s">
        <v>526</v>
      </c>
      <c r="L182" s="104" t="s">
        <v>525</v>
      </c>
      <c r="M182" s="104" t="s">
        <v>525</v>
      </c>
      <c r="N182" s="104" t="s">
        <v>525</v>
      </c>
      <c r="O182" s="104" t="s">
        <v>525</v>
      </c>
      <c r="P182" s="104"/>
      <c r="Q182" s="104"/>
      <c r="R182" s="104"/>
      <c r="S182" s="104"/>
      <c r="T182" s="104"/>
      <c r="U182" s="114"/>
      <c r="V182" s="123">
        <v>43520</v>
      </c>
      <c r="W182" s="117" t="s">
        <v>537</v>
      </c>
      <c r="X182" s="117" t="s">
        <v>825</v>
      </c>
      <c r="Y182" s="128" t="s">
        <v>910</v>
      </c>
      <c r="Z182" s="123">
        <v>43493</v>
      </c>
      <c r="AA182" s="132" t="s">
        <v>827</v>
      </c>
      <c r="AB182" s="151">
        <f>IF('SUIVI DES VERIFICATIONS'!$V182="","",IF('SUIVI DES VERIFICATIONS'!$V182&lt;='SUIVI DES VERIFICATIONS'!$AD182,0,'SUIVI DES VERIFICATIONS'!$V182-'SUIVI DES VERIFICATIONS'!$AD182))</f>
        <v>0</v>
      </c>
      <c r="AC182" s="134" t="str">
        <f t="shared" si="5"/>
        <v>FEVRIER</v>
      </c>
      <c r="AD182" s="135">
        <f>VLOOKUP('SUIVI DES VERIFICATIONS'!$AC182,'Liste 2'!$D$1:$E$12,2,FALSE)</f>
        <v>43524</v>
      </c>
      <c r="AE182" s="134">
        <f>IF('SUIVI DES VERIFICATIONS'!$V182="","",(MONTH('SUIVI DES VERIFICATIONS'!$V182))-(MONTH('SUIVI DES VERIFICATIONS'!$AD182)))</f>
        <v>0</v>
      </c>
      <c r="AF182" s="134" t="str">
        <f>IF(V182="","",VLOOKUP(MONTH(V182),LISTES!$A$15:$B$26,2,FALSE))</f>
        <v>FEVRIER</v>
      </c>
      <c r="AG182" s="136" t="s">
        <v>8</v>
      </c>
      <c r="AH182" s="81"/>
      <c r="AI182" s="81"/>
      <c r="AJ182" s="81" t="s">
        <v>529</v>
      </c>
      <c r="AK182" s="116">
        <v>43564</v>
      </c>
      <c r="AL182" s="81"/>
      <c r="AM182" s="117"/>
      <c r="AN182" s="128"/>
      <c r="AO182" s="163">
        <f>IF('SUIVI DES VERIFICATIONS'!$V182&gt;0,IF('SUIVI DES VERIFICATIONS'!$W182="",1,0),0)</f>
        <v>0</v>
      </c>
      <c r="AP182" s="137">
        <f>IF('SUIVI DES VERIFICATIONS'!$V182&gt;0,IF('SUIVI DES VERIFICATIONS'!$X182="",1,0),0)</f>
        <v>0</v>
      </c>
      <c r="AQ182" s="137">
        <f>IF('SUIVI DES VERIFICATIONS'!$V182&gt;0,IF('SUIVI DES VERIFICATIONS'!$AG182="",1,0),0)</f>
        <v>0</v>
      </c>
      <c r="AR182" s="152" t="str">
        <f>IF(Y182="","",VLOOKUP(Y182,'[1]TABLEAU LC1'!A:A,1,FALSE))</f>
        <v>2019-839</v>
      </c>
    </row>
    <row r="183" spans="1:44" ht="30" customHeight="1">
      <c r="A183" s="94" t="str">
        <f t="shared" si="4"/>
        <v>43044-43-12-1</v>
      </c>
      <c r="B183" s="88">
        <v>43044</v>
      </c>
      <c r="C183" s="87" t="str">
        <f>VLOOKUP(A183,'Liste détentions mat2k'!$A$1:$I$2946,3,FALSE)</f>
        <v xml:space="preserve">BASE NAVALE TOULON            </v>
      </c>
      <c r="D183" s="89">
        <v>43</v>
      </c>
      <c r="E183" s="89">
        <v>12</v>
      </c>
      <c r="F183" s="89">
        <v>1</v>
      </c>
      <c r="G183" s="87" t="str">
        <f>IF('SUIVI DES VERIFICATIONS'!$D183="","",VLOOKUP(A183,'Liste détentions mat2k'!$A$1:$I$2946,5,FALSE))</f>
        <v xml:space="preserve">MARINS.POMPIERS               </v>
      </c>
      <c r="H183" s="87" t="str">
        <f>IF('SUIVI DES VERIFICATIONS'!$E183="","",VLOOKUP(A183,'Liste détentions mat2k'!$A$1:$I$2946,7,FALSE))</f>
        <v xml:space="preserve">OPERATIONS                    </v>
      </c>
      <c r="I183" s="101" t="str">
        <f>IF('SUIVI DES VERIFICATIONS'!$F183="","",VLOOKUP(A183,'Liste détentions mat2k'!$A$1:$I$2946,9,FALSE))</f>
        <v xml:space="preserve">CMIC                          </v>
      </c>
      <c r="J183" s="108" t="s">
        <v>525</v>
      </c>
      <c r="K183" s="105" t="s">
        <v>525</v>
      </c>
      <c r="L183" s="105" t="s">
        <v>525</v>
      </c>
      <c r="M183" s="105" t="s">
        <v>526</v>
      </c>
      <c r="N183" s="105" t="s">
        <v>525</v>
      </c>
      <c r="O183" s="105" t="s">
        <v>525</v>
      </c>
      <c r="P183" s="105"/>
      <c r="Q183" s="105"/>
      <c r="R183" s="105"/>
      <c r="S183" s="105"/>
      <c r="T183" s="105"/>
      <c r="U183" s="113"/>
      <c r="V183" s="122"/>
      <c r="W183" s="119"/>
      <c r="X183" s="119"/>
      <c r="Y183" s="127"/>
      <c r="Z183" s="122">
        <v>43553</v>
      </c>
      <c r="AA183" s="131"/>
      <c r="AB183" s="149" t="str">
        <f>IF('SUIVI DES VERIFICATIONS'!$V183="","",IF('SUIVI DES VERIFICATIONS'!$V183&lt;='SUIVI DES VERIFICATIONS'!$AD183,0,'SUIVI DES VERIFICATIONS'!$V183-'SUIVI DES VERIFICATIONS'!$AD183))</f>
        <v/>
      </c>
      <c r="AC183" s="138" t="str">
        <f t="shared" si="5"/>
        <v>AVRIL</v>
      </c>
      <c r="AD183" s="139">
        <f>VLOOKUP('SUIVI DES VERIFICATIONS'!$AC183,'Liste 2'!$D$1:$E$12,2,FALSE)</f>
        <v>43585</v>
      </c>
      <c r="AE183" s="138" t="str">
        <f>IF('SUIVI DES VERIFICATIONS'!$V183="","",(MONTH('SUIVI DES VERIFICATIONS'!$V183))-(MONTH('SUIVI DES VERIFICATIONS'!$AD183)))</f>
        <v/>
      </c>
      <c r="AF183" s="138" t="str">
        <f>IF(V183="","",VLOOKUP(MONTH(V183),LISTES!$A$15:$B$26,2,FALSE))</f>
        <v/>
      </c>
      <c r="AG183" s="140"/>
      <c r="AH183" s="87"/>
      <c r="AI183" s="87"/>
      <c r="AJ183" s="87" t="s">
        <v>529</v>
      </c>
      <c r="AK183" s="118"/>
      <c r="AL183" s="87"/>
      <c r="AM183" s="119"/>
      <c r="AN183" s="127" t="s">
        <v>33</v>
      </c>
      <c r="AO183" s="162">
        <f>IF('SUIVI DES VERIFICATIONS'!$V183&gt;0,IF('SUIVI DES VERIFICATIONS'!$W183="",1,0),0)</f>
        <v>0</v>
      </c>
      <c r="AP183" s="141">
        <f>IF('SUIVI DES VERIFICATIONS'!$V183&gt;0,IF('SUIVI DES VERIFICATIONS'!$X183="",1,0),0)</f>
        <v>0</v>
      </c>
      <c r="AQ183" s="141">
        <f>IF('SUIVI DES VERIFICATIONS'!$V183&gt;0,IF('SUIVI DES VERIFICATIONS'!$AG183="",1,0),0)</f>
        <v>0</v>
      </c>
      <c r="AR183" s="150" t="str">
        <f>IF(Y183="","",VLOOKUP(Y183,'[1]TABLEAU LC1'!A:A,1,FALSE))</f>
        <v/>
      </c>
    </row>
    <row r="184" spans="1:44" ht="30" customHeight="1">
      <c r="A184" s="95" t="str">
        <f t="shared" si="4"/>
        <v>43044-43-13-1</v>
      </c>
      <c r="B184" s="85">
        <v>43044</v>
      </c>
      <c r="C184" s="81" t="str">
        <f>VLOOKUP(A184,'Liste détentions mat2k'!$A$1:$I$2946,3,FALSE)</f>
        <v xml:space="preserve">BASE NAVALE TOULON            </v>
      </c>
      <c r="D184" s="86">
        <v>43</v>
      </c>
      <c r="E184" s="86">
        <v>13</v>
      </c>
      <c r="F184" s="86">
        <v>1</v>
      </c>
      <c r="G184" s="81" t="str">
        <f>IF('SUIVI DES VERIFICATIONS'!$D184="","",VLOOKUP(A184,'Liste détentions mat2k'!$A$1:$I$2946,5,FALSE))</f>
        <v xml:space="preserve">MARINS.POMPIERS               </v>
      </c>
      <c r="H184" s="81" t="str">
        <f>IF('SUIVI DES VERIFICATIONS'!$E184="","",VLOOKUP(A184,'Liste détentions mat2k'!$A$1:$I$2946,7,FALSE))</f>
        <v xml:space="preserve">FORMATION                     </v>
      </c>
      <c r="I184" s="102" t="str">
        <f>IF('SUIVI DES VERIFICATIONS'!$F184="","",VLOOKUP(A184,'Liste détentions mat2k'!$A$1:$I$2946,9,FALSE))</f>
        <v xml:space="preserve">PHOTO AUDIO                   </v>
      </c>
      <c r="J184" s="109" t="s">
        <v>525</v>
      </c>
      <c r="K184" s="104" t="s">
        <v>525</v>
      </c>
      <c r="L184" s="104" t="s">
        <v>525</v>
      </c>
      <c r="M184" s="104" t="s">
        <v>526</v>
      </c>
      <c r="N184" s="104" t="s">
        <v>525</v>
      </c>
      <c r="O184" s="104" t="s">
        <v>525</v>
      </c>
      <c r="P184" s="104"/>
      <c r="Q184" s="104"/>
      <c r="R184" s="104"/>
      <c r="S184" s="104"/>
      <c r="T184" s="104"/>
      <c r="U184" s="114"/>
      <c r="V184" s="123">
        <v>43474</v>
      </c>
      <c r="W184" s="117" t="s">
        <v>537</v>
      </c>
      <c r="X184" s="117" t="s">
        <v>825</v>
      </c>
      <c r="Y184" s="128" t="s">
        <v>586</v>
      </c>
      <c r="Z184" s="123"/>
      <c r="AA184" s="132"/>
      <c r="AB184" s="151">
        <f>IF('SUIVI DES VERIFICATIONS'!$V184="","",IF('SUIVI DES VERIFICATIONS'!$V184&lt;='SUIVI DES VERIFICATIONS'!$AD184,0,'SUIVI DES VERIFICATIONS'!$V184-'SUIVI DES VERIFICATIONS'!$AD184))</f>
        <v>0</v>
      </c>
      <c r="AC184" s="134" t="str">
        <f t="shared" si="5"/>
        <v>AVRIL</v>
      </c>
      <c r="AD184" s="135">
        <f>VLOOKUP('SUIVI DES VERIFICATIONS'!$AC184,'Liste 2'!$D$1:$E$12,2,FALSE)</f>
        <v>43585</v>
      </c>
      <c r="AE184" s="134">
        <f>IF('SUIVI DES VERIFICATIONS'!$V184="","",(MONTH('SUIVI DES VERIFICATIONS'!$V184))-(MONTH('SUIVI DES VERIFICATIONS'!$AD184)))</f>
        <v>-3</v>
      </c>
      <c r="AF184" s="134" t="str">
        <f>IF(V184="","",VLOOKUP(MONTH(V184),LISTES!$A$15:$B$26,2,FALSE))</f>
        <v>JANVIER</v>
      </c>
      <c r="AG184" s="136" t="s">
        <v>6</v>
      </c>
      <c r="AH184" s="81"/>
      <c r="AI184" s="81"/>
      <c r="AJ184" s="81"/>
      <c r="AK184" s="116"/>
      <c r="AL184" s="81"/>
      <c r="AM184" s="117"/>
      <c r="AN184" s="128"/>
      <c r="AO184" s="163">
        <f>IF('SUIVI DES VERIFICATIONS'!$V184&gt;0,IF('SUIVI DES VERIFICATIONS'!$W184="",1,0),0)</f>
        <v>0</v>
      </c>
      <c r="AP184" s="137">
        <f>IF('SUIVI DES VERIFICATIONS'!$V184&gt;0,IF('SUIVI DES VERIFICATIONS'!$X184="",1,0),0)</f>
        <v>0</v>
      </c>
      <c r="AQ184" s="137">
        <f>IF('SUIVI DES VERIFICATIONS'!$V184&gt;0,IF('SUIVI DES VERIFICATIONS'!$AG184="",1,0),0)</f>
        <v>0</v>
      </c>
      <c r="AR184" s="152" t="str">
        <f>IF(Y184="","",VLOOKUP(Y184,'[1]TABLEAU LC1'!A:A,1,FALSE))</f>
        <v>2019-213</v>
      </c>
    </row>
    <row r="185" spans="1:44" ht="30" customHeight="1">
      <c r="A185" s="94" t="str">
        <f t="shared" si="4"/>
        <v>43044-43-13-2</v>
      </c>
      <c r="B185" s="88">
        <v>43044</v>
      </c>
      <c r="C185" s="87" t="str">
        <f>VLOOKUP(A185,'Liste détentions mat2k'!$A$1:$I$2946,3,FALSE)</f>
        <v xml:space="preserve">BASE NAVALE TOULON            </v>
      </c>
      <c r="D185" s="89">
        <v>43</v>
      </c>
      <c r="E185" s="89">
        <v>13</v>
      </c>
      <c r="F185" s="89">
        <v>2</v>
      </c>
      <c r="G185" s="87" t="str">
        <f>IF('SUIVI DES VERIFICATIONS'!$D185="","",VLOOKUP(A185,'Liste détentions mat2k'!$A$1:$I$2946,5,FALSE))</f>
        <v xml:space="preserve">MARINS.POMPIERS               </v>
      </c>
      <c r="H185" s="87" t="str">
        <f>IF('SUIVI DES VERIFICATIONS'!$E185="","",VLOOKUP(A185,'Liste détentions mat2k'!$A$1:$I$2946,7,FALSE))</f>
        <v xml:space="preserve">FORMATION                     </v>
      </c>
      <c r="I185" s="101" t="str">
        <f>IF('SUIVI DES VERIFICATIONS'!$F185="","",VLOOKUP(A185,'Liste détentions mat2k'!$A$1:$I$2946,9,FALSE))</f>
        <v xml:space="preserve">SECOURISME.                   </v>
      </c>
      <c r="J185" s="108" t="s">
        <v>525</v>
      </c>
      <c r="K185" s="105" t="s">
        <v>525</v>
      </c>
      <c r="L185" s="105" t="s">
        <v>525</v>
      </c>
      <c r="M185" s="105" t="s">
        <v>525</v>
      </c>
      <c r="N185" s="105" t="s">
        <v>526</v>
      </c>
      <c r="O185" s="105" t="s">
        <v>525</v>
      </c>
      <c r="P185" s="105"/>
      <c r="Q185" s="105"/>
      <c r="R185" s="105"/>
      <c r="S185" s="105"/>
      <c r="T185" s="105"/>
      <c r="U185" s="113"/>
      <c r="V185" s="122">
        <v>43489</v>
      </c>
      <c r="W185" s="119" t="s">
        <v>537</v>
      </c>
      <c r="X185" s="119" t="s">
        <v>825</v>
      </c>
      <c r="Y185" s="127" t="s">
        <v>584</v>
      </c>
      <c r="Z185" s="122"/>
      <c r="AA185" s="131"/>
      <c r="AB185" s="149">
        <f>IF('SUIVI DES VERIFICATIONS'!$V185="","",IF('SUIVI DES VERIFICATIONS'!$V185&lt;='SUIVI DES VERIFICATIONS'!$AD185,0,'SUIVI DES VERIFICATIONS'!$V185-'SUIVI DES VERIFICATIONS'!$AD185))</f>
        <v>0</v>
      </c>
      <c r="AC185" s="138" t="str">
        <f t="shared" si="5"/>
        <v>MAI</v>
      </c>
      <c r="AD185" s="139">
        <f>VLOOKUP('SUIVI DES VERIFICATIONS'!$AC185,'Liste 2'!$D$1:$E$12,2,FALSE)</f>
        <v>43616</v>
      </c>
      <c r="AE185" s="138">
        <f>IF('SUIVI DES VERIFICATIONS'!$V185="","",(MONTH('SUIVI DES VERIFICATIONS'!$V185))-(MONTH('SUIVI DES VERIFICATIONS'!$AD185)))</f>
        <v>-4</v>
      </c>
      <c r="AF185" s="138" t="str">
        <f>IF(V185="","",VLOOKUP(MONTH(V185),LISTES!$A$15:$B$26,2,FALSE))</f>
        <v>JANVIER</v>
      </c>
      <c r="AG185" s="140" t="s">
        <v>6</v>
      </c>
      <c r="AH185" s="87"/>
      <c r="AI185" s="87"/>
      <c r="AJ185" s="87"/>
      <c r="AK185" s="118"/>
      <c r="AL185" s="87"/>
      <c r="AM185" s="119"/>
      <c r="AN185" s="127"/>
      <c r="AO185" s="162">
        <f>IF('SUIVI DES VERIFICATIONS'!$V185&gt;0,IF('SUIVI DES VERIFICATIONS'!$W185="",1,0),0)</f>
        <v>0</v>
      </c>
      <c r="AP185" s="141">
        <f>IF('SUIVI DES VERIFICATIONS'!$V185&gt;0,IF('SUIVI DES VERIFICATIONS'!$X185="",1,0),0)</f>
        <v>0</v>
      </c>
      <c r="AQ185" s="141">
        <f>IF('SUIVI DES VERIFICATIONS'!$V185&gt;0,IF('SUIVI DES VERIFICATIONS'!$AG185="",1,0),0)</f>
        <v>0</v>
      </c>
      <c r="AR185" s="150" t="str">
        <f>IF(Y185="","",VLOOKUP(Y185,'[1]TABLEAU LC1'!A:A,1,FALSE))</f>
        <v>2019-217</v>
      </c>
    </row>
    <row r="186" spans="1:44" ht="30" customHeight="1">
      <c r="A186" s="95" t="str">
        <f t="shared" si="4"/>
        <v>43044-43-14-0</v>
      </c>
      <c r="B186" s="85">
        <v>43044</v>
      </c>
      <c r="C186" s="81" t="str">
        <f>VLOOKUP(A186,'Liste détentions mat2k'!$A$1:$I$2946,3,FALSE)</f>
        <v xml:space="preserve">BASE NAVALE TOULON            </v>
      </c>
      <c r="D186" s="86">
        <v>43</v>
      </c>
      <c r="E186" s="86">
        <v>14</v>
      </c>
      <c r="F186" s="86">
        <v>0</v>
      </c>
      <c r="G186" s="81" t="str">
        <f>IF('SUIVI DES VERIFICATIONS'!$D186="","",VLOOKUP(A186,'Liste détentions mat2k'!$A$1:$I$2946,5,FALSE))</f>
        <v xml:space="preserve">MARINS.POMPIERS               </v>
      </c>
      <c r="H186" s="81" t="str">
        <f>IF('SUIVI DES VERIFICATIONS'!$E186="","",VLOOKUP(A186,'Liste détentions mat2k'!$A$1:$I$2946,7,FALSE))</f>
        <v xml:space="preserve">SERVICE LOGISTIQUE            </v>
      </c>
      <c r="I186" s="102" t="str">
        <f>IF('SUIVI DES VERIFICATIONS'!$F186="","",VLOOKUP(A186,'Liste détentions mat2k'!$A$1:$I$2946,9,FALSE))</f>
        <v xml:space="preserve">VIVRES.                       </v>
      </c>
      <c r="J186" s="109" t="s">
        <v>525</v>
      </c>
      <c r="K186" s="104" t="s">
        <v>525</v>
      </c>
      <c r="L186" s="104" t="s">
        <v>526</v>
      </c>
      <c r="M186" s="104" t="s">
        <v>525</v>
      </c>
      <c r="N186" s="104" t="s">
        <v>525</v>
      </c>
      <c r="O186" s="104" t="s">
        <v>525</v>
      </c>
      <c r="P186" s="104"/>
      <c r="Q186" s="104"/>
      <c r="R186" s="104"/>
      <c r="S186" s="104"/>
      <c r="T186" s="104"/>
      <c r="U186" s="114"/>
      <c r="V186" s="123">
        <v>43546</v>
      </c>
      <c r="W186" s="117" t="s">
        <v>542</v>
      </c>
      <c r="X186" s="117" t="s">
        <v>825</v>
      </c>
      <c r="Y186" s="128" t="s">
        <v>903</v>
      </c>
      <c r="Z186" s="123">
        <v>43523</v>
      </c>
      <c r="AA186" s="132"/>
      <c r="AB186" s="151">
        <f>IF('SUIVI DES VERIFICATIONS'!$V186="","",IF('SUIVI DES VERIFICATIONS'!$V186&lt;='SUIVI DES VERIFICATIONS'!$AD186,0,'SUIVI DES VERIFICATIONS'!$V186-'SUIVI DES VERIFICATIONS'!$AD186))</f>
        <v>0</v>
      </c>
      <c r="AC186" s="134" t="str">
        <f t="shared" si="5"/>
        <v>MARS</v>
      </c>
      <c r="AD186" s="135">
        <f>VLOOKUP('SUIVI DES VERIFICATIONS'!$AC186,'Liste 2'!$D$1:$E$12,2,FALSE)</f>
        <v>43555</v>
      </c>
      <c r="AE186" s="134">
        <f>IF('SUIVI DES VERIFICATIONS'!$V186="","",(MONTH('SUIVI DES VERIFICATIONS'!$V186))-(MONTH('SUIVI DES VERIFICATIONS'!$AD186)))</f>
        <v>0</v>
      </c>
      <c r="AF186" s="134" t="str">
        <f>IF(V186="","",VLOOKUP(MONTH(V186),LISTES!$A$15:$B$26,2,FALSE))</f>
        <v>MARS</v>
      </c>
      <c r="AG186" s="136" t="s">
        <v>8</v>
      </c>
      <c r="AH186" s="81"/>
      <c r="AI186" s="81"/>
      <c r="AJ186" s="81"/>
      <c r="AK186" s="116"/>
      <c r="AL186" s="81"/>
      <c r="AM186" s="117"/>
      <c r="AN186" s="128"/>
      <c r="AO186" s="163">
        <f>IF('SUIVI DES VERIFICATIONS'!$V186&gt;0,IF('SUIVI DES VERIFICATIONS'!$W186="",1,0),0)</f>
        <v>0</v>
      </c>
      <c r="AP186" s="137">
        <f>IF('SUIVI DES VERIFICATIONS'!$V186&gt;0,IF('SUIVI DES VERIFICATIONS'!$X186="",1,0),0)</f>
        <v>0</v>
      </c>
      <c r="AQ186" s="137">
        <f>IF('SUIVI DES VERIFICATIONS'!$V186&gt;0,IF('SUIVI DES VERIFICATIONS'!$AG186="",1,0),0)</f>
        <v>0</v>
      </c>
      <c r="AR186" s="152" t="str">
        <f>IF(Y186="","",VLOOKUP(Y186,'[1]TABLEAU LC1'!A:A,1,FALSE))</f>
        <v>2019-826</v>
      </c>
    </row>
    <row r="187" spans="1:44" ht="30" customHeight="1">
      <c r="A187" s="94" t="str">
        <f t="shared" si="4"/>
        <v>43044-43-14-1</v>
      </c>
      <c r="B187" s="88">
        <v>43044</v>
      </c>
      <c r="C187" s="87" t="str">
        <f>VLOOKUP(A187,'Liste détentions mat2k'!$A$1:$I$2946,3,FALSE)</f>
        <v xml:space="preserve">BASE NAVALE TOULON            </v>
      </c>
      <c r="D187" s="89">
        <v>43</v>
      </c>
      <c r="E187" s="89">
        <v>14</v>
      </c>
      <c r="F187" s="89">
        <v>1</v>
      </c>
      <c r="G187" s="87" t="str">
        <f>IF('SUIVI DES VERIFICATIONS'!$D187="","",VLOOKUP(A187,'Liste détentions mat2k'!$A$1:$I$2946,5,FALSE))</f>
        <v xml:space="preserve">MARINS.POMPIERS               </v>
      </c>
      <c r="H187" s="87" t="str">
        <f>IF('SUIVI DES VERIFICATIONS'!$E187="","",VLOOKUP(A187,'Liste détentions mat2k'!$A$1:$I$2946,7,FALSE))</f>
        <v xml:space="preserve">SERVICE LOGISTIQUE            </v>
      </c>
      <c r="I187" s="101" t="str">
        <f>IF('SUIVI DES VERIFICATIONS'!$F187="","",VLOOKUP(A187,'Liste détentions mat2k'!$A$1:$I$2946,9,FALSE))</f>
        <v xml:space="preserve">EFFETS SPECIAUX.              </v>
      </c>
      <c r="J187" s="108" t="s">
        <v>525</v>
      </c>
      <c r="K187" s="105" t="s">
        <v>525</v>
      </c>
      <c r="L187" s="105" t="s">
        <v>525</v>
      </c>
      <c r="M187" s="105" t="s">
        <v>526</v>
      </c>
      <c r="N187" s="105" t="s">
        <v>525</v>
      </c>
      <c r="O187" s="105" t="s">
        <v>525</v>
      </c>
      <c r="P187" s="105"/>
      <c r="Q187" s="105"/>
      <c r="R187" s="105"/>
      <c r="S187" s="105"/>
      <c r="T187" s="105"/>
      <c r="U187" s="113"/>
      <c r="V187" s="122">
        <v>43556</v>
      </c>
      <c r="W187" s="119" t="s">
        <v>542</v>
      </c>
      <c r="X187" s="119" t="s">
        <v>825</v>
      </c>
      <c r="Y187" s="127" t="s">
        <v>959</v>
      </c>
      <c r="Z187" s="122">
        <v>43553</v>
      </c>
      <c r="AA187" s="131"/>
      <c r="AB187" s="149">
        <f>IF('SUIVI DES VERIFICATIONS'!$V187="","",IF('SUIVI DES VERIFICATIONS'!$V187&lt;='SUIVI DES VERIFICATIONS'!$AD187,0,'SUIVI DES VERIFICATIONS'!$V187-'SUIVI DES VERIFICATIONS'!$AD187))</f>
        <v>0</v>
      </c>
      <c r="AC187" s="138" t="str">
        <f t="shared" si="5"/>
        <v>AVRIL</v>
      </c>
      <c r="AD187" s="139">
        <f>VLOOKUP('SUIVI DES VERIFICATIONS'!$AC187,'Liste 2'!$D$1:$E$12,2,FALSE)</f>
        <v>43585</v>
      </c>
      <c r="AE187" s="138">
        <f>IF('SUIVI DES VERIFICATIONS'!$V187="","",(MONTH('SUIVI DES VERIFICATIONS'!$V187))-(MONTH('SUIVI DES VERIFICATIONS'!$AD187)))</f>
        <v>0</v>
      </c>
      <c r="AF187" s="138" t="str">
        <f>IF(V187="","",VLOOKUP(MONTH(V187),LISTES!$A$15:$B$26,2,FALSE))</f>
        <v>AVRIL</v>
      </c>
      <c r="AG187" s="140" t="s">
        <v>8</v>
      </c>
      <c r="AH187" s="87"/>
      <c r="AI187" s="87"/>
      <c r="AJ187" s="87" t="s">
        <v>529</v>
      </c>
      <c r="AK187" s="118">
        <v>43564</v>
      </c>
      <c r="AL187" s="87"/>
      <c r="AM187" s="119"/>
      <c r="AN187" s="127"/>
      <c r="AO187" s="162">
        <f>IF('SUIVI DES VERIFICATIONS'!$V187&gt;0,IF('SUIVI DES VERIFICATIONS'!$W187="",1,0),0)</f>
        <v>0</v>
      </c>
      <c r="AP187" s="141">
        <f>IF('SUIVI DES VERIFICATIONS'!$V187&gt;0,IF('SUIVI DES VERIFICATIONS'!$X187="",1,0),0)</f>
        <v>0</v>
      </c>
      <c r="AQ187" s="141">
        <f>IF('SUIVI DES VERIFICATIONS'!$V187&gt;0,IF('SUIVI DES VERIFICATIONS'!$AG187="",1,0),0)</f>
        <v>0</v>
      </c>
      <c r="AR187" s="150" t="str">
        <f>IF(Y187="","",VLOOKUP(Y187,'[1]TABLEAU LC1'!A:A,1,FALSE))</f>
        <v>2019-1000</v>
      </c>
    </row>
    <row r="188" spans="1:44" ht="30" customHeight="1">
      <c r="A188" s="95" t="str">
        <f t="shared" si="4"/>
        <v>43044-43-14-2</v>
      </c>
      <c r="B188" s="85">
        <v>43044</v>
      </c>
      <c r="C188" s="81" t="str">
        <f>VLOOKUP(A188,'Liste détentions mat2k'!$A$1:$I$2946,3,FALSE)</f>
        <v xml:space="preserve">BASE NAVALE TOULON            </v>
      </c>
      <c r="D188" s="86">
        <v>43</v>
      </c>
      <c r="E188" s="86">
        <v>14</v>
      </c>
      <c r="F188" s="86">
        <v>2</v>
      </c>
      <c r="G188" s="81" t="str">
        <f>IF('SUIVI DES VERIFICATIONS'!$D188="","",VLOOKUP(A188,'Liste détentions mat2k'!$A$1:$I$2946,5,FALSE))</f>
        <v xml:space="preserve">MARINS.POMPIERS               </v>
      </c>
      <c r="H188" s="81" t="str">
        <f>IF('SUIVI DES VERIFICATIONS'!$E188="","",VLOOKUP(A188,'Liste détentions mat2k'!$A$1:$I$2946,7,FALSE))</f>
        <v xml:space="preserve">SERVICE LOGISTIQUE            </v>
      </c>
      <c r="I188" s="102" t="str">
        <f>IF('SUIVI DES VERIFICATIONS'!$F188="","",VLOOKUP(A188,'Liste détentions mat2k'!$A$1:$I$2946,9,FALSE))</f>
        <v xml:space="preserve">COUCHAGE.                     </v>
      </c>
      <c r="J188" s="109" t="s">
        <v>525</v>
      </c>
      <c r="K188" s="104" t="s">
        <v>525</v>
      </c>
      <c r="L188" s="104" t="s">
        <v>525</v>
      </c>
      <c r="M188" s="104" t="s">
        <v>525</v>
      </c>
      <c r="N188" s="104" t="s">
        <v>526</v>
      </c>
      <c r="O188" s="104" t="s">
        <v>525</v>
      </c>
      <c r="P188" s="104"/>
      <c r="Q188" s="104"/>
      <c r="R188" s="104"/>
      <c r="S188" s="104"/>
      <c r="T188" s="104"/>
      <c r="U188" s="114"/>
      <c r="V188" s="123"/>
      <c r="W188" s="117"/>
      <c r="X188" s="117"/>
      <c r="Y188" s="128"/>
      <c r="Z188" s="123">
        <v>43585</v>
      </c>
      <c r="AA188" s="132"/>
      <c r="AB188" s="151" t="str">
        <f>IF('SUIVI DES VERIFICATIONS'!$V188="","",IF('SUIVI DES VERIFICATIONS'!$V188&lt;='SUIVI DES VERIFICATIONS'!$AD188,0,'SUIVI DES VERIFICATIONS'!$V188-'SUIVI DES VERIFICATIONS'!$AD188))</f>
        <v/>
      </c>
      <c r="AC188" s="134" t="str">
        <f t="shared" si="5"/>
        <v>MAI</v>
      </c>
      <c r="AD188" s="135">
        <f>VLOOKUP('SUIVI DES VERIFICATIONS'!$AC188,'Liste 2'!$D$1:$E$12,2,FALSE)</f>
        <v>43616</v>
      </c>
      <c r="AE188" s="134" t="str">
        <f>IF('SUIVI DES VERIFICATIONS'!$V188="","",(MONTH('SUIVI DES VERIFICATIONS'!$V188))-(MONTH('SUIVI DES VERIFICATIONS'!$AD188)))</f>
        <v/>
      </c>
      <c r="AF188" s="134" t="str">
        <f>IF(V188="","",VLOOKUP(MONTH(V188),LISTES!$A$15:$B$26,2,FALSE))</f>
        <v/>
      </c>
      <c r="AG188" s="136"/>
      <c r="AH188" s="81"/>
      <c r="AI188" s="81"/>
      <c r="AJ188" s="81" t="s">
        <v>529</v>
      </c>
      <c r="AK188" s="116"/>
      <c r="AL188" s="81"/>
      <c r="AM188" s="117"/>
      <c r="AN188" s="128"/>
      <c r="AO188" s="163">
        <f>IF('SUIVI DES VERIFICATIONS'!$V188&gt;0,IF('SUIVI DES VERIFICATIONS'!$W188="",1,0),0)</f>
        <v>0</v>
      </c>
      <c r="AP188" s="137">
        <f>IF('SUIVI DES VERIFICATIONS'!$V188&gt;0,IF('SUIVI DES VERIFICATIONS'!$X188="",1,0),0)</f>
        <v>0</v>
      </c>
      <c r="AQ188" s="137">
        <f>IF('SUIVI DES VERIFICATIONS'!$V188&gt;0,IF('SUIVI DES VERIFICATIONS'!$AG188="",1,0),0)</f>
        <v>0</v>
      </c>
      <c r="AR188" s="152" t="str">
        <f>IF(Y188="","",VLOOKUP(Y188,'[1]TABLEAU LC1'!A:A,1,FALSE))</f>
        <v/>
      </c>
    </row>
    <row r="189" spans="1:44" ht="30" customHeight="1">
      <c r="A189" s="94" t="str">
        <f t="shared" si="4"/>
        <v>43044-43-14-5</v>
      </c>
      <c r="B189" s="88">
        <v>43044</v>
      </c>
      <c r="C189" s="87" t="str">
        <f>VLOOKUP(A189,'Liste détentions mat2k'!$A$1:$I$2946,3,FALSE)</f>
        <v xml:space="preserve">BASE NAVALE TOULON            </v>
      </c>
      <c r="D189" s="89">
        <v>43</v>
      </c>
      <c r="E189" s="89">
        <v>14</v>
      </c>
      <c r="F189" s="89">
        <v>5</v>
      </c>
      <c r="G189" s="87" t="str">
        <f>IF('SUIVI DES VERIFICATIONS'!$D189="","",VLOOKUP(A189,'Liste détentions mat2k'!$A$1:$I$2946,5,FALSE))</f>
        <v xml:space="preserve">MARINS.POMPIERS               </v>
      </c>
      <c r="H189" s="87" t="str">
        <f>IF('SUIVI DES VERIFICATIONS'!$E189="","",VLOOKUP(A189,'Liste détentions mat2k'!$A$1:$I$2946,7,FALSE))</f>
        <v xml:space="preserve">SERVICE LOGISTIQUE            </v>
      </c>
      <c r="I189" s="101" t="str">
        <f>IF('SUIVI DES VERIFICATIONS'!$F189="","",VLOOKUP(A189,'Liste détentions mat2k'!$A$1:$I$2946,9,FALSE))</f>
        <v xml:space="preserve">CASERNEMENT.                  </v>
      </c>
      <c r="J189" s="108" t="s">
        <v>525</v>
      </c>
      <c r="K189" s="105" t="s">
        <v>525</v>
      </c>
      <c r="L189" s="105" t="s">
        <v>525</v>
      </c>
      <c r="M189" s="105" t="s">
        <v>525</v>
      </c>
      <c r="N189" s="105" t="s">
        <v>526</v>
      </c>
      <c r="O189" s="105" t="s">
        <v>525</v>
      </c>
      <c r="P189" s="105"/>
      <c r="Q189" s="105"/>
      <c r="R189" s="105"/>
      <c r="S189" s="105"/>
      <c r="T189" s="105"/>
      <c r="U189" s="113"/>
      <c r="V189" s="122"/>
      <c r="W189" s="119"/>
      <c r="X189" s="119"/>
      <c r="Y189" s="127"/>
      <c r="Z189" s="122">
        <v>43585</v>
      </c>
      <c r="AA189" s="131"/>
      <c r="AB189" s="149" t="str">
        <f>IF('SUIVI DES VERIFICATIONS'!$V189="","",IF('SUIVI DES VERIFICATIONS'!$V189&lt;='SUIVI DES VERIFICATIONS'!$AD189,0,'SUIVI DES VERIFICATIONS'!$V189-'SUIVI DES VERIFICATIONS'!$AD189))</f>
        <v/>
      </c>
      <c r="AC189" s="138" t="str">
        <f t="shared" si="5"/>
        <v>MAI</v>
      </c>
      <c r="AD189" s="139">
        <f>VLOOKUP('SUIVI DES VERIFICATIONS'!$AC189,'Liste 2'!$D$1:$E$12,2,FALSE)</f>
        <v>43616</v>
      </c>
      <c r="AE189" s="138" t="str">
        <f>IF('SUIVI DES VERIFICATIONS'!$V189="","",(MONTH('SUIVI DES VERIFICATIONS'!$V189))-(MONTH('SUIVI DES VERIFICATIONS'!$AD189)))</f>
        <v/>
      </c>
      <c r="AF189" s="138" t="str">
        <f>IF(V189="","",VLOOKUP(MONTH(V189),LISTES!$A$15:$B$26,2,FALSE))</f>
        <v/>
      </c>
      <c r="AG189" s="140"/>
      <c r="AH189" s="87"/>
      <c r="AI189" s="87"/>
      <c r="AJ189" s="87"/>
      <c r="AK189" s="118"/>
      <c r="AL189" s="87"/>
      <c r="AM189" s="119"/>
      <c r="AN189" s="127"/>
      <c r="AO189" s="162">
        <f>IF('SUIVI DES VERIFICATIONS'!$V189&gt;0,IF('SUIVI DES VERIFICATIONS'!$W189="",1,0),0)</f>
        <v>0</v>
      </c>
      <c r="AP189" s="141">
        <f>IF('SUIVI DES VERIFICATIONS'!$V189&gt;0,IF('SUIVI DES VERIFICATIONS'!$X189="",1,0),0)</f>
        <v>0</v>
      </c>
      <c r="AQ189" s="141">
        <f>IF('SUIVI DES VERIFICATIONS'!$V189&gt;0,IF('SUIVI DES VERIFICATIONS'!$AG189="",1,0),0)</f>
        <v>0</v>
      </c>
      <c r="AR189" s="150" t="str">
        <f>IF(Y189="","",VLOOKUP(Y189,'[1]TABLEAU LC1'!A:A,1,FALSE))</f>
        <v/>
      </c>
    </row>
    <row r="190" spans="1:44" ht="30" customHeight="1">
      <c r="A190" s="95" t="str">
        <f t="shared" si="4"/>
        <v>43044-43-15-0</v>
      </c>
      <c r="B190" s="85">
        <v>43044</v>
      </c>
      <c r="C190" s="81" t="str">
        <f>VLOOKUP(A190,'Liste détentions mat2k'!$A$1:$I$2946,3,FALSE)</f>
        <v xml:space="preserve">BASE NAVALE TOULON            </v>
      </c>
      <c r="D190" s="86">
        <v>43</v>
      </c>
      <c r="E190" s="86">
        <v>15</v>
      </c>
      <c r="F190" s="86">
        <v>0</v>
      </c>
      <c r="G190" s="81" t="str">
        <f>IF('SUIVI DES VERIFICATIONS'!$D190="","",VLOOKUP(A190,'Liste détentions mat2k'!$A$1:$I$2946,5,FALSE))</f>
        <v xml:space="preserve">MARINS.POMPIERS               </v>
      </c>
      <c r="H190" s="81" t="str">
        <f>IF('SUIVI DES VERIFICATIONS'!$E190="","",VLOOKUP(A190,'Liste détentions mat2k'!$A$1:$I$2946,7,FALSE))</f>
        <v xml:space="preserve">SERVICE GENERAL               </v>
      </c>
      <c r="I190" s="102" t="str">
        <f>IF('SUIVI DES VERIFICATIONS'!$F190="","",VLOOKUP(A190,'Liste détentions mat2k'!$A$1:$I$2946,9,FALSE))</f>
        <v xml:space="preserve">SPORT.                        </v>
      </c>
      <c r="J190" s="109" t="s">
        <v>525</v>
      </c>
      <c r="K190" s="104" t="s">
        <v>525</v>
      </c>
      <c r="L190" s="104" t="s">
        <v>526</v>
      </c>
      <c r="M190" s="104" t="s">
        <v>525</v>
      </c>
      <c r="N190" s="104" t="s">
        <v>525</v>
      </c>
      <c r="O190" s="104" t="s">
        <v>525</v>
      </c>
      <c r="P190" s="104"/>
      <c r="Q190" s="104"/>
      <c r="R190" s="104"/>
      <c r="S190" s="104"/>
      <c r="T190" s="104"/>
      <c r="U190" s="114"/>
      <c r="V190" s="123">
        <v>43474</v>
      </c>
      <c r="W190" s="117" t="s">
        <v>537</v>
      </c>
      <c r="X190" s="117" t="s">
        <v>825</v>
      </c>
      <c r="Y190" s="128" t="s">
        <v>585</v>
      </c>
      <c r="Z190" s="123"/>
      <c r="AA190" s="132"/>
      <c r="AB190" s="151">
        <f>IF('SUIVI DES VERIFICATIONS'!$V190="","",IF('SUIVI DES VERIFICATIONS'!$V190&lt;='SUIVI DES VERIFICATIONS'!$AD190,0,'SUIVI DES VERIFICATIONS'!$V190-'SUIVI DES VERIFICATIONS'!$AD190))</f>
        <v>0</v>
      </c>
      <c r="AC190" s="134" t="str">
        <f t="shared" si="5"/>
        <v>MARS</v>
      </c>
      <c r="AD190" s="135">
        <f>VLOOKUP('SUIVI DES VERIFICATIONS'!$AC190,'Liste 2'!$D$1:$E$12,2,FALSE)</f>
        <v>43555</v>
      </c>
      <c r="AE190" s="134">
        <f>IF('SUIVI DES VERIFICATIONS'!$V190="","",(MONTH('SUIVI DES VERIFICATIONS'!$V190))-(MONTH('SUIVI DES VERIFICATIONS'!$AD190)))</f>
        <v>-2</v>
      </c>
      <c r="AF190" s="134" t="str">
        <f>IF(V190="","",VLOOKUP(MONTH(V190),LISTES!$A$15:$B$26,2,FALSE))</f>
        <v>JANVIER</v>
      </c>
      <c r="AG190" s="136" t="s">
        <v>6</v>
      </c>
      <c r="AH190" s="81"/>
      <c r="AI190" s="81"/>
      <c r="AJ190" s="81"/>
      <c r="AK190" s="116"/>
      <c r="AL190" s="81"/>
      <c r="AM190" s="117"/>
      <c r="AN190" s="128"/>
      <c r="AO190" s="163">
        <f>IF('SUIVI DES VERIFICATIONS'!$V190&gt;0,IF('SUIVI DES VERIFICATIONS'!$W190="",1,0),0)</f>
        <v>0</v>
      </c>
      <c r="AP190" s="137">
        <f>IF('SUIVI DES VERIFICATIONS'!$V190&gt;0,IF('SUIVI DES VERIFICATIONS'!$X190="",1,0),0)</f>
        <v>0</v>
      </c>
      <c r="AQ190" s="137">
        <f>IF('SUIVI DES VERIFICATIONS'!$V190&gt;0,IF('SUIVI DES VERIFICATIONS'!$AG190="",1,0),0)</f>
        <v>0</v>
      </c>
      <c r="AR190" s="152" t="str">
        <f>IF(Y190="","",VLOOKUP(Y190,'[1]TABLEAU LC1'!A:A,1,FALSE))</f>
        <v>2019-215</v>
      </c>
    </row>
    <row r="191" spans="1:44" ht="30" customHeight="1">
      <c r="A191" s="94" t="str">
        <f t="shared" si="4"/>
        <v>43044-43-16-0</v>
      </c>
      <c r="B191" s="88">
        <v>43044</v>
      </c>
      <c r="C191" s="87" t="str">
        <f>VLOOKUP(A191,'Liste détentions mat2k'!$A$1:$I$2946,3,FALSE)</f>
        <v xml:space="preserve">BASE NAVALE TOULON            </v>
      </c>
      <c r="D191" s="89">
        <v>43</v>
      </c>
      <c r="E191" s="89">
        <v>16</v>
      </c>
      <c r="F191" s="89">
        <v>0</v>
      </c>
      <c r="G191" s="87" t="str">
        <f>IF('SUIVI DES VERIFICATIONS'!$D191="","",VLOOKUP(A191,'Liste détentions mat2k'!$A$1:$I$2946,5,FALSE))</f>
        <v xml:space="preserve">MARINS.POMPIERS               </v>
      </c>
      <c r="H191" s="87" t="str">
        <f>IF('SUIVI DES VERIFICATIONS'!$E191="","",VLOOKUP(A191,'Liste détentions mat2k'!$A$1:$I$2946,7,FALSE))</f>
        <v xml:space="preserve">SERVICE TECHNIQUE             </v>
      </c>
      <c r="I191" s="101" t="str">
        <f>IF('SUIVI DES VERIFICATIONS'!$F191="","",VLOOKUP(A191,'Liste détentions mat2k'!$A$1:$I$2946,9,FALSE))</f>
        <v xml:space="preserve">OUTILLAGE.                    </v>
      </c>
      <c r="J191" s="108" t="s">
        <v>525</v>
      </c>
      <c r="K191" s="105" t="s">
        <v>525</v>
      </c>
      <c r="L191" s="105" t="s">
        <v>526</v>
      </c>
      <c r="M191" s="105" t="s">
        <v>525</v>
      </c>
      <c r="N191" s="105" t="s">
        <v>525</v>
      </c>
      <c r="O191" s="105" t="s">
        <v>525</v>
      </c>
      <c r="P191" s="105"/>
      <c r="Q191" s="105"/>
      <c r="R191" s="105"/>
      <c r="S191" s="105"/>
      <c r="T191" s="105"/>
      <c r="U191" s="113"/>
      <c r="V191" s="122">
        <v>43524</v>
      </c>
      <c r="W191" s="119" t="s">
        <v>537</v>
      </c>
      <c r="X191" s="119" t="s">
        <v>825</v>
      </c>
      <c r="Y191" s="127" t="s">
        <v>958</v>
      </c>
      <c r="Z191" s="122">
        <v>43525</v>
      </c>
      <c r="AA191" s="131"/>
      <c r="AB191" s="149">
        <f>IF('SUIVI DES VERIFICATIONS'!$V191="","",IF('SUIVI DES VERIFICATIONS'!$V191&lt;='SUIVI DES VERIFICATIONS'!$AD191,0,'SUIVI DES VERIFICATIONS'!$V191-'SUIVI DES VERIFICATIONS'!$AD191))</f>
        <v>0</v>
      </c>
      <c r="AC191" s="138" t="str">
        <f t="shared" si="5"/>
        <v>MARS</v>
      </c>
      <c r="AD191" s="139">
        <f>VLOOKUP('SUIVI DES VERIFICATIONS'!$AC191,'Liste 2'!$D$1:$E$12,2,FALSE)</f>
        <v>43555</v>
      </c>
      <c r="AE191" s="138">
        <f>IF('SUIVI DES VERIFICATIONS'!$V191="","",(MONTH('SUIVI DES VERIFICATIONS'!$V191))-(MONTH('SUIVI DES VERIFICATIONS'!$AD191)))</f>
        <v>-1</v>
      </c>
      <c r="AF191" s="138" t="str">
        <f>IF(V191="","",VLOOKUP(MONTH(V191),LISTES!$A$15:$B$26,2,FALSE))</f>
        <v>FEVRIER</v>
      </c>
      <c r="AG191" s="140" t="s">
        <v>8</v>
      </c>
      <c r="AH191" s="87"/>
      <c r="AI191" s="87"/>
      <c r="AJ191" s="87" t="s">
        <v>529</v>
      </c>
      <c r="AK191" s="118">
        <v>43564</v>
      </c>
      <c r="AL191" s="87"/>
      <c r="AM191" s="119"/>
      <c r="AN191" s="127"/>
      <c r="AO191" s="162">
        <f>IF('SUIVI DES VERIFICATIONS'!$V191&gt;0,IF('SUIVI DES VERIFICATIONS'!$W191="",1,0),0)</f>
        <v>0</v>
      </c>
      <c r="AP191" s="141">
        <f>IF('SUIVI DES VERIFICATIONS'!$V191&gt;0,IF('SUIVI DES VERIFICATIONS'!$X191="",1,0),0)</f>
        <v>0</v>
      </c>
      <c r="AQ191" s="141">
        <f>IF('SUIVI DES VERIFICATIONS'!$V191&gt;0,IF('SUIVI DES VERIFICATIONS'!$AG191="",1,0),0)</f>
        <v>0</v>
      </c>
      <c r="AR191" s="150" t="str">
        <f>IF(Y191="","",VLOOKUP(Y191,'[1]TABLEAU LC1'!A:A,1,FALSE))</f>
        <v>2019-998</v>
      </c>
    </row>
    <row r="192" spans="1:44" ht="30" customHeight="1">
      <c r="A192" s="95" t="str">
        <f t="shared" si="4"/>
        <v>43044-43-16-1</v>
      </c>
      <c r="B192" s="85">
        <v>43044</v>
      </c>
      <c r="C192" s="81" t="str">
        <f>VLOOKUP(A192,'Liste détentions mat2k'!$A$1:$I$2946,3,FALSE)</f>
        <v xml:space="preserve">BASE NAVALE TOULON            </v>
      </c>
      <c r="D192" s="86">
        <v>43</v>
      </c>
      <c r="E192" s="86">
        <v>16</v>
      </c>
      <c r="F192" s="86">
        <v>1</v>
      </c>
      <c r="G192" s="81" t="str">
        <f>IF('SUIVI DES VERIFICATIONS'!$D192="","",VLOOKUP(A192,'Liste détentions mat2k'!$A$1:$I$2946,5,FALSE))</f>
        <v xml:space="preserve">MARINS.POMPIERS               </v>
      </c>
      <c r="H192" s="81" t="str">
        <f>IF('SUIVI DES VERIFICATIONS'!$E192="","",VLOOKUP(A192,'Liste détentions mat2k'!$A$1:$I$2946,7,FALSE))</f>
        <v xml:space="preserve">SERVICE TECHNIQUE             </v>
      </c>
      <c r="I192" s="102" t="str">
        <f>IF('SUIVI DES VERIFICATIONS'!$F192="","",VLOOKUP(A192,'Liste détentions mat2k'!$A$1:$I$2946,9,FALSE))</f>
        <v xml:space="preserve">GROS OUTILLAGE.               </v>
      </c>
      <c r="J192" s="109" t="s">
        <v>525</v>
      </c>
      <c r="K192" s="104" t="s">
        <v>525</v>
      </c>
      <c r="L192" s="104" t="s">
        <v>525</v>
      </c>
      <c r="M192" s="104" t="s">
        <v>525</v>
      </c>
      <c r="N192" s="104" t="s">
        <v>525</v>
      </c>
      <c r="O192" s="104" t="s">
        <v>526</v>
      </c>
      <c r="P192" s="104"/>
      <c r="Q192" s="104"/>
      <c r="R192" s="104"/>
      <c r="S192" s="104"/>
      <c r="T192" s="104"/>
      <c r="U192" s="114"/>
      <c r="V192" s="123"/>
      <c r="W192" s="117"/>
      <c r="X192" s="117"/>
      <c r="Y192" s="128"/>
      <c r="Z192" s="123"/>
      <c r="AA192" s="132"/>
      <c r="AB192" s="151" t="str">
        <f>IF('SUIVI DES VERIFICATIONS'!$V192="","",IF('SUIVI DES VERIFICATIONS'!$V192&lt;='SUIVI DES VERIFICATIONS'!$AD192,0,'SUIVI DES VERIFICATIONS'!$V192-'SUIVI DES VERIFICATIONS'!$AD192))</f>
        <v/>
      </c>
      <c r="AC192" s="134" t="str">
        <f t="shared" si="5"/>
        <v>JUIN</v>
      </c>
      <c r="AD192" s="135">
        <f>VLOOKUP('SUIVI DES VERIFICATIONS'!$AC192,'Liste 2'!$D$1:$E$12,2,FALSE)</f>
        <v>43646</v>
      </c>
      <c r="AE192" s="134" t="str">
        <f>IF('SUIVI DES VERIFICATIONS'!$V192="","",(MONTH('SUIVI DES VERIFICATIONS'!$V192))-(MONTH('SUIVI DES VERIFICATIONS'!$AD192)))</f>
        <v/>
      </c>
      <c r="AF192" s="134" t="str">
        <f>IF(V192="","",VLOOKUP(MONTH(V192),LISTES!$A$15:$B$26,2,FALSE))</f>
        <v/>
      </c>
      <c r="AG192" s="136"/>
      <c r="AH192" s="81"/>
      <c r="AI192" s="81"/>
      <c r="AJ192" s="81"/>
      <c r="AK192" s="116"/>
      <c r="AL192" s="81"/>
      <c r="AM192" s="117"/>
      <c r="AN192" s="128"/>
      <c r="AO192" s="163">
        <f>IF('SUIVI DES VERIFICATIONS'!$V192&gt;0,IF('SUIVI DES VERIFICATIONS'!$W192="",1,0),0)</f>
        <v>0</v>
      </c>
      <c r="AP192" s="137">
        <f>IF('SUIVI DES VERIFICATIONS'!$V192&gt;0,IF('SUIVI DES VERIFICATIONS'!$X192="",1,0),0)</f>
        <v>0</v>
      </c>
      <c r="AQ192" s="137">
        <f>IF('SUIVI DES VERIFICATIONS'!$V192&gt;0,IF('SUIVI DES VERIFICATIONS'!$AG192="",1,0),0)</f>
        <v>0</v>
      </c>
      <c r="AR192" s="152" t="str">
        <f>IF(Y192="","",VLOOKUP(Y192,'[1]TABLEAU LC1'!A:A,1,FALSE))</f>
        <v/>
      </c>
    </row>
    <row r="193" spans="1:44" ht="30" customHeight="1">
      <c r="A193" s="94" t="str">
        <f t="shared" si="4"/>
        <v>43044-43-16-17</v>
      </c>
      <c r="B193" s="88">
        <v>43044</v>
      </c>
      <c r="C193" s="87" t="str">
        <f>VLOOKUP(A193,'Liste détentions mat2k'!$A$1:$I$2946,3,FALSE)</f>
        <v xml:space="preserve">BASE NAVALE TOULON            </v>
      </c>
      <c r="D193" s="89">
        <v>43</v>
      </c>
      <c r="E193" s="89">
        <v>16</v>
      </c>
      <c r="F193" s="89">
        <v>17</v>
      </c>
      <c r="G193" s="87" t="str">
        <f>IF('SUIVI DES VERIFICATIONS'!$D193="","",VLOOKUP(A193,'Liste détentions mat2k'!$A$1:$I$2946,5,FALSE))</f>
        <v xml:space="preserve">MARINS.POMPIERS               </v>
      </c>
      <c r="H193" s="87" t="str">
        <f>IF('SUIVI DES VERIFICATIONS'!$E193="","",VLOOKUP(A193,'Liste détentions mat2k'!$A$1:$I$2946,7,FALSE))</f>
        <v xml:space="preserve">SERVICE TECHNIQUE             </v>
      </c>
      <c r="I193" s="101" t="str">
        <f>IF('SUIVI DES VERIFICATIONS'!$F193="","",VLOOKUP(A193,'Liste détentions mat2k'!$A$1:$I$2946,9,FALSE))</f>
        <v xml:space="preserve">ENGINS NAUTIQUES.             </v>
      </c>
      <c r="J193" s="108" t="s">
        <v>525</v>
      </c>
      <c r="K193" s="105" t="s">
        <v>525</v>
      </c>
      <c r="L193" s="105" t="s">
        <v>525</v>
      </c>
      <c r="M193" s="105" t="s">
        <v>526</v>
      </c>
      <c r="N193" s="105" t="s">
        <v>525</v>
      </c>
      <c r="O193" s="105" t="s">
        <v>525</v>
      </c>
      <c r="P193" s="105"/>
      <c r="Q193" s="105"/>
      <c r="R193" s="105"/>
      <c r="S193" s="105"/>
      <c r="T193" s="105"/>
      <c r="U193" s="113"/>
      <c r="V193" s="122">
        <v>43572</v>
      </c>
      <c r="W193" s="119" t="s">
        <v>542</v>
      </c>
      <c r="X193" s="119" t="s">
        <v>825</v>
      </c>
      <c r="Y193" s="127" t="s">
        <v>1048</v>
      </c>
      <c r="Z193" s="122">
        <v>43553</v>
      </c>
      <c r="AA193" s="131"/>
      <c r="AB193" s="149">
        <f>IF('SUIVI DES VERIFICATIONS'!$V193="","",IF('SUIVI DES VERIFICATIONS'!$V193&lt;='SUIVI DES VERIFICATIONS'!$AD193,0,'SUIVI DES VERIFICATIONS'!$V193-'SUIVI DES VERIFICATIONS'!$AD193))</f>
        <v>0</v>
      </c>
      <c r="AC193" s="138" t="str">
        <f t="shared" si="5"/>
        <v>AVRIL</v>
      </c>
      <c r="AD193" s="139">
        <f>VLOOKUP('SUIVI DES VERIFICATIONS'!$AC193,'Liste 2'!$D$1:$E$12,2,FALSE)</f>
        <v>43585</v>
      </c>
      <c r="AE193" s="138">
        <f>IF('SUIVI DES VERIFICATIONS'!$V193="","",(MONTH('SUIVI DES VERIFICATIONS'!$V193))-(MONTH('SUIVI DES VERIFICATIONS'!$AD193)))</f>
        <v>0</v>
      </c>
      <c r="AF193" s="138" t="str">
        <f>IF(V193="","",VLOOKUP(MONTH(V193),LISTES!$A$15:$B$26,2,FALSE))</f>
        <v>AVRIL</v>
      </c>
      <c r="AG193" s="140" t="s">
        <v>9</v>
      </c>
      <c r="AH193" s="87"/>
      <c r="AI193" s="87"/>
      <c r="AJ193" s="87" t="s">
        <v>529</v>
      </c>
      <c r="AK193" s="118">
        <v>43591</v>
      </c>
      <c r="AL193" s="87"/>
      <c r="AM193" s="119"/>
      <c r="AN193" s="127"/>
      <c r="AO193" s="162">
        <f>IF('SUIVI DES VERIFICATIONS'!$V193&gt;0,IF('SUIVI DES VERIFICATIONS'!$W193="",1,0),0)</f>
        <v>0</v>
      </c>
      <c r="AP193" s="141">
        <f>IF('SUIVI DES VERIFICATIONS'!$V193&gt;0,IF('SUIVI DES VERIFICATIONS'!$X193="",1,0),0)</f>
        <v>0</v>
      </c>
      <c r="AQ193" s="141">
        <f>IF('SUIVI DES VERIFICATIONS'!$V193&gt;0,IF('SUIVI DES VERIFICATIONS'!$AG193="",1,0),0)</f>
        <v>0</v>
      </c>
      <c r="AR193" s="150" t="str">
        <f>IF(Y193="","",VLOOKUP(Y193,'[1]TABLEAU LC1'!A:A,1,FALSE))</f>
        <v>2019-1204</v>
      </c>
    </row>
    <row r="194" spans="1:44" ht="30" customHeight="1">
      <c r="A194" s="95" t="str">
        <f t="shared" ref="A194:A257" si="6">CONCATENATE(B194,"-",D194,"-",E194,"-",F194)</f>
        <v>43044-43-16-2</v>
      </c>
      <c r="B194" s="85">
        <v>43044</v>
      </c>
      <c r="C194" s="81" t="str">
        <f>VLOOKUP(A194,'Liste détentions mat2k'!$A$1:$I$2946,3,FALSE)</f>
        <v xml:space="preserve">BASE NAVALE TOULON            </v>
      </c>
      <c r="D194" s="86">
        <v>43</v>
      </c>
      <c r="E194" s="86">
        <v>16</v>
      </c>
      <c r="F194" s="86">
        <v>2</v>
      </c>
      <c r="G194" s="81" t="str">
        <f>IF('SUIVI DES VERIFICATIONS'!$D194="","",VLOOKUP(A194,'Liste détentions mat2k'!$A$1:$I$2946,5,FALSE))</f>
        <v xml:space="preserve">MARINS.POMPIERS               </v>
      </c>
      <c r="H194" s="81" t="str">
        <f>IF('SUIVI DES VERIFICATIONS'!$E194="","",VLOOKUP(A194,'Liste détentions mat2k'!$A$1:$I$2946,7,FALSE))</f>
        <v xml:space="preserve">SERVICE TECHNIQUE             </v>
      </c>
      <c r="I194" s="102" t="str">
        <f>IF('SUIVI DES VERIFICATIONS'!$F194="","",VLOOKUP(A194,'Liste détentions mat2k'!$A$1:$I$2946,9,FALSE))</f>
        <v xml:space="preserve">VEHICULES.                    </v>
      </c>
      <c r="J194" s="109" t="s">
        <v>525</v>
      </c>
      <c r="K194" s="104" t="s">
        <v>525</v>
      </c>
      <c r="L194" s="104" t="s">
        <v>525</v>
      </c>
      <c r="M194" s="104" t="s">
        <v>525</v>
      </c>
      <c r="N194" s="104" t="s">
        <v>526</v>
      </c>
      <c r="O194" s="104" t="s">
        <v>525</v>
      </c>
      <c r="P194" s="104"/>
      <c r="Q194" s="104"/>
      <c r="R194" s="104"/>
      <c r="S194" s="104"/>
      <c r="T194" s="104"/>
      <c r="U194" s="114"/>
      <c r="V194" s="123">
        <v>43479</v>
      </c>
      <c r="W194" s="117" t="s">
        <v>543</v>
      </c>
      <c r="X194" s="117" t="s">
        <v>825</v>
      </c>
      <c r="Y194" s="128" t="s">
        <v>546</v>
      </c>
      <c r="Z194" s="123"/>
      <c r="AA194" s="132"/>
      <c r="AB194" s="151">
        <f>IF('SUIVI DES VERIFICATIONS'!$V194="","",IF('SUIVI DES VERIFICATIONS'!$V194&lt;='SUIVI DES VERIFICATIONS'!$AD194,0,'SUIVI DES VERIFICATIONS'!$V194-'SUIVI DES VERIFICATIONS'!$AD194))</f>
        <v>0</v>
      </c>
      <c r="AC194" s="134" t="str">
        <f t="shared" ref="AC194:AC257" si="7">IF(J194&lt;&gt;"","JANVIER",IF(K194&lt;&gt;"","FEVRIER",IF(L194&lt;&gt;"","MARS",IF(M194&lt;&gt;"","AVRIL",IF(N194&lt;&gt;"","MAI",IF(O194&lt;&gt;"","JUIN",IF(P194&lt;&gt;"","JUILLET",IF(Q194&lt;&gt;"","AOUT",IF(R194&lt;&gt;"","SEPTEMBRE",IF(S194&lt;&gt;"","OCTOBRE",IF(T194&lt;&gt;"","NOVEMBRE",IF(U194&lt;&gt;"","DECEMBRE",""))))))))))))</f>
        <v>MAI</v>
      </c>
      <c r="AD194" s="135">
        <f>VLOOKUP('SUIVI DES VERIFICATIONS'!$AC194,'Liste 2'!$D$1:$E$12,2,FALSE)</f>
        <v>43616</v>
      </c>
      <c r="AE194" s="134">
        <f>IF('SUIVI DES VERIFICATIONS'!$V194="","",(MONTH('SUIVI DES VERIFICATIONS'!$V194))-(MONTH('SUIVI DES VERIFICATIONS'!$AD194)))</f>
        <v>-4</v>
      </c>
      <c r="AF194" s="134" t="str">
        <f>IF(V194="","",VLOOKUP(MONTH(V194),LISTES!$A$15:$B$26,2,FALSE))</f>
        <v>JANVIER</v>
      </c>
      <c r="AG194" s="136" t="s">
        <v>6</v>
      </c>
      <c r="AH194" s="81"/>
      <c r="AI194" s="81"/>
      <c r="AJ194" s="81"/>
      <c r="AK194" s="116"/>
      <c r="AL194" s="81" t="s">
        <v>526</v>
      </c>
      <c r="AM194" s="117"/>
      <c r="AN194" s="128"/>
      <c r="AO194" s="163">
        <f>IF('SUIVI DES VERIFICATIONS'!$V194&gt;0,IF('SUIVI DES VERIFICATIONS'!$W194="",1,0),0)</f>
        <v>0</v>
      </c>
      <c r="AP194" s="137">
        <f>IF('SUIVI DES VERIFICATIONS'!$V194&gt;0,IF('SUIVI DES VERIFICATIONS'!$X194="",1,0),0)</f>
        <v>0</v>
      </c>
      <c r="AQ194" s="137">
        <f>IF('SUIVI DES VERIFICATIONS'!$V194&gt;0,IF('SUIVI DES VERIFICATIONS'!$AG194="",1,0),0)</f>
        <v>0</v>
      </c>
      <c r="AR194" s="152" t="str">
        <f>IF(Y194="","",VLOOKUP(Y194,'[1]TABLEAU LC1'!A:A,1,FALSE))</f>
        <v>2019-20</v>
      </c>
    </row>
    <row r="195" spans="1:44" ht="30" customHeight="1">
      <c r="A195" s="94" t="str">
        <f t="shared" si="6"/>
        <v>43044-43-16-8</v>
      </c>
      <c r="B195" s="88">
        <v>43044</v>
      </c>
      <c r="C195" s="87" t="str">
        <f>VLOOKUP(A195,'Liste détentions mat2k'!$A$1:$I$2946,3,FALSE)</f>
        <v xml:space="preserve">BASE NAVALE TOULON            </v>
      </c>
      <c r="D195" s="89">
        <v>43</v>
      </c>
      <c r="E195" s="89">
        <v>16</v>
      </c>
      <c r="F195" s="89">
        <v>8</v>
      </c>
      <c r="G195" s="87" t="str">
        <f>IF('SUIVI DES VERIFICATIONS'!$D195="","",VLOOKUP(A195,'Liste détentions mat2k'!$A$1:$I$2946,5,FALSE))</f>
        <v xml:space="preserve">MARINS.POMPIERS               </v>
      </c>
      <c r="H195" s="87" t="str">
        <f>IF('SUIVI DES VERIFICATIONS'!$E195="","",VLOOKUP(A195,'Liste détentions mat2k'!$A$1:$I$2946,7,FALSE))</f>
        <v xml:space="preserve">SERVICE TECHNIQUE             </v>
      </c>
      <c r="I195" s="101" t="str">
        <f>IF('SUIVI DES VERIFICATIONS'!$F195="","",VLOOKUP(A195,'Liste détentions mat2k'!$A$1:$I$2946,9,FALSE))</f>
        <v xml:space="preserve">ST/MATERIEL INCENDIE.         </v>
      </c>
      <c r="J195" s="108"/>
      <c r="K195" s="105" t="s">
        <v>526</v>
      </c>
      <c r="L195" s="105" t="s">
        <v>525</v>
      </c>
      <c r="M195" s="105" t="s">
        <v>525</v>
      </c>
      <c r="N195" s="105" t="s">
        <v>525</v>
      </c>
      <c r="O195" s="105" t="s">
        <v>525</v>
      </c>
      <c r="P195" s="105"/>
      <c r="Q195" s="105"/>
      <c r="R195" s="105"/>
      <c r="S195" s="105"/>
      <c r="T195" s="105"/>
      <c r="U195" s="113"/>
      <c r="V195" s="122">
        <v>43501</v>
      </c>
      <c r="W195" s="119" t="s">
        <v>542</v>
      </c>
      <c r="X195" s="119" t="s">
        <v>825</v>
      </c>
      <c r="Y195" s="127" t="s">
        <v>699</v>
      </c>
      <c r="Z195" s="122">
        <v>43493</v>
      </c>
      <c r="AA195" s="131"/>
      <c r="AB195" s="149">
        <f>IF('SUIVI DES VERIFICATIONS'!$V195="","",IF('SUIVI DES VERIFICATIONS'!$V195&lt;='SUIVI DES VERIFICATIONS'!$AD195,0,'SUIVI DES VERIFICATIONS'!$V195-'SUIVI DES VERIFICATIONS'!$AD195))</f>
        <v>0</v>
      </c>
      <c r="AC195" s="138" t="str">
        <f t="shared" si="7"/>
        <v>FEVRIER</v>
      </c>
      <c r="AD195" s="139">
        <f>VLOOKUP('SUIVI DES VERIFICATIONS'!$AC195,'Liste 2'!$D$1:$E$12,2,FALSE)</f>
        <v>43524</v>
      </c>
      <c r="AE195" s="138">
        <f>IF('SUIVI DES VERIFICATIONS'!$V195="","",(MONTH('SUIVI DES VERIFICATIONS'!$V195))-(MONTH('SUIVI DES VERIFICATIONS'!$AD195)))</f>
        <v>0</v>
      </c>
      <c r="AF195" s="138" t="str">
        <f>IF(V195="","",VLOOKUP(MONTH(V195),LISTES!$A$15:$B$26,2,FALSE))</f>
        <v>FEVRIER</v>
      </c>
      <c r="AG195" s="140" t="s">
        <v>7</v>
      </c>
      <c r="AH195" s="87"/>
      <c r="AI195" s="87"/>
      <c r="AJ195" s="87"/>
      <c r="AK195" s="118"/>
      <c r="AL195" s="87"/>
      <c r="AM195" s="119"/>
      <c r="AN195" s="127"/>
      <c r="AO195" s="162">
        <f>IF('SUIVI DES VERIFICATIONS'!$V195&gt;0,IF('SUIVI DES VERIFICATIONS'!$W195="",1,0),0)</f>
        <v>0</v>
      </c>
      <c r="AP195" s="141">
        <f>IF('SUIVI DES VERIFICATIONS'!$V195&gt;0,IF('SUIVI DES VERIFICATIONS'!$X195="",1,0),0)</f>
        <v>0</v>
      </c>
      <c r="AQ195" s="141">
        <f>IF('SUIVI DES VERIFICATIONS'!$V195&gt;0,IF('SUIVI DES VERIFICATIONS'!$AG195="",1,0),0)</f>
        <v>0</v>
      </c>
      <c r="AR195" s="150" t="str">
        <f>IF(Y195="","",VLOOKUP(Y195,'[1]TABLEAU LC1'!A:A,1,FALSE))</f>
        <v>2019-435</v>
      </c>
    </row>
    <row r="196" spans="1:44" ht="30" customHeight="1">
      <c r="A196" s="95" t="str">
        <f t="shared" si="6"/>
        <v>43044-43-17-1</v>
      </c>
      <c r="B196" s="85">
        <v>43044</v>
      </c>
      <c r="C196" s="81" t="str">
        <f>VLOOKUP(A196,'Liste détentions mat2k'!$A$1:$I$2946,3,FALSE)</f>
        <v xml:space="preserve">BASE NAVALE TOULON            </v>
      </c>
      <c r="D196" s="86">
        <v>43</v>
      </c>
      <c r="E196" s="86">
        <v>17</v>
      </c>
      <c r="F196" s="86">
        <v>1</v>
      </c>
      <c r="G196" s="81" t="str">
        <f>IF('SUIVI DES VERIFICATIONS'!$D196="","",VLOOKUP(A196,'Liste détentions mat2k'!$A$1:$I$2946,5,FALSE))</f>
        <v xml:space="preserve">MARINS.POMPIERS               </v>
      </c>
      <c r="H196" s="81" t="str">
        <f>IF('SUIVI DES VERIFICATIONS'!$E196="","",VLOOKUP(A196,'Liste détentions mat2k'!$A$1:$I$2946,7,FALSE))</f>
        <v xml:space="preserve">CFPES                         </v>
      </c>
      <c r="I196" s="102" t="str">
        <f>IF('SUIVI DES VERIFICATIONS'!$F196="","",VLOOKUP(A196,'Liste détentions mat2k'!$A$1:$I$2946,9,FALSE))</f>
        <v xml:space="preserve">PATRIMOINE CFPES.             </v>
      </c>
      <c r="J196" s="109" t="s">
        <v>525</v>
      </c>
      <c r="K196" s="104" t="s">
        <v>525</v>
      </c>
      <c r="L196" s="104" t="s">
        <v>525</v>
      </c>
      <c r="M196" s="104" t="s">
        <v>526</v>
      </c>
      <c r="N196" s="104" t="s">
        <v>525</v>
      </c>
      <c r="O196" s="104" t="s">
        <v>525</v>
      </c>
      <c r="P196" s="104"/>
      <c r="Q196" s="104"/>
      <c r="R196" s="104"/>
      <c r="S196" s="104"/>
      <c r="T196" s="104"/>
      <c r="U196" s="114"/>
      <c r="V196" s="123">
        <v>43556</v>
      </c>
      <c r="W196" s="117" t="s">
        <v>542</v>
      </c>
      <c r="X196" s="117" t="s">
        <v>825</v>
      </c>
      <c r="Y196" s="128" t="s">
        <v>935</v>
      </c>
      <c r="Z196" s="123">
        <v>43553</v>
      </c>
      <c r="AA196" s="132"/>
      <c r="AB196" s="151">
        <f>IF('SUIVI DES VERIFICATIONS'!$V196="","",IF('SUIVI DES VERIFICATIONS'!$V196&lt;='SUIVI DES VERIFICATIONS'!$AD196,0,'SUIVI DES VERIFICATIONS'!$V196-'SUIVI DES VERIFICATIONS'!$AD196))</f>
        <v>0</v>
      </c>
      <c r="AC196" s="134" t="str">
        <f t="shared" si="7"/>
        <v>AVRIL</v>
      </c>
      <c r="AD196" s="135">
        <f>VLOOKUP('SUIVI DES VERIFICATIONS'!$AC196,'Liste 2'!$D$1:$E$12,2,FALSE)</f>
        <v>43585</v>
      </c>
      <c r="AE196" s="134">
        <f>IF('SUIVI DES VERIFICATIONS'!$V196="","",(MONTH('SUIVI DES VERIFICATIONS'!$V196))-(MONTH('SUIVI DES VERIFICATIONS'!$AD196)))</f>
        <v>0</v>
      </c>
      <c r="AF196" s="134" t="str">
        <f>IF(V196="","",VLOOKUP(MONTH(V196),LISTES!$A$15:$B$26,2,FALSE))</f>
        <v>AVRIL</v>
      </c>
      <c r="AG196" s="136" t="s">
        <v>8</v>
      </c>
      <c r="AH196" s="81"/>
      <c r="AI196" s="81"/>
      <c r="AJ196" s="81"/>
      <c r="AK196" s="116"/>
      <c r="AL196" s="81"/>
      <c r="AM196" s="117"/>
      <c r="AN196" s="128"/>
      <c r="AO196" s="163">
        <f>IF('SUIVI DES VERIFICATIONS'!$V196&gt;0,IF('SUIVI DES VERIFICATIONS'!$W196="",1,0),0)</f>
        <v>0</v>
      </c>
      <c r="AP196" s="137">
        <f>IF('SUIVI DES VERIFICATIONS'!$V196&gt;0,IF('SUIVI DES VERIFICATIONS'!$X196="",1,0),0)</f>
        <v>0</v>
      </c>
      <c r="AQ196" s="137">
        <f>IF('SUIVI DES VERIFICATIONS'!$V196&gt;0,IF('SUIVI DES VERIFICATIONS'!$AG196="",1,0),0)</f>
        <v>0</v>
      </c>
      <c r="AR196" s="152" t="str">
        <f>IF(Y196="","",VLOOKUP(Y196,'[1]TABLEAU LC1'!A:A,1,FALSE))</f>
        <v>2019-909</v>
      </c>
    </row>
    <row r="197" spans="1:44" ht="30" customHeight="1">
      <c r="A197" s="94" t="str">
        <f t="shared" si="6"/>
        <v>43044-43-17-11</v>
      </c>
      <c r="B197" s="88">
        <v>43044</v>
      </c>
      <c r="C197" s="87" t="str">
        <f>VLOOKUP(A197,'Liste détentions mat2k'!$A$1:$I$2946,3,FALSE)</f>
        <v xml:space="preserve">BASE NAVALE TOULON            </v>
      </c>
      <c r="D197" s="89">
        <v>43</v>
      </c>
      <c r="E197" s="89">
        <v>17</v>
      </c>
      <c r="F197" s="89">
        <v>11</v>
      </c>
      <c r="G197" s="87" t="str">
        <f>IF('SUIVI DES VERIFICATIONS'!$D197="","",VLOOKUP(A197,'Liste détentions mat2k'!$A$1:$I$2946,5,FALSE))</f>
        <v xml:space="preserve">MARINS.POMPIERS               </v>
      </c>
      <c r="H197" s="87" t="str">
        <f>IF('SUIVI DES VERIFICATIONS'!$E197="","",VLOOKUP(A197,'Liste détentions mat2k'!$A$1:$I$2946,7,FALSE))</f>
        <v xml:space="preserve">CFPES                         </v>
      </c>
      <c r="I197" s="101" t="str">
        <f>IF('SUIVI DES VERIFICATIONS'!$F197="","",VLOOKUP(A197,'Liste détentions mat2k'!$A$1:$I$2946,9,FALSE))</f>
        <v xml:space="preserve">N.R.B.C.                      </v>
      </c>
      <c r="J197" s="108" t="s">
        <v>525</v>
      </c>
      <c r="K197" s="105" t="s">
        <v>525</v>
      </c>
      <c r="L197" s="105" t="s">
        <v>525</v>
      </c>
      <c r="M197" s="105" t="s">
        <v>525</v>
      </c>
      <c r="N197" s="105" t="s">
        <v>525</v>
      </c>
      <c r="O197" s="105" t="s">
        <v>526</v>
      </c>
      <c r="P197" s="105"/>
      <c r="Q197" s="105"/>
      <c r="R197" s="105"/>
      <c r="S197" s="105"/>
      <c r="T197" s="105"/>
      <c r="U197" s="113"/>
      <c r="V197" s="122"/>
      <c r="W197" s="119"/>
      <c r="X197" s="119"/>
      <c r="Y197" s="127"/>
      <c r="Z197" s="122">
        <v>43594</v>
      </c>
      <c r="AA197" s="131"/>
      <c r="AB197" s="149" t="str">
        <f>IF('SUIVI DES VERIFICATIONS'!$V197="","",IF('SUIVI DES VERIFICATIONS'!$V197&lt;='SUIVI DES VERIFICATIONS'!$AD197,0,'SUIVI DES VERIFICATIONS'!$V197-'SUIVI DES VERIFICATIONS'!$AD197))</f>
        <v/>
      </c>
      <c r="AC197" s="138" t="str">
        <f t="shared" si="7"/>
        <v>JUIN</v>
      </c>
      <c r="AD197" s="139">
        <f>VLOOKUP('SUIVI DES VERIFICATIONS'!$AC197,'Liste 2'!$D$1:$E$12,2,FALSE)</f>
        <v>43646</v>
      </c>
      <c r="AE197" s="138" t="str">
        <f>IF('SUIVI DES VERIFICATIONS'!$V197="","",(MONTH('SUIVI DES VERIFICATIONS'!$V197))-(MONTH('SUIVI DES VERIFICATIONS'!$AD197)))</f>
        <v/>
      </c>
      <c r="AF197" s="138" t="str">
        <f>IF(V197="","",VLOOKUP(MONTH(V197),LISTES!$A$15:$B$26,2,FALSE))</f>
        <v/>
      </c>
      <c r="AG197" s="140"/>
      <c r="AH197" s="87"/>
      <c r="AI197" s="87"/>
      <c r="AJ197" s="87" t="s">
        <v>529</v>
      </c>
      <c r="AK197" s="118"/>
      <c r="AL197" s="87"/>
      <c r="AM197" s="119"/>
      <c r="AN197" s="127"/>
      <c r="AO197" s="162">
        <f>IF('SUIVI DES VERIFICATIONS'!$V197&gt;0,IF('SUIVI DES VERIFICATIONS'!$W197="",1,0),0)</f>
        <v>0</v>
      </c>
      <c r="AP197" s="141">
        <f>IF('SUIVI DES VERIFICATIONS'!$V197&gt;0,IF('SUIVI DES VERIFICATIONS'!$X197="",1,0),0)</f>
        <v>0</v>
      </c>
      <c r="AQ197" s="141">
        <f>IF('SUIVI DES VERIFICATIONS'!$V197&gt;0,IF('SUIVI DES VERIFICATIONS'!$AG197="",1,0),0)</f>
        <v>0</v>
      </c>
      <c r="AR197" s="150" t="str">
        <f>IF(Y197="","",VLOOKUP(Y197,'[1]TABLEAU LC1'!A:A,1,FALSE))</f>
        <v/>
      </c>
    </row>
    <row r="198" spans="1:44" ht="30" customHeight="1">
      <c r="A198" s="95" t="str">
        <f t="shared" si="6"/>
        <v>43044-43-17-3</v>
      </c>
      <c r="B198" s="85">
        <v>43044</v>
      </c>
      <c r="C198" s="81" t="str">
        <f>VLOOKUP(A198,'Liste détentions mat2k'!$A$1:$I$2946,3,FALSE)</f>
        <v xml:space="preserve">BASE NAVALE TOULON            </v>
      </c>
      <c r="D198" s="86">
        <v>43</v>
      </c>
      <c r="E198" s="86">
        <v>17</v>
      </c>
      <c r="F198" s="86">
        <v>3</v>
      </c>
      <c r="G198" s="81" t="str">
        <f>IF('SUIVI DES VERIFICATIONS'!$D198="","",VLOOKUP(A198,'Liste détentions mat2k'!$A$1:$I$2946,5,FALSE))</f>
        <v xml:space="preserve">MARINS.POMPIERS               </v>
      </c>
      <c r="H198" s="81" t="str">
        <f>IF('SUIVI DES VERIFICATIONS'!$E198="","",VLOOKUP(A198,'Liste détentions mat2k'!$A$1:$I$2946,7,FALSE))</f>
        <v xml:space="preserve">CFPES                         </v>
      </c>
      <c r="I198" s="102" t="str">
        <f>IF('SUIVI DES VERIFICATIONS'!$F198="","",VLOOKUP(A198,'Liste détentions mat2k'!$A$1:$I$2946,9,FALSE))</f>
        <v xml:space="preserve">SECOURISME CFPES.             </v>
      </c>
      <c r="J198" s="109" t="s">
        <v>525</v>
      </c>
      <c r="K198" s="104" t="s">
        <v>525</v>
      </c>
      <c r="L198" s="104" t="s">
        <v>525</v>
      </c>
      <c r="M198" s="104" t="s">
        <v>525</v>
      </c>
      <c r="N198" s="104" t="s">
        <v>525</v>
      </c>
      <c r="O198" s="104" t="s">
        <v>526</v>
      </c>
      <c r="P198" s="104"/>
      <c r="Q198" s="104"/>
      <c r="R198" s="104"/>
      <c r="S198" s="104"/>
      <c r="T198" s="104"/>
      <c r="U198" s="114"/>
      <c r="V198" s="123"/>
      <c r="W198" s="117"/>
      <c r="X198" s="117"/>
      <c r="Y198" s="128"/>
      <c r="Z198" s="123"/>
      <c r="AA198" s="132"/>
      <c r="AB198" s="151" t="str">
        <f>IF('SUIVI DES VERIFICATIONS'!$V198="","",IF('SUIVI DES VERIFICATIONS'!$V198&lt;='SUIVI DES VERIFICATIONS'!$AD198,0,'SUIVI DES VERIFICATIONS'!$V198-'SUIVI DES VERIFICATIONS'!$AD198))</f>
        <v/>
      </c>
      <c r="AC198" s="134" t="str">
        <f t="shared" si="7"/>
        <v>JUIN</v>
      </c>
      <c r="AD198" s="135">
        <f>VLOOKUP('SUIVI DES VERIFICATIONS'!$AC198,'Liste 2'!$D$1:$E$12,2,FALSE)</f>
        <v>43646</v>
      </c>
      <c r="AE198" s="134" t="str">
        <f>IF('SUIVI DES VERIFICATIONS'!$V198="","",(MONTH('SUIVI DES VERIFICATIONS'!$V198))-(MONTH('SUIVI DES VERIFICATIONS'!$AD198)))</f>
        <v/>
      </c>
      <c r="AF198" s="134" t="str">
        <f>IF(V198="","",VLOOKUP(MONTH(V198),LISTES!$A$15:$B$26,2,FALSE))</f>
        <v/>
      </c>
      <c r="AG198" s="136"/>
      <c r="AH198" s="81"/>
      <c r="AI198" s="81"/>
      <c r="AJ198" s="81"/>
      <c r="AK198" s="116"/>
      <c r="AL198" s="81"/>
      <c r="AM198" s="117"/>
      <c r="AN198" s="128"/>
      <c r="AO198" s="163">
        <f>IF('SUIVI DES VERIFICATIONS'!$V198&gt;0,IF('SUIVI DES VERIFICATIONS'!$W198="",1,0),0)</f>
        <v>0</v>
      </c>
      <c r="AP198" s="137">
        <f>IF('SUIVI DES VERIFICATIONS'!$V198&gt;0,IF('SUIVI DES VERIFICATIONS'!$X198="",1,0),0)</f>
        <v>0</v>
      </c>
      <c r="AQ198" s="137">
        <f>IF('SUIVI DES VERIFICATIONS'!$V198&gt;0,IF('SUIVI DES VERIFICATIONS'!$AG198="",1,0),0)</f>
        <v>0</v>
      </c>
      <c r="AR198" s="152" t="str">
        <f>IF(Y198="","",VLOOKUP(Y198,'[1]TABLEAU LC1'!A:A,1,FALSE))</f>
        <v/>
      </c>
    </row>
    <row r="199" spans="1:44" ht="30" customHeight="1">
      <c r="A199" s="94" t="str">
        <f t="shared" si="6"/>
        <v>43044-43-17-4</v>
      </c>
      <c r="B199" s="88">
        <v>43044</v>
      </c>
      <c r="C199" s="87" t="str">
        <f>VLOOKUP(A199,'Liste détentions mat2k'!$A$1:$I$2946,3,FALSE)</f>
        <v xml:space="preserve">BASE NAVALE TOULON            </v>
      </c>
      <c r="D199" s="89">
        <v>43</v>
      </c>
      <c r="E199" s="89">
        <v>17</v>
      </c>
      <c r="F199" s="89">
        <v>4</v>
      </c>
      <c r="G199" s="87" t="str">
        <f>IF('SUIVI DES VERIFICATIONS'!$D199="","",VLOOKUP(A199,'Liste détentions mat2k'!$A$1:$I$2946,5,FALSE))</f>
        <v xml:space="preserve">MARINS.POMPIERS               </v>
      </c>
      <c r="H199" s="87" t="str">
        <f>IF('SUIVI DES VERIFICATIONS'!$E199="","",VLOOKUP(A199,'Liste détentions mat2k'!$A$1:$I$2946,7,FALSE))</f>
        <v xml:space="preserve">CFPES                         </v>
      </c>
      <c r="I199" s="101" t="str">
        <f>IF('SUIVI DES VERIFICATIONS'!$F199="","",VLOOKUP(A199,'Liste détentions mat2k'!$A$1:$I$2946,9,FALSE))</f>
        <v xml:space="preserve">INFRASTRUCTURE CFPES.         </v>
      </c>
      <c r="J199" s="108" t="s">
        <v>525</v>
      </c>
      <c r="K199" s="105" t="s">
        <v>525</v>
      </c>
      <c r="L199" s="105" t="s">
        <v>526</v>
      </c>
      <c r="M199" s="105" t="s">
        <v>525</v>
      </c>
      <c r="N199" s="105" t="s">
        <v>525</v>
      </c>
      <c r="O199" s="105" t="s">
        <v>525</v>
      </c>
      <c r="P199" s="105"/>
      <c r="Q199" s="105"/>
      <c r="R199" s="105"/>
      <c r="S199" s="105"/>
      <c r="T199" s="105"/>
      <c r="U199" s="113"/>
      <c r="V199" s="122">
        <v>43524</v>
      </c>
      <c r="W199" s="119" t="s">
        <v>542</v>
      </c>
      <c r="X199" s="119" t="s">
        <v>825</v>
      </c>
      <c r="Y199" s="127" t="s">
        <v>762</v>
      </c>
      <c r="Z199" s="122">
        <v>43524</v>
      </c>
      <c r="AA199" s="131"/>
      <c r="AB199" s="149">
        <f>IF('SUIVI DES VERIFICATIONS'!$V199="","",IF('SUIVI DES VERIFICATIONS'!$V199&lt;='SUIVI DES VERIFICATIONS'!$AD199,0,'SUIVI DES VERIFICATIONS'!$V199-'SUIVI DES VERIFICATIONS'!$AD199))</f>
        <v>0</v>
      </c>
      <c r="AC199" s="138" t="str">
        <f t="shared" si="7"/>
        <v>MARS</v>
      </c>
      <c r="AD199" s="139">
        <f>VLOOKUP('SUIVI DES VERIFICATIONS'!$AC199,'Liste 2'!$D$1:$E$12,2,FALSE)</f>
        <v>43555</v>
      </c>
      <c r="AE199" s="138">
        <f>IF('SUIVI DES VERIFICATIONS'!$V199="","",(MONTH('SUIVI DES VERIFICATIONS'!$V199))-(MONTH('SUIVI DES VERIFICATIONS'!$AD199)))</f>
        <v>-1</v>
      </c>
      <c r="AF199" s="138" t="str">
        <f>IF(V199="","",VLOOKUP(MONTH(V199),LISTES!$A$15:$B$26,2,FALSE))</f>
        <v>FEVRIER</v>
      </c>
      <c r="AG199" s="140" t="s">
        <v>7</v>
      </c>
      <c r="AH199" s="87"/>
      <c r="AI199" s="87"/>
      <c r="AJ199" s="87" t="s">
        <v>529</v>
      </c>
      <c r="AK199" s="118">
        <v>43537</v>
      </c>
      <c r="AL199" s="87"/>
      <c r="AM199" s="119"/>
      <c r="AN199" s="127"/>
      <c r="AO199" s="162">
        <f>IF('SUIVI DES VERIFICATIONS'!$V199&gt;0,IF('SUIVI DES VERIFICATIONS'!$W199="",1,0),0)</f>
        <v>0</v>
      </c>
      <c r="AP199" s="141">
        <f>IF('SUIVI DES VERIFICATIONS'!$V199&gt;0,IF('SUIVI DES VERIFICATIONS'!$X199="",1,0),0)</f>
        <v>0</v>
      </c>
      <c r="AQ199" s="141">
        <f>IF('SUIVI DES VERIFICATIONS'!$V199&gt;0,IF('SUIVI DES VERIFICATIONS'!$AG199="",1,0),0)</f>
        <v>0</v>
      </c>
      <c r="AR199" s="150" t="str">
        <f>IF(Y199="","",VLOOKUP(Y199,'[1]TABLEAU LC1'!A:A,1,FALSE))</f>
        <v>2019-563</v>
      </c>
    </row>
    <row r="200" spans="1:44" ht="30" customHeight="1">
      <c r="A200" s="95" t="str">
        <f t="shared" si="6"/>
        <v>43044-43-17-5</v>
      </c>
      <c r="B200" s="85">
        <v>43044</v>
      </c>
      <c r="C200" s="81" t="str">
        <f>VLOOKUP(A200,'Liste détentions mat2k'!$A$1:$I$2946,3,FALSE)</f>
        <v xml:space="preserve">BASE NAVALE TOULON            </v>
      </c>
      <c r="D200" s="86">
        <v>43</v>
      </c>
      <c r="E200" s="86">
        <v>17</v>
      </c>
      <c r="F200" s="86">
        <v>5</v>
      </c>
      <c r="G200" s="81" t="str">
        <f>IF('SUIVI DES VERIFICATIONS'!$D200="","",VLOOKUP(A200,'Liste détentions mat2k'!$A$1:$I$2946,5,FALSE))</f>
        <v xml:space="preserve">MARINS.POMPIERS               </v>
      </c>
      <c r="H200" s="81" t="str">
        <f>IF('SUIVI DES VERIFICATIONS'!$E200="","",VLOOKUP(A200,'Liste détentions mat2k'!$A$1:$I$2946,7,FALSE))</f>
        <v xml:space="preserve">CFPES                         </v>
      </c>
      <c r="I200" s="102" t="str">
        <f>IF('SUIVI DES VERIFICATIONS'!$F200="","",VLOOKUP(A200,'Liste détentions mat2k'!$A$1:$I$2946,9,FALSE))</f>
        <v xml:space="preserve">CASERNEMENT CFPES             </v>
      </c>
      <c r="J200" s="109" t="s">
        <v>525</v>
      </c>
      <c r="K200" s="104" t="s">
        <v>525</v>
      </c>
      <c r="L200" s="104" t="s">
        <v>526</v>
      </c>
      <c r="M200" s="104" t="s">
        <v>525</v>
      </c>
      <c r="N200" s="104" t="s">
        <v>525</v>
      </c>
      <c r="O200" s="104" t="s">
        <v>525</v>
      </c>
      <c r="P200" s="104"/>
      <c r="Q200" s="104"/>
      <c r="R200" s="104"/>
      <c r="S200" s="104"/>
      <c r="T200" s="104"/>
      <c r="U200" s="114"/>
      <c r="V200" s="123">
        <v>43550</v>
      </c>
      <c r="W200" s="117" t="s">
        <v>537</v>
      </c>
      <c r="X200" s="117" t="s">
        <v>825</v>
      </c>
      <c r="Y200" s="128" t="s">
        <v>986</v>
      </c>
      <c r="Z200" s="123"/>
      <c r="AA200" s="132"/>
      <c r="AB200" s="151">
        <f>IF('SUIVI DES VERIFICATIONS'!$V200="","",IF('SUIVI DES VERIFICATIONS'!$V200&lt;='SUIVI DES VERIFICATIONS'!$AD200,0,'SUIVI DES VERIFICATIONS'!$V200-'SUIVI DES VERIFICATIONS'!$AD200))</f>
        <v>0</v>
      </c>
      <c r="AC200" s="134" t="str">
        <f t="shared" si="7"/>
        <v>MARS</v>
      </c>
      <c r="AD200" s="135">
        <f>VLOOKUP('SUIVI DES VERIFICATIONS'!$AC200,'Liste 2'!$D$1:$E$12,2,FALSE)</f>
        <v>43555</v>
      </c>
      <c r="AE200" s="134">
        <f>IF('SUIVI DES VERIFICATIONS'!$V200="","",(MONTH('SUIVI DES VERIFICATIONS'!$V200))-(MONTH('SUIVI DES VERIFICATIONS'!$AD200)))</f>
        <v>0</v>
      </c>
      <c r="AF200" s="134" t="str">
        <f>IF(V200="","",VLOOKUP(MONTH(V200),LISTES!$A$15:$B$26,2,FALSE))</f>
        <v>MARS</v>
      </c>
      <c r="AG200" s="136" t="s">
        <v>8</v>
      </c>
      <c r="AH200" s="81"/>
      <c r="AI200" s="81"/>
      <c r="AJ200" s="81" t="s">
        <v>529</v>
      </c>
      <c r="AK200" s="116">
        <v>43564</v>
      </c>
      <c r="AL200" s="81"/>
      <c r="AM200" s="117"/>
      <c r="AN200" s="128"/>
      <c r="AO200" s="163">
        <f>IF('SUIVI DES VERIFICATIONS'!$V200&gt;0,IF('SUIVI DES VERIFICATIONS'!$W200="",1,0),0)</f>
        <v>0</v>
      </c>
      <c r="AP200" s="137">
        <f>IF('SUIVI DES VERIFICATIONS'!$V200&gt;0,IF('SUIVI DES VERIFICATIONS'!$X200="",1,0),0)</f>
        <v>0</v>
      </c>
      <c r="AQ200" s="137">
        <f>IF('SUIVI DES VERIFICATIONS'!$V200&gt;0,IF('SUIVI DES VERIFICATIONS'!$AG200="",1,0),0)</f>
        <v>0</v>
      </c>
      <c r="AR200" s="152" t="str">
        <f>IF(Y200="","",VLOOKUP(Y200,'[1]TABLEAU LC1'!A:A,1,FALSE))</f>
        <v>2019-856</v>
      </c>
    </row>
    <row r="201" spans="1:44" ht="30" customHeight="1">
      <c r="A201" s="94" t="str">
        <f t="shared" si="6"/>
        <v>43044-43-17-6</v>
      </c>
      <c r="B201" s="88">
        <v>43044</v>
      </c>
      <c r="C201" s="87" t="str">
        <f>VLOOKUP(A201,'Liste détentions mat2k'!$A$1:$I$2946,3,FALSE)</f>
        <v xml:space="preserve">BASE NAVALE TOULON            </v>
      </c>
      <c r="D201" s="89">
        <v>43</v>
      </c>
      <c r="E201" s="89">
        <v>17</v>
      </c>
      <c r="F201" s="89">
        <v>6</v>
      </c>
      <c r="G201" s="87" t="str">
        <f>IF('SUIVI DES VERIFICATIONS'!$D201="","",VLOOKUP(A201,'Liste détentions mat2k'!$A$1:$I$2946,5,FALSE))</f>
        <v xml:space="preserve">MARINS.POMPIERS               </v>
      </c>
      <c r="H201" s="87" t="str">
        <f>IF('SUIVI DES VERIFICATIONS'!$E201="","",VLOOKUP(A201,'Liste détentions mat2k'!$A$1:$I$2946,7,FALSE))</f>
        <v xml:space="preserve">CFPES                         </v>
      </c>
      <c r="I201" s="101" t="str">
        <f>IF('SUIVI DES VERIFICATIONS'!$F201="","",VLOOKUP(A201,'Liste détentions mat2k'!$A$1:$I$2946,9,FALSE))</f>
        <v xml:space="preserve">MATERIEL INCENDIE CFPES.      </v>
      </c>
      <c r="J201" s="108" t="s">
        <v>525</v>
      </c>
      <c r="K201" s="105" t="s">
        <v>525</v>
      </c>
      <c r="L201" s="105" t="s">
        <v>525</v>
      </c>
      <c r="M201" s="105" t="s">
        <v>525</v>
      </c>
      <c r="N201" s="105" t="s">
        <v>526</v>
      </c>
      <c r="O201" s="105" t="s">
        <v>525</v>
      </c>
      <c r="P201" s="105"/>
      <c r="Q201" s="105"/>
      <c r="R201" s="105"/>
      <c r="S201" s="105"/>
      <c r="T201" s="105"/>
      <c r="U201" s="113"/>
      <c r="V201" s="122"/>
      <c r="W201" s="119"/>
      <c r="X201" s="119"/>
      <c r="Y201" s="127"/>
      <c r="Z201" s="122">
        <v>43585</v>
      </c>
      <c r="AA201" s="131"/>
      <c r="AB201" s="149" t="str">
        <f>IF('SUIVI DES VERIFICATIONS'!$V201="","",IF('SUIVI DES VERIFICATIONS'!$V201&lt;='SUIVI DES VERIFICATIONS'!$AD201,0,'SUIVI DES VERIFICATIONS'!$V201-'SUIVI DES VERIFICATIONS'!$AD201))</f>
        <v/>
      </c>
      <c r="AC201" s="138" t="str">
        <f t="shared" si="7"/>
        <v>MAI</v>
      </c>
      <c r="AD201" s="139">
        <f>VLOOKUP('SUIVI DES VERIFICATIONS'!$AC201,'Liste 2'!$D$1:$E$12,2,FALSE)</f>
        <v>43616</v>
      </c>
      <c r="AE201" s="138" t="str">
        <f>IF('SUIVI DES VERIFICATIONS'!$V201="","",(MONTH('SUIVI DES VERIFICATIONS'!$V201))-(MONTH('SUIVI DES VERIFICATIONS'!$AD201)))</f>
        <v/>
      </c>
      <c r="AF201" s="138" t="str">
        <f>IF(V201="","",VLOOKUP(MONTH(V201),LISTES!$A$15:$B$26,2,FALSE))</f>
        <v/>
      </c>
      <c r="AG201" s="140"/>
      <c r="AH201" s="87"/>
      <c r="AI201" s="87"/>
      <c r="AJ201" s="87"/>
      <c r="AK201" s="118"/>
      <c r="AL201" s="87"/>
      <c r="AM201" s="119"/>
      <c r="AN201" s="127"/>
      <c r="AO201" s="162">
        <f>IF('SUIVI DES VERIFICATIONS'!$V201&gt;0,IF('SUIVI DES VERIFICATIONS'!$W201="",1,0),0)</f>
        <v>0</v>
      </c>
      <c r="AP201" s="141">
        <f>IF('SUIVI DES VERIFICATIONS'!$V201&gt;0,IF('SUIVI DES VERIFICATIONS'!$X201="",1,0),0)</f>
        <v>0</v>
      </c>
      <c r="AQ201" s="141">
        <f>IF('SUIVI DES VERIFICATIONS'!$V201&gt;0,IF('SUIVI DES VERIFICATIONS'!$AG201="",1,0),0)</f>
        <v>0</v>
      </c>
      <c r="AR201" s="150" t="str">
        <f>IF(Y201="","",VLOOKUP(Y201,'[1]TABLEAU LC1'!A:A,1,FALSE))</f>
        <v/>
      </c>
    </row>
    <row r="202" spans="1:44" ht="30" customHeight="1">
      <c r="A202" s="95" t="str">
        <f t="shared" si="6"/>
        <v>43044-43-17-7</v>
      </c>
      <c r="B202" s="85">
        <v>43044</v>
      </c>
      <c r="C202" s="81" t="str">
        <f>VLOOKUP(A202,'Liste détentions mat2k'!$A$1:$I$2946,3,FALSE)</f>
        <v xml:space="preserve">BASE NAVALE TOULON            </v>
      </c>
      <c r="D202" s="86">
        <v>43</v>
      </c>
      <c r="E202" s="86">
        <v>17</v>
      </c>
      <c r="F202" s="86">
        <v>7</v>
      </c>
      <c r="G202" s="81" t="str">
        <f>IF('SUIVI DES VERIFICATIONS'!$D202="","",VLOOKUP(A202,'Liste détentions mat2k'!$A$1:$I$2946,5,FALSE))</f>
        <v xml:space="preserve">MARINS.POMPIERS               </v>
      </c>
      <c r="H202" s="81" t="str">
        <f>IF('SUIVI DES VERIFICATIONS'!$E202="","",VLOOKUP(A202,'Liste détentions mat2k'!$A$1:$I$2946,7,FALSE))</f>
        <v xml:space="preserve">CFPES                         </v>
      </c>
      <c r="I202" s="102" t="str">
        <f>IF('SUIVI DES VERIFICATIONS'!$F202="","",VLOOKUP(A202,'Liste détentions mat2k'!$A$1:$I$2946,9,FALSE))</f>
        <v xml:space="preserve">VETEMENTS SPECIAUX CFPES.     </v>
      </c>
      <c r="J202" s="109" t="s">
        <v>525</v>
      </c>
      <c r="K202" s="104" t="s">
        <v>525</v>
      </c>
      <c r="L202" s="104" t="s">
        <v>525</v>
      </c>
      <c r="M202" s="104" t="s">
        <v>525</v>
      </c>
      <c r="N202" s="104" t="s">
        <v>526</v>
      </c>
      <c r="O202" s="104" t="s">
        <v>525</v>
      </c>
      <c r="P202" s="104"/>
      <c r="Q202" s="104"/>
      <c r="R202" s="104"/>
      <c r="S202" s="104"/>
      <c r="T202" s="104"/>
      <c r="U202" s="114"/>
      <c r="V202" s="123"/>
      <c r="W202" s="117"/>
      <c r="X202" s="117"/>
      <c r="Y202" s="128"/>
      <c r="Z202" s="123">
        <v>43585</v>
      </c>
      <c r="AA202" s="132"/>
      <c r="AB202" s="151" t="str">
        <f>IF('SUIVI DES VERIFICATIONS'!$V202="","",IF('SUIVI DES VERIFICATIONS'!$V202&lt;='SUIVI DES VERIFICATIONS'!$AD202,0,'SUIVI DES VERIFICATIONS'!$V202-'SUIVI DES VERIFICATIONS'!$AD202))</f>
        <v/>
      </c>
      <c r="AC202" s="134" t="str">
        <f t="shared" si="7"/>
        <v>MAI</v>
      </c>
      <c r="AD202" s="135">
        <f>VLOOKUP('SUIVI DES VERIFICATIONS'!$AC202,'Liste 2'!$D$1:$E$12,2,FALSE)</f>
        <v>43616</v>
      </c>
      <c r="AE202" s="134" t="str">
        <f>IF('SUIVI DES VERIFICATIONS'!$V202="","",(MONTH('SUIVI DES VERIFICATIONS'!$V202))-(MONTH('SUIVI DES VERIFICATIONS'!$AD202)))</f>
        <v/>
      </c>
      <c r="AF202" s="134" t="str">
        <f>IF(V202="","",VLOOKUP(MONTH(V202),LISTES!$A$15:$B$26,2,FALSE))</f>
        <v/>
      </c>
      <c r="AG202" s="136"/>
      <c r="AH202" s="81"/>
      <c r="AI202" s="81"/>
      <c r="AJ202" s="81" t="s">
        <v>529</v>
      </c>
      <c r="AK202" s="116"/>
      <c r="AL202" s="81"/>
      <c r="AM202" s="117"/>
      <c r="AN202" s="128"/>
      <c r="AO202" s="163">
        <f>IF('SUIVI DES VERIFICATIONS'!$V202&gt;0,IF('SUIVI DES VERIFICATIONS'!$W202="",1,0),0)</f>
        <v>0</v>
      </c>
      <c r="AP202" s="137">
        <f>IF('SUIVI DES VERIFICATIONS'!$V202&gt;0,IF('SUIVI DES VERIFICATIONS'!$X202="",1,0),0)</f>
        <v>0</v>
      </c>
      <c r="AQ202" s="137">
        <f>IF('SUIVI DES VERIFICATIONS'!$V202&gt;0,IF('SUIVI DES VERIFICATIONS'!$AG202="",1,0),0)</f>
        <v>0</v>
      </c>
      <c r="AR202" s="152" t="str">
        <f>IF(Y202="","",VLOOKUP(Y202,'[1]TABLEAU LC1'!A:A,1,FALSE))</f>
        <v/>
      </c>
    </row>
    <row r="203" spans="1:44" ht="30" customHeight="1">
      <c r="A203" s="94" t="str">
        <f t="shared" si="6"/>
        <v>43044-43-17-8</v>
      </c>
      <c r="B203" s="88">
        <v>43044</v>
      </c>
      <c r="C203" s="87" t="str">
        <f>VLOOKUP(A203,'Liste détentions mat2k'!$A$1:$I$2946,3,FALSE)</f>
        <v xml:space="preserve">BASE NAVALE TOULON            </v>
      </c>
      <c r="D203" s="89">
        <v>43</v>
      </c>
      <c r="E203" s="89">
        <v>17</v>
      </c>
      <c r="F203" s="89">
        <v>8</v>
      </c>
      <c r="G203" s="87" t="str">
        <f>IF('SUIVI DES VERIFICATIONS'!$D203="","",VLOOKUP(A203,'Liste détentions mat2k'!$A$1:$I$2946,5,FALSE))</f>
        <v xml:space="preserve">MARINS.POMPIERS               </v>
      </c>
      <c r="H203" s="87" t="str">
        <f>IF('SUIVI DES VERIFICATIONS'!$E203="","",VLOOKUP(A203,'Liste détentions mat2k'!$A$1:$I$2946,7,FALSE))</f>
        <v xml:space="preserve">CFPES                         </v>
      </c>
      <c r="I203" s="101" t="str">
        <f>IF('SUIVI DES VERIFICATIONS'!$F203="","",VLOOKUP(A203,'Liste détentions mat2k'!$A$1:$I$2946,9,FALSE))</f>
        <v xml:space="preserve">BUREAUTIQUE CFPES.            </v>
      </c>
      <c r="J203" s="108" t="s">
        <v>525</v>
      </c>
      <c r="K203" s="105" t="s">
        <v>525</v>
      </c>
      <c r="L203" s="105" t="s">
        <v>526</v>
      </c>
      <c r="M203" s="105" t="s">
        <v>525</v>
      </c>
      <c r="N203" s="105" t="s">
        <v>525</v>
      </c>
      <c r="O203" s="105" t="s">
        <v>525</v>
      </c>
      <c r="P203" s="105"/>
      <c r="Q203" s="105"/>
      <c r="R203" s="105"/>
      <c r="S203" s="105"/>
      <c r="T203" s="105"/>
      <c r="U203" s="113"/>
      <c r="V203" s="122">
        <v>43528</v>
      </c>
      <c r="W203" s="119" t="s">
        <v>542</v>
      </c>
      <c r="X203" s="119" t="s">
        <v>825</v>
      </c>
      <c r="Y203" s="127" t="s">
        <v>819</v>
      </c>
      <c r="Z203" s="122">
        <v>43524</v>
      </c>
      <c r="AA203" s="131"/>
      <c r="AB203" s="149">
        <f>IF('SUIVI DES VERIFICATIONS'!$V203="","",IF('SUIVI DES VERIFICATIONS'!$V203&lt;='SUIVI DES VERIFICATIONS'!$AD203,0,'SUIVI DES VERIFICATIONS'!$V203-'SUIVI DES VERIFICATIONS'!$AD203))</f>
        <v>0</v>
      </c>
      <c r="AC203" s="138" t="str">
        <f t="shared" si="7"/>
        <v>MARS</v>
      </c>
      <c r="AD203" s="139">
        <f>VLOOKUP('SUIVI DES VERIFICATIONS'!$AC203,'Liste 2'!$D$1:$E$12,2,FALSE)</f>
        <v>43555</v>
      </c>
      <c r="AE203" s="138">
        <f>IF('SUIVI DES VERIFICATIONS'!$V203="","",(MONTH('SUIVI DES VERIFICATIONS'!$V203))-(MONTH('SUIVI DES VERIFICATIONS'!$AD203)))</f>
        <v>0</v>
      </c>
      <c r="AF203" s="138" t="str">
        <f>IF(V203="","",VLOOKUP(MONTH(V203),LISTES!$A$15:$B$26,2,FALSE))</f>
        <v>MARS</v>
      </c>
      <c r="AG203" s="140" t="s">
        <v>8</v>
      </c>
      <c r="AH203" s="87"/>
      <c r="AI203" s="87"/>
      <c r="AJ203" s="87"/>
      <c r="AK203" s="118"/>
      <c r="AL203" s="87"/>
      <c r="AM203" s="119"/>
      <c r="AN203" s="127"/>
      <c r="AO203" s="162">
        <f>IF('SUIVI DES VERIFICATIONS'!$V203&gt;0,IF('SUIVI DES VERIFICATIONS'!$W203="",1,0),0)</f>
        <v>0</v>
      </c>
      <c r="AP203" s="141">
        <f>IF('SUIVI DES VERIFICATIONS'!$V203&gt;0,IF('SUIVI DES VERIFICATIONS'!$X203="",1,0),0)</f>
        <v>0</v>
      </c>
      <c r="AQ203" s="141">
        <f>IF('SUIVI DES VERIFICATIONS'!$V203&gt;0,IF('SUIVI DES VERIFICATIONS'!$AG203="",1,0),0)</f>
        <v>0</v>
      </c>
      <c r="AR203" s="150" t="str">
        <f>IF(Y203="","",VLOOKUP(Y203,'[1]TABLEAU LC1'!A:A,1,FALSE))</f>
        <v>2019-680</v>
      </c>
    </row>
    <row r="204" spans="1:44" ht="30" customHeight="1">
      <c r="A204" s="95" t="str">
        <f t="shared" si="6"/>
        <v>15554-10--2</v>
      </c>
      <c r="B204" s="85">
        <v>15554</v>
      </c>
      <c r="C204" s="81" t="str">
        <f>VLOOKUP(A204,'Liste détentions mat2k'!$A$1:$I$2946,3,FALSE)</f>
        <v xml:space="preserve">BELIER                        </v>
      </c>
      <c r="D204" s="86">
        <v>10</v>
      </c>
      <c r="E204" s="86"/>
      <c r="F204" s="86">
        <v>2</v>
      </c>
      <c r="G204" s="81" t="str">
        <f>IF('SUIVI DES VERIFICATIONS'!$D204="","",VLOOKUP(A204,'Liste détentions mat2k'!$A$1:$I$2946,5,FALSE))</f>
        <v xml:space="preserve">COMMISSARIAT                  </v>
      </c>
      <c r="H204" s="81" t="str">
        <f>IF('SUIVI DES VERIFICATIONS'!$E204="","",VLOOKUP(A204,'Liste détentions mat2k'!$A$1:$I$2946,7,FALSE))</f>
        <v/>
      </c>
      <c r="I204" s="102" t="str">
        <f>IF('SUIVI DES VERIFICATIONS'!$F204="","",VLOOKUP(A204,'Liste détentions mat2k'!$A$1:$I$2946,9,FALSE))</f>
        <v xml:space="preserve">EFFETS SPECIAUX               </v>
      </c>
      <c r="J204" s="109" t="s">
        <v>525</v>
      </c>
      <c r="K204" s="104" t="s">
        <v>525</v>
      </c>
      <c r="L204" s="104" t="s">
        <v>525</v>
      </c>
      <c r="M204" s="104" t="s">
        <v>526</v>
      </c>
      <c r="N204" s="104" t="s">
        <v>525</v>
      </c>
      <c r="O204" s="104" t="s">
        <v>525</v>
      </c>
      <c r="P204" s="104"/>
      <c r="Q204" s="104"/>
      <c r="R204" s="104"/>
      <c r="S204" s="104"/>
      <c r="T204" s="104"/>
      <c r="U204" s="114"/>
      <c r="V204" s="123">
        <v>43553</v>
      </c>
      <c r="W204" s="117" t="s">
        <v>542</v>
      </c>
      <c r="X204" s="117" t="s">
        <v>825</v>
      </c>
      <c r="Y204" s="128" t="s">
        <v>1041</v>
      </c>
      <c r="Z204" s="123">
        <v>43552</v>
      </c>
      <c r="AA204" s="132"/>
      <c r="AB204" s="151">
        <f>IF('SUIVI DES VERIFICATIONS'!$V204="","",IF('SUIVI DES VERIFICATIONS'!$V204&lt;='SUIVI DES VERIFICATIONS'!$AD204,0,'SUIVI DES VERIFICATIONS'!$V204-'SUIVI DES VERIFICATIONS'!$AD204))</f>
        <v>0</v>
      </c>
      <c r="AC204" s="134" t="str">
        <f t="shared" si="7"/>
        <v>AVRIL</v>
      </c>
      <c r="AD204" s="135">
        <f>VLOOKUP('SUIVI DES VERIFICATIONS'!$AC204,'Liste 2'!$D$1:$E$12,2,FALSE)</f>
        <v>43585</v>
      </c>
      <c r="AE204" s="134">
        <f>IF('SUIVI DES VERIFICATIONS'!$V204="","",(MONTH('SUIVI DES VERIFICATIONS'!$V204))-(MONTH('SUIVI DES VERIFICATIONS'!$AD204)))</f>
        <v>-1</v>
      </c>
      <c r="AF204" s="134" t="str">
        <f>IF(V204="","",VLOOKUP(MONTH(V204),LISTES!$A$15:$B$26,2,FALSE))</f>
        <v>MARS</v>
      </c>
      <c r="AG204" s="136" t="s">
        <v>9</v>
      </c>
      <c r="AH204" s="81"/>
      <c r="AI204" s="81"/>
      <c r="AJ204" s="81" t="s">
        <v>529</v>
      </c>
      <c r="AK204" s="116">
        <v>43579</v>
      </c>
      <c r="AL204" s="81"/>
      <c r="AM204" s="117"/>
      <c r="AN204" s="128"/>
      <c r="AO204" s="163">
        <f>IF('SUIVI DES VERIFICATIONS'!$V204&gt;0,IF('SUIVI DES VERIFICATIONS'!$W204="",1,0),0)</f>
        <v>0</v>
      </c>
      <c r="AP204" s="137">
        <f>IF('SUIVI DES VERIFICATIONS'!$V204&gt;0,IF('SUIVI DES VERIFICATIONS'!$X204="",1,0),0)</f>
        <v>0</v>
      </c>
      <c r="AQ204" s="137">
        <f>IF('SUIVI DES VERIFICATIONS'!$V204&gt;0,IF('SUIVI DES VERIFICATIONS'!$AG204="",1,0),0)</f>
        <v>0</v>
      </c>
      <c r="AR204" s="152" t="str">
        <f>IF(Y204="","",VLOOKUP(Y204,'[1]TABLEAU LC1'!A:A,1,FALSE))</f>
        <v>2019-1191</v>
      </c>
    </row>
    <row r="205" spans="1:44" ht="30" customHeight="1">
      <c r="A205" s="94" t="str">
        <f t="shared" si="6"/>
        <v>15554-10--5</v>
      </c>
      <c r="B205" s="88">
        <v>15554</v>
      </c>
      <c r="C205" s="87" t="str">
        <f>VLOOKUP(A205,'Liste détentions mat2k'!$A$1:$I$2946,3,FALSE)</f>
        <v xml:space="preserve">BELIER                        </v>
      </c>
      <c r="D205" s="89">
        <v>10</v>
      </c>
      <c r="E205" s="89"/>
      <c r="F205" s="89">
        <v>5</v>
      </c>
      <c r="G205" s="87" t="str">
        <f>IF('SUIVI DES VERIFICATIONS'!$D205="","",VLOOKUP(A205,'Liste détentions mat2k'!$A$1:$I$2946,5,FALSE))</f>
        <v xml:space="preserve">COMMISSARIAT                  </v>
      </c>
      <c r="H205" s="87" t="str">
        <f>IF('SUIVI DES VERIFICATIONS'!$E205="","",VLOOKUP(A205,'Liste détentions mat2k'!$A$1:$I$2946,7,FALSE))</f>
        <v/>
      </c>
      <c r="I205" s="101" t="str">
        <f>IF('SUIVI DES VERIFICATIONS'!$F205="","",VLOOKUP(A205,'Liste détentions mat2k'!$A$1:$I$2946,9,FALSE))</f>
        <v xml:space="preserve">TABLE CDT                     </v>
      </c>
      <c r="J205" s="108" t="s">
        <v>525</v>
      </c>
      <c r="K205" s="105" t="s">
        <v>525</v>
      </c>
      <c r="L205" s="105" t="s">
        <v>525</v>
      </c>
      <c r="M205" s="105" t="s">
        <v>526</v>
      </c>
      <c r="N205" s="105" t="s">
        <v>525</v>
      </c>
      <c r="O205" s="105" t="s">
        <v>525</v>
      </c>
      <c r="P205" s="105"/>
      <c r="Q205" s="105"/>
      <c r="R205" s="105"/>
      <c r="S205" s="105"/>
      <c r="T205" s="105"/>
      <c r="U205" s="113"/>
      <c r="V205" s="122">
        <v>43557</v>
      </c>
      <c r="W205" s="119" t="s">
        <v>542</v>
      </c>
      <c r="X205" s="119" t="s">
        <v>825</v>
      </c>
      <c r="Y205" s="127" t="s">
        <v>990</v>
      </c>
      <c r="Z205" s="122">
        <v>43552</v>
      </c>
      <c r="AA205" s="131"/>
      <c r="AB205" s="149">
        <f>IF('SUIVI DES VERIFICATIONS'!$V205="","",IF('SUIVI DES VERIFICATIONS'!$V205&lt;='SUIVI DES VERIFICATIONS'!$AD205,0,'SUIVI DES VERIFICATIONS'!$V205-'SUIVI DES VERIFICATIONS'!$AD205))</f>
        <v>0</v>
      </c>
      <c r="AC205" s="138" t="str">
        <f t="shared" si="7"/>
        <v>AVRIL</v>
      </c>
      <c r="AD205" s="139">
        <f>VLOOKUP('SUIVI DES VERIFICATIONS'!$AC205,'Liste 2'!$D$1:$E$12,2,FALSE)</f>
        <v>43585</v>
      </c>
      <c r="AE205" s="138">
        <f>IF('SUIVI DES VERIFICATIONS'!$V205="","",(MONTH('SUIVI DES VERIFICATIONS'!$V205))-(MONTH('SUIVI DES VERIFICATIONS'!$AD205)))</f>
        <v>0</v>
      </c>
      <c r="AF205" s="138" t="str">
        <f>IF(V205="","",VLOOKUP(MONTH(V205),LISTES!$A$15:$B$26,2,FALSE))</f>
        <v>AVRIL</v>
      </c>
      <c r="AG205" s="140" t="s">
        <v>9</v>
      </c>
      <c r="AH205" s="87" t="s">
        <v>526</v>
      </c>
      <c r="AI205" s="87"/>
      <c r="AJ205" s="87" t="s">
        <v>529</v>
      </c>
      <c r="AK205" s="118">
        <v>43564</v>
      </c>
      <c r="AL205" s="87"/>
      <c r="AM205" s="119"/>
      <c r="AN205" s="127"/>
      <c r="AO205" s="162">
        <f>IF('SUIVI DES VERIFICATIONS'!$V205&gt;0,IF('SUIVI DES VERIFICATIONS'!$W205="",1,0),0)</f>
        <v>0</v>
      </c>
      <c r="AP205" s="141">
        <f>IF('SUIVI DES VERIFICATIONS'!$V205&gt;0,IF('SUIVI DES VERIFICATIONS'!$X205="",1,0),0)</f>
        <v>0</v>
      </c>
      <c r="AQ205" s="141">
        <f>IF('SUIVI DES VERIFICATIONS'!$V205&gt;0,IF('SUIVI DES VERIFICATIONS'!$AG205="",1,0),0)</f>
        <v>0</v>
      </c>
      <c r="AR205" s="150" t="str">
        <f>IF(Y205="","",VLOOKUP(Y205,'[1]TABLEAU LC1'!A:A,1,FALSE))</f>
        <v>2019-1076</v>
      </c>
    </row>
    <row r="206" spans="1:44" ht="30" customHeight="1">
      <c r="A206" s="95" t="str">
        <f t="shared" si="6"/>
        <v>15554-11--0</v>
      </c>
      <c r="B206" s="85">
        <v>15554</v>
      </c>
      <c r="C206" s="81" t="str">
        <f>VLOOKUP(A206,'Liste détentions mat2k'!$A$1:$I$2946,3,FALSE)</f>
        <v xml:space="preserve">BELIER                        </v>
      </c>
      <c r="D206" s="86">
        <v>11</v>
      </c>
      <c r="E206" s="86"/>
      <c r="F206" s="86">
        <v>0</v>
      </c>
      <c r="G206" s="81" t="str">
        <f>IF('SUIVI DES VERIFICATIONS'!$D206="","",VLOOKUP(A206,'Liste détentions mat2k'!$A$1:$I$2946,5,FALSE))</f>
        <v xml:space="preserve">PONT OPERATION                </v>
      </c>
      <c r="H206" s="81" t="str">
        <f>IF('SUIVI DES VERIFICATIONS'!$E206="","",VLOOKUP(A206,'Liste détentions mat2k'!$A$1:$I$2946,7,FALSE))</f>
        <v/>
      </c>
      <c r="I206" s="102" t="str">
        <f>IF('SUIVI DES VERIFICATIONS'!$F206="","",VLOOKUP(A206,'Liste détentions mat2k'!$A$1:$I$2946,9,FALSE))</f>
        <v xml:space="preserve">TIMONERIE                     </v>
      </c>
      <c r="J206" s="109" t="s">
        <v>525</v>
      </c>
      <c r="K206" s="104" t="s">
        <v>525</v>
      </c>
      <c r="L206" s="104" t="s">
        <v>526</v>
      </c>
      <c r="M206" s="104" t="s">
        <v>525</v>
      </c>
      <c r="N206" s="104" t="s">
        <v>525</v>
      </c>
      <c r="O206" s="104" t="s">
        <v>525</v>
      </c>
      <c r="P206" s="104"/>
      <c r="Q206" s="104"/>
      <c r="R206" s="104"/>
      <c r="S206" s="104"/>
      <c r="T206" s="104"/>
      <c r="U206" s="114"/>
      <c r="V206" s="123">
        <v>43528</v>
      </c>
      <c r="W206" s="117" t="s">
        <v>542</v>
      </c>
      <c r="X206" s="117" t="s">
        <v>825</v>
      </c>
      <c r="Y206" s="128" t="s">
        <v>770</v>
      </c>
      <c r="Z206" s="123">
        <v>43525</v>
      </c>
      <c r="AA206" s="132"/>
      <c r="AB206" s="151">
        <f>IF('SUIVI DES VERIFICATIONS'!$V206="","",IF('SUIVI DES VERIFICATIONS'!$V206&lt;='SUIVI DES VERIFICATIONS'!$AD206,0,'SUIVI DES VERIFICATIONS'!$V206-'SUIVI DES VERIFICATIONS'!$AD206))</f>
        <v>0</v>
      </c>
      <c r="AC206" s="134" t="str">
        <f t="shared" si="7"/>
        <v>MARS</v>
      </c>
      <c r="AD206" s="135">
        <f>VLOOKUP('SUIVI DES VERIFICATIONS'!$AC206,'Liste 2'!$D$1:$E$12,2,FALSE)</f>
        <v>43555</v>
      </c>
      <c r="AE206" s="134">
        <f>IF('SUIVI DES VERIFICATIONS'!$V206="","",(MONTH('SUIVI DES VERIFICATIONS'!$V206))-(MONTH('SUIVI DES VERIFICATIONS'!$AD206)))</f>
        <v>0</v>
      </c>
      <c r="AF206" s="134" t="str">
        <f>IF(V206="","",VLOOKUP(MONTH(V206),LISTES!$A$15:$B$26,2,FALSE))</f>
        <v>MARS</v>
      </c>
      <c r="AG206" s="136" t="s">
        <v>7</v>
      </c>
      <c r="AH206" s="81"/>
      <c r="AI206" s="81"/>
      <c r="AJ206" s="81" t="s">
        <v>529</v>
      </c>
      <c r="AK206" s="116">
        <v>43537</v>
      </c>
      <c r="AL206" s="81"/>
      <c r="AM206" s="117"/>
      <c r="AN206" s="128"/>
      <c r="AO206" s="163">
        <f>IF('SUIVI DES VERIFICATIONS'!$V206&gt;0,IF('SUIVI DES VERIFICATIONS'!$W206="",1,0),0)</f>
        <v>0</v>
      </c>
      <c r="AP206" s="137">
        <f>IF('SUIVI DES VERIFICATIONS'!$V206&gt;0,IF('SUIVI DES VERIFICATIONS'!$X206="",1,0),0)</f>
        <v>0</v>
      </c>
      <c r="AQ206" s="137">
        <f>IF('SUIVI DES VERIFICATIONS'!$V206&gt;0,IF('SUIVI DES VERIFICATIONS'!$AG206="",1,0),0)</f>
        <v>0</v>
      </c>
      <c r="AR206" s="152" t="str">
        <f>IF(Y206="","",VLOOKUP(Y206,'[1]TABLEAU LC1'!A:A,1,FALSE))</f>
        <v>2019-574</v>
      </c>
    </row>
    <row r="207" spans="1:44" ht="30" customHeight="1">
      <c r="A207" s="94" t="str">
        <f t="shared" si="6"/>
        <v>15554-11--1</v>
      </c>
      <c r="B207" s="88">
        <v>15554</v>
      </c>
      <c r="C207" s="87" t="str">
        <f>VLOOKUP(A207,'Liste détentions mat2k'!$A$1:$I$2946,3,FALSE)</f>
        <v xml:space="preserve">BELIER                        </v>
      </c>
      <c r="D207" s="89">
        <v>11</v>
      </c>
      <c r="E207" s="89"/>
      <c r="F207" s="89">
        <v>1</v>
      </c>
      <c r="G207" s="87" t="str">
        <f>IF('SUIVI DES VERIFICATIONS'!$D207="","",VLOOKUP(A207,'Liste détentions mat2k'!$A$1:$I$2946,5,FALSE))</f>
        <v xml:space="preserve">PONT OPERATION                </v>
      </c>
      <c r="H207" s="87" t="str">
        <f>IF('SUIVI DES VERIFICATIONS'!$E207="","",VLOOKUP(A207,'Liste détentions mat2k'!$A$1:$I$2946,7,FALSE))</f>
        <v/>
      </c>
      <c r="I207" s="101" t="str">
        <f>IF('SUIVI DES VERIFICATIONS'!$F207="","",VLOOKUP(A207,'Liste détentions mat2k'!$A$1:$I$2946,9,FALSE))</f>
        <v xml:space="preserve">MANOEUVRE                     </v>
      </c>
      <c r="J207" s="108" t="s">
        <v>525</v>
      </c>
      <c r="K207" s="105" t="s">
        <v>525</v>
      </c>
      <c r="L207" s="105" t="s">
        <v>525</v>
      </c>
      <c r="M207" s="105" t="s">
        <v>526</v>
      </c>
      <c r="N207" s="105" t="s">
        <v>525</v>
      </c>
      <c r="O207" s="105" t="s">
        <v>525</v>
      </c>
      <c r="P207" s="105"/>
      <c r="Q207" s="105"/>
      <c r="R207" s="105"/>
      <c r="S207" s="105"/>
      <c r="T207" s="105"/>
      <c r="U207" s="113"/>
      <c r="V207" s="122">
        <v>43535</v>
      </c>
      <c r="W207" s="119" t="s">
        <v>537</v>
      </c>
      <c r="X207" s="119" t="s">
        <v>825</v>
      </c>
      <c r="Y207" s="127" t="s">
        <v>885</v>
      </c>
      <c r="Z207" s="122"/>
      <c r="AA207" s="131"/>
      <c r="AB207" s="149">
        <f>IF('SUIVI DES VERIFICATIONS'!$V207="","",IF('SUIVI DES VERIFICATIONS'!$V207&lt;='SUIVI DES VERIFICATIONS'!$AD207,0,'SUIVI DES VERIFICATIONS'!$V207-'SUIVI DES VERIFICATIONS'!$AD207))</f>
        <v>0</v>
      </c>
      <c r="AC207" s="138" t="str">
        <f t="shared" si="7"/>
        <v>AVRIL</v>
      </c>
      <c r="AD207" s="139">
        <f>VLOOKUP('SUIVI DES VERIFICATIONS'!$AC207,'Liste 2'!$D$1:$E$12,2,FALSE)</f>
        <v>43585</v>
      </c>
      <c r="AE207" s="138">
        <f>IF('SUIVI DES VERIFICATIONS'!$V207="","",(MONTH('SUIVI DES VERIFICATIONS'!$V207))-(MONTH('SUIVI DES VERIFICATIONS'!$AD207)))</f>
        <v>-1</v>
      </c>
      <c r="AF207" s="138" t="str">
        <f>IF(V207="","",VLOOKUP(MONTH(V207),LISTES!$A$15:$B$26,2,FALSE))</f>
        <v>MARS</v>
      </c>
      <c r="AG207" s="140" t="s">
        <v>8</v>
      </c>
      <c r="AH207" s="87"/>
      <c r="AI207" s="87"/>
      <c r="AJ207" s="87"/>
      <c r="AK207" s="118"/>
      <c r="AL207" s="87"/>
      <c r="AM207" s="119"/>
      <c r="AN207" s="127"/>
      <c r="AO207" s="162">
        <f>IF('SUIVI DES VERIFICATIONS'!$V207&gt;0,IF('SUIVI DES VERIFICATIONS'!$W207="",1,0),0)</f>
        <v>0</v>
      </c>
      <c r="AP207" s="141">
        <f>IF('SUIVI DES VERIFICATIONS'!$V207&gt;0,IF('SUIVI DES VERIFICATIONS'!$X207="",1,0),0)</f>
        <v>0</v>
      </c>
      <c r="AQ207" s="141">
        <f>IF('SUIVI DES VERIFICATIONS'!$V207&gt;0,IF('SUIVI DES VERIFICATIONS'!$AG207="",1,0),0)</f>
        <v>0</v>
      </c>
      <c r="AR207" s="150" t="str">
        <f>IF(Y207="","",VLOOKUP(Y207,'[1]TABLEAU LC1'!A:A,1,FALSE))</f>
        <v>2019-773</v>
      </c>
    </row>
    <row r="208" spans="1:44" ht="30" customHeight="1">
      <c r="A208" s="95" t="str">
        <f t="shared" si="6"/>
        <v>15554-11--2</v>
      </c>
      <c r="B208" s="85">
        <v>15554</v>
      </c>
      <c r="C208" s="81" t="str">
        <f>VLOOKUP(A208,'Liste détentions mat2k'!$A$1:$I$2946,3,FALSE)</f>
        <v xml:space="preserve">BELIER                        </v>
      </c>
      <c r="D208" s="86">
        <v>11</v>
      </c>
      <c r="E208" s="86"/>
      <c r="F208" s="86">
        <v>2</v>
      </c>
      <c r="G208" s="81" t="str">
        <f>IF('SUIVI DES VERIFICATIONS'!$D208="","",VLOOKUP(A208,'Liste détentions mat2k'!$A$1:$I$2946,5,FALSE))</f>
        <v xml:space="preserve">PONT OPERATION                </v>
      </c>
      <c r="H208" s="81" t="str">
        <f>IF('SUIVI DES VERIFICATIONS'!$E208="","",VLOOKUP(A208,'Liste détentions mat2k'!$A$1:$I$2946,7,FALSE))</f>
        <v/>
      </c>
      <c r="I208" s="102" t="str">
        <f>IF('SUIVI DES VERIFICATIONS'!$F208="","",VLOOKUP(A208,'Liste détentions mat2k'!$A$1:$I$2946,9,FALSE))</f>
        <v xml:space="preserve">COUCHAGE                      </v>
      </c>
      <c r="J208" s="109" t="s">
        <v>525</v>
      </c>
      <c r="K208" s="104" t="s">
        <v>525</v>
      </c>
      <c r="L208" s="104" t="s">
        <v>525</v>
      </c>
      <c r="M208" s="104" t="s">
        <v>525</v>
      </c>
      <c r="N208" s="104" t="s">
        <v>525</v>
      </c>
      <c r="O208" s="104" t="s">
        <v>526</v>
      </c>
      <c r="P208" s="104"/>
      <c r="Q208" s="104"/>
      <c r="R208" s="104"/>
      <c r="S208" s="104"/>
      <c r="T208" s="104"/>
      <c r="U208" s="114"/>
      <c r="V208" s="123"/>
      <c r="W208" s="117"/>
      <c r="X208" s="117"/>
      <c r="Y208" s="128"/>
      <c r="Z208" s="123"/>
      <c r="AA208" s="132"/>
      <c r="AB208" s="151" t="str">
        <f>IF('SUIVI DES VERIFICATIONS'!$V208="","",IF('SUIVI DES VERIFICATIONS'!$V208&lt;='SUIVI DES VERIFICATIONS'!$AD208,0,'SUIVI DES VERIFICATIONS'!$V208-'SUIVI DES VERIFICATIONS'!$AD208))</f>
        <v/>
      </c>
      <c r="AC208" s="134" t="str">
        <f t="shared" si="7"/>
        <v>JUIN</v>
      </c>
      <c r="AD208" s="135">
        <f>VLOOKUP('SUIVI DES VERIFICATIONS'!$AC208,'Liste 2'!$D$1:$E$12,2,FALSE)</f>
        <v>43646</v>
      </c>
      <c r="AE208" s="134" t="str">
        <f>IF('SUIVI DES VERIFICATIONS'!$V208="","",(MONTH('SUIVI DES VERIFICATIONS'!$V208))-(MONTH('SUIVI DES VERIFICATIONS'!$AD208)))</f>
        <v/>
      </c>
      <c r="AF208" s="134" t="str">
        <f>IF(V208="","",VLOOKUP(MONTH(V208),LISTES!$A$15:$B$26,2,FALSE))</f>
        <v/>
      </c>
      <c r="AG208" s="136"/>
      <c r="AH208" s="81"/>
      <c r="AI208" s="81"/>
      <c r="AJ208" s="81" t="s">
        <v>529</v>
      </c>
      <c r="AK208" s="116"/>
      <c r="AL208" s="81"/>
      <c r="AM208" s="117"/>
      <c r="AN208" s="128"/>
      <c r="AO208" s="163">
        <f>IF('SUIVI DES VERIFICATIONS'!$V208&gt;0,IF('SUIVI DES VERIFICATIONS'!$W208="",1,0),0)</f>
        <v>0</v>
      </c>
      <c r="AP208" s="137">
        <f>IF('SUIVI DES VERIFICATIONS'!$V208&gt;0,IF('SUIVI DES VERIFICATIONS'!$X208="",1,0),0)</f>
        <v>0</v>
      </c>
      <c r="AQ208" s="137">
        <f>IF('SUIVI DES VERIFICATIONS'!$V208&gt;0,IF('SUIVI DES VERIFICATIONS'!$AG208="",1,0),0)</f>
        <v>0</v>
      </c>
      <c r="AR208" s="152" t="str">
        <f>IF(Y208="","",VLOOKUP(Y208,'[1]TABLEAU LC1'!A:A,1,FALSE))</f>
        <v/>
      </c>
    </row>
    <row r="209" spans="1:44" ht="30" customHeight="1">
      <c r="A209" s="94" t="str">
        <f t="shared" si="6"/>
        <v>15554-11--3</v>
      </c>
      <c r="B209" s="88">
        <v>15554</v>
      </c>
      <c r="C209" s="87" t="str">
        <f>VLOOKUP(A209,'Liste détentions mat2k'!$A$1:$I$2946,3,FALSE)</f>
        <v xml:space="preserve">BELIER                        </v>
      </c>
      <c r="D209" s="89">
        <v>11</v>
      </c>
      <c r="E209" s="89"/>
      <c r="F209" s="89">
        <v>3</v>
      </c>
      <c r="G209" s="87" t="str">
        <f>IF('SUIVI DES VERIFICATIONS'!$D209="","",VLOOKUP(A209,'Liste détentions mat2k'!$A$1:$I$2946,5,FALSE))</f>
        <v xml:space="preserve">PONT OPERATION                </v>
      </c>
      <c r="H209" s="87" t="str">
        <f>IF('SUIVI DES VERIFICATIONS'!$E209="","",VLOOKUP(A209,'Liste détentions mat2k'!$A$1:$I$2946,7,FALSE))</f>
        <v/>
      </c>
      <c r="I209" s="101" t="str">
        <f>IF('SUIVI DES VERIFICATIONS'!$F209="","",VLOOKUP(A209,'Liste détentions mat2k'!$A$1:$I$2946,9,FALSE))</f>
        <v xml:space="preserve">ARMES INFANTERIE              </v>
      </c>
      <c r="J209" s="108" t="s">
        <v>525</v>
      </c>
      <c r="K209" s="105" t="s">
        <v>525</v>
      </c>
      <c r="L209" s="105" t="s">
        <v>525</v>
      </c>
      <c r="M209" s="105" t="s">
        <v>526</v>
      </c>
      <c r="N209" s="105" t="s">
        <v>525</v>
      </c>
      <c r="O209" s="105" t="s">
        <v>525</v>
      </c>
      <c r="P209" s="105"/>
      <c r="Q209" s="105"/>
      <c r="R209" s="105"/>
      <c r="S209" s="105"/>
      <c r="T209" s="105"/>
      <c r="U209" s="113"/>
      <c r="V209" s="122">
        <v>43578</v>
      </c>
      <c r="W209" s="119" t="s">
        <v>542</v>
      </c>
      <c r="X209" s="119" t="s">
        <v>825</v>
      </c>
      <c r="Y209" s="127" t="s">
        <v>1135</v>
      </c>
      <c r="Z209" s="122">
        <v>43552</v>
      </c>
      <c r="AA209" s="131"/>
      <c r="AB209" s="149">
        <f>IF('SUIVI DES VERIFICATIONS'!$V209="","",IF('SUIVI DES VERIFICATIONS'!$V209&lt;='SUIVI DES VERIFICATIONS'!$AD209,0,'SUIVI DES VERIFICATIONS'!$V209-'SUIVI DES VERIFICATIONS'!$AD209))</f>
        <v>0</v>
      </c>
      <c r="AC209" s="138" t="str">
        <f t="shared" si="7"/>
        <v>AVRIL</v>
      </c>
      <c r="AD209" s="139">
        <f>VLOOKUP('SUIVI DES VERIFICATIONS'!$AC209,'Liste 2'!$D$1:$E$12,2,FALSE)</f>
        <v>43585</v>
      </c>
      <c r="AE209" s="138">
        <f>IF('SUIVI DES VERIFICATIONS'!$V209="","",(MONTH('SUIVI DES VERIFICATIONS'!$V209))-(MONTH('SUIVI DES VERIFICATIONS'!$AD209)))</f>
        <v>0</v>
      </c>
      <c r="AF209" s="138" t="str">
        <f>IF(V209="","",VLOOKUP(MONTH(V209),LISTES!$A$15:$B$26,2,FALSE))</f>
        <v>AVRIL</v>
      </c>
      <c r="AG209" s="140"/>
      <c r="AH209" s="87"/>
      <c r="AI209" s="87"/>
      <c r="AJ209" s="87" t="s">
        <v>529</v>
      </c>
      <c r="AK209" s="118">
        <v>43600</v>
      </c>
      <c r="AL209" s="87"/>
      <c r="AM209" s="119"/>
      <c r="AN209" s="127"/>
      <c r="AO209" s="162">
        <f>IF('SUIVI DES VERIFICATIONS'!$V209&gt;0,IF('SUIVI DES VERIFICATIONS'!$W209="",1,0),0)</f>
        <v>0</v>
      </c>
      <c r="AP209" s="141">
        <f>IF('SUIVI DES VERIFICATIONS'!$V209&gt;0,IF('SUIVI DES VERIFICATIONS'!$X209="",1,0),0)</f>
        <v>0</v>
      </c>
      <c r="AQ209" s="141">
        <f>IF('SUIVI DES VERIFICATIONS'!$V209&gt;0,IF('SUIVI DES VERIFICATIONS'!$AG209="",1,0),0)</f>
        <v>1</v>
      </c>
      <c r="AR209" s="150" t="str">
        <f>IF(Y209="","",VLOOKUP(Y209,'[1]TABLEAU LC1'!A:A,1,FALSE))</f>
        <v>2019-1469</v>
      </c>
    </row>
    <row r="210" spans="1:44" ht="30" customHeight="1">
      <c r="A210" s="95" t="str">
        <f t="shared" si="6"/>
        <v>15554-13--0</v>
      </c>
      <c r="B210" s="85">
        <v>15554</v>
      </c>
      <c r="C210" s="81" t="str">
        <f>VLOOKUP(A210,'Liste détentions mat2k'!$A$1:$I$2946,3,FALSE)</f>
        <v xml:space="preserve">BELIER                        </v>
      </c>
      <c r="D210" s="86">
        <v>13</v>
      </c>
      <c r="E210" s="86"/>
      <c r="F210" s="86">
        <v>0</v>
      </c>
      <c r="G210" s="81" t="str">
        <f>IF('SUIVI DES VERIFICATIONS'!$D210="","",VLOOKUP(A210,'Liste détentions mat2k'!$A$1:$I$2946,5,FALSE))</f>
        <v xml:space="preserve">FLOTTEUR MOBILITE             </v>
      </c>
      <c r="H210" s="81" t="str">
        <f>IF('SUIVI DES VERIFICATIONS'!$E210="","",VLOOKUP(A210,'Liste détentions mat2k'!$A$1:$I$2946,7,FALSE))</f>
        <v/>
      </c>
      <c r="I210" s="102" t="str">
        <f>IF('SUIVI DES VERIFICATIONS'!$F210="","",VLOOKUP(A210,'Liste détentions mat2k'!$A$1:$I$2946,9,FALSE))</f>
        <v xml:space="preserve">MACHINE                       </v>
      </c>
      <c r="J210" s="109" t="s">
        <v>525</v>
      </c>
      <c r="K210" s="104" t="s">
        <v>525</v>
      </c>
      <c r="L210" s="104" t="s">
        <v>525</v>
      </c>
      <c r="M210" s="104" t="s">
        <v>525</v>
      </c>
      <c r="N210" s="104" t="s">
        <v>525</v>
      </c>
      <c r="O210" s="104" t="s">
        <v>526</v>
      </c>
      <c r="P210" s="104"/>
      <c r="Q210" s="104"/>
      <c r="R210" s="104"/>
      <c r="S210" s="104"/>
      <c r="T210" s="104"/>
      <c r="U210" s="114"/>
      <c r="V210" s="123"/>
      <c r="W210" s="117"/>
      <c r="X210" s="117"/>
      <c r="Y210" s="128"/>
      <c r="Z210" s="123"/>
      <c r="AA210" s="132"/>
      <c r="AB210" s="151" t="str">
        <f>IF('SUIVI DES VERIFICATIONS'!$V210="","",IF('SUIVI DES VERIFICATIONS'!$V210&lt;='SUIVI DES VERIFICATIONS'!$AD210,0,'SUIVI DES VERIFICATIONS'!$V210-'SUIVI DES VERIFICATIONS'!$AD210))</f>
        <v/>
      </c>
      <c r="AC210" s="134" t="str">
        <f t="shared" si="7"/>
        <v>JUIN</v>
      </c>
      <c r="AD210" s="135">
        <f>VLOOKUP('SUIVI DES VERIFICATIONS'!$AC210,'Liste 2'!$D$1:$E$12,2,FALSE)</f>
        <v>43646</v>
      </c>
      <c r="AE210" s="134" t="str">
        <f>IF('SUIVI DES VERIFICATIONS'!$V210="","",(MONTH('SUIVI DES VERIFICATIONS'!$V210))-(MONTH('SUIVI DES VERIFICATIONS'!$AD210)))</f>
        <v/>
      </c>
      <c r="AF210" s="134" t="str">
        <f>IF(V210="","",VLOOKUP(MONTH(V210),LISTES!$A$15:$B$26,2,FALSE))</f>
        <v/>
      </c>
      <c r="AG210" s="136"/>
      <c r="AH210" s="81"/>
      <c r="AI210" s="81"/>
      <c r="AJ210" s="81"/>
      <c r="AK210" s="116"/>
      <c r="AL210" s="81"/>
      <c r="AM210" s="117"/>
      <c r="AN210" s="128"/>
      <c r="AO210" s="163">
        <f>IF('SUIVI DES VERIFICATIONS'!$V210&gt;0,IF('SUIVI DES VERIFICATIONS'!$W210="",1,0),0)</f>
        <v>0</v>
      </c>
      <c r="AP210" s="137">
        <f>IF('SUIVI DES VERIFICATIONS'!$V210&gt;0,IF('SUIVI DES VERIFICATIONS'!$X210="",1,0),0)</f>
        <v>0</v>
      </c>
      <c r="AQ210" s="137">
        <f>IF('SUIVI DES VERIFICATIONS'!$V210&gt;0,IF('SUIVI DES VERIFICATIONS'!$AG210="",1,0),0)</f>
        <v>0</v>
      </c>
      <c r="AR210" s="152" t="str">
        <f>IF(Y210="","",VLOOKUP(Y210,'[1]TABLEAU LC1'!A:A,1,FALSE))</f>
        <v/>
      </c>
    </row>
    <row r="211" spans="1:44" ht="30" customHeight="1">
      <c r="A211" s="94" t="str">
        <f t="shared" si="6"/>
        <v>15554-13--2</v>
      </c>
      <c r="B211" s="88">
        <v>15554</v>
      </c>
      <c r="C211" s="87" t="str">
        <f>VLOOKUP(A211,'Liste détentions mat2k'!$A$1:$I$2946,3,FALSE)</f>
        <v xml:space="preserve">BELIER                        </v>
      </c>
      <c r="D211" s="89">
        <v>13</v>
      </c>
      <c r="E211" s="89"/>
      <c r="F211" s="89">
        <v>2</v>
      </c>
      <c r="G211" s="87" t="str">
        <f>IF('SUIVI DES VERIFICATIONS'!$D211="","",VLOOKUP(A211,'Liste détentions mat2k'!$A$1:$I$2946,5,FALSE))</f>
        <v xml:space="preserve">FLOTTEUR MOBILITE             </v>
      </c>
      <c r="H211" s="87" t="str">
        <f>IF('SUIVI DES VERIFICATIONS'!$E211="","",VLOOKUP(A211,'Liste détentions mat2k'!$A$1:$I$2946,7,FALSE))</f>
        <v/>
      </c>
      <c r="I211" s="101" t="str">
        <f>IF('SUIVI DES VERIFICATIONS'!$F211="","",VLOOKUP(A211,'Liste détentions mat2k'!$A$1:$I$2946,9,FALSE))</f>
        <v xml:space="preserve">SECURITE                      </v>
      </c>
      <c r="J211" s="108" t="s">
        <v>525</v>
      </c>
      <c r="K211" s="105" t="s">
        <v>525</v>
      </c>
      <c r="L211" s="105" t="s">
        <v>525</v>
      </c>
      <c r="M211" s="105" t="s">
        <v>526</v>
      </c>
      <c r="N211" s="105" t="s">
        <v>525</v>
      </c>
      <c r="O211" s="105" t="s">
        <v>525</v>
      </c>
      <c r="P211" s="105"/>
      <c r="Q211" s="105"/>
      <c r="R211" s="105"/>
      <c r="S211" s="105"/>
      <c r="T211" s="105"/>
      <c r="U211" s="113"/>
      <c r="V211" s="122">
        <v>43551</v>
      </c>
      <c r="W211" s="119" t="s">
        <v>542</v>
      </c>
      <c r="X211" s="119" t="s">
        <v>825</v>
      </c>
      <c r="Y211" s="127" t="s">
        <v>943</v>
      </c>
      <c r="Z211" s="122">
        <v>43552</v>
      </c>
      <c r="AA211" s="131"/>
      <c r="AB211" s="149">
        <f>IF('SUIVI DES VERIFICATIONS'!$V211="","",IF('SUIVI DES VERIFICATIONS'!$V211&lt;='SUIVI DES VERIFICATIONS'!$AD211,0,'SUIVI DES VERIFICATIONS'!$V211-'SUIVI DES VERIFICATIONS'!$AD211))</f>
        <v>0</v>
      </c>
      <c r="AC211" s="138" t="str">
        <f t="shared" si="7"/>
        <v>AVRIL</v>
      </c>
      <c r="AD211" s="139">
        <f>VLOOKUP('SUIVI DES VERIFICATIONS'!$AC211,'Liste 2'!$D$1:$E$12,2,FALSE)</f>
        <v>43585</v>
      </c>
      <c r="AE211" s="138">
        <f>IF('SUIVI DES VERIFICATIONS'!$V211="","",(MONTH('SUIVI DES VERIFICATIONS'!$V211))-(MONTH('SUIVI DES VERIFICATIONS'!$AD211)))</f>
        <v>-1</v>
      </c>
      <c r="AF211" s="138" t="str">
        <f>IF(V211="","",VLOOKUP(MONTH(V211),LISTES!$A$15:$B$26,2,FALSE))</f>
        <v>MARS</v>
      </c>
      <c r="AG211" s="140" t="s">
        <v>8</v>
      </c>
      <c r="AH211" s="87"/>
      <c r="AI211" s="87"/>
      <c r="AJ211" s="87" t="s">
        <v>529</v>
      </c>
      <c r="AK211" s="118">
        <v>43564</v>
      </c>
      <c r="AL211" s="87"/>
      <c r="AM211" s="119"/>
      <c r="AN211" s="127"/>
      <c r="AO211" s="162">
        <f>IF('SUIVI DES VERIFICATIONS'!$V211&gt;0,IF('SUIVI DES VERIFICATIONS'!$W211="",1,0),0)</f>
        <v>0</v>
      </c>
      <c r="AP211" s="141">
        <f>IF('SUIVI DES VERIFICATIONS'!$V211&gt;0,IF('SUIVI DES VERIFICATIONS'!$X211="",1,0),0)</f>
        <v>0</v>
      </c>
      <c r="AQ211" s="141">
        <f>IF('SUIVI DES VERIFICATIONS'!$V211&gt;0,IF('SUIVI DES VERIFICATIONS'!$AG211="",1,0),0)</f>
        <v>0</v>
      </c>
      <c r="AR211" s="150" t="str">
        <f>IF(Y211="","",VLOOKUP(Y211,'[1]TABLEAU LC1'!A:A,1,FALSE))</f>
        <v>2019-918</v>
      </c>
    </row>
    <row r="212" spans="1:44" ht="30" customHeight="1">
      <c r="A212" s="95" t="str">
        <f t="shared" si="6"/>
        <v>17665-10--0</v>
      </c>
      <c r="B212" s="85">
        <v>17665</v>
      </c>
      <c r="C212" s="81" t="str">
        <f>VLOOKUP(A212,'Liste détentions mat2k'!$A$1:$I$2946,3,FALSE)</f>
        <v xml:space="preserve">BISON                         </v>
      </c>
      <c r="D212" s="86">
        <v>10</v>
      </c>
      <c r="E212" s="86"/>
      <c r="F212" s="86">
        <v>0</v>
      </c>
      <c r="G212" s="81" t="str">
        <f>IF('SUIVI DES VERIFICATIONS'!$D212="","",VLOOKUP(A212,'Liste détentions mat2k'!$A$1:$I$2946,5,FALSE))</f>
        <v xml:space="preserve">FLOTTEUR MOBILITE             </v>
      </c>
      <c r="H212" s="81" t="str">
        <f>IF('SUIVI DES VERIFICATIONS'!$E212="","",VLOOKUP(A212,'Liste détentions mat2k'!$A$1:$I$2946,7,FALSE))</f>
        <v/>
      </c>
      <c r="I212" s="102" t="str">
        <f>IF('SUIVI DES VERIFICATIONS'!$F212="","",VLOOKUP(A212,'Liste détentions mat2k'!$A$1:$I$2946,9,FALSE))</f>
        <v xml:space="preserve">MACHINE                       </v>
      </c>
      <c r="J212" s="109" t="s">
        <v>525</v>
      </c>
      <c r="K212" s="104" t="s">
        <v>526</v>
      </c>
      <c r="L212" s="104" t="s">
        <v>525</v>
      </c>
      <c r="M212" s="104" t="s">
        <v>525</v>
      </c>
      <c r="N212" s="104" t="s">
        <v>525</v>
      </c>
      <c r="O212" s="104" t="s">
        <v>525</v>
      </c>
      <c r="P212" s="104"/>
      <c r="Q212" s="104"/>
      <c r="R212" s="104"/>
      <c r="S212" s="104"/>
      <c r="T212" s="104"/>
      <c r="U212" s="114"/>
      <c r="V212" s="123">
        <v>43522</v>
      </c>
      <c r="W212" s="117" t="s">
        <v>542</v>
      </c>
      <c r="X212" s="117" t="s">
        <v>825</v>
      </c>
      <c r="Y212" s="128" t="s">
        <v>727</v>
      </c>
      <c r="Z212" s="123">
        <v>43495</v>
      </c>
      <c r="AA212" s="132"/>
      <c r="AB212" s="151">
        <f>IF('SUIVI DES VERIFICATIONS'!$V212="","",IF('SUIVI DES VERIFICATIONS'!$V212&lt;='SUIVI DES VERIFICATIONS'!$AD212,0,'SUIVI DES VERIFICATIONS'!$V212-'SUIVI DES VERIFICATIONS'!$AD212))</f>
        <v>0</v>
      </c>
      <c r="AC212" s="134" t="str">
        <f t="shared" si="7"/>
        <v>FEVRIER</v>
      </c>
      <c r="AD212" s="135">
        <f>VLOOKUP('SUIVI DES VERIFICATIONS'!$AC212,'Liste 2'!$D$1:$E$12,2,FALSE)</f>
        <v>43524</v>
      </c>
      <c r="AE212" s="134">
        <f>IF('SUIVI DES VERIFICATIONS'!$V212="","",(MONTH('SUIVI DES VERIFICATIONS'!$V212))-(MONTH('SUIVI DES VERIFICATIONS'!$AD212)))</f>
        <v>0</v>
      </c>
      <c r="AF212" s="134" t="str">
        <f>IF(V212="","",VLOOKUP(MONTH(V212),LISTES!$A$15:$B$26,2,FALSE))</f>
        <v>FEVRIER</v>
      </c>
      <c r="AG212" s="136" t="s">
        <v>7</v>
      </c>
      <c r="AH212" s="81"/>
      <c r="AI212" s="81"/>
      <c r="AJ212" s="81"/>
      <c r="AK212" s="116"/>
      <c r="AL212" s="81"/>
      <c r="AM212" s="117"/>
      <c r="AN212" s="128"/>
      <c r="AO212" s="163">
        <f>IF('SUIVI DES VERIFICATIONS'!$V212&gt;0,IF('SUIVI DES VERIFICATIONS'!$W212="",1,0),0)</f>
        <v>0</v>
      </c>
      <c r="AP212" s="137">
        <f>IF('SUIVI DES VERIFICATIONS'!$V212&gt;0,IF('SUIVI DES VERIFICATIONS'!$X212="",1,0),0)</f>
        <v>0</v>
      </c>
      <c r="AQ212" s="137">
        <f>IF('SUIVI DES VERIFICATIONS'!$V212&gt;0,IF('SUIVI DES VERIFICATIONS'!$AG212="",1,0),0)</f>
        <v>0</v>
      </c>
      <c r="AR212" s="152" t="str">
        <f>IF(Y212="","",VLOOKUP(Y212,'[1]TABLEAU LC1'!A:A,1,FALSE))</f>
        <v>2019-510</v>
      </c>
    </row>
    <row r="213" spans="1:44" ht="30" customHeight="1">
      <c r="A213" s="94" t="str">
        <f t="shared" si="6"/>
        <v>17665-10--1</v>
      </c>
      <c r="B213" s="88">
        <v>17665</v>
      </c>
      <c r="C213" s="87" t="str">
        <f>VLOOKUP(A213,'Liste détentions mat2k'!$A$1:$I$2946,3,FALSE)</f>
        <v xml:space="preserve">BISON                         </v>
      </c>
      <c r="D213" s="89">
        <v>10</v>
      </c>
      <c r="E213" s="89"/>
      <c r="F213" s="89">
        <v>1</v>
      </c>
      <c r="G213" s="87" t="str">
        <f>IF('SUIVI DES VERIFICATIONS'!$D213="","",VLOOKUP(A213,'Liste détentions mat2k'!$A$1:$I$2946,5,FALSE))</f>
        <v xml:space="preserve">FLOTTEUR MOBILITE             </v>
      </c>
      <c r="H213" s="87" t="str">
        <f>IF('SUIVI DES VERIFICATIONS'!$E213="","",VLOOKUP(A213,'Liste détentions mat2k'!$A$1:$I$2946,7,FALSE))</f>
        <v/>
      </c>
      <c r="I213" s="101" t="str">
        <f>IF('SUIVI DES VERIFICATIONS'!$F213="","",VLOOKUP(A213,'Liste détentions mat2k'!$A$1:$I$2946,9,FALSE))</f>
        <v xml:space="preserve">ELECTRICITE                   </v>
      </c>
      <c r="J213" s="108"/>
      <c r="K213" s="105" t="s">
        <v>525</v>
      </c>
      <c r="L213" s="105" t="s">
        <v>525</v>
      </c>
      <c r="M213" s="105" t="s">
        <v>526</v>
      </c>
      <c r="N213" s="105" t="s">
        <v>525</v>
      </c>
      <c r="O213" s="105" t="s">
        <v>525</v>
      </c>
      <c r="P213" s="105"/>
      <c r="Q213" s="105"/>
      <c r="R213" s="105"/>
      <c r="S213" s="105"/>
      <c r="T213" s="105"/>
      <c r="U213" s="113"/>
      <c r="V213" s="122">
        <v>43570</v>
      </c>
      <c r="W213" s="119" t="s">
        <v>542</v>
      </c>
      <c r="X213" s="119" t="s">
        <v>825</v>
      </c>
      <c r="Y213" s="127" t="s">
        <v>1056</v>
      </c>
      <c r="Z213" s="122">
        <v>43552</v>
      </c>
      <c r="AA213" s="131"/>
      <c r="AB213" s="149">
        <f>IF('SUIVI DES VERIFICATIONS'!$V213="","",IF('SUIVI DES VERIFICATIONS'!$V213&lt;='SUIVI DES VERIFICATIONS'!$AD213,0,'SUIVI DES VERIFICATIONS'!$V213-'SUIVI DES VERIFICATIONS'!$AD213))</f>
        <v>0</v>
      </c>
      <c r="AC213" s="138" t="str">
        <f t="shared" si="7"/>
        <v>AVRIL</v>
      </c>
      <c r="AD213" s="139">
        <f>VLOOKUP('SUIVI DES VERIFICATIONS'!$AC213,'Liste 2'!$D$1:$E$12,2,FALSE)</f>
        <v>43585</v>
      </c>
      <c r="AE213" s="138">
        <f>IF('SUIVI DES VERIFICATIONS'!$V213="","",(MONTH('SUIVI DES VERIFICATIONS'!$V213))-(MONTH('SUIVI DES VERIFICATIONS'!$AD213)))</f>
        <v>0</v>
      </c>
      <c r="AF213" s="138" t="str">
        <f>IF(V213="","",VLOOKUP(MONTH(V213),LISTES!$A$15:$B$26,2,FALSE))</f>
        <v>AVRIL</v>
      </c>
      <c r="AG213" s="140" t="s">
        <v>9</v>
      </c>
      <c r="AH213" s="87"/>
      <c r="AI213" s="87"/>
      <c r="AJ213" s="87"/>
      <c r="AK213" s="118"/>
      <c r="AL213" s="87"/>
      <c r="AM213" s="119"/>
      <c r="AN213" s="127"/>
      <c r="AO213" s="162">
        <f>IF('SUIVI DES VERIFICATIONS'!$V213&gt;0,IF('SUIVI DES VERIFICATIONS'!$W213="",1,0),0)</f>
        <v>0</v>
      </c>
      <c r="AP213" s="141">
        <f>IF('SUIVI DES VERIFICATIONS'!$V213&gt;0,IF('SUIVI DES VERIFICATIONS'!$X213="",1,0),0)</f>
        <v>0</v>
      </c>
      <c r="AQ213" s="141">
        <f>IF('SUIVI DES VERIFICATIONS'!$V213&gt;0,IF('SUIVI DES VERIFICATIONS'!$AG213="",1,0),0)</f>
        <v>0</v>
      </c>
      <c r="AR213" s="150" t="str">
        <f>IF(Y213="","",VLOOKUP(Y213,'[1]TABLEAU LC1'!A:A,1,FALSE))</f>
        <v>2019-1230</v>
      </c>
    </row>
    <row r="214" spans="1:44" ht="30" customHeight="1">
      <c r="A214" s="95" t="str">
        <f t="shared" si="6"/>
        <v>17665-10--2</v>
      </c>
      <c r="B214" s="85">
        <v>17665</v>
      </c>
      <c r="C214" s="81" t="str">
        <f>VLOOKUP(A214,'Liste détentions mat2k'!$A$1:$I$2946,3,FALSE)</f>
        <v xml:space="preserve">BISON                         </v>
      </c>
      <c r="D214" s="86">
        <v>10</v>
      </c>
      <c r="E214" s="86"/>
      <c r="F214" s="86">
        <v>2</v>
      </c>
      <c r="G214" s="81" t="str">
        <f>IF('SUIVI DES VERIFICATIONS'!$D214="","",VLOOKUP(A214,'Liste détentions mat2k'!$A$1:$I$2946,5,FALSE))</f>
        <v xml:space="preserve">FLOTTEUR MOBILITE             </v>
      </c>
      <c r="H214" s="81" t="str">
        <f>IF('SUIVI DES VERIFICATIONS'!$E214="","",VLOOKUP(A214,'Liste détentions mat2k'!$A$1:$I$2946,7,FALSE))</f>
        <v/>
      </c>
      <c r="I214" s="102" t="str">
        <f>IF('SUIVI DES VERIFICATIONS'!$F214="","",VLOOKUP(A214,'Liste détentions mat2k'!$A$1:$I$2946,9,FALSE))</f>
        <v xml:space="preserve">SECURITE                      </v>
      </c>
      <c r="J214" s="109" t="s">
        <v>525</v>
      </c>
      <c r="K214" s="104" t="s">
        <v>525</v>
      </c>
      <c r="L214" s="104" t="s">
        <v>525</v>
      </c>
      <c r="M214" s="104" t="s">
        <v>525</v>
      </c>
      <c r="N214" s="104" t="s">
        <v>525</v>
      </c>
      <c r="O214" s="104" t="s">
        <v>526</v>
      </c>
      <c r="P214" s="104"/>
      <c r="Q214" s="104"/>
      <c r="R214" s="104"/>
      <c r="S214" s="104"/>
      <c r="T214" s="104"/>
      <c r="U214" s="114"/>
      <c r="V214" s="123"/>
      <c r="W214" s="117"/>
      <c r="X214" s="117"/>
      <c r="Y214" s="128"/>
      <c r="Z214" s="123"/>
      <c r="AA214" s="132"/>
      <c r="AB214" s="151" t="str">
        <f>IF('SUIVI DES VERIFICATIONS'!$V214="","",IF('SUIVI DES VERIFICATIONS'!$V214&lt;='SUIVI DES VERIFICATIONS'!$AD214,0,'SUIVI DES VERIFICATIONS'!$V214-'SUIVI DES VERIFICATIONS'!$AD214))</f>
        <v/>
      </c>
      <c r="AC214" s="134" t="str">
        <f t="shared" si="7"/>
        <v>JUIN</v>
      </c>
      <c r="AD214" s="135">
        <f>VLOOKUP('SUIVI DES VERIFICATIONS'!$AC214,'Liste 2'!$D$1:$E$12,2,FALSE)</f>
        <v>43646</v>
      </c>
      <c r="AE214" s="134" t="str">
        <f>IF('SUIVI DES VERIFICATIONS'!$V214="","",(MONTH('SUIVI DES VERIFICATIONS'!$V214))-(MONTH('SUIVI DES VERIFICATIONS'!$AD214)))</f>
        <v/>
      </c>
      <c r="AF214" s="134" t="str">
        <f>IF(V214="","",VLOOKUP(MONTH(V214),LISTES!$A$15:$B$26,2,FALSE))</f>
        <v/>
      </c>
      <c r="AG214" s="136"/>
      <c r="AH214" s="81"/>
      <c r="AI214" s="81"/>
      <c r="AJ214" s="81" t="s">
        <v>529</v>
      </c>
      <c r="AK214" s="116"/>
      <c r="AL214" s="81"/>
      <c r="AM214" s="117"/>
      <c r="AN214" s="128"/>
      <c r="AO214" s="163">
        <f>IF('SUIVI DES VERIFICATIONS'!$V214&gt;0,IF('SUIVI DES VERIFICATIONS'!$W214="",1,0),0)</f>
        <v>0</v>
      </c>
      <c r="AP214" s="137">
        <f>IF('SUIVI DES VERIFICATIONS'!$V214&gt;0,IF('SUIVI DES VERIFICATIONS'!$X214="",1,0),0)</f>
        <v>0</v>
      </c>
      <c r="AQ214" s="137">
        <f>IF('SUIVI DES VERIFICATIONS'!$V214&gt;0,IF('SUIVI DES VERIFICATIONS'!$AG214="",1,0),0)</f>
        <v>0</v>
      </c>
      <c r="AR214" s="152" t="str">
        <f>IF(Y214="","",VLOOKUP(Y214,'[1]TABLEAU LC1'!A:A,1,FALSE))</f>
        <v/>
      </c>
    </row>
    <row r="215" spans="1:44" ht="30" customHeight="1">
      <c r="A215" s="94" t="str">
        <f t="shared" si="6"/>
        <v>17665-11--0</v>
      </c>
      <c r="B215" s="88">
        <v>17665</v>
      </c>
      <c r="C215" s="87" t="str">
        <f>VLOOKUP(A215,'Liste détentions mat2k'!$A$1:$I$2946,3,FALSE)</f>
        <v xml:space="preserve">BISON                         </v>
      </c>
      <c r="D215" s="89">
        <v>11</v>
      </c>
      <c r="E215" s="89"/>
      <c r="F215" s="89">
        <v>0</v>
      </c>
      <c r="G215" s="87" t="str">
        <f>IF('SUIVI DES VERIFICATIONS'!$D215="","",VLOOKUP(A215,'Liste détentions mat2k'!$A$1:$I$2946,5,FALSE))</f>
        <v xml:space="preserve">CONDUITE DU NAVIRE/ PONT      </v>
      </c>
      <c r="H215" s="87" t="str">
        <f>IF('SUIVI DES VERIFICATIONS'!$E215="","",VLOOKUP(A215,'Liste détentions mat2k'!$A$1:$I$2946,7,FALSE))</f>
        <v/>
      </c>
      <c r="I215" s="101" t="str">
        <f>IF('SUIVI DES VERIFICATIONS'!$F215="","",VLOOKUP(A215,'Liste détentions mat2k'!$A$1:$I$2946,9,FALSE))</f>
        <v xml:space="preserve">MANOEUVRE                     </v>
      </c>
      <c r="J215" s="108" t="s">
        <v>525</v>
      </c>
      <c r="K215" s="105" t="s">
        <v>525</v>
      </c>
      <c r="L215" s="105" t="s">
        <v>526</v>
      </c>
      <c r="M215" s="105" t="s">
        <v>525</v>
      </c>
      <c r="N215" s="105" t="s">
        <v>525</v>
      </c>
      <c r="O215" s="105" t="s">
        <v>525</v>
      </c>
      <c r="P215" s="105"/>
      <c r="Q215" s="105"/>
      <c r="R215" s="105"/>
      <c r="S215" s="105"/>
      <c r="T215" s="105"/>
      <c r="U215" s="113"/>
      <c r="V215" s="122">
        <v>43525</v>
      </c>
      <c r="W215" s="119" t="s">
        <v>542</v>
      </c>
      <c r="X215" s="119" t="s">
        <v>825</v>
      </c>
      <c r="Y215" s="127" t="s">
        <v>728</v>
      </c>
      <c r="Z215" s="122">
        <v>43525</v>
      </c>
      <c r="AA215" s="131"/>
      <c r="AB215" s="149">
        <f>IF('SUIVI DES VERIFICATIONS'!$V215="","",IF('SUIVI DES VERIFICATIONS'!$V215&lt;='SUIVI DES VERIFICATIONS'!$AD215,0,'SUIVI DES VERIFICATIONS'!$V215-'SUIVI DES VERIFICATIONS'!$AD215))</f>
        <v>0</v>
      </c>
      <c r="AC215" s="138" t="str">
        <f t="shared" si="7"/>
        <v>MARS</v>
      </c>
      <c r="AD215" s="139">
        <f>VLOOKUP('SUIVI DES VERIFICATIONS'!$AC215,'Liste 2'!$D$1:$E$12,2,FALSE)</f>
        <v>43555</v>
      </c>
      <c r="AE215" s="138">
        <f>IF('SUIVI DES VERIFICATIONS'!$V215="","",(MONTH('SUIVI DES VERIFICATIONS'!$V215))-(MONTH('SUIVI DES VERIFICATIONS'!$AD215)))</f>
        <v>0</v>
      </c>
      <c r="AF215" s="138" t="str">
        <f>IF(V215="","",VLOOKUP(MONTH(V215),LISTES!$A$15:$B$26,2,FALSE))</f>
        <v>MARS</v>
      </c>
      <c r="AG215" s="140" t="s">
        <v>7</v>
      </c>
      <c r="AH215" s="87"/>
      <c r="AI215" s="87"/>
      <c r="AJ215" s="87"/>
      <c r="AK215" s="118"/>
      <c r="AL215" s="87"/>
      <c r="AM215" s="119"/>
      <c r="AN215" s="127"/>
      <c r="AO215" s="162">
        <f>IF('SUIVI DES VERIFICATIONS'!$V215&gt;0,IF('SUIVI DES VERIFICATIONS'!$W215="",1,0),0)</f>
        <v>0</v>
      </c>
      <c r="AP215" s="141">
        <f>IF('SUIVI DES VERIFICATIONS'!$V215&gt;0,IF('SUIVI DES VERIFICATIONS'!$X215="",1,0),0)</f>
        <v>0</v>
      </c>
      <c r="AQ215" s="141">
        <f>IF('SUIVI DES VERIFICATIONS'!$V215&gt;0,IF('SUIVI DES VERIFICATIONS'!$AG215="",1,0),0)</f>
        <v>0</v>
      </c>
      <c r="AR215" s="150" t="str">
        <f>IF(Y215="","",VLOOKUP(Y215,'[1]TABLEAU LC1'!A:A,1,FALSE))</f>
        <v>2019-511</v>
      </c>
    </row>
    <row r="216" spans="1:44" ht="30" customHeight="1">
      <c r="A216" s="95" t="str">
        <f t="shared" si="6"/>
        <v>17665-11--1</v>
      </c>
      <c r="B216" s="85">
        <v>17665</v>
      </c>
      <c r="C216" s="81" t="str">
        <f>VLOOKUP(A216,'Liste détentions mat2k'!$A$1:$I$2946,3,FALSE)</f>
        <v xml:space="preserve">BISON                         </v>
      </c>
      <c r="D216" s="86">
        <v>11</v>
      </c>
      <c r="E216" s="86"/>
      <c r="F216" s="86">
        <v>1</v>
      </c>
      <c r="G216" s="81" t="str">
        <f>IF('SUIVI DES VERIFICATIONS'!$D216="","",VLOOKUP(A216,'Liste détentions mat2k'!$A$1:$I$2946,5,FALSE))</f>
        <v xml:space="preserve">CONDUITE DU NAVIRE/ PONT      </v>
      </c>
      <c r="H216" s="81" t="str">
        <f>IF('SUIVI DES VERIFICATIONS'!$E216="","",VLOOKUP(A216,'Liste détentions mat2k'!$A$1:$I$2946,7,FALSE))</f>
        <v/>
      </c>
      <c r="I216" s="102" t="str">
        <f>IF('SUIVI DES VERIFICATIONS'!$F216="","",VLOOKUP(A216,'Liste détentions mat2k'!$A$1:$I$2946,9,FALSE))</f>
        <v xml:space="preserve">COUCHAGE                      </v>
      </c>
      <c r="J216" s="109"/>
      <c r="K216" s="104" t="s">
        <v>526</v>
      </c>
      <c r="L216" s="104" t="s">
        <v>525</v>
      </c>
      <c r="M216" s="104" t="s">
        <v>525</v>
      </c>
      <c r="N216" s="104" t="s">
        <v>525</v>
      </c>
      <c r="O216" s="104" t="s">
        <v>525</v>
      </c>
      <c r="P216" s="104"/>
      <c r="Q216" s="104"/>
      <c r="R216" s="104"/>
      <c r="S216" s="104"/>
      <c r="T216" s="104"/>
      <c r="U216" s="114"/>
      <c r="V216" s="123">
        <v>43500</v>
      </c>
      <c r="W216" s="117" t="s">
        <v>542</v>
      </c>
      <c r="X216" s="117" t="s">
        <v>825</v>
      </c>
      <c r="Y216" s="128" t="s">
        <v>599</v>
      </c>
      <c r="Z216" s="123">
        <v>43495</v>
      </c>
      <c r="AA216" s="132"/>
      <c r="AB216" s="151">
        <f>IF('SUIVI DES VERIFICATIONS'!$V216="","",IF('SUIVI DES VERIFICATIONS'!$V216&lt;='SUIVI DES VERIFICATIONS'!$AD216,0,'SUIVI DES VERIFICATIONS'!$V216-'SUIVI DES VERIFICATIONS'!$AD216))</f>
        <v>0</v>
      </c>
      <c r="AC216" s="134" t="str">
        <f t="shared" si="7"/>
        <v>FEVRIER</v>
      </c>
      <c r="AD216" s="135">
        <f>VLOOKUP('SUIVI DES VERIFICATIONS'!$AC216,'Liste 2'!$D$1:$E$12,2,FALSE)</f>
        <v>43524</v>
      </c>
      <c r="AE216" s="134">
        <f>IF('SUIVI DES VERIFICATIONS'!$V216="","",(MONTH('SUIVI DES VERIFICATIONS'!$V216))-(MONTH('SUIVI DES VERIFICATIONS'!$AD216)))</f>
        <v>0</v>
      </c>
      <c r="AF216" s="134" t="str">
        <f>IF(V216="","",VLOOKUP(MONTH(V216),LISTES!$A$15:$B$26,2,FALSE))</f>
        <v>FEVRIER</v>
      </c>
      <c r="AG216" s="136" t="s">
        <v>6</v>
      </c>
      <c r="AH216" s="81"/>
      <c r="AI216" s="81"/>
      <c r="AJ216" s="81" t="s">
        <v>529</v>
      </c>
      <c r="AK216" s="116">
        <v>43537</v>
      </c>
      <c r="AL216" s="81"/>
      <c r="AM216" s="117"/>
      <c r="AN216" s="128"/>
      <c r="AO216" s="163">
        <f>IF('SUIVI DES VERIFICATIONS'!$V216&gt;0,IF('SUIVI DES VERIFICATIONS'!$W216="",1,0),0)</f>
        <v>0</v>
      </c>
      <c r="AP216" s="137">
        <f>IF('SUIVI DES VERIFICATIONS'!$V216&gt;0,IF('SUIVI DES VERIFICATIONS'!$X216="",1,0),0)</f>
        <v>0</v>
      </c>
      <c r="AQ216" s="137">
        <f>IF('SUIVI DES VERIFICATIONS'!$V216&gt;0,IF('SUIVI DES VERIFICATIONS'!$AG216="",1,0),0)</f>
        <v>0</v>
      </c>
      <c r="AR216" s="152" t="str">
        <f>IF(Y216="","",VLOOKUP(Y216,'[1]TABLEAU LC1'!A:A,1,FALSE))</f>
        <v>2019-232</v>
      </c>
    </row>
    <row r="217" spans="1:44" ht="30" customHeight="1">
      <c r="A217" s="94" t="str">
        <f t="shared" si="6"/>
        <v>17665-11--2</v>
      </c>
      <c r="B217" s="88">
        <v>17665</v>
      </c>
      <c r="C217" s="87" t="str">
        <f>VLOOKUP(A217,'Liste détentions mat2k'!$A$1:$I$2946,3,FALSE)</f>
        <v xml:space="preserve">BISON                         </v>
      </c>
      <c r="D217" s="89">
        <v>11</v>
      </c>
      <c r="E217" s="89"/>
      <c r="F217" s="89">
        <v>2</v>
      </c>
      <c r="G217" s="87" t="str">
        <f>IF('SUIVI DES VERIFICATIONS'!$D217="","",VLOOKUP(A217,'Liste détentions mat2k'!$A$1:$I$2946,5,FALSE))</f>
        <v xml:space="preserve">CONDUITE DU NAVIRE/ PONT      </v>
      </c>
      <c r="H217" s="87" t="str">
        <f>IF('SUIVI DES VERIFICATIONS'!$E217="","",VLOOKUP(A217,'Liste détentions mat2k'!$A$1:$I$2946,7,FALSE))</f>
        <v/>
      </c>
      <c r="I217" s="101" t="str">
        <f>IF('SUIVI DES VERIFICATIONS'!$F217="","",VLOOKUP(A217,'Liste détentions mat2k'!$A$1:$I$2946,9,FALSE))</f>
        <v xml:space="preserve">CASERNEMENT                   </v>
      </c>
      <c r="J217" s="108" t="s">
        <v>525</v>
      </c>
      <c r="K217" s="105" t="s">
        <v>525</v>
      </c>
      <c r="L217" s="105" t="s">
        <v>525</v>
      </c>
      <c r="M217" s="105" t="s">
        <v>525</v>
      </c>
      <c r="N217" s="105" t="s">
        <v>526</v>
      </c>
      <c r="O217" s="105" t="s">
        <v>525</v>
      </c>
      <c r="P217" s="105"/>
      <c r="Q217" s="105"/>
      <c r="R217" s="105"/>
      <c r="S217" s="105"/>
      <c r="T217" s="105"/>
      <c r="U217" s="113"/>
      <c r="V217" s="122"/>
      <c r="W217" s="119"/>
      <c r="X217" s="119"/>
      <c r="Y217" s="127"/>
      <c r="Z217" s="122">
        <v>43587</v>
      </c>
      <c r="AA217" s="131"/>
      <c r="AB217" s="149" t="str">
        <f>IF('SUIVI DES VERIFICATIONS'!$V217="","",IF('SUIVI DES VERIFICATIONS'!$V217&lt;='SUIVI DES VERIFICATIONS'!$AD217,0,'SUIVI DES VERIFICATIONS'!$V217-'SUIVI DES VERIFICATIONS'!$AD217))</f>
        <v/>
      </c>
      <c r="AC217" s="138" t="str">
        <f t="shared" si="7"/>
        <v>MAI</v>
      </c>
      <c r="AD217" s="139">
        <f>VLOOKUP('SUIVI DES VERIFICATIONS'!$AC217,'Liste 2'!$D$1:$E$12,2,FALSE)</f>
        <v>43616</v>
      </c>
      <c r="AE217" s="138" t="str">
        <f>IF('SUIVI DES VERIFICATIONS'!$V217="","",(MONTH('SUIVI DES VERIFICATIONS'!$V217))-(MONTH('SUIVI DES VERIFICATIONS'!$AD217)))</f>
        <v/>
      </c>
      <c r="AF217" s="138" t="str">
        <f>IF(V217="","",VLOOKUP(MONTH(V217),LISTES!$A$15:$B$26,2,FALSE))</f>
        <v/>
      </c>
      <c r="AG217" s="140"/>
      <c r="AH217" s="87"/>
      <c r="AI217" s="87"/>
      <c r="AJ217" s="87"/>
      <c r="AK217" s="118"/>
      <c r="AL217" s="87"/>
      <c r="AM217" s="119"/>
      <c r="AN217" s="127"/>
      <c r="AO217" s="162">
        <f>IF('SUIVI DES VERIFICATIONS'!$V217&gt;0,IF('SUIVI DES VERIFICATIONS'!$W217="",1,0),0)</f>
        <v>0</v>
      </c>
      <c r="AP217" s="141">
        <f>IF('SUIVI DES VERIFICATIONS'!$V217&gt;0,IF('SUIVI DES VERIFICATIONS'!$X217="",1,0),0)</f>
        <v>0</v>
      </c>
      <c r="AQ217" s="141">
        <f>IF('SUIVI DES VERIFICATIONS'!$V217&gt;0,IF('SUIVI DES VERIFICATIONS'!$AG217="",1,0),0)</f>
        <v>0</v>
      </c>
      <c r="AR217" s="150" t="str">
        <f>IF(Y217="","",VLOOKUP(Y217,'[1]TABLEAU LC1'!A:A,1,FALSE))</f>
        <v/>
      </c>
    </row>
    <row r="218" spans="1:44" ht="30" customHeight="1">
      <c r="A218" s="95" t="str">
        <f t="shared" si="6"/>
        <v>17665-11--3</v>
      </c>
      <c r="B218" s="85">
        <v>17665</v>
      </c>
      <c r="C218" s="81" t="str">
        <f>VLOOKUP(A218,'Liste détentions mat2k'!$A$1:$I$2946,3,FALSE)</f>
        <v xml:space="preserve">BISON                         </v>
      </c>
      <c r="D218" s="86">
        <v>11</v>
      </c>
      <c r="E218" s="86"/>
      <c r="F218" s="86">
        <v>3</v>
      </c>
      <c r="G218" s="81" t="str">
        <f>IF('SUIVI DES VERIFICATIONS'!$D218="","",VLOOKUP(A218,'Liste détentions mat2k'!$A$1:$I$2946,5,FALSE))</f>
        <v xml:space="preserve">CONDUITE DU NAVIRE/ PONT      </v>
      </c>
      <c r="H218" s="81" t="str">
        <f>IF('SUIVI DES VERIFICATIONS'!$E218="","",VLOOKUP(A218,'Liste détentions mat2k'!$A$1:$I$2946,7,FALSE))</f>
        <v/>
      </c>
      <c r="I218" s="102" t="str">
        <f>IF('SUIVI DES VERIFICATIONS'!$F218="","",VLOOKUP(A218,'Liste détentions mat2k'!$A$1:$I$2946,9,FALSE))</f>
        <v xml:space="preserve">TIMONERIE                     </v>
      </c>
      <c r="J218" s="109"/>
      <c r="K218" s="104" t="s">
        <v>526</v>
      </c>
      <c r="L218" s="104" t="s">
        <v>525</v>
      </c>
      <c r="M218" s="104" t="s">
        <v>525</v>
      </c>
      <c r="N218" s="104" t="s">
        <v>525</v>
      </c>
      <c r="O218" s="104" t="s">
        <v>525</v>
      </c>
      <c r="P218" s="104"/>
      <c r="Q218" s="104"/>
      <c r="R218" s="104"/>
      <c r="S218" s="104"/>
      <c r="T218" s="104"/>
      <c r="U218" s="114"/>
      <c r="V218" s="123">
        <v>43500</v>
      </c>
      <c r="W218" s="117" t="s">
        <v>542</v>
      </c>
      <c r="X218" s="117" t="s">
        <v>825</v>
      </c>
      <c r="Y218" s="128" t="s">
        <v>598</v>
      </c>
      <c r="Z218" s="123">
        <v>43495</v>
      </c>
      <c r="AA218" s="132"/>
      <c r="AB218" s="151">
        <f>IF('SUIVI DES VERIFICATIONS'!$V218="","",IF('SUIVI DES VERIFICATIONS'!$V218&lt;='SUIVI DES VERIFICATIONS'!$AD218,0,'SUIVI DES VERIFICATIONS'!$V218-'SUIVI DES VERIFICATIONS'!$AD218))</f>
        <v>0</v>
      </c>
      <c r="AC218" s="134" t="str">
        <f t="shared" si="7"/>
        <v>FEVRIER</v>
      </c>
      <c r="AD218" s="135">
        <f>VLOOKUP('SUIVI DES VERIFICATIONS'!$AC218,'Liste 2'!$D$1:$E$12,2,FALSE)</f>
        <v>43524</v>
      </c>
      <c r="AE218" s="134">
        <f>IF('SUIVI DES VERIFICATIONS'!$V218="","",(MONTH('SUIVI DES VERIFICATIONS'!$V218))-(MONTH('SUIVI DES VERIFICATIONS'!$AD218)))</f>
        <v>0</v>
      </c>
      <c r="AF218" s="134" t="str">
        <f>IF(V218="","",VLOOKUP(MONTH(V218),LISTES!$A$15:$B$26,2,FALSE))</f>
        <v>FEVRIER</v>
      </c>
      <c r="AG218" s="136" t="s">
        <v>6</v>
      </c>
      <c r="AH218" s="81"/>
      <c r="AI218" s="81"/>
      <c r="AJ218" s="81" t="s">
        <v>529</v>
      </c>
      <c r="AK218" s="116">
        <v>43537</v>
      </c>
      <c r="AL218" s="81"/>
      <c r="AM218" s="117"/>
      <c r="AN218" s="128"/>
      <c r="AO218" s="163">
        <f>IF('SUIVI DES VERIFICATIONS'!$V218&gt;0,IF('SUIVI DES VERIFICATIONS'!$W218="",1,0),0)</f>
        <v>0</v>
      </c>
      <c r="AP218" s="137">
        <f>IF('SUIVI DES VERIFICATIONS'!$V218&gt;0,IF('SUIVI DES VERIFICATIONS'!$X218="",1,0),0)</f>
        <v>0</v>
      </c>
      <c r="AQ218" s="137">
        <f>IF('SUIVI DES VERIFICATIONS'!$V218&gt;0,IF('SUIVI DES VERIFICATIONS'!$AG218="",1,0),0)</f>
        <v>0</v>
      </c>
      <c r="AR218" s="152" t="str">
        <f>IF(Y218="","",VLOOKUP(Y218,'[1]TABLEAU LC1'!A:A,1,FALSE))</f>
        <v>2019-231</v>
      </c>
    </row>
    <row r="219" spans="1:44" ht="30" customHeight="1">
      <c r="A219" s="94" t="str">
        <f t="shared" si="6"/>
        <v>17665-12--1</v>
      </c>
      <c r="B219" s="88">
        <v>17665</v>
      </c>
      <c r="C219" s="87" t="str">
        <f>VLOOKUP(A219,'Liste détentions mat2k'!$A$1:$I$2946,3,FALSE)</f>
        <v xml:space="preserve">BISON                         </v>
      </c>
      <c r="D219" s="89">
        <v>12</v>
      </c>
      <c r="E219" s="89"/>
      <c r="F219" s="89">
        <v>1</v>
      </c>
      <c r="G219" s="87" t="str">
        <f>IF('SUIVI DES VERIFICATIONS'!$D219="","",VLOOKUP(A219,'Liste détentions mat2k'!$A$1:$I$2946,5,FALSE))</f>
        <v xml:space="preserve">COMMISSARIAT                  </v>
      </c>
      <c r="H219" s="87" t="str">
        <f>IF('SUIVI DES VERIFICATIONS'!$E219="","",VLOOKUP(A219,'Liste détentions mat2k'!$A$1:$I$2946,7,FALSE))</f>
        <v/>
      </c>
      <c r="I219" s="101" t="str">
        <f>IF('SUIVI DES VERIFICATIONS'!$F219="","",VLOOKUP(A219,'Liste détentions mat2k'!$A$1:$I$2946,9,FALSE))</f>
        <v xml:space="preserve">SECRETARIAT/BO                </v>
      </c>
      <c r="J219" s="108" t="s">
        <v>525</v>
      </c>
      <c r="K219" s="105" t="s">
        <v>525</v>
      </c>
      <c r="L219" s="105" t="s">
        <v>525</v>
      </c>
      <c r="M219" s="105" t="s">
        <v>526</v>
      </c>
      <c r="N219" s="105" t="s">
        <v>525</v>
      </c>
      <c r="O219" s="105" t="s">
        <v>525</v>
      </c>
      <c r="P219" s="105"/>
      <c r="Q219" s="105"/>
      <c r="R219" s="105"/>
      <c r="S219" s="105"/>
      <c r="T219" s="105"/>
      <c r="U219" s="113"/>
      <c r="V219" s="122">
        <v>43578</v>
      </c>
      <c r="W219" s="119" t="s">
        <v>542</v>
      </c>
      <c r="X219" s="119" t="s">
        <v>825</v>
      </c>
      <c r="Y219" s="127" t="s">
        <v>1054</v>
      </c>
      <c r="Z219" s="122">
        <v>43552</v>
      </c>
      <c r="AA219" s="131"/>
      <c r="AB219" s="149">
        <f>IF('SUIVI DES VERIFICATIONS'!$V219="","",IF('SUIVI DES VERIFICATIONS'!$V219&lt;='SUIVI DES VERIFICATIONS'!$AD219,0,'SUIVI DES VERIFICATIONS'!$V219-'SUIVI DES VERIFICATIONS'!$AD219))</f>
        <v>0</v>
      </c>
      <c r="AC219" s="138" t="str">
        <f t="shared" si="7"/>
        <v>AVRIL</v>
      </c>
      <c r="AD219" s="139">
        <f>VLOOKUP('SUIVI DES VERIFICATIONS'!$AC219,'Liste 2'!$D$1:$E$12,2,FALSE)</f>
        <v>43585</v>
      </c>
      <c r="AE219" s="138">
        <f>IF('SUIVI DES VERIFICATIONS'!$V219="","",(MONTH('SUIVI DES VERIFICATIONS'!$V219))-(MONTH('SUIVI DES VERIFICATIONS'!$AD219)))</f>
        <v>0</v>
      </c>
      <c r="AF219" s="138" t="str">
        <f>IF(V219="","",VLOOKUP(MONTH(V219),LISTES!$A$15:$B$26,2,FALSE))</f>
        <v>AVRIL</v>
      </c>
      <c r="AG219" s="140" t="s">
        <v>9</v>
      </c>
      <c r="AH219" s="87"/>
      <c r="AI219" s="87"/>
      <c r="AJ219" s="87"/>
      <c r="AK219" s="118"/>
      <c r="AL219" s="87"/>
      <c r="AM219" s="119"/>
      <c r="AN219" s="127"/>
      <c r="AO219" s="162">
        <f>IF('SUIVI DES VERIFICATIONS'!$V219&gt;0,IF('SUIVI DES VERIFICATIONS'!$W219="",1,0),0)</f>
        <v>0</v>
      </c>
      <c r="AP219" s="141">
        <f>IF('SUIVI DES VERIFICATIONS'!$V219&gt;0,IF('SUIVI DES VERIFICATIONS'!$X219="",1,0),0)</f>
        <v>0</v>
      </c>
      <c r="AQ219" s="141">
        <f>IF('SUIVI DES VERIFICATIONS'!$V219&gt;0,IF('SUIVI DES VERIFICATIONS'!$AG219="",1,0),0)</f>
        <v>0</v>
      </c>
      <c r="AR219" s="150" t="str">
        <f>IF(Y219="","",VLOOKUP(Y219,'[1]TABLEAU LC1'!A:A,1,FALSE))</f>
        <v>2019-1228</v>
      </c>
    </row>
    <row r="220" spans="1:44" ht="30" customHeight="1">
      <c r="A220" s="95" t="str">
        <f t="shared" si="6"/>
        <v>17665-12--2</v>
      </c>
      <c r="B220" s="85">
        <v>17665</v>
      </c>
      <c r="C220" s="81" t="str">
        <f>VLOOKUP(A220,'Liste détentions mat2k'!$A$1:$I$2946,3,FALSE)</f>
        <v xml:space="preserve">BISON                         </v>
      </c>
      <c r="D220" s="86">
        <v>12</v>
      </c>
      <c r="E220" s="86"/>
      <c r="F220" s="86">
        <v>2</v>
      </c>
      <c r="G220" s="81" t="str">
        <f>IF('SUIVI DES VERIFICATIONS'!$D220="","",VLOOKUP(A220,'Liste détentions mat2k'!$A$1:$I$2946,5,FALSE))</f>
        <v xml:space="preserve">COMMISSARIAT                  </v>
      </c>
      <c r="H220" s="81" t="str">
        <f>IF('SUIVI DES VERIFICATIONS'!$E220="","",VLOOKUP(A220,'Liste détentions mat2k'!$A$1:$I$2946,7,FALSE))</f>
        <v/>
      </c>
      <c r="I220" s="102" t="str">
        <f>IF('SUIVI DES VERIFICATIONS'!$F220="","",VLOOKUP(A220,'Liste détentions mat2k'!$A$1:$I$2946,9,FALSE))</f>
        <v xml:space="preserve">EFFETS SPECIAUX               </v>
      </c>
      <c r="J220" s="109" t="s">
        <v>525</v>
      </c>
      <c r="K220" s="104" t="s">
        <v>525</v>
      </c>
      <c r="L220" s="104" t="s">
        <v>525</v>
      </c>
      <c r="M220" s="104" t="s">
        <v>526</v>
      </c>
      <c r="N220" s="104" t="s">
        <v>525</v>
      </c>
      <c r="O220" s="104" t="s">
        <v>525</v>
      </c>
      <c r="P220" s="104"/>
      <c r="Q220" s="104"/>
      <c r="R220" s="104"/>
      <c r="S220" s="104"/>
      <c r="T220" s="104"/>
      <c r="U220" s="114"/>
      <c r="V220" s="123">
        <v>43570</v>
      </c>
      <c r="W220" s="117" t="s">
        <v>542</v>
      </c>
      <c r="X220" s="117" t="s">
        <v>825</v>
      </c>
      <c r="Y220" s="128" t="s">
        <v>1055</v>
      </c>
      <c r="Z220" s="123">
        <v>43552</v>
      </c>
      <c r="AA220" s="132"/>
      <c r="AB220" s="151">
        <f>IF('SUIVI DES VERIFICATIONS'!$V220="","",IF('SUIVI DES VERIFICATIONS'!$V220&lt;='SUIVI DES VERIFICATIONS'!$AD220,0,'SUIVI DES VERIFICATIONS'!$V220-'SUIVI DES VERIFICATIONS'!$AD220))</f>
        <v>0</v>
      </c>
      <c r="AC220" s="134" t="str">
        <f t="shared" si="7"/>
        <v>AVRIL</v>
      </c>
      <c r="AD220" s="135">
        <f>VLOOKUP('SUIVI DES VERIFICATIONS'!$AC220,'Liste 2'!$D$1:$E$12,2,FALSE)</f>
        <v>43585</v>
      </c>
      <c r="AE220" s="134">
        <f>IF('SUIVI DES VERIFICATIONS'!$V220="","",(MONTH('SUIVI DES VERIFICATIONS'!$V220))-(MONTH('SUIVI DES VERIFICATIONS'!$AD220)))</f>
        <v>0</v>
      </c>
      <c r="AF220" s="134" t="str">
        <f>IF(V220="","",VLOOKUP(MONTH(V220),LISTES!$A$15:$B$26,2,FALSE))</f>
        <v>AVRIL</v>
      </c>
      <c r="AG220" s="136" t="s">
        <v>9</v>
      </c>
      <c r="AH220" s="81"/>
      <c r="AI220" s="81"/>
      <c r="AJ220" s="81" t="s">
        <v>529</v>
      </c>
      <c r="AK220" s="116">
        <v>43579</v>
      </c>
      <c r="AL220" s="81"/>
      <c r="AM220" s="117"/>
      <c r="AN220" s="128"/>
      <c r="AO220" s="163">
        <f>IF('SUIVI DES VERIFICATIONS'!$V220&gt;0,IF('SUIVI DES VERIFICATIONS'!$W220="",1,0),0)</f>
        <v>0</v>
      </c>
      <c r="AP220" s="137">
        <f>IF('SUIVI DES VERIFICATIONS'!$V220&gt;0,IF('SUIVI DES VERIFICATIONS'!$X220="",1,0),0)</f>
        <v>0</v>
      </c>
      <c r="AQ220" s="137">
        <f>IF('SUIVI DES VERIFICATIONS'!$V220&gt;0,IF('SUIVI DES VERIFICATIONS'!$AG220="",1,0),0)</f>
        <v>0</v>
      </c>
      <c r="AR220" s="152" t="str">
        <f>IF(Y220="","",VLOOKUP(Y220,'[1]TABLEAU LC1'!A:A,1,FALSE))</f>
        <v>2019-1229</v>
      </c>
    </row>
    <row r="221" spans="1:44" ht="30" customHeight="1">
      <c r="A221" s="94" t="str">
        <f t="shared" si="6"/>
        <v>17665-12--4</v>
      </c>
      <c r="B221" s="88">
        <v>17665</v>
      </c>
      <c r="C221" s="87" t="str">
        <f>VLOOKUP(A221,'Liste détentions mat2k'!$A$1:$I$2946,3,FALSE)</f>
        <v xml:space="preserve">BISON                         </v>
      </c>
      <c r="D221" s="89">
        <v>12</v>
      </c>
      <c r="E221" s="89"/>
      <c r="F221" s="89">
        <v>4</v>
      </c>
      <c r="G221" s="87" t="str">
        <f>IF('SUIVI DES VERIFICATIONS'!$D221="","",VLOOKUP(A221,'Liste détentions mat2k'!$A$1:$I$2946,5,FALSE))</f>
        <v xml:space="preserve">COMMISSARIAT                  </v>
      </c>
      <c r="H221" s="87" t="str">
        <f>IF('SUIVI DES VERIFICATIONS'!$E221="","",VLOOKUP(A221,'Liste détentions mat2k'!$A$1:$I$2946,7,FALSE))</f>
        <v/>
      </c>
      <c r="I221" s="101" t="str">
        <f>IF('SUIVI DES VERIFICATIONS'!$F221="","",VLOOKUP(A221,'Liste détentions mat2k'!$A$1:$I$2946,9,FALSE))</f>
        <v xml:space="preserve">TABLE CDT                     </v>
      </c>
      <c r="J221" s="108" t="s">
        <v>525</v>
      </c>
      <c r="K221" s="105" t="s">
        <v>525</v>
      </c>
      <c r="L221" s="105" t="s">
        <v>525</v>
      </c>
      <c r="M221" s="105" t="s">
        <v>525</v>
      </c>
      <c r="N221" s="105" t="s">
        <v>525</v>
      </c>
      <c r="O221" s="105" t="s">
        <v>526</v>
      </c>
      <c r="P221" s="105"/>
      <c r="Q221" s="105"/>
      <c r="R221" s="105"/>
      <c r="S221" s="105"/>
      <c r="T221" s="105"/>
      <c r="U221" s="113"/>
      <c r="V221" s="122"/>
      <c r="W221" s="119"/>
      <c r="X221" s="119"/>
      <c r="Y221" s="127"/>
      <c r="Z221" s="122"/>
      <c r="AA221" s="131"/>
      <c r="AB221" s="149" t="str">
        <f>IF('SUIVI DES VERIFICATIONS'!$V221="","",IF('SUIVI DES VERIFICATIONS'!$V221&lt;='SUIVI DES VERIFICATIONS'!$AD221,0,'SUIVI DES VERIFICATIONS'!$V221-'SUIVI DES VERIFICATIONS'!$AD221))</f>
        <v/>
      </c>
      <c r="AC221" s="138" t="str">
        <f t="shared" si="7"/>
        <v>JUIN</v>
      </c>
      <c r="AD221" s="139">
        <f>VLOOKUP('SUIVI DES VERIFICATIONS'!$AC221,'Liste 2'!$D$1:$E$12,2,FALSE)</f>
        <v>43646</v>
      </c>
      <c r="AE221" s="138" t="str">
        <f>IF('SUIVI DES VERIFICATIONS'!$V221="","",(MONTH('SUIVI DES VERIFICATIONS'!$V221))-(MONTH('SUIVI DES VERIFICATIONS'!$AD221)))</f>
        <v/>
      </c>
      <c r="AF221" s="138" t="str">
        <f>IF(V221="","",VLOOKUP(MONTH(V221),LISTES!$A$15:$B$26,2,FALSE))</f>
        <v/>
      </c>
      <c r="AG221" s="140"/>
      <c r="AH221" s="87" t="s">
        <v>526</v>
      </c>
      <c r="AI221" s="87"/>
      <c r="AJ221" s="87"/>
      <c r="AK221" s="118"/>
      <c r="AL221" s="87"/>
      <c r="AM221" s="119"/>
      <c r="AN221" s="127"/>
      <c r="AO221" s="162">
        <f>IF('SUIVI DES VERIFICATIONS'!$V221&gt;0,IF('SUIVI DES VERIFICATIONS'!$W221="",1,0),0)</f>
        <v>0</v>
      </c>
      <c r="AP221" s="141">
        <f>IF('SUIVI DES VERIFICATIONS'!$V221&gt;0,IF('SUIVI DES VERIFICATIONS'!$X221="",1,0),0)</f>
        <v>0</v>
      </c>
      <c r="AQ221" s="141">
        <f>IF('SUIVI DES VERIFICATIONS'!$V221&gt;0,IF('SUIVI DES VERIFICATIONS'!$AG221="",1,0),0)</f>
        <v>0</v>
      </c>
      <c r="AR221" s="150" t="str">
        <f>IF(Y221="","",VLOOKUP(Y221,'[1]TABLEAU LC1'!A:A,1,FALSE))</f>
        <v/>
      </c>
    </row>
    <row r="222" spans="1:44" ht="30" customHeight="1">
      <c r="A222" s="95" t="str">
        <f t="shared" si="6"/>
        <v>17665-12--5</v>
      </c>
      <c r="B222" s="85">
        <v>17665</v>
      </c>
      <c r="C222" s="81" t="str">
        <f>VLOOKUP(A222,'Liste détentions mat2k'!$A$1:$I$2946,3,FALSE)</f>
        <v xml:space="preserve">BISON                         </v>
      </c>
      <c r="D222" s="86">
        <v>12</v>
      </c>
      <c r="E222" s="86"/>
      <c r="F222" s="86">
        <v>5</v>
      </c>
      <c r="G222" s="81" t="str">
        <f>IF('SUIVI DES VERIFICATIONS'!$D222="","",VLOOKUP(A222,'Liste détentions mat2k'!$A$1:$I$2946,5,FALSE))</f>
        <v xml:space="preserve">COMMISSARIAT                  </v>
      </c>
      <c r="H222" s="81" t="str">
        <f>IF('SUIVI DES VERIFICATIONS'!$E222="","",VLOOKUP(A222,'Liste détentions mat2k'!$A$1:$I$2946,7,FALSE))</f>
        <v/>
      </c>
      <c r="I222" s="102" t="str">
        <f>IF('SUIVI DES VERIFICATIONS'!$F222="","",VLOOKUP(A222,'Liste détentions mat2k'!$A$1:$I$2946,9,FALSE))</f>
        <v xml:space="preserve">TABLE OMS                     </v>
      </c>
      <c r="J222" s="109" t="s">
        <v>525</v>
      </c>
      <c r="K222" s="104" t="s">
        <v>526</v>
      </c>
      <c r="L222" s="104" t="s">
        <v>525</v>
      </c>
      <c r="M222" s="104" t="s">
        <v>525</v>
      </c>
      <c r="N222" s="104" t="s">
        <v>525</v>
      </c>
      <c r="O222" s="104" t="s">
        <v>525</v>
      </c>
      <c r="P222" s="104"/>
      <c r="Q222" s="104"/>
      <c r="R222" s="104"/>
      <c r="S222" s="104"/>
      <c r="T222" s="104"/>
      <c r="U222" s="114"/>
      <c r="V222" s="123">
        <v>43497</v>
      </c>
      <c r="W222" s="117" t="s">
        <v>542</v>
      </c>
      <c r="X222" s="117" t="s">
        <v>825</v>
      </c>
      <c r="Y222" s="128" t="s">
        <v>606</v>
      </c>
      <c r="Z222" s="123">
        <v>43495</v>
      </c>
      <c r="AA222" s="132"/>
      <c r="AB222" s="151">
        <f>IF('SUIVI DES VERIFICATIONS'!$V222="","",IF('SUIVI DES VERIFICATIONS'!$V222&lt;='SUIVI DES VERIFICATIONS'!$AD222,0,'SUIVI DES VERIFICATIONS'!$V222-'SUIVI DES VERIFICATIONS'!$AD222))</f>
        <v>0</v>
      </c>
      <c r="AC222" s="134" t="str">
        <f t="shared" si="7"/>
        <v>FEVRIER</v>
      </c>
      <c r="AD222" s="135">
        <f>VLOOKUP('SUIVI DES VERIFICATIONS'!$AC222,'Liste 2'!$D$1:$E$12,2,FALSE)</f>
        <v>43524</v>
      </c>
      <c r="AE222" s="134">
        <f>IF('SUIVI DES VERIFICATIONS'!$V222="","",(MONTH('SUIVI DES VERIFICATIONS'!$V222))-(MONTH('SUIVI DES VERIFICATIONS'!$AD222)))</f>
        <v>0</v>
      </c>
      <c r="AF222" s="134" t="str">
        <f>IF(V222="","",VLOOKUP(MONTH(V222),LISTES!$A$15:$B$26,2,FALSE))</f>
        <v>FEVRIER</v>
      </c>
      <c r="AG222" s="136" t="s">
        <v>6</v>
      </c>
      <c r="AH222" s="81"/>
      <c r="AI222" s="81"/>
      <c r="AJ222" s="81"/>
      <c r="AK222" s="116"/>
      <c r="AL222" s="81"/>
      <c r="AM222" s="117"/>
      <c r="AN222" s="128"/>
      <c r="AO222" s="163">
        <f>IF('SUIVI DES VERIFICATIONS'!$V222&gt;0,IF('SUIVI DES VERIFICATIONS'!$W222="",1,0),0)</f>
        <v>0</v>
      </c>
      <c r="AP222" s="137">
        <f>IF('SUIVI DES VERIFICATIONS'!$V222&gt;0,IF('SUIVI DES VERIFICATIONS'!$X222="",1,0),0)</f>
        <v>0</v>
      </c>
      <c r="AQ222" s="137">
        <f>IF('SUIVI DES VERIFICATIONS'!$V222&gt;0,IF('SUIVI DES VERIFICATIONS'!$AG222="",1,0),0)</f>
        <v>0</v>
      </c>
      <c r="AR222" s="152" t="str">
        <f>IF(Y222="","",VLOOKUP(Y222,'[1]TABLEAU LC1'!A:A,1,FALSE))</f>
        <v>2019-243</v>
      </c>
    </row>
    <row r="223" spans="1:44" ht="30" customHeight="1">
      <c r="A223" s="94" t="str">
        <f t="shared" si="6"/>
        <v>17665-13--1</v>
      </c>
      <c r="B223" s="88">
        <v>17665</v>
      </c>
      <c r="C223" s="87" t="str">
        <f>VLOOKUP(A223,'Liste détentions mat2k'!$A$1:$I$2946,3,FALSE)</f>
        <v xml:space="preserve">BISON                         </v>
      </c>
      <c r="D223" s="89">
        <v>13</v>
      </c>
      <c r="E223" s="89"/>
      <c r="F223" s="89">
        <v>1</v>
      </c>
      <c r="G223" s="87" t="str">
        <f>IF('SUIVI DES VERIFICATIONS'!$D223="","",VLOOKUP(A223,'Liste détentions mat2k'!$A$1:$I$2946,5,FALSE))</f>
        <v xml:space="preserve">ARMES INFANTERIE              </v>
      </c>
      <c r="H223" s="87" t="str">
        <f>IF('SUIVI DES VERIFICATIONS'!$E223="","",VLOOKUP(A223,'Liste détentions mat2k'!$A$1:$I$2946,7,FALSE))</f>
        <v/>
      </c>
      <c r="I223" s="101" t="str">
        <f>IF('SUIVI DES VERIFICATIONS'!$F223="","",VLOOKUP(A223,'Liste détentions mat2k'!$A$1:$I$2946,9,FALSE))</f>
        <v xml:space="preserve">ARMES INFANTERIE              </v>
      </c>
      <c r="J223" s="108" t="s">
        <v>525</v>
      </c>
      <c r="K223" s="105" t="s">
        <v>525</v>
      </c>
      <c r="L223" s="105" t="s">
        <v>525</v>
      </c>
      <c r="M223" s="105" t="s">
        <v>525</v>
      </c>
      <c r="N223" s="105" t="s">
        <v>526</v>
      </c>
      <c r="O223" s="105" t="s">
        <v>525</v>
      </c>
      <c r="P223" s="105"/>
      <c r="Q223" s="105"/>
      <c r="R223" s="105"/>
      <c r="S223" s="105"/>
      <c r="T223" s="105"/>
      <c r="U223" s="113"/>
      <c r="V223" s="122"/>
      <c r="W223" s="119"/>
      <c r="X223" s="119"/>
      <c r="Y223" s="127"/>
      <c r="Z223" s="122">
        <v>43581</v>
      </c>
      <c r="AA223" s="131"/>
      <c r="AB223" s="149" t="str">
        <f>IF('SUIVI DES VERIFICATIONS'!$V223="","",IF('SUIVI DES VERIFICATIONS'!$V223&lt;='SUIVI DES VERIFICATIONS'!$AD223,0,'SUIVI DES VERIFICATIONS'!$V223-'SUIVI DES VERIFICATIONS'!$AD223))</f>
        <v/>
      </c>
      <c r="AC223" s="138" t="str">
        <f t="shared" si="7"/>
        <v>MAI</v>
      </c>
      <c r="AD223" s="139">
        <f>VLOOKUP('SUIVI DES VERIFICATIONS'!$AC223,'Liste 2'!$D$1:$E$12,2,FALSE)</f>
        <v>43616</v>
      </c>
      <c r="AE223" s="138" t="str">
        <f>IF('SUIVI DES VERIFICATIONS'!$V223="","",(MONTH('SUIVI DES VERIFICATIONS'!$V223))-(MONTH('SUIVI DES VERIFICATIONS'!$AD223)))</f>
        <v/>
      </c>
      <c r="AF223" s="138" t="str">
        <f>IF(V223="","",VLOOKUP(MONTH(V223),LISTES!$A$15:$B$26,2,FALSE))</f>
        <v/>
      </c>
      <c r="AG223" s="140"/>
      <c r="AH223" s="87"/>
      <c r="AI223" s="87"/>
      <c r="AJ223" s="87" t="s">
        <v>529</v>
      </c>
      <c r="AK223" s="118"/>
      <c r="AL223" s="87"/>
      <c r="AM223" s="119"/>
      <c r="AN223" s="127"/>
      <c r="AO223" s="162">
        <f>IF('SUIVI DES VERIFICATIONS'!$V223&gt;0,IF('SUIVI DES VERIFICATIONS'!$W223="",1,0),0)</f>
        <v>0</v>
      </c>
      <c r="AP223" s="141">
        <f>IF('SUIVI DES VERIFICATIONS'!$V223&gt;0,IF('SUIVI DES VERIFICATIONS'!$X223="",1,0),0)</f>
        <v>0</v>
      </c>
      <c r="AQ223" s="141">
        <f>IF('SUIVI DES VERIFICATIONS'!$V223&gt;0,IF('SUIVI DES VERIFICATIONS'!$AG223="",1,0),0)</f>
        <v>0</v>
      </c>
      <c r="AR223" s="150" t="str">
        <f>IF(Y223="","",VLOOKUP(Y223,'[1]TABLEAU LC1'!A:A,1,FALSE))</f>
        <v/>
      </c>
    </row>
    <row r="224" spans="1:44" ht="30" customHeight="1">
      <c r="A224" s="95" t="str">
        <f t="shared" si="6"/>
        <v>12220-70--0</v>
      </c>
      <c r="B224" s="85">
        <v>12220</v>
      </c>
      <c r="C224" s="81" t="str">
        <f>VLOOKUP(A224,'Liste détentions mat2k'!$A$1:$I$2946,3,FALSE)</f>
        <v xml:space="preserve">CAPRICORNE                    </v>
      </c>
      <c r="D224" s="86">
        <v>70</v>
      </c>
      <c r="E224" s="86"/>
      <c r="F224" s="86">
        <v>0</v>
      </c>
      <c r="G224" s="81" t="str">
        <f>IF('SUIVI DES VERIFICATIONS'!$D224="","",VLOOKUP(A224,'Liste détentions mat2k'!$A$1:$I$2946,5,FALSE))</f>
        <v xml:space="preserve">PONT                          </v>
      </c>
      <c r="H224" s="81" t="str">
        <f>IF('SUIVI DES VERIFICATIONS'!$E224="","",VLOOKUP(A224,'Liste détentions mat2k'!$A$1:$I$2946,7,FALSE))</f>
        <v/>
      </c>
      <c r="I224" s="102" t="str">
        <f>IF('SUIVI DES VERIFICATIONS'!$F224="","",VLOOKUP(A224,'Liste détentions mat2k'!$A$1:$I$2946,9,FALSE))</f>
        <v xml:space="preserve">TIMONERIE                     </v>
      </c>
      <c r="J224" s="109" t="s">
        <v>525</v>
      </c>
      <c r="K224" s="104" t="s">
        <v>525</v>
      </c>
      <c r="L224" s="104" t="s">
        <v>525</v>
      </c>
      <c r="M224" s="104" t="s">
        <v>525</v>
      </c>
      <c r="N224" s="104" t="s">
        <v>526</v>
      </c>
      <c r="O224" s="104" t="s">
        <v>525</v>
      </c>
      <c r="P224" s="104"/>
      <c r="Q224" s="104"/>
      <c r="R224" s="104"/>
      <c r="S224" s="104"/>
      <c r="T224" s="104"/>
      <c r="U224" s="114"/>
      <c r="V224" s="123"/>
      <c r="W224" s="117"/>
      <c r="X224" s="117"/>
      <c r="Y224" s="128"/>
      <c r="Z224" s="123">
        <v>43581</v>
      </c>
      <c r="AA224" s="132"/>
      <c r="AB224" s="151" t="str">
        <f>IF('SUIVI DES VERIFICATIONS'!$V224="","",IF('SUIVI DES VERIFICATIONS'!$V224&lt;='SUIVI DES VERIFICATIONS'!$AD224,0,'SUIVI DES VERIFICATIONS'!$V224-'SUIVI DES VERIFICATIONS'!$AD224))</f>
        <v/>
      </c>
      <c r="AC224" s="134" t="str">
        <f t="shared" si="7"/>
        <v>MAI</v>
      </c>
      <c r="AD224" s="135">
        <f>VLOOKUP('SUIVI DES VERIFICATIONS'!$AC224,'Liste 2'!$D$1:$E$12,2,FALSE)</f>
        <v>43616</v>
      </c>
      <c r="AE224" s="134" t="str">
        <f>IF('SUIVI DES VERIFICATIONS'!$V224="","",(MONTH('SUIVI DES VERIFICATIONS'!$V224))-(MONTH('SUIVI DES VERIFICATIONS'!$AD224)))</f>
        <v/>
      </c>
      <c r="AF224" s="134" t="str">
        <f>IF(V224="","",VLOOKUP(MONTH(V224),LISTES!$A$15:$B$26,2,FALSE))</f>
        <v/>
      </c>
      <c r="AG224" s="136"/>
      <c r="AH224" s="81"/>
      <c r="AI224" s="81"/>
      <c r="AJ224" s="81" t="s">
        <v>529</v>
      </c>
      <c r="AK224" s="116"/>
      <c r="AL224" s="81"/>
      <c r="AM224" s="117"/>
      <c r="AN224" s="128"/>
      <c r="AO224" s="163">
        <f>IF('SUIVI DES VERIFICATIONS'!$V224&gt;0,IF('SUIVI DES VERIFICATIONS'!$W224="",1,0),0)</f>
        <v>0</v>
      </c>
      <c r="AP224" s="137">
        <f>IF('SUIVI DES VERIFICATIONS'!$V224&gt;0,IF('SUIVI DES VERIFICATIONS'!$X224="",1,0),0)</f>
        <v>0</v>
      </c>
      <c r="AQ224" s="137">
        <f>IF('SUIVI DES VERIFICATIONS'!$V224&gt;0,IF('SUIVI DES VERIFICATIONS'!$AG224="",1,0),0)</f>
        <v>0</v>
      </c>
      <c r="AR224" s="152" t="str">
        <f>IF(Y224="","",VLOOKUP(Y224,'[1]TABLEAU LC1'!A:A,1,FALSE))</f>
        <v/>
      </c>
    </row>
    <row r="225" spans="1:44" ht="30" customHeight="1">
      <c r="A225" s="94" t="str">
        <f t="shared" si="6"/>
        <v>12220-70--1</v>
      </c>
      <c r="B225" s="88">
        <v>12220</v>
      </c>
      <c r="C225" s="87" t="str">
        <f>VLOOKUP(A225,'Liste détentions mat2k'!$A$1:$I$2946,3,FALSE)</f>
        <v xml:space="preserve">CAPRICORNE                    </v>
      </c>
      <c r="D225" s="89">
        <v>70</v>
      </c>
      <c r="E225" s="89"/>
      <c r="F225" s="89">
        <v>1</v>
      </c>
      <c r="G225" s="87" t="str">
        <f>IF('SUIVI DES VERIFICATIONS'!$D225="","",VLOOKUP(A225,'Liste détentions mat2k'!$A$1:$I$2946,5,FALSE))</f>
        <v xml:space="preserve">PONT                          </v>
      </c>
      <c r="H225" s="87" t="str">
        <f>IF('SUIVI DES VERIFICATIONS'!$E225="","",VLOOKUP(A225,'Liste détentions mat2k'!$A$1:$I$2946,7,FALSE))</f>
        <v/>
      </c>
      <c r="I225" s="101" t="str">
        <f>IF('SUIVI DES VERIFICATIONS'!$F225="","",VLOOKUP(A225,'Liste détentions mat2k'!$A$1:$I$2946,9,FALSE))</f>
        <v xml:space="preserve">MANOEUVRE                     </v>
      </c>
      <c r="J225" s="108"/>
      <c r="K225" s="105" t="s">
        <v>526</v>
      </c>
      <c r="L225" s="105" t="s">
        <v>525</v>
      </c>
      <c r="M225" s="105" t="s">
        <v>525</v>
      </c>
      <c r="N225" s="105" t="s">
        <v>525</v>
      </c>
      <c r="O225" s="105" t="s">
        <v>525</v>
      </c>
      <c r="P225" s="105"/>
      <c r="Q225" s="105"/>
      <c r="R225" s="105"/>
      <c r="S225" s="105"/>
      <c r="T225" s="105"/>
      <c r="U225" s="113"/>
      <c r="V225" s="122">
        <v>43503</v>
      </c>
      <c r="W225" s="119" t="s">
        <v>542</v>
      </c>
      <c r="X225" s="119" t="s">
        <v>825</v>
      </c>
      <c r="Y225" s="127" t="s">
        <v>693</v>
      </c>
      <c r="Z225" s="122">
        <v>43495</v>
      </c>
      <c r="AA225" s="131"/>
      <c r="AB225" s="149">
        <f>IF('SUIVI DES VERIFICATIONS'!$V225="","",IF('SUIVI DES VERIFICATIONS'!$V225&lt;='SUIVI DES VERIFICATIONS'!$AD225,0,'SUIVI DES VERIFICATIONS'!$V225-'SUIVI DES VERIFICATIONS'!$AD225))</f>
        <v>0</v>
      </c>
      <c r="AC225" s="138" t="str">
        <f t="shared" si="7"/>
        <v>FEVRIER</v>
      </c>
      <c r="AD225" s="139">
        <f>VLOOKUP('SUIVI DES VERIFICATIONS'!$AC225,'Liste 2'!$D$1:$E$12,2,FALSE)</f>
        <v>43524</v>
      </c>
      <c r="AE225" s="138">
        <f>IF('SUIVI DES VERIFICATIONS'!$V225="","",(MONTH('SUIVI DES VERIFICATIONS'!$V225))-(MONTH('SUIVI DES VERIFICATIONS'!$AD225)))</f>
        <v>0</v>
      </c>
      <c r="AF225" s="138" t="str">
        <f>IF(V225="","",VLOOKUP(MONTH(V225),LISTES!$A$15:$B$26,2,FALSE))</f>
        <v>FEVRIER</v>
      </c>
      <c r="AG225" s="140" t="s">
        <v>7</v>
      </c>
      <c r="AH225" s="87"/>
      <c r="AI225" s="87"/>
      <c r="AJ225" s="87"/>
      <c r="AK225" s="118"/>
      <c r="AL225" s="87"/>
      <c r="AM225" s="119"/>
      <c r="AN225" s="127"/>
      <c r="AO225" s="162">
        <f>IF('SUIVI DES VERIFICATIONS'!$V225&gt;0,IF('SUIVI DES VERIFICATIONS'!$W225="",1,0),0)</f>
        <v>0</v>
      </c>
      <c r="AP225" s="141">
        <f>IF('SUIVI DES VERIFICATIONS'!$V225&gt;0,IF('SUIVI DES VERIFICATIONS'!$X225="",1,0),0)</f>
        <v>0</v>
      </c>
      <c r="AQ225" s="141">
        <f>IF('SUIVI DES VERIFICATIONS'!$V225&gt;0,IF('SUIVI DES VERIFICATIONS'!$AG225="",1,0),0)</f>
        <v>0</v>
      </c>
      <c r="AR225" s="150" t="str">
        <f>IF(Y225="","",VLOOKUP(Y225,'[1]TABLEAU LC1'!A:A,1,FALSE))</f>
        <v>2019-421</v>
      </c>
    </row>
    <row r="226" spans="1:44" ht="30" customHeight="1">
      <c r="A226" s="95" t="str">
        <f t="shared" si="6"/>
        <v>12220-70--2</v>
      </c>
      <c r="B226" s="85">
        <v>12220</v>
      </c>
      <c r="C226" s="81" t="str">
        <f>VLOOKUP(A226,'Liste détentions mat2k'!$A$1:$I$2946,3,FALSE)</f>
        <v xml:space="preserve">CAPRICORNE                    </v>
      </c>
      <c r="D226" s="86">
        <v>70</v>
      </c>
      <c r="E226" s="86"/>
      <c r="F226" s="86">
        <v>2</v>
      </c>
      <c r="G226" s="81" t="str">
        <f>IF('SUIVI DES VERIFICATIONS'!$D226="","",VLOOKUP(A226,'Liste détentions mat2k'!$A$1:$I$2946,5,FALSE))</f>
        <v xml:space="preserve">PONT                          </v>
      </c>
      <c r="H226" s="81" t="str">
        <f>IF('SUIVI DES VERIFICATIONS'!$E226="","",VLOOKUP(A226,'Liste détentions mat2k'!$A$1:$I$2946,7,FALSE))</f>
        <v/>
      </c>
      <c r="I226" s="102" t="str">
        <f>IF('SUIVI DES VERIFICATIONS'!$F226="","",VLOOKUP(A226,'Liste détentions mat2k'!$A$1:$I$2946,9,FALSE))</f>
        <v xml:space="preserve">EFFETS SPECIAUX               </v>
      </c>
      <c r="J226" s="109" t="s">
        <v>525</v>
      </c>
      <c r="K226" s="104" t="s">
        <v>525</v>
      </c>
      <c r="L226" s="104" t="s">
        <v>526</v>
      </c>
      <c r="M226" s="104" t="s">
        <v>525</v>
      </c>
      <c r="N226" s="104" t="s">
        <v>525</v>
      </c>
      <c r="O226" s="104" t="s">
        <v>525</v>
      </c>
      <c r="P226" s="104"/>
      <c r="Q226" s="104"/>
      <c r="R226" s="104"/>
      <c r="S226" s="104"/>
      <c r="T226" s="104"/>
      <c r="U226" s="114"/>
      <c r="V226" s="123">
        <v>43540</v>
      </c>
      <c r="W226" s="117" t="s">
        <v>542</v>
      </c>
      <c r="X226" s="117" t="s">
        <v>825</v>
      </c>
      <c r="Y226" s="128" t="s">
        <v>873</v>
      </c>
      <c r="Z226" s="123">
        <v>43525</v>
      </c>
      <c r="AA226" s="132"/>
      <c r="AB226" s="151">
        <f>IF('SUIVI DES VERIFICATIONS'!$V226="","",IF('SUIVI DES VERIFICATIONS'!$V226&lt;='SUIVI DES VERIFICATIONS'!$AD226,0,'SUIVI DES VERIFICATIONS'!$V226-'SUIVI DES VERIFICATIONS'!$AD226))</f>
        <v>0</v>
      </c>
      <c r="AC226" s="134" t="str">
        <f t="shared" si="7"/>
        <v>MARS</v>
      </c>
      <c r="AD226" s="135">
        <f>VLOOKUP('SUIVI DES VERIFICATIONS'!$AC226,'Liste 2'!$D$1:$E$12,2,FALSE)</f>
        <v>43555</v>
      </c>
      <c r="AE226" s="134">
        <f>IF('SUIVI DES VERIFICATIONS'!$V226="","",(MONTH('SUIVI DES VERIFICATIONS'!$V226))-(MONTH('SUIVI DES VERIFICATIONS'!$AD226)))</f>
        <v>0</v>
      </c>
      <c r="AF226" s="134" t="str">
        <f>IF(V226="","",VLOOKUP(MONTH(V226),LISTES!$A$15:$B$26,2,FALSE))</f>
        <v>MARS</v>
      </c>
      <c r="AG226" s="136" t="s">
        <v>8</v>
      </c>
      <c r="AH226" s="81"/>
      <c r="AI226" s="81"/>
      <c r="AJ226" s="81" t="s">
        <v>529</v>
      </c>
      <c r="AK226" s="116">
        <v>43544</v>
      </c>
      <c r="AL226" s="81"/>
      <c r="AM226" s="117"/>
      <c r="AN226" s="128"/>
      <c r="AO226" s="163">
        <f>IF('SUIVI DES VERIFICATIONS'!$V226&gt;0,IF('SUIVI DES VERIFICATIONS'!$W226="",1,0),0)</f>
        <v>0</v>
      </c>
      <c r="AP226" s="137">
        <f>IF('SUIVI DES VERIFICATIONS'!$V226&gt;0,IF('SUIVI DES VERIFICATIONS'!$X226="",1,0),0)</f>
        <v>0</v>
      </c>
      <c r="AQ226" s="137">
        <f>IF('SUIVI DES VERIFICATIONS'!$V226&gt;0,IF('SUIVI DES VERIFICATIONS'!$AG226="",1,0),0)</f>
        <v>0</v>
      </c>
      <c r="AR226" s="152" t="str">
        <f>IF(Y226="","",VLOOKUP(Y226,'[1]TABLEAU LC1'!A:A,1,FALSE))</f>
        <v>2019-751</v>
      </c>
    </row>
    <row r="227" spans="1:44" ht="30" customHeight="1">
      <c r="A227" s="94" t="str">
        <f t="shared" si="6"/>
        <v>12220-70--3</v>
      </c>
      <c r="B227" s="88">
        <v>12220</v>
      </c>
      <c r="C227" s="87" t="str">
        <f>VLOOKUP(A227,'Liste détentions mat2k'!$A$1:$I$2946,3,FALSE)</f>
        <v xml:space="preserve">CAPRICORNE                    </v>
      </c>
      <c r="D227" s="89">
        <v>70</v>
      </c>
      <c r="E227" s="89"/>
      <c r="F227" s="89">
        <v>3</v>
      </c>
      <c r="G227" s="87" t="str">
        <f>IF('SUIVI DES VERIFICATIONS'!$D227="","",VLOOKUP(A227,'Liste détentions mat2k'!$A$1:$I$2946,5,FALSE))</f>
        <v xml:space="preserve">PONT                          </v>
      </c>
      <c r="H227" s="87" t="str">
        <f>IF('SUIVI DES VERIFICATIONS'!$E227="","",VLOOKUP(A227,'Liste détentions mat2k'!$A$1:$I$2946,7,FALSE))</f>
        <v/>
      </c>
      <c r="I227" s="101" t="str">
        <f>IF('SUIVI DES VERIFICATIONS'!$F227="","",VLOOKUP(A227,'Liste détentions mat2k'!$A$1:$I$2946,9,FALSE))</f>
        <v xml:space="preserve">COUCHAGE                      </v>
      </c>
      <c r="J227" s="108"/>
      <c r="K227" s="105" t="s">
        <v>526</v>
      </c>
      <c r="L227" s="105" t="s">
        <v>525</v>
      </c>
      <c r="M227" s="105" t="s">
        <v>525</v>
      </c>
      <c r="N227" s="105" t="s">
        <v>525</v>
      </c>
      <c r="O227" s="105" t="s">
        <v>525</v>
      </c>
      <c r="P227" s="105"/>
      <c r="Q227" s="105"/>
      <c r="R227" s="105"/>
      <c r="S227" s="105"/>
      <c r="T227" s="105"/>
      <c r="U227" s="113"/>
      <c r="V227" s="122">
        <v>43503</v>
      </c>
      <c r="W227" s="119" t="s">
        <v>542</v>
      </c>
      <c r="X227" s="119" t="s">
        <v>825</v>
      </c>
      <c r="Y227" s="128" t="s">
        <v>925</v>
      </c>
      <c r="Z227" s="122">
        <v>43495</v>
      </c>
      <c r="AA227" s="131"/>
      <c r="AB227" s="149">
        <f>IF('SUIVI DES VERIFICATIONS'!$V227="","",IF('SUIVI DES VERIFICATIONS'!$V227&lt;='SUIVI DES VERIFICATIONS'!$AD227,0,'SUIVI DES VERIFICATIONS'!$V227-'SUIVI DES VERIFICATIONS'!$AD227))</f>
        <v>0</v>
      </c>
      <c r="AC227" s="138" t="str">
        <f t="shared" si="7"/>
        <v>FEVRIER</v>
      </c>
      <c r="AD227" s="139">
        <f>VLOOKUP('SUIVI DES VERIFICATIONS'!$AC227,'Liste 2'!$D$1:$E$12,2,FALSE)</f>
        <v>43524</v>
      </c>
      <c r="AE227" s="138">
        <f>IF('SUIVI DES VERIFICATIONS'!$V227="","",(MONTH('SUIVI DES VERIFICATIONS'!$V227))-(MONTH('SUIVI DES VERIFICATIONS'!$AD227)))</f>
        <v>0</v>
      </c>
      <c r="AF227" s="138" t="str">
        <f>IF(V227="","",VLOOKUP(MONTH(V227),LISTES!$A$15:$B$26,2,FALSE))</f>
        <v>FEVRIER</v>
      </c>
      <c r="AG227" s="140" t="s">
        <v>8</v>
      </c>
      <c r="AH227" s="87"/>
      <c r="AI227" s="87"/>
      <c r="AJ227" s="87" t="s">
        <v>529</v>
      </c>
      <c r="AK227" s="118">
        <v>43570</v>
      </c>
      <c r="AL227" s="87"/>
      <c r="AM227" s="119"/>
      <c r="AN227" s="127"/>
      <c r="AO227" s="162">
        <f>IF('SUIVI DES VERIFICATIONS'!$V227&gt;0,IF('SUIVI DES VERIFICATIONS'!$W227="",1,0),0)</f>
        <v>0</v>
      </c>
      <c r="AP227" s="141">
        <f>IF('SUIVI DES VERIFICATIONS'!$V227&gt;0,IF('SUIVI DES VERIFICATIONS'!$X227="",1,0),0)</f>
        <v>0</v>
      </c>
      <c r="AQ227" s="141">
        <f>IF('SUIVI DES VERIFICATIONS'!$V227&gt;0,IF('SUIVI DES VERIFICATIONS'!$AG227="",1,0),0)</f>
        <v>0</v>
      </c>
      <c r="AR227" s="150" t="str">
        <f>IF(Y227="","",VLOOKUP(Y227,'[1]TABLEAU LC1'!A:A,1,FALSE))</f>
        <v>2019-878</v>
      </c>
    </row>
    <row r="228" spans="1:44" ht="30" customHeight="1">
      <c r="A228" s="95" t="str">
        <f t="shared" si="6"/>
        <v>12220-70--5</v>
      </c>
      <c r="B228" s="85">
        <v>12220</v>
      </c>
      <c r="C228" s="81" t="str">
        <f>VLOOKUP(A228,'Liste détentions mat2k'!$A$1:$I$2946,3,FALSE)</f>
        <v xml:space="preserve">CAPRICORNE                    </v>
      </c>
      <c r="D228" s="86">
        <v>70</v>
      </c>
      <c r="E228" s="86"/>
      <c r="F228" s="86">
        <v>5</v>
      </c>
      <c r="G228" s="81" t="str">
        <f>IF('SUIVI DES VERIFICATIONS'!$D228="","",VLOOKUP(A228,'Liste détentions mat2k'!$A$1:$I$2946,5,FALSE))</f>
        <v xml:space="preserve">PONT                          </v>
      </c>
      <c r="H228" s="81" t="str">
        <f>IF('SUIVI DES VERIFICATIONS'!$E228="","",VLOOKUP(A228,'Liste détentions mat2k'!$A$1:$I$2946,7,FALSE))</f>
        <v/>
      </c>
      <c r="I228" s="102" t="str">
        <f>IF('SUIVI DES VERIFICATIONS'!$F228="","",VLOOKUP(A228,'Liste détentions mat2k'!$A$1:$I$2946,9,FALSE))</f>
        <v xml:space="preserve">RECHANGE/ARMES INFANT         </v>
      </c>
      <c r="J228" s="109" t="s">
        <v>525</v>
      </c>
      <c r="K228" s="104" t="s">
        <v>525</v>
      </c>
      <c r="L228" s="104" t="s">
        <v>526</v>
      </c>
      <c r="M228" s="104" t="s">
        <v>525</v>
      </c>
      <c r="N228" s="104" t="s">
        <v>525</v>
      </c>
      <c r="O228" s="104" t="s">
        <v>525</v>
      </c>
      <c r="P228" s="104"/>
      <c r="Q228" s="104"/>
      <c r="R228" s="104"/>
      <c r="S228" s="104"/>
      <c r="T228" s="104"/>
      <c r="U228" s="114"/>
      <c r="V228" s="123">
        <v>43545</v>
      </c>
      <c r="W228" s="117" t="s">
        <v>542</v>
      </c>
      <c r="X228" s="117" t="s">
        <v>825</v>
      </c>
      <c r="Y228" s="128" t="s">
        <v>901</v>
      </c>
      <c r="Z228" s="123">
        <v>43525</v>
      </c>
      <c r="AA228" s="132"/>
      <c r="AB228" s="151">
        <f>IF('SUIVI DES VERIFICATIONS'!$V228="","",IF('SUIVI DES VERIFICATIONS'!$V228&lt;='SUIVI DES VERIFICATIONS'!$AD228,0,'SUIVI DES VERIFICATIONS'!$V228-'SUIVI DES VERIFICATIONS'!$AD228))</f>
        <v>0</v>
      </c>
      <c r="AC228" s="134" t="str">
        <f t="shared" si="7"/>
        <v>MARS</v>
      </c>
      <c r="AD228" s="135">
        <f>VLOOKUP('SUIVI DES VERIFICATIONS'!$AC228,'Liste 2'!$D$1:$E$12,2,FALSE)</f>
        <v>43555</v>
      </c>
      <c r="AE228" s="134">
        <f>IF('SUIVI DES VERIFICATIONS'!$V228="","",(MONTH('SUIVI DES VERIFICATIONS'!$V228))-(MONTH('SUIVI DES VERIFICATIONS'!$AD228)))</f>
        <v>0</v>
      </c>
      <c r="AF228" s="134" t="str">
        <f>IF(V228="","",VLOOKUP(MONTH(V228),LISTES!$A$15:$B$26,2,FALSE))</f>
        <v>MARS</v>
      </c>
      <c r="AG228" s="136" t="s">
        <v>8</v>
      </c>
      <c r="AH228" s="81"/>
      <c r="AI228" s="81"/>
      <c r="AJ228" s="81" t="s">
        <v>529</v>
      </c>
      <c r="AK228" s="116">
        <v>43570</v>
      </c>
      <c r="AL228" s="81"/>
      <c r="AM228" s="117"/>
      <c r="AN228" s="128"/>
      <c r="AO228" s="163">
        <f>IF('SUIVI DES VERIFICATIONS'!$V228&gt;0,IF('SUIVI DES VERIFICATIONS'!$W228="",1,0),0)</f>
        <v>0</v>
      </c>
      <c r="AP228" s="137">
        <f>IF('SUIVI DES VERIFICATIONS'!$V228&gt;0,IF('SUIVI DES VERIFICATIONS'!$X228="",1,0),0)</f>
        <v>0</v>
      </c>
      <c r="AQ228" s="137">
        <f>IF('SUIVI DES VERIFICATIONS'!$V228&gt;0,IF('SUIVI DES VERIFICATIONS'!$AG228="",1,0),0)</f>
        <v>0</v>
      </c>
      <c r="AR228" s="152" t="str">
        <f>IF(Y228="","",VLOOKUP(Y228,'[1]TABLEAU LC1'!A:A,1,FALSE))</f>
        <v>2019-818</v>
      </c>
    </row>
    <row r="229" spans="1:44" ht="30" customHeight="1">
      <c r="A229" s="94" t="str">
        <f t="shared" si="6"/>
        <v>12220-71--0</v>
      </c>
      <c r="B229" s="88">
        <v>12220</v>
      </c>
      <c r="C229" s="87" t="str">
        <f>VLOOKUP(A229,'Liste détentions mat2k'!$A$1:$I$2946,3,FALSE)</f>
        <v xml:space="preserve">CAPRICORNE                    </v>
      </c>
      <c r="D229" s="89">
        <v>71</v>
      </c>
      <c r="E229" s="89"/>
      <c r="F229" s="89">
        <v>0</v>
      </c>
      <c r="G229" s="87" t="str">
        <f>IF('SUIVI DES VERIFICATIONS'!$D229="","",VLOOKUP(A229,'Liste détentions mat2k'!$A$1:$I$2946,5,FALSE))</f>
        <v xml:space="preserve">OPERATIONS                    </v>
      </c>
      <c r="H229" s="87" t="str">
        <f>IF('SUIVI DES VERIFICATIONS'!$E229="","",VLOOKUP(A229,'Liste détentions mat2k'!$A$1:$I$2946,7,FALSE))</f>
        <v/>
      </c>
      <c r="I229" s="101" t="str">
        <f>IF('SUIVI DES VERIFICATIONS'!$F229="","",VLOOKUP(A229,'Liste détentions mat2k'!$A$1:$I$2946,9,FALSE))</f>
        <v xml:space="preserve">RADIO-FIL                     </v>
      </c>
      <c r="J229" s="108" t="s">
        <v>525</v>
      </c>
      <c r="K229" s="105" t="s">
        <v>525</v>
      </c>
      <c r="L229" s="105" t="s">
        <v>525</v>
      </c>
      <c r="M229" s="105" t="s">
        <v>525</v>
      </c>
      <c r="N229" s="105" t="s">
        <v>526</v>
      </c>
      <c r="O229" s="105" t="s">
        <v>525</v>
      </c>
      <c r="P229" s="105"/>
      <c r="Q229" s="105"/>
      <c r="R229" s="105"/>
      <c r="S229" s="105"/>
      <c r="T229" s="105"/>
      <c r="U229" s="113"/>
      <c r="V229" s="122"/>
      <c r="W229" s="119"/>
      <c r="X229" s="119"/>
      <c r="Y229" s="127"/>
      <c r="Z229" s="122">
        <v>43587</v>
      </c>
      <c r="AA229" s="131"/>
      <c r="AB229" s="149" t="str">
        <f>IF('SUIVI DES VERIFICATIONS'!$V229="","",IF('SUIVI DES VERIFICATIONS'!$V229&lt;='SUIVI DES VERIFICATIONS'!$AD229,0,'SUIVI DES VERIFICATIONS'!$V229-'SUIVI DES VERIFICATIONS'!$AD229))</f>
        <v/>
      </c>
      <c r="AC229" s="138" t="str">
        <f t="shared" si="7"/>
        <v>MAI</v>
      </c>
      <c r="AD229" s="139">
        <f>VLOOKUP('SUIVI DES VERIFICATIONS'!$AC229,'Liste 2'!$D$1:$E$12,2,FALSE)</f>
        <v>43616</v>
      </c>
      <c r="AE229" s="138" t="str">
        <f>IF('SUIVI DES VERIFICATIONS'!$V229="","",(MONTH('SUIVI DES VERIFICATIONS'!$V229))-(MONTH('SUIVI DES VERIFICATIONS'!$AD229)))</f>
        <v/>
      </c>
      <c r="AF229" s="138" t="str">
        <f>IF(V229="","",VLOOKUP(MONTH(V229),LISTES!$A$15:$B$26,2,FALSE))</f>
        <v/>
      </c>
      <c r="AG229" s="140"/>
      <c r="AH229" s="87"/>
      <c r="AI229" s="87"/>
      <c r="AJ229" s="87"/>
      <c r="AK229" s="118"/>
      <c r="AL229" s="87"/>
      <c r="AM229" s="119"/>
      <c r="AN229" s="127"/>
      <c r="AO229" s="162">
        <f>IF('SUIVI DES VERIFICATIONS'!$V229&gt;0,IF('SUIVI DES VERIFICATIONS'!$W229="",1,0),0)</f>
        <v>0</v>
      </c>
      <c r="AP229" s="141">
        <f>IF('SUIVI DES VERIFICATIONS'!$V229&gt;0,IF('SUIVI DES VERIFICATIONS'!$X229="",1,0),0)</f>
        <v>0</v>
      </c>
      <c r="AQ229" s="141">
        <f>IF('SUIVI DES VERIFICATIONS'!$V229&gt;0,IF('SUIVI DES VERIFICATIONS'!$AG229="",1,0),0)</f>
        <v>0</v>
      </c>
      <c r="AR229" s="150" t="str">
        <f>IF(Y229="","",VLOOKUP(Y229,'[1]TABLEAU LC1'!A:A,1,FALSE))</f>
        <v/>
      </c>
    </row>
    <row r="230" spans="1:44" ht="30" customHeight="1">
      <c r="A230" s="95" t="str">
        <f t="shared" si="6"/>
        <v>12220-71--1</v>
      </c>
      <c r="B230" s="85">
        <v>12220</v>
      </c>
      <c r="C230" s="81" t="str">
        <f>VLOOKUP(A230,'Liste détentions mat2k'!$A$1:$I$2946,3,FALSE)</f>
        <v xml:space="preserve">CAPRICORNE                    </v>
      </c>
      <c r="D230" s="86">
        <v>71</v>
      </c>
      <c r="E230" s="86"/>
      <c r="F230" s="86">
        <v>1</v>
      </c>
      <c r="G230" s="81" t="str">
        <f>IF('SUIVI DES VERIFICATIONS'!$D230="","",VLOOKUP(A230,'Liste détentions mat2k'!$A$1:$I$2946,5,FALSE))</f>
        <v xml:space="preserve">OPERATIONS                    </v>
      </c>
      <c r="H230" s="81" t="str">
        <f>IF('SUIVI DES VERIFICATIONS'!$E230="","",VLOOKUP(A230,'Liste détentions mat2k'!$A$1:$I$2946,7,FALSE))</f>
        <v/>
      </c>
      <c r="I230" s="102" t="str">
        <f>IF('SUIVI DES VERIFICATIONS'!$F230="","",VLOOKUP(A230,'Liste détentions mat2k'!$A$1:$I$2946,9,FALSE))</f>
        <v xml:space="preserve">PRODEF                        </v>
      </c>
      <c r="J230" s="109" t="s">
        <v>525</v>
      </c>
      <c r="K230" s="104" t="s">
        <v>526</v>
      </c>
      <c r="L230" s="104" t="s">
        <v>525</v>
      </c>
      <c r="M230" s="104" t="s">
        <v>525</v>
      </c>
      <c r="N230" s="104" t="s">
        <v>525</v>
      </c>
      <c r="O230" s="104" t="s">
        <v>525</v>
      </c>
      <c r="P230" s="104"/>
      <c r="Q230" s="104"/>
      <c r="R230" s="104"/>
      <c r="S230" s="104"/>
      <c r="T230" s="104"/>
      <c r="U230" s="114"/>
      <c r="V230" s="123">
        <v>43545</v>
      </c>
      <c r="W230" s="117" t="s">
        <v>542</v>
      </c>
      <c r="X230" s="117" t="s">
        <v>825</v>
      </c>
      <c r="Y230" s="128" t="s">
        <v>902</v>
      </c>
      <c r="Z230" s="123">
        <v>43495</v>
      </c>
      <c r="AA230" s="132" t="s">
        <v>828</v>
      </c>
      <c r="AB230" s="151">
        <f>IF('SUIVI DES VERIFICATIONS'!$V230="","",IF('SUIVI DES VERIFICATIONS'!$V230&lt;='SUIVI DES VERIFICATIONS'!$AD230,0,'SUIVI DES VERIFICATIONS'!$V230-'SUIVI DES VERIFICATIONS'!$AD230))</f>
        <v>21</v>
      </c>
      <c r="AC230" s="134" t="str">
        <f t="shared" si="7"/>
        <v>FEVRIER</v>
      </c>
      <c r="AD230" s="135">
        <f>VLOOKUP('SUIVI DES VERIFICATIONS'!$AC230,'Liste 2'!$D$1:$E$12,2,FALSE)</f>
        <v>43524</v>
      </c>
      <c r="AE230" s="134">
        <f>IF('SUIVI DES VERIFICATIONS'!$V230="","",(MONTH('SUIVI DES VERIFICATIONS'!$V230))-(MONTH('SUIVI DES VERIFICATIONS'!$AD230)))</f>
        <v>1</v>
      </c>
      <c r="AF230" s="134" t="str">
        <f>IF(V230="","",VLOOKUP(MONTH(V230),LISTES!$A$15:$B$26,2,FALSE))</f>
        <v>MARS</v>
      </c>
      <c r="AG230" s="136" t="s">
        <v>8</v>
      </c>
      <c r="AH230" s="81"/>
      <c r="AI230" s="81"/>
      <c r="AJ230" s="81" t="s">
        <v>529</v>
      </c>
      <c r="AK230" s="116">
        <v>43570</v>
      </c>
      <c r="AL230" s="81"/>
      <c r="AM230" s="117"/>
      <c r="AN230" s="128"/>
      <c r="AO230" s="163">
        <f>IF('SUIVI DES VERIFICATIONS'!$V230&gt;0,IF('SUIVI DES VERIFICATIONS'!$W230="",1,0),0)</f>
        <v>0</v>
      </c>
      <c r="AP230" s="137">
        <f>IF('SUIVI DES VERIFICATIONS'!$V230&gt;0,IF('SUIVI DES VERIFICATIONS'!$X230="",1,0),0)</f>
        <v>0</v>
      </c>
      <c r="AQ230" s="137">
        <f>IF('SUIVI DES VERIFICATIONS'!$V230&gt;0,IF('SUIVI DES VERIFICATIONS'!$AG230="",1,0),0)</f>
        <v>0</v>
      </c>
      <c r="AR230" s="152" t="str">
        <f>IF(Y230="","",VLOOKUP(Y230,'[1]TABLEAU LC1'!A:A,1,FALSE))</f>
        <v>2019-819</v>
      </c>
    </row>
    <row r="231" spans="1:44" ht="30" customHeight="1">
      <c r="A231" s="94" t="str">
        <f t="shared" si="6"/>
        <v>12220-71--3</v>
      </c>
      <c r="B231" s="88">
        <v>12220</v>
      </c>
      <c r="C231" s="87" t="str">
        <f>VLOOKUP(A231,'Liste détentions mat2k'!$A$1:$I$2946,3,FALSE)</f>
        <v xml:space="preserve">CAPRICORNE                    </v>
      </c>
      <c r="D231" s="89">
        <v>71</v>
      </c>
      <c r="E231" s="89"/>
      <c r="F231" s="89">
        <v>3</v>
      </c>
      <c r="G231" s="87" t="str">
        <f>IF('SUIVI DES VERIFICATIONS'!$D231="","",VLOOKUP(A231,'Liste détentions mat2k'!$A$1:$I$2946,5,FALSE))</f>
        <v xml:space="preserve">OPERATIONS                    </v>
      </c>
      <c r="H231" s="87" t="str">
        <f>IF('SUIVI DES VERIFICATIONS'!$E231="","",VLOOKUP(A231,'Liste détentions mat2k'!$A$1:$I$2946,7,FALSE))</f>
        <v/>
      </c>
      <c r="I231" s="101" t="str">
        <f>IF('SUIVI DES VERIFICATIONS'!$F231="","",VLOOKUP(A231,'Liste détentions mat2k'!$A$1:$I$2946,9,FALSE))</f>
        <v xml:space="preserve">INFORMATIQUE                  </v>
      </c>
      <c r="J231" s="108" t="s">
        <v>525</v>
      </c>
      <c r="K231" s="105" t="s">
        <v>525</v>
      </c>
      <c r="L231" s="105" t="s">
        <v>526</v>
      </c>
      <c r="M231" s="105" t="s">
        <v>525</v>
      </c>
      <c r="N231" s="105" t="s">
        <v>525</v>
      </c>
      <c r="O231" s="105" t="s">
        <v>525</v>
      </c>
      <c r="P231" s="105"/>
      <c r="Q231" s="105"/>
      <c r="R231" s="105"/>
      <c r="S231" s="105"/>
      <c r="T231" s="105"/>
      <c r="U231" s="113"/>
      <c r="V231" s="122">
        <v>43545</v>
      </c>
      <c r="W231" s="119" t="s">
        <v>542</v>
      </c>
      <c r="X231" s="119" t="s">
        <v>825</v>
      </c>
      <c r="Y231" s="127" t="s">
        <v>945</v>
      </c>
      <c r="Z231" s="122">
        <v>43553</v>
      </c>
      <c r="AA231" s="131"/>
      <c r="AB231" s="149">
        <f>IF('SUIVI DES VERIFICATIONS'!$V231="","",IF('SUIVI DES VERIFICATIONS'!$V231&lt;='SUIVI DES VERIFICATIONS'!$AD231,0,'SUIVI DES VERIFICATIONS'!$V231-'SUIVI DES VERIFICATIONS'!$AD231))</f>
        <v>0</v>
      </c>
      <c r="AC231" s="138" t="str">
        <f t="shared" si="7"/>
        <v>MARS</v>
      </c>
      <c r="AD231" s="139">
        <f>VLOOKUP('SUIVI DES VERIFICATIONS'!$AC231,'Liste 2'!$D$1:$E$12,2,FALSE)</f>
        <v>43555</v>
      </c>
      <c r="AE231" s="138">
        <f>IF('SUIVI DES VERIFICATIONS'!$V231="","",(MONTH('SUIVI DES VERIFICATIONS'!$V231))-(MONTH('SUIVI DES VERIFICATIONS'!$AD231)))</f>
        <v>0</v>
      </c>
      <c r="AF231" s="138" t="str">
        <f>IF(V231="","",VLOOKUP(MONTH(V231),LISTES!$A$15:$B$26,2,FALSE))</f>
        <v>MARS</v>
      </c>
      <c r="AG231" s="140" t="s">
        <v>8</v>
      </c>
      <c r="AH231" s="87"/>
      <c r="AI231" s="87"/>
      <c r="AJ231" s="87"/>
      <c r="AK231" s="118"/>
      <c r="AL231" s="87"/>
      <c r="AM231" s="119"/>
      <c r="AN231" s="127"/>
      <c r="AO231" s="162">
        <f>IF('SUIVI DES VERIFICATIONS'!$V231&gt;0,IF('SUIVI DES VERIFICATIONS'!$W231="",1,0),0)</f>
        <v>0</v>
      </c>
      <c r="AP231" s="141">
        <f>IF('SUIVI DES VERIFICATIONS'!$V231&gt;0,IF('SUIVI DES VERIFICATIONS'!$X231="",1,0),0)</f>
        <v>0</v>
      </c>
      <c r="AQ231" s="141">
        <f>IF('SUIVI DES VERIFICATIONS'!$V231&gt;0,IF('SUIVI DES VERIFICATIONS'!$AG231="",1,0),0)</f>
        <v>0</v>
      </c>
      <c r="AR231" s="150" t="str">
        <f>IF(Y231="","",VLOOKUP(Y231,'[1]TABLEAU LC1'!A:A,1,FALSE))</f>
        <v>2019-915</v>
      </c>
    </row>
    <row r="232" spans="1:44" ht="30" customHeight="1">
      <c r="A232" s="95" t="str">
        <f t="shared" si="6"/>
        <v>12220-71--4</v>
      </c>
      <c r="B232" s="85">
        <v>12220</v>
      </c>
      <c r="C232" s="81" t="str">
        <f>VLOOKUP(A232,'Liste détentions mat2k'!$A$1:$I$2946,3,FALSE)</f>
        <v xml:space="preserve">CAPRICORNE                    </v>
      </c>
      <c r="D232" s="86">
        <v>71</v>
      </c>
      <c r="E232" s="86"/>
      <c r="F232" s="86">
        <v>4</v>
      </c>
      <c r="G232" s="81" t="str">
        <f>IF('SUIVI DES VERIFICATIONS'!$D232="","",VLOOKUP(A232,'Liste détentions mat2k'!$A$1:$I$2946,5,FALSE))</f>
        <v xml:space="preserve">OPERATIONS                    </v>
      </c>
      <c r="H232" s="81" t="str">
        <f>IF('SUIVI DES VERIFICATIONS'!$E232="","",VLOOKUP(A232,'Liste détentions mat2k'!$A$1:$I$2946,7,FALSE))</f>
        <v/>
      </c>
      <c r="I232" s="102" t="str">
        <f>IF('SUIVI DES VERIFICATIONS'!$F232="","",VLOOKUP(A232,'Liste détentions mat2k'!$A$1:$I$2946,9,FALSE))</f>
        <v xml:space="preserve">PLONGEE                       </v>
      </c>
      <c r="J232" s="109" t="s">
        <v>525</v>
      </c>
      <c r="K232" s="104" t="s">
        <v>525</v>
      </c>
      <c r="L232" s="104" t="s">
        <v>525</v>
      </c>
      <c r="M232" s="104" t="s">
        <v>525</v>
      </c>
      <c r="N232" s="104" t="s">
        <v>525</v>
      </c>
      <c r="O232" s="104" t="s">
        <v>526</v>
      </c>
      <c r="P232" s="104"/>
      <c r="Q232" s="104"/>
      <c r="R232" s="104"/>
      <c r="S232" s="104"/>
      <c r="T232" s="104"/>
      <c r="U232" s="114"/>
      <c r="V232" s="123"/>
      <c r="W232" s="117"/>
      <c r="X232" s="117"/>
      <c r="Y232" s="128"/>
      <c r="Z232" s="123"/>
      <c r="AA232" s="132"/>
      <c r="AB232" s="151" t="str">
        <f>IF('SUIVI DES VERIFICATIONS'!$V232="","",IF('SUIVI DES VERIFICATIONS'!$V232&lt;='SUIVI DES VERIFICATIONS'!$AD232,0,'SUIVI DES VERIFICATIONS'!$V232-'SUIVI DES VERIFICATIONS'!$AD232))</f>
        <v/>
      </c>
      <c r="AC232" s="134" t="str">
        <f t="shared" si="7"/>
        <v>JUIN</v>
      </c>
      <c r="AD232" s="135">
        <f>VLOOKUP('SUIVI DES VERIFICATIONS'!$AC232,'Liste 2'!$D$1:$E$12,2,FALSE)</f>
        <v>43646</v>
      </c>
      <c r="AE232" s="134" t="str">
        <f>IF('SUIVI DES VERIFICATIONS'!$V232="","",(MONTH('SUIVI DES VERIFICATIONS'!$V232))-(MONTH('SUIVI DES VERIFICATIONS'!$AD232)))</f>
        <v/>
      </c>
      <c r="AF232" s="134" t="str">
        <f>IF(V232="","",VLOOKUP(MONTH(V232),LISTES!$A$15:$B$26,2,FALSE))</f>
        <v/>
      </c>
      <c r="AG232" s="136"/>
      <c r="AH232" s="81"/>
      <c r="AI232" s="81"/>
      <c r="AJ232" s="81"/>
      <c r="AK232" s="116"/>
      <c r="AL232" s="81"/>
      <c r="AM232" s="117"/>
      <c r="AN232" s="128"/>
      <c r="AO232" s="163">
        <f>IF('SUIVI DES VERIFICATIONS'!$V232&gt;0,IF('SUIVI DES VERIFICATIONS'!$W232="",1,0),0)</f>
        <v>0</v>
      </c>
      <c r="AP232" s="137">
        <f>IF('SUIVI DES VERIFICATIONS'!$V232&gt;0,IF('SUIVI DES VERIFICATIONS'!$X232="",1,0),0)</f>
        <v>0</v>
      </c>
      <c r="AQ232" s="137">
        <f>IF('SUIVI DES VERIFICATIONS'!$V232&gt;0,IF('SUIVI DES VERIFICATIONS'!$AG232="",1,0),0)</f>
        <v>0</v>
      </c>
      <c r="AR232" s="152" t="str">
        <f>IF(Y232="","",VLOOKUP(Y232,'[1]TABLEAU LC1'!A:A,1,FALSE))</f>
        <v/>
      </c>
    </row>
    <row r="233" spans="1:44" ht="30" customHeight="1">
      <c r="A233" s="94" t="str">
        <f t="shared" si="6"/>
        <v>12220-80--1</v>
      </c>
      <c r="B233" s="88">
        <v>12220</v>
      </c>
      <c r="C233" s="87" t="str">
        <f>VLOOKUP(A233,'Liste détentions mat2k'!$A$1:$I$2946,3,FALSE)</f>
        <v xml:space="preserve">CAPRICORNE                    </v>
      </c>
      <c r="D233" s="89">
        <v>80</v>
      </c>
      <c r="E233" s="89"/>
      <c r="F233" s="89">
        <v>1</v>
      </c>
      <c r="G233" s="87" t="str">
        <f>IF('SUIVI DES VERIFICATIONS'!$D233="","",VLOOKUP(A233,'Liste détentions mat2k'!$A$1:$I$2946,5,FALSE))</f>
        <v xml:space="preserve">FLOTT/MOB                     </v>
      </c>
      <c r="H233" s="87" t="str">
        <f>IF('SUIVI DES VERIFICATIONS'!$E233="","",VLOOKUP(A233,'Liste détentions mat2k'!$A$1:$I$2946,7,FALSE))</f>
        <v/>
      </c>
      <c r="I233" s="101" t="str">
        <f>IF('SUIVI DES VERIFICATIONS'!$F233="","",VLOOKUP(A233,'Liste détentions mat2k'!$A$1:$I$2946,9,FALSE))</f>
        <v xml:space="preserve">ELECTRICITE                   </v>
      </c>
      <c r="J233" s="108" t="s">
        <v>525</v>
      </c>
      <c r="K233" s="105" t="s">
        <v>525</v>
      </c>
      <c r="L233" s="105" t="s">
        <v>525</v>
      </c>
      <c r="M233" s="105" t="s">
        <v>526</v>
      </c>
      <c r="N233" s="105" t="s">
        <v>525</v>
      </c>
      <c r="O233" s="105" t="s">
        <v>525</v>
      </c>
      <c r="P233" s="105"/>
      <c r="Q233" s="105"/>
      <c r="R233" s="105"/>
      <c r="S233" s="105"/>
      <c r="T233" s="105"/>
      <c r="U233" s="113"/>
      <c r="V233" s="122">
        <v>43584</v>
      </c>
      <c r="W233" s="119" t="s">
        <v>542</v>
      </c>
      <c r="X233" s="119" t="s">
        <v>825</v>
      </c>
      <c r="Y233" s="127" t="s">
        <v>1086</v>
      </c>
      <c r="Z233" s="122">
        <v>43552</v>
      </c>
      <c r="AA233" s="131"/>
      <c r="AB233" s="149">
        <f>IF('SUIVI DES VERIFICATIONS'!$V233="","",IF('SUIVI DES VERIFICATIONS'!$V233&lt;='SUIVI DES VERIFICATIONS'!$AD233,0,'SUIVI DES VERIFICATIONS'!$V233-'SUIVI DES VERIFICATIONS'!$AD233))</f>
        <v>0</v>
      </c>
      <c r="AC233" s="138" t="str">
        <f t="shared" si="7"/>
        <v>AVRIL</v>
      </c>
      <c r="AD233" s="139">
        <f>VLOOKUP('SUIVI DES VERIFICATIONS'!$AC233,'Liste 2'!$D$1:$E$12,2,FALSE)</f>
        <v>43585</v>
      </c>
      <c r="AE233" s="138">
        <f>IF('SUIVI DES VERIFICATIONS'!$V233="","",(MONTH('SUIVI DES VERIFICATIONS'!$V233))-(MONTH('SUIVI DES VERIFICATIONS'!$AD233)))</f>
        <v>0</v>
      </c>
      <c r="AF233" s="138" t="str">
        <f>IF(V233="","",VLOOKUP(MONTH(V233),LISTES!$A$15:$B$26,2,FALSE))</f>
        <v>AVRIL</v>
      </c>
      <c r="AG233" s="140" t="s">
        <v>9</v>
      </c>
      <c r="AH233" s="87"/>
      <c r="AI233" s="87"/>
      <c r="AJ233" s="87"/>
      <c r="AK233" s="118"/>
      <c r="AL233" s="87"/>
      <c r="AM233" s="119"/>
      <c r="AN233" s="127"/>
      <c r="AO233" s="162">
        <f>IF('SUIVI DES VERIFICATIONS'!$V233&gt;0,IF('SUIVI DES VERIFICATIONS'!$W233="",1,0),0)</f>
        <v>0</v>
      </c>
      <c r="AP233" s="141">
        <f>IF('SUIVI DES VERIFICATIONS'!$V233&gt;0,IF('SUIVI DES VERIFICATIONS'!$X233="",1,0),0)</f>
        <v>0</v>
      </c>
      <c r="AQ233" s="141">
        <f>IF('SUIVI DES VERIFICATIONS'!$V233&gt;0,IF('SUIVI DES VERIFICATIONS'!$AG233="",1,0),0)</f>
        <v>0</v>
      </c>
      <c r="AR233" s="150" t="str">
        <f>IF(Y233="","",VLOOKUP(Y233,'[1]TABLEAU LC1'!A:A,1,FALSE))</f>
        <v>2019-1349</v>
      </c>
    </row>
    <row r="234" spans="1:44" ht="30" customHeight="1">
      <c r="A234" s="95" t="str">
        <f t="shared" si="6"/>
        <v>12220-80--3</v>
      </c>
      <c r="B234" s="85">
        <v>12220</v>
      </c>
      <c r="C234" s="81" t="str">
        <f>VLOOKUP(A234,'Liste détentions mat2k'!$A$1:$I$2946,3,FALSE)</f>
        <v xml:space="preserve">CAPRICORNE                    </v>
      </c>
      <c r="D234" s="86">
        <v>80</v>
      </c>
      <c r="E234" s="86"/>
      <c r="F234" s="86">
        <v>3</v>
      </c>
      <c r="G234" s="81" t="str">
        <f>IF('SUIVI DES VERIFICATIONS'!$D234="","",VLOOKUP(A234,'Liste détentions mat2k'!$A$1:$I$2946,5,FALSE))</f>
        <v xml:space="preserve">FLOTT/MOB                     </v>
      </c>
      <c r="H234" s="81" t="str">
        <f>IF('SUIVI DES VERIFICATIONS'!$E234="","",VLOOKUP(A234,'Liste détentions mat2k'!$A$1:$I$2946,7,FALSE))</f>
        <v/>
      </c>
      <c r="I234" s="102" t="str">
        <f>IF('SUIVI DES VERIFICATIONS'!$F234="","",VLOOKUP(A234,'Liste détentions mat2k'!$A$1:$I$2946,9,FALSE))</f>
        <v xml:space="preserve">SECURITE                      </v>
      </c>
      <c r="J234" s="109"/>
      <c r="K234" s="104" t="s">
        <v>525</v>
      </c>
      <c r="L234" s="104" t="s">
        <v>526</v>
      </c>
      <c r="M234" s="104" t="s">
        <v>525</v>
      </c>
      <c r="N234" s="104" t="s">
        <v>525</v>
      </c>
      <c r="O234" s="104" t="s">
        <v>525</v>
      </c>
      <c r="P234" s="104"/>
      <c r="Q234" s="104"/>
      <c r="R234" s="104"/>
      <c r="S234" s="104"/>
      <c r="T234" s="104"/>
      <c r="U234" s="114"/>
      <c r="V234" s="123">
        <v>43558</v>
      </c>
      <c r="W234" s="117" t="s">
        <v>542</v>
      </c>
      <c r="X234" s="117" t="s">
        <v>825</v>
      </c>
      <c r="Y234" s="128" t="s">
        <v>978</v>
      </c>
      <c r="Z234" s="123">
        <v>43553</v>
      </c>
      <c r="AA234" s="132"/>
      <c r="AB234" s="151">
        <f>IF('SUIVI DES VERIFICATIONS'!$V234="","",IF('SUIVI DES VERIFICATIONS'!$V234&lt;='SUIVI DES VERIFICATIONS'!$AD234,0,'SUIVI DES VERIFICATIONS'!$V234-'SUIVI DES VERIFICATIONS'!$AD234))</f>
        <v>3</v>
      </c>
      <c r="AC234" s="134" t="str">
        <f t="shared" si="7"/>
        <v>MARS</v>
      </c>
      <c r="AD234" s="135">
        <f>VLOOKUP('SUIVI DES VERIFICATIONS'!$AC234,'Liste 2'!$D$1:$E$12,2,FALSE)</f>
        <v>43555</v>
      </c>
      <c r="AE234" s="134">
        <f>IF('SUIVI DES VERIFICATIONS'!$V234="","",(MONTH('SUIVI DES VERIFICATIONS'!$V234))-(MONTH('SUIVI DES VERIFICATIONS'!$AD234)))</f>
        <v>1</v>
      </c>
      <c r="AF234" s="134" t="str">
        <f>IF(V234="","",VLOOKUP(MONTH(V234),LISTES!$A$15:$B$26,2,FALSE))</f>
        <v>AVRIL</v>
      </c>
      <c r="AG234" s="136" t="s">
        <v>9</v>
      </c>
      <c r="AH234" s="81"/>
      <c r="AI234" s="81"/>
      <c r="AJ234" s="81" t="s">
        <v>529</v>
      </c>
      <c r="AK234" s="116">
        <v>43570</v>
      </c>
      <c r="AL234" s="81"/>
      <c r="AM234" s="117"/>
      <c r="AN234" s="128"/>
      <c r="AO234" s="163">
        <f>IF('SUIVI DES VERIFICATIONS'!$V234&gt;0,IF('SUIVI DES VERIFICATIONS'!$W234="",1,0),0)</f>
        <v>0</v>
      </c>
      <c r="AP234" s="137">
        <f>IF('SUIVI DES VERIFICATIONS'!$V234&gt;0,IF('SUIVI DES VERIFICATIONS'!$X234="",1,0),0)</f>
        <v>0</v>
      </c>
      <c r="AQ234" s="137">
        <f>IF('SUIVI DES VERIFICATIONS'!$V234&gt;0,IF('SUIVI DES VERIFICATIONS'!$AG234="",1,0),0)</f>
        <v>0</v>
      </c>
      <c r="AR234" s="152" t="str">
        <f>IF(Y234="","",VLOOKUP(Y234,'[1]TABLEAU LC1'!A:A,1,FALSE))</f>
        <v>2019-1046</v>
      </c>
    </row>
    <row r="235" spans="1:44" ht="30" customHeight="1">
      <c r="A235" s="94" t="str">
        <f t="shared" si="6"/>
        <v>12220-90--0</v>
      </c>
      <c r="B235" s="88">
        <v>12220</v>
      </c>
      <c r="C235" s="87" t="str">
        <f>VLOOKUP(A235,'Liste détentions mat2k'!$A$1:$I$2946,3,FALSE)</f>
        <v xml:space="preserve">CAPRICORNE                    </v>
      </c>
      <c r="D235" s="89">
        <v>90</v>
      </c>
      <c r="E235" s="89"/>
      <c r="F235" s="89">
        <v>0</v>
      </c>
      <c r="G235" s="87" t="str">
        <f>IF('SUIVI DES VERIFICATIONS'!$D235="","",VLOOKUP(A235,'Liste détentions mat2k'!$A$1:$I$2946,5,FALSE))</f>
        <v xml:space="preserve">COMM/SANTE                    </v>
      </c>
      <c r="H235" s="87" t="str">
        <f>IF('SUIVI DES VERIFICATIONS'!$E235="","",VLOOKUP(A235,'Liste détentions mat2k'!$A$1:$I$2946,7,FALSE))</f>
        <v/>
      </c>
      <c r="I235" s="101" t="str">
        <f>IF('SUIVI DES VERIFICATIONS'!$F235="","",VLOOKUP(A235,'Liste détentions mat2k'!$A$1:$I$2946,9,FALSE))</f>
        <v xml:space="preserve">IMPRIMES                      </v>
      </c>
      <c r="J235" s="108" t="s">
        <v>525</v>
      </c>
      <c r="K235" s="105" t="s">
        <v>525</v>
      </c>
      <c r="L235" s="105" t="s">
        <v>525</v>
      </c>
      <c r="M235" s="105" t="s">
        <v>525</v>
      </c>
      <c r="N235" s="105" t="s">
        <v>525</v>
      </c>
      <c r="O235" s="105" t="s">
        <v>526</v>
      </c>
      <c r="P235" s="105"/>
      <c r="Q235" s="105"/>
      <c r="R235" s="105"/>
      <c r="S235" s="105"/>
      <c r="T235" s="105"/>
      <c r="U235" s="113"/>
      <c r="V235" s="122"/>
      <c r="W235" s="119"/>
      <c r="X235" s="119"/>
      <c r="Y235" s="127"/>
      <c r="Z235" s="122"/>
      <c r="AA235" s="131"/>
      <c r="AB235" s="149" t="str">
        <f>IF('SUIVI DES VERIFICATIONS'!$V235="","",IF('SUIVI DES VERIFICATIONS'!$V235&lt;='SUIVI DES VERIFICATIONS'!$AD235,0,'SUIVI DES VERIFICATIONS'!$V235-'SUIVI DES VERIFICATIONS'!$AD235))</f>
        <v/>
      </c>
      <c r="AC235" s="138" t="str">
        <f t="shared" si="7"/>
        <v>JUIN</v>
      </c>
      <c r="AD235" s="139">
        <f>VLOOKUP('SUIVI DES VERIFICATIONS'!$AC235,'Liste 2'!$D$1:$E$12,2,FALSE)</f>
        <v>43646</v>
      </c>
      <c r="AE235" s="138" t="str">
        <f>IF('SUIVI DES VERIFICATIONS'!$V235="","",(MONTH('SUIVI DES VERIFICATIONS'!$V235))-(MONTH('SUIVI DES VERIFICATIONS'!$AD235)))</f>
        <v/>
      </c>
      <c r="AF235" s="138" t="str">
        <f>IF(V235="","",VLOOKUP(MONTH(V235),LISTES!$A$15:$B$26,2,FALSE))</f>
        <v/>
      </c>
      <c r="AG235" s="140"/>
      <c r="AH235" s="87"/>
      <c r="AI235" s="87"/>
      <c r="AJ235" s="87"/>
      <c r="AK235" s="118"/>
      <c r="AL235" s="87"/>
      <c r="AM235" s="119"/>
      <c r="AN235" s="127"/>
      <c r="AO235" s="162">
        <f>IF('SUIVI DES VERIFICATIONS'!$V235&gt;0,IF('SUIVI DES VERIFICATIONS'!$W235="",1,0),0)</f>
        <v>0</v>
      </c>
      <c r="AP235" s="141">
        <f>IF('SUIVI DES VERIFICATIONS'!$V235&gt;0,IF('SUIVI DES VERIFICATIONS'!$X235="",1,0),0)</f>
        <v>0</v>
      </c>
      <c r="AQ235" s="141">
        <f>IF('SUIVI DES VERIFICATIONS'!$V235&gt;0,IF('SUIVI DES VERIFICATIONS'!$AG235="",1,0),0)</f>
        <v>0</v>
      </c>
      <c r="AR235" s="150" t="str">
        <f>IF(Y235="","",VLOOKUP(Y235,'[1]TABLEAU LC1'!A:A,1,FALSE))</f>
        <v/>
      </c>
    </row>
    <row r="236" spans="1:44" ht="30" customHeight="1">
      <c r="A236" s="95" t="str">
        <f t="shared" si="6"/>
        <v>12220-90--1</v>
      </c>
      <c r="B236" s="85">
        <v>12220</v>
      </c>
      <c r="C236" s="81" t="str">
        <f>VLOOKUP(A236,'Liste détentions mat2k'!$A$1:$I$2946,3,FALSE)</f>
        <v xml:space="preserve">CAPRICORNE                    </v>
      </c>
      <c r="D236" s="86">
        <v>90</v>
      </c>
      <c r="E236" s="86"/>
      <c r="F236" s="86">
        <v>1</v>
      </c>
      <c r="G236" s="81" t="str">
        <f>IF('SUIVI DES VERIFICATIONS'!$D236="","",VLOOKUP(A236,'Liste détentions mat2k'!$A$1:$I$2946,5,FALSE))</f>
        <v xml:space="preserve">COMM/SANTE                    </v>
      </c>
      <c r="H236" s="81" t="str">
        <f>IF('SUIVI DES VERIFICATIONS'!$E236="","",VLOOKUP(A236,'Liste détentions mat2k'!$A$1:$I$2946,7,FALSE))</f>
        <v/>
      </c>
      <c r="I236" s="102" t="str">
        <f>IF('SUIVI DES VERIFICATIONS'!$F236="","",VLOOKUP(A236,'Liste détentions mat2k'!$A$1:$I$2946,9,FALSE))</f>
        <v xml:space="preserve">VIVRES                        </v>
      </c>
      <c r="J236" s="109" t="s">
        <v>525</v>
      </c>
      <c r="K236" s="104" t="s">
        <v>525</v>
      </c>
      <c r="L236" s="104" t="s">
        <v>526</v>
      </c>
      <c r="M236" s="104" t="s">
        <v>525</v>
      </c>
      <c r="N236" s="104" t="s">
        <v>525</v>
      </c>
      <c r="O236" s="104" t="s">
        <v>525</v>
      </c>
      <c r="P236" s="104"/>
      <c r="Q236" s="104"/>
      <c r="R236" s="104"/>
      <c r="S236" s="104"/>
      <c r="T236" s="104"/>
      <c r="U236" s="114"/>
      <c r="V236" s="123">
        <v>43545</v>
      </c>
      <c r="W236" s="117" t="s">
        <v>542</v>
      </c>
      <c r="X236" s="117" t="s">
        <v>825</v>
      </c>
      <c r="Y236" s="128" t="s">
        <v>1522</v>
      </c>
      <c r="Z236" s="123">
        <v>43553</v>
      </c>
      <c r="AA236" s="132"/>
      <c r="AB236" s="151">
        <f>IF('SUIVI DES VERIFICATIONS'!$V236="","",IF('SUIVI DES VERIFICATIONS'!$V236&lt;='SUIVI DES VERIFICATIONS'!$AD236,0,'SUIVI DES VERIFICATIONS'!$V236-'SUIVI DES VERIFICATIONS'!$AD236))</f>
        <v>0</v>
      </c>
      <c r="AC236" s="134" t="str">
        <f t="shared" si="7"/>
        <v>MARS</v>
      </c>
      <c r="AD236" s="135">
        <f>VLOOKUP('SUIVI DES VERIFICATIONS'!$AC236,'Liste 2'!$D$1:$E$12,2,FALSE)</f>
        <v>43555</v>
      </c>
      <c r="AE236" s="134">
        <f>IF('SUIVI DES VERIFICATIONS'!$V236="","",(MONTH('SUIVI DES VERIFICATIONS'!$V236))-(MONTH('SUIVI DES VERIFICATIONS'!$AD236)))</f>
        <v>0</v>
      </c>
      <c r="AF236" s="134" t="str">
        <f>IF(V236="","",VLOOKUP(MONTH(V236),LISTES!$A$15:$B$26,2,FALSE))</f>
        <v>MARS</v>
      </c>
      <c r="AG236" s="136"/>
      <c r="AH236" s="81"/>
      <c r="AI236" s="81"/>
      <c r="AJ236" s="81" t="s">
        <v>529</v>
      </c>
      <c r="AK236" s="116">
        <v>43600</v>
      </c>
      <c r="AL236" s="81"/>
      <c r="AM236" s="117"/>
      <c r="AN236" s="128"/>
      <c r="AO236" s="163">
        <f>IF('SUIVI DES VERIFICATIONS'!$V236&gt;0,IF('SUIVI DES VERIFICATIONS'!$W236="",1,0),0)</f>
        <v>0</v>
      </c>
      <c r="AP236" s="137">
        <f>IF('SUIVI DES VERIFICATIONS'!$V236&gt;0,IF('SUIVI DES VERIFICATIONS'!$X236="",1,0),0)</f>
        <v>0</v>
      </c>
      <c r="AQ236" s="137">
        <f>IF('SUIVI DES VERIFICATIONS'!$V236&gt;0,IF('SUIVI DES VERIFICATIONS'!$AG236="",1,0),0)</f>
        <v>1</v>
      </c>
      <c r="AR236" s="152" t="str">
        <f>IF(Y236="","",VLOOKUP(Y236,'[1]TABLEAU LC1'!A:A,1,FALSE))</f>
        <v>2019-1504</v>
      </c>
    </row>
    <row r="237" spans="1:44" ht="30" customHeight="1">
      <c r="A237" s="94" t="str">
        <f t="shared" si="6"/>
        <v>12220-90--3</v>
      </c>
      <c r="B237" s="88">
        <v>12220</v>
      </c>
      <c r="C237" s="87" t="str">
        <f>VLOOKUP(A237,'Liste détentions mat2k'!$A$1:$I$2946,3,FALSE)</f>
        <v xml:space="preserve">CAPRICORNE                    </v>
      </c>
      <c r="D237" s="89">
        <v>90</v>
      </c>
      <c r="E237" s="89"/>
      <c r="F237" s="89">
        <v>3</v>
      </c>
      <c r="G237" s="87" t="str">
        <f>IF('SUIVI DES VERIFICATIONS'!$D237="","",VLOOKUP(A237,'Liste détentions mat2k'!$A$1:$I$2946,5,FALSE))</f>
        <v xml:space="preserve">COMM/SANTE                    </v>
      </c>
      <c r="H237" s="87" t="str">
        <f>IF('SUIVI DES VERIFICATIONS'!$E237="","",VLOOKUP(A237,'Liste détentions mat2k'!$A$1:$I$2946,7,FALSE))</f>
        <v/>
      </c>
      <c r="I237" s="101" t="str">
        <f>IF('SUIVI DES VERIFICATIONS'!$F237="","",VLOOKUP(A237,'Liste détentions mat2k'!$A$1:$I$2946,9,FALSE))</f>
        <v xml:space="preserve">TABLE/CDT                     </v>
      </c>
      <c r="J237" s="108" t="s">
        <v>525</v>
      </c>
      <c r="K237" s="105" t="s">
        <v>525</v>
      </c>
      <c r="L237" s="105" t="s">
        <v>525</v>
      </c>
      <c r="M237" s="105" t="s">
        <v>526</v>
      </c>
      <c r="N237" s="105" t="s">
        <v>525</v>
      </c>
      <c r="O237" s="105" t="s">
        <v>525</v>
      </c>
      <c r="P237" s="105"/>
      <c r="Q237" s="105"/>
      <c r="R237" s="105"/>
      <c r="S237" s="105"/>
      <c r="T237" s="105"/>
      <c r="U237" s="113"/>
      <c r="V237" s="122"/>
      <c r="W237" s="119"/>
      <c r="X237" s="119"/>
      <c r="Y237" s="127"/>
      <c r="Z237" s="122">
        <v>43552</v>
      </c>
      <c r="AA237" s="131"/>
      <c r="AB237" s="149" t="str">
        <f>IF('SUIVI DES VERIFICATIONS'!$V237="","",IF('SUIVI DES VERIFICATIONS'!$V237&lt;='SUIVI DES VERIFICATIONS'!$AD237,0,'SUIVI DES VERIFICATIONS'!$V237-'SUIVI DES VERIFICATIONS'!$AD237))</f>
        <v/>
      </c>
      <c r="AC237" s="138" t="str">
        <f t="shared" si="7"/>
        <v>AVRIL</v>
      </c>
      <c r="AD237" s="139">
        <f>VLOOKUP('SUIVI DES VERIFICATIONS'!$AC237,'Liste 2'!$D$1:$E$12,2,FALSE)</f>
        <v>43585</v>
      </c>
      <c r="AE237" s="138" t="str">
        <f>IF('SUIVI DES VERIFICATIONS'!$V237="","",(MONTH('SUIVI DES VERIFICATIONS'!$V237))-(MONTH('SUIVI DES VERIFICATIONS'!$AD237)))</f>
        <v/>
      </c>
      <c r="AF237" s="138" t="str">
        <f>IF(V237="","",VLOOKUP(MONTH(V237),LISTES!$A$15:$B$26,2,FALSE))</f>
        <v/>
      </c>
      <c r="AG237" s="140"/>
      <c r="AH237" s="87" t="s">
        <v>526</v>
      </c>
      <c r="AI237" s="87"/>
      <c r="AJ237" s="87"/>
      <c r="AK237" s="118"/>
      <c r="AL237" s="87"/>
      <c r="AM237" s="119"/>
      <c r="AN237" s="127"/>
      <c r="AO237" s="162">
        <f>IF('SUIVI DES VERIFICATIONS'!$V237&gt;0,IF('SUIVI DES VERIFICATIONS'!$W237="",1,0),0)</f>
        <v>0</v>
      </c>
      <c r="AP237" s="141">
        <f>IF('SUIVI DES VERIFICATIONS'!$V237&gt;0,IF('SUIVI DES VERIFICATIONS'!$X237="",1,0),0)</f>
        <v>0</v>
      </c>
      <c r="AQ237" s="141">
        <f>IF('SUIVI DES VERIFICATIONS'!$V237&gt;0,IF('SUIVI DES VERIFICATIONS'!$AG237="",1,0),0)</f>
        <v>0</v>
      </c>
      <c r="AR237" s="150" t="str">
        <f>IF(Y237="","",VLOOKUP(Y237,'[1]TABLEAU LC1'!A:A,1,FALSE))</f>
        <v/>
      </c>
    </row>
    <row r="238" spans="1:44" ht="30" customHeight="1">
      <c r="A238" s="95" t="str">
        <f t="shared" si="6"/>
        <v>12220-90--4</v>
      </c>
      <c r="B238" s="85">
        <v>12220</v>
      </c>
      <c r="C238" s="81" t="str">
        <f>VLOOKUP(A238,'Liste détentions mat2k'!$A$1:$I$2946,3,FALSE)</f>
        <v xml:space="preserve">CAPRICORNE                    </v>
      </c>
      <c r="D238" s="86">
        <v>90</v>
      </c>
      <c r="E238" s="86"/>
      <c r="F238" s="86">
        <v>4</v>
      </c>
      <c r="G238" s="81" t="str">
        <f>IF('SUIVI DES VERIFICATIONS'!$D238="","",VLOOKUP(A238,'Liste détentions mat2k'!$A$1:$I$2946,5,FALSE))</f>
        <v xml:space="preserve">COMM/SANTE                    </v>
      </c>
      <c r="H238" s="81" t="str">
        <f>IF('SUIVI DES VERIFICATIONS'!$E238="","",VLOOKUP(A238,'Liste détentions mat2k'!$A$1:$I$2946,7,FALSE))</f>
        <v/>
      </c>
      <c r="I238" s="102" t="str">
        <f>IF('SUIVI DES VERIFICATIONS'!$F238="","",VLOOKUP(A238,'Liste détentions mat2k'!$A$1:$I$2946,9,FALSE))</f>
        <v xml:space="preserve">TABLE/OMS                     </v>
      </c>
      <c r="J238" s="109" t="s">
        <v>525</v>
      </c>
      <c r="K238" s="104" t="s">
        <v>525</v>
      </c>
      <c r="L238" s="104" t="s">
        <v>525</v>
      </c>
      <c r="M238" s="104" t="s">
        <v>525</v>
      </c>
      <c r="N238" s="104" t="s">
        <v>526</v>
      </c>
      <c r="O238" s="104" t="s">
        <v>525</v>
      </c>
      <c r="P238" s="104"/>
      <c r="Q238" s="104"/>
      <c r="R238" s="104"/>
      <c r="S238" s="104"/>
      <c r="T238" s="104"/>
      <c r="U238" s="114"/>
      <c r="V238" s="123">
        <v>43587</v>
      </c>
      <c r="W238" s="117" t="s">
        <v>542</v>
      </c>
      <c r="X238" s="117" t="s">
        <v>825</v>
      </c>
      <c r="Y238" s="128" t="s">
        <v>1138</v>
      </c>
      <c r="Z238" s="123">
        <v>43587</v>
      </c>
      <c r="AA238" s="132"/>
      <c r="AB238" s="151">
        <f>IF('SUIVI DES VERIFICATIONS'!$V238="","",IF('SUIVI DES VERIFICATIONS'!$V238&lt;='SUIVI DES VERIFICATIONS'!$AD238,0,'SUIVI DES VERIFICATIONS'!$V238-'SUIVI DES VERIFICATIONS'!$AD238))</f>
        <v>0</v>
      </c>
      <c r="AC238" s="134" t="str">
        <f t="shared" si="7"/>
        <v>MAI</v>
      </c>
      <c r="AD238" s="135">
        <f>VLOOKUP('SUIVI DES VERIFICATIONS'!$AC238,'Liste 2'!$D$1:$E$12,2,FALSE)</f>
        <v>43616</v>
      </c>
      <c r="AE238" s="134">
        <f>IF('SUIVI DES VERIFICATIONS'!$V238="","",(MONTH('SUIVI DES VERIFICATIONS'!$V238))-(MONTH('SUIVI DES VERIFICATIONS'!$AD238)))</f>
        <v>0</v>
      </c>
      <c r="AF238" s="134" t="str">
        <f>IF(V238="","",VLOOKUP(MONTH(V238),LISTES!$A$15:$B$26,2,FALSE))</f>
        <v>MAI</v>
      </c>
      <c r="AG238" s="136"/>
      <c r="AH238" s="81"/>
      <c r="AI238" s="81"/>
      <c r="AJ238" s="81"/>
      <c r="AK238" s="116"/>
      <c r="AL238" s="81"/>
      <c r="AM238" s="117"/>
      <c r="AN238" s="128"/>
      <c r="AO238" s="163">
        <f>IF('SUIVI DES VERIFICATIONS'!$V238&gt;0,IF('SUIVI DES VERIFICATIONS'!$W238="",1,0),0)</f>
        <v>0</v>
      </c>
      <c r="AP238" s="137">
        <f>IF('SUIVI DES VERIFICATIONS'!$V238&gt;0,IF('SUIVI DES VERIFICATIONS'!$X238="",1,0),0)</f>
        <v>0</v>
      </c>
      <c r="AQ238" s="137">
        <f>IF('SUIVI DES VERIFICATIONS'!$V238&gt;0,IF('SUIVI DES VERIFICATIONS'!$AG238="",1,0),0)</f>
        <v>1</v>
      </c>
      <c r="AR238" s="152" t="str">
        <f>IF(Y238="","",VLOOKUP(Y238,'[1]TABLEAU LC1'!A:A,1,FALSE))</f>
        <v>2019-1479</v>
      </c>
    </row>
    <row r="239" spans="1:44" ht="30" customHeight="1">
      <c r="A239" s="94" t="str">
        <f t="shared" si="6"/>
        <v>34024-1--1</v>
      </c>
      <c r="B239" s="88">
        <v>34024</v>
      </c>
      <c r="C239" s="87" t="str">
        <f>VLOOKUP(A239,'Liste détentions mat2k'!$A$1:$I$2946,3,FALSE)</f>
        <v xml:space="preserve">CEARH SSA                     </v>
      </c>
      <c r="D239" s="89">
        <v>1</v>
      </c>
      <c r="E239" s="89"/>
      <c r="F239" s="89">
        <v>1</v>
      </c>
      <c r="G239" s="87" t="str">
        <f>IF('SUIVI DES VERIFICATIONS'!$D239="","",VLOOKUP(A239,'Liste détentions mat2k'!$A$1:$I$2946,5,FALSE))</f>
        <v xml:space="preserve">CEARH SSA                     </v>
      </c>
      <c r="H239" s="87" t="str">
        <f>IF('SUIVI DES VERIFICATIONS'!$E239="","",VLOOKUP(A239,'Liste détentions mat2k'!$A$1:$I$2946,7,FALSE))</f>
        <v/>
      </c>
      <c r="I239" s="101" t="str">
        <f>IF('SUIVI DES VERIFICATIONS'!$F239="","",VLOOKUP(A239,'Liste détentions mat2k'!$A$1:$I$2946,9,FALSE))</f>
        <v xml:space="preserve">CASERNEMENT                   </v>
      </c>
      <c r="J239" s="108"/>
      <c r="K239" s="105" t="s">
        <v>525</v>
      </c>
      <c r="L239" s="105" t="s">
        <v>525</v>
      </c>
      <c r="M239" s="105" t="s">
        <v>525</v>
      </c>
      <c r="N239" s="105" t="s">
        <v>526</v>
      </c>
      <c r="O239" s="105"/>
      <c r="P239" s="105"/>
      <c r="Q239" s="105"/>
      <c r="R239" s="105"/>
      <c r="S239" s="105"/>
      <c r="T239" s="105"/>
      <c r="U239" s="113"/>
      <c r="V239" s="122">
        <v>43490</v>
      </c>
      <c r="W239" s="119" t="s">
        <v>542</v>
      </c>
      <c r="X239" s="119" t="s">
        <v>825</v>
      </c>
      <c r="Y239" s="127" t="s">
        <v>607</v>
      </c>
      <c r="Z239" s="122"/>
      <c r="AA239" s="131"/>
      <c r="AB239" s="149">
        <f>IF('SUIVI DES VERIFICATIONS'!$V239="","",IF('SUIVI DES VERIFICATIONS'!$V239&lt;='SUIVI DES VERIFICATIONS'!$AD239,0,'SUIVI DES VERIFICATIONS'!$V239-'SUIVI DES VERIFICATIONS'!$AD239))</f>
        <v>0</v>
      </c>
      <c r="AC239" s="138" t="str">
        <f t="shared" si="7"/>
        <v>MAI</v>
      </c>
      <c r="AD239" s="139">
        <f>VLOOKUP('SUIVI DES VERIFICATIONS'!$AC239,'Liste 2'!$D$1:$E$12,2,FALSE)</f>
        <v>43616</v>
      </c>
      <c r="AE239" s="138">
        <f>IF('SUIVI DES VERIFICATIONS'!$V239="","",(MONTH('SUIVI DES VERIFICATIONS'!$V239))-(MONTH('SUIVI DES VERIFICATIONS'!$AD239)))</f>
        <v>-4</v>
      </c>
      <c r="AF239" s="138" t="str">
        <f>IF(V239="","",VLOOKUP(MONTH(V239),LISTES!$A$15:$B$26,2,FALSE))</f>
        <v>JANVIER</v>
      </c>
      <c r="AG239" s="140" t="s">
        <v>6</v>
      </c>
      <c r="AH239" s="87"/>
      <c r="AI239" s="87"/>
      <c r="AJ239" s="87"/>
      <c r="AK239" s="118"/>
      <c r="AL239" s="87"/>
      <c r="AM239" s="119"/>
      <c r="AN239" s="127"/>
      <c r="AO239" s="162">
        <f>IF('SUIVI DES VERIFICATIONS'!$V239&gt;0,IF('SUIVI DES VERIFICATIONS'!$W239="",1,0),0)</f>
        <v>0</v>
      </c>
      <c r="AP239" s="141">
        <f>IF('SUIVI DES VERIFICATIONS'!$V239&gt;0,IF('SUIVI DES VERIFICATIONS'!$X239="",1,0),0)</f>
        <v>0</v>
      </c>
      <c r="AQ239" s="141">
        <f>IF('SUIVI DES VERIFICATIONS'!$V239&gt;0,IF('SUIVI DES VERIFICATIONS'!$AG239="",1,0),0)</f>
        <v>0</v>
      </c>
      <c r="AR239" s="150" t="str">
        <f>IF(Y239="","",VLOOKUP(Y239,'[1]TABLEAU LC1'!A:A,1,FALSE))</f>
        <v>2019-244</v>
      </c>
    </row>
    <row r="240" spans="1:44" ht="30" customHeight="1">
      <c r="A240" s="95" t="str">
        <f t="shared" si="6"/>
        <v>34024-1--2</v>
      </c>
      <c r="B240" s="85">
        <v>34024</v>
      </c>
      <c r="C240" s="81" t="str">
        <f>VLOOKUP(A240,'Liste détentions mat2k'!$A$1:$I$2946,3,FALSE)</f>
        <v xml:space="preserve">CEARH SSA                     </v>
      </c>
      <c r="D240" s="86">
        <v>1</v>
      </c>
      <c r="E240" s="86"/>
      <c r="F240" s="86">
        <v>2</v>
      </c>
      <c r="G240" s="81" t="str">
        <f>IF('SUIVI DES VERIFICATIONS'!$D240="","",VLOOKUP(A240,'Liste détentions mat2k'!$A$1:$I$2946,5,FALSE))</f>
        <v xml:space="preserve">CEARH SSA                     </v>
      </c>
      <c r="H240" s="81" t="str">
        <f>IF('SUIVI DES VERIFICATIONS'!$E240="","",VLOOKUP(A240,'Liste détentions mat2k'!$A$1:$I$2946,7,FALSE))</f>
        <v/>
      </c>
      <c r="I240" s="102" t="str">
        <f>IF('SUIVI DES VERIFICATIONS'!$F240="","",VLOOKUP(A240,'Liste détentions mat2k'!$A$1:$I$2946,9,FALSE))</f>
        <v xml:space="preserve">EQUIPEMENT DIVERS             </v>
      </c>
      <c r="J240" s="109"/>
      <c r="K240" s="104" t="s">
        <v>525</v>
      </c>
      <c r="L240" s="104" t="s">
        <v>525</v>
      </c>
      <c r="M240" s="104" t="s">
        <v>525</v>
      </c>
      <c r="N240" s="104" t="s">
        <v>526</v>
      </c>
      <c r="O240" s="104" t="s">
        <v>525</v>
      </c>
      <c r="P240" s="104"/>
      <c r="Q240" s="104"/>
      <c r="R240" s="104"/>
      <c r="S240" s="104"/>
      <c r="T240" s="104"/>
      <c r="U240" s="114"/>
      <c r="V240" s="123">
        <v>43490</v>
      </c>
      <c r="W240" s="117" t="s">
        <v>542</v>
      </c>
      <c r="X240" s="117" t="s">
        <v>825</v>
      </c>
      <c r="Y240" s="128" t="s">
        <v>608</v>
      </c>
      <c r="Z240" s="123"/>
      <c r="AA240" s="132"/>
      <c r="AB240" s="151">
        <f>IF('SUIVI DES VERIFICATIONS'!$V240="","",IF('SUIVI DES VERIFICATIONS'!$V240&lt;='SUIVI DES VERIFICATIONS'!$AD240,0,'SUIVI DES VERIFICATIONS'!$V240-'SUIVI DES VERIFICATIONS'!$AD240))</f>
        <v>0</v>
      </c>
      <c r="AC240" s="134" t="str">
        <f t="shared" si="7"/>
        <v>MAI</v>
      </c>
      <c r="AD240" s="135">
        <f>VLOOKUP('SUIVI DES VERIFICATIONS'!$AC240,'Liste 2'!$D$1:$E$12,2,FALSE)</f>
        <v>43616</v>
      </c>
      <c r="AE240" s="134">
        <f>IF('SUIVI DES VERIFICATIONS'!$V240="","",(MONTH('SUIVI DES VERIFICATIONS'!$V240))-(MONTH('SUIVI DES VERIFICATIONS'!$AD240)))</f>
        <v>-4</v>
      </c>
      <c r="AF240" s="134" t="str">
        <f>IF(V240="","",VLOOKUP(MONTH(V240),LISTES!$A$15:$B$26,2,FALSE))</f>
        <v>JANVIER</v>
      </c>
      <c r="AG240" s="136" t="s">
        <v>6</v>
      </c>
      <c r="AH240" s="81"/>
      <c r="AI240" s="81"/>
      <c r="AJ240" s="81"/>
      <c r="AK240" s="116"/>
      <c r="AL240" s="81"/>
      <c r="AM240" s="117"/>
      <c r="AN240" s="128"/>
      <c r="AO240" s="163">
        <f>IF('SUIVI DES VERIFICATIONS'!$V240&gt;0,IF('SUIVI DES VERIFICATIONS'!$W240="",1,0),0)</f>
        <v>0</v>
      </c>
      <c r="AP240" s="137">
        <f>IF('SUIVI DES VERIFICATIONS'!$V240&gt;0,IF('SUIVI DES VERIFICATIONS'!$X240="",1,0),0)</f>
        <v>0</v>
      </c>
      <c r="AQ240" s="137">
        <f>IF('SUIVI DES VERIFICATIONS'!$V240&gt;0,IF('SUIVI DES VERIFICATIONS'!$AG240="",1,0),0)</f>
        <v>0</v>
      </c>
      <c r="AR240" s="152" t="str">
        <f>IF(Y240="","",VLOOKUP(Y240,'[1]TABLEAU LC1'!A:A,1,FALSE))</f>
        <v>2019-245</v>
      </c>
    </row>
    <row r="241" spans="1:44" ht="30" customHeight="1">
      <c r="A241" s="94" t="str">
        <f t="shared" si="6"/>
        <v>43999-10--0</v>
      </c>
      <c r="B241" s="88">
        <v>43999</v>
      </c>
      <c r="C241" s="87" t="str">
        <f>VLOOKUP(A241,'Liste détentions mat2k'!$A$1:$I$2946,3,FALSE)</f>
        <v xml:space="preserve">CECMED                        </v>
      </c>
      <c r="D241" s="89">
        <v>10</v>
      </c>
      <c r="E241" s="89"/>
      <c r="F241" s="89">
        <v>0</v>
      </c>
      <c r="G241" s="87" t="str">
        <f>IF('SUIVI DES VERIFICATIONS'!$D241="","",VLOOKUP(A241,'Liste détentions mat2k'!$A$1:$I$2946,5,FALSE))</f>
        <v xml:space="preserve">DRIMM                         </v>
      </c>
      <c r="H241" s="87" t="str">
        <f>IF('SUIVI DES VERIFICATIONS'!$E241="","",VLOOKUP(A241,'Liste détentions mat2k'!$A$1:$I$2946,7,FALSE))</f>
        <v/>
      </c>
      <c r="I241" s="101" t="str">
        <f>IF('SUIVI DES VERIFICATIONS'!$F241="","",VLOOKUP(A241,'Liste détentions mat2k'!$A$1:$I$2946,9,FALSE))</f>
        <v xml:space="preserve">DIVERS                        </v>
      </c>
      <c r="J241" s="108" t="s">
        <v>525</v>
      </c>
      <c r="K241" s="105" t="s">
        <v>525</v>
      </c>
      <c r="L241" s="105" t="s">
        <v>526</v>
      </c>
      <c r="M241" s="105" t="s">
        <v>525</v>
      </c>
      <c r="N241" s="105" t="s">
        <v>525</v>
      </c>
      <c r="O241" s="105" t="s">
        <v>525</v>
      </c>
      <c r="P241" s="105"/>
      <c r="Q241" s="105"/>
      <c r="R241" s="105"/>
      <c r="S241" s="105"/>
      <c r="T241" s="105"/>
      <c r="U241" s="113"/>
      <c r="V241" s="122">
        <v>43529</v>
      </c>
      <c r="W241" s="119" t="s">
        <v>543</v>
      </c>
      <c r="X241" s="119" t="s">
        <v>825</v>
      </c>
      <c r="Y241" s="127" t="s">
        <v>798</v>
      </c>
      <c r="Z241" s="122"/>
      <c r="AA241" s="131"/>
      <c r="AB241" s="149">
        <f>IF('SUIVI DES VERIFICATIONS'!$V241="","",IF('SUIVI DES VERIFICATIONS'!$V241&lt;='SUIVI DES VERIFICATIONS'!$AD241,0,'SUIVI DES VERIFICATIONS'!$V241-'SUIVI DES VERIFICATIONS'!$AD241))</f>
        <v>0</v>
      </c>
      <c r="AC241" s="138" t="str">
        <f t="shared" si="7"/>
        <v>MARS</v>
      </c>
      <c r="AD241" s="139">
        <f>VLOOKUP('SUIVI DES VERIFICATIONS'!$AC241,'Liste 2'!$D$1:$E$12,2,FALSE)</f>
        <v>43555</v>
      </c>
      <c r="AE241" s="138">
        <f>IF('SUIVI DES VERIFICATIONS'!$V241="","",(MONTH('SUIVI DES VERIFICATIONS'!$V241))-(MONTH('SUIVI DES VERIFICATIONS'!$AD241)))</f>
        <v>0</v>
      </c>
      <c r="AF241" s="138" t="str">
        <f>IF(V241="","",VLOOKUP(MONTH(V241),LISTES!$A$15:$B$26,2,FALSE))</f>
        <v>MARS</v>
      </c>
      <c r="AG241" s="140" t="s">
        <v>8</v>
      </c>
      <c r="AH241" s="87"/>
      <c r="AI241" s="87"/>
      <c r="AJ241" s="87"/>
      <c r="AK241" s="118"/>
      <c r="AL241" s="87"/>
      <c r="AM241" s="119"/>
      <c r="AN241" s="127"/>
      <c r="AO241" s="162">
        <f>IF('SUIVI DES VERIFICATIONS'!$V241&gt;0,IF('SUIVI DES VERIFICATIONS'!$W241="",1,0),0)</f>
        <v>0</v>
      </c>
      <c r="AP241" s="141">
        <f>IF('SUIVI DES VERIFICATIONS'!$V241&gt;0,IF('SUIVI DES VERIFICATIONS'!$X241="",1,0),0)</f>
        <v>0</v>
      </c>
      <c r="AQ241" s="141">
        <f>IF('SUIVI DES VERIFICATIONS'!$V241&gt;0,IF('SUIVI DES VERIFICATIONS'!$AG241="",1,0),0)</f>
        <v>0</v>
      </c>
      <c r="AR241" s="150" t="str">
        <f>IF(Y241="","",VLOOKUP(Y241,'[1]TABLEAU LC1'!A:A,1,FALSE))</f>
        <v>2019-618</v>
      </c>
    </row>
    <row r="242" spans="1:44" ht="30" customHeight="1">
      <c r="A242" s="95" t="str">
        <f t="shared" si="6"/>
        <v>43999-10--1</v>
      </c>
      <c r="B242" s="85">
        <v>43999</v>
      </c>
      <c r="C242" s="81" t="str">
        <f>VLOOKUP(A242,'Liste détentions mat2k'!$A$1:$I$2946,3,FALSE)</f>
        <v xml:space="preserve">CECMED                        </v>
      </c>
      <c r="D242" s="86">
        <v>10</v>
      </c>
      <c r="E242" s="86"/>
      <c r="F242" s="86">
        <v>1</v>
      </c>
      <c r="G242" s="81" t="str">
        <f>IF('SUIVI DES VERIFICATIONS'!$D242="","",VLOOKUP(A242,'Liste détentions mat2k'!$A$1:$I$2946,5,FALSE))</f>
        <v xml:space="preserve">DRIMM                         </v>
      </c>
      <c r="H242" s="81" t="str">
        <f>IF('SUIVI DES VERIFICATIONS'!$E242="","",VLOOKUP(A242,'Liste détentions mat2k'!$A$1:$I$2946,7,FALSE))</f>
        <v/>
      </c>
      <c r="I242" s="102" t="str">
        <f>IF('SUIVI DES VERIFICATIONS'!$F242="","",VLOOKUP(A242,'Liste détentions mat2k'!$A$1:$I$2946,9,FALSE))</f>
        <v xml:space="preserve">ARMES PORTATIVES (ETEINTE)    </v>
      </c>
      <c r="J242" s="109" t="s">
        <v>525</v>
      </c>
      <c r="K242" s="104" t="s">
        <v>525</v>
      </c>
      <c r="L242" s="104" t="s">
        <v>525</v>
      </c>
      <c r="M242" s="104" t="s">
        <v>526</v>
      </c>
      <c r="N242" s="104" t="s">
        <v>525</v>
      </c>
      <c r="O242" s="104" t="s">
        <v>525</v>
      </c>
      <c r="P242" s="104"/>
      <c r="Q242" s="104"/>
      <c r="R242" s="104"/>
      <c r="S242" s="104"/>
      <c r="T242" s="104"/>
      <c r="U242" s="114"/>
      <c r="V242" s="123">
        <v>43529</v>
      </c>
      <c r="W242" s="117" t="s">
        <v>543</v>
      </c>
      <c r="X242" s="117" t="s">
        <v>825</v>
      </c>
      <c r="Y242" s="128" t="s">
        <v>799</v>
      </c>
      <c r="Z242" s="123"/>
      <c r="AA242" s="132"/>
      <c r="AB242" s="151">
        <f>IF('SUIVI DES VERIFICATIONS'!$V242="","",IF('SUIVI DES VERIFICATIONS'!$V242&lt;='SUIVI DES VERIFICATIONS'!$AD242,0,'SUIVI DES VERIFICATIONS'!$V242-'SUIVI DES VERIFICATIONS'!$AD242))</f>
        <v>0</v>
      </c>
      <c r="AC242" s="134" t="str">
        <f t="shared" si="7"/>
        <v>AVRIL</v>
      </c>
      <c r="AD242" s="135">
        <f>VLOOKUP('SUIVI DES VERIFICATIONS'!$AC242,'Liste 2'!$D$1:$E$12,2,FALSE)</f>
        <v>43585</v>
      </c>
      <c r="AE242" s="134">
        <f>IF('SUIVI DES VERIFICATIONS'!$V242="","",(MONTH('SUIVI DES VERIFICATIONS'!$V242))-(MONTH('SUIVI DES VERIFICATIONS'!$AD242)))</f>
        <v>-1</v>
      </c>
      <c r="AF242" s="134" t="str">
        <f>IF(V242="","",VLOOKUP(MONTH(V242),LISTES!$A$15:$B$26,2,FALSE))</f>
        <v>MARS</v>
      </c>
      <c r="AG242" s="136" t="s">
        <v>8</v>
      </c>
      <c r="AH242" s="81"/>
      <c r="AI242" s="81"/>
      <c r="AJ242" s="81" t="s">
        <v>529</v>
      </c>
      <c r="AK242" s="116">
        <v>43553</v>
      </c>
      <c r="AL242" s="81"/>
      <c r="AM242" s="117"/>
      <c r="AN242" s="128"/>
      <c r="AO242" s="163">
        <f>IF('SUIVI DES VERIFICATIONS'!$V242&gt;0,IF('SUIVI DES VERIFICATIONS'!$W242="",1,0),0)</f>
        <v>0</v>
      </c>
      <c r="AP242" s="137">
        <f>IF('SUIVI DES VERIFICATIONS'!$V242&gt;0,IF('SUIVI DES VERIFICATIONS'!$X242="",1,0),0)</f>
        <v>0</v>
      </c>
      <c r="AQ242" s="137">
        <f>IF('SUIVI DES VERIFICATIONS'!$V242&gt;0,IF('SUIVI DES VERIFICATIONS'!$AG242="",1,0),0)</f>
        <v>0</v>
      </c>
      <c r="AR242" s="152" t="str">
        <f>IF(Y242="","",VLOOKUP(Y242,'[1]TABLEAU LC1'!A:A,1,FALSE))</f>
        <v>2019-619</v>
      </c>
    </row>
    <row r="243" spans="1:44" ht="30" customHeight="1">
      <c r="A243" s="94" t="str">
        <f t="shared" si="6"/>
        <v>43999-10--2</v>
      </c>
      <c r="B243" s="88">
        <v>43999</v>
      </c>
      <c r="C243" s="87" t="str">
        <f>VLOOKUP(A243,'Liste détentions mat2k'!$A$1:$I$2946,3,FALSE)</f>
        <v xml:space="preserve">CECMED                        </v>
      </c>
      <c r="D243" s="89">
        <v>10</v>
      </c>
      <c r="E243" s="89"/>
      <c r="F243" s="89">
        <v>2</v>
      </c>
      <c r="G243" s="87" t="str">
        <f>IF('SUIVI DES VERIFICATIONS'!$D243="","",VLOOKUP(A243,'Liste détentions mat2k'!$A$1:$I$2946,5,FALSE))</f>
        <v xml:space="preserve">DRIMM                         </v>
      </c>
      <c r="H243" s="87" t="str">
        <f>IF('SUIVI DES VERIFICATIONS'!$E243="","",VLOOKUP(A243,'Liste détentions mat2k'!$A$1:$I$2946,7,FALSE))</f>
        <v/>
      </c>
      <c r="I243" s="101" t="str">
        <f>IF('SUIVI DES VERIFICATIONS'!$F243="","",VLOOKUP(A243,'Liste détentions mat2k'!$A$1:$I$2946,9,FALSE))</f>
        <v xml:space="preserve">EFFETS SPECIAUX               </v>
      </c>
      <c r="J243" s="108" t="s">
        <v>525</v>
      </c>
      <c r="K243" s="105" t="s">
        <v>525</v>
      </c>
      <c r="L243" s="105" t="s">
        <v>525</v>
      </c>
      <c r="M243" s="105" t="s">
        <v>525</v>
      </c>
      <c r="N243" s="105" t="s">
        <v>526</v>
      </c>
      <c r="O243" s="105" t="s">
        <v>525</v>
      </c>
      <c r="P243" s="105"/>
      <c r="Q243" s="105"/>
      <c r="R243" s="105"/>
      <c r="S243" s="105"/>
      <c r="T243" s="105"/>
      <c r="U243" s="113"/>
      <c r="V243" s="122">
        <v>43529</v>
      </c>
      <c r="W243" s="119" t="s">
        <v>543</v>
      </c>
      <c r="X243" s="119" t="s">
        <v>825</v>
      </c>
      <c r="Y243" s="127" t="s">
        <v>800</v>
      </c>
      <c r="Z243" s="122"/>
      <c r="AA243" s="131"/>
      <c r="AB243" s="149">
        <f>IF('SUIVI DES VERIFICATIONS'!$V243="","",IF('SUIVI DES VERIFICATIONS'!$V243&lt;='SUIVI DES VERIFICATIONS'!$AD243,0,'SUIVI DES VERIFICATIONS'!$V243-'SUIVI DES VERIFICATIONS'!$AD243))</f>
        <v>0</v>
      </c>
      <c r="AC243" s="138" t="str">
        <f t="shared" si="7"/>
        <v>MAI</v>
      </c>
      <c r="AD243" s="139">
        <f>VLOOKUP('SUIVI DES VERIFICATIONS'!$AC243,'Liste 2'!$D$1:$E$12,2,FALSE)</f>
        <v>43616</v>
      </c>
      <c r="AE243" s="138">
        <f>IF('SUIVI DES VERIFICATIONS'!$V243="","",(MONTH('SUIVI DES VERIFICATIONS'!$V243))-(MONTH('SUIVI DES VERIFICATIONS'!$AD243)))</f>
        <v>-2</v>
      </c>
      <c r="AF243" s="138" t="str">
        <f>IF(V243="","",VLOOKUP(MONTH(V243),LISTES!$A$15:$B$26,2,FALSE))</f>
        <v>MARS</v>
      </c>
      <c r="AG243" s="140" t="s">
        <v>8</v>
      </c>
      <c r="AH243" s="87"/>
      <c r="AI243" s="87"/>
      <c r="AJ243" s="87" t="s">
        <v>529</v>
      </c>
      <c r="AK243" s="118">
        <v>43558</v>
      </c>
      <c r="AL243" s="87"/>
      <c r="AM243" s="119"/>
      <c r="AN243" s="127"/>
      <c r="AO243" s="162">
        <f>IF('SUIVI DES VERIFICATIONS'!$V243&gt;0,IF('SUIVI DES VERIFICATIONS'!$W243="",1,0),0)</f>
        <v>0</v>
      </c>
      <c r="AP243" s="141">
        <f>IF('SUIVI DES VERIFICATIONS'!$V243&gt;0,IF('SUIVI DES VERIFICATIONS'!$X243="",1,0),0)</f>
        <v>0</v>
      </c>
      <c r="AQ243" s="141">
        <f>IF('SUIVI DES VERIFICATIONS'!$V243&gt;0,IF('SUIVI DES VERIFICATIONS'!$AG243="",1,0),0)</f>
        <v>0</v>
      </c>
      <c r="AR243" s="150" t="str">
        <f>IF(Y243="","",VLOOKUP(Y243,'[1]TABLEAU LC1'!A:A,1,FALSE))</f>
        <v>2019-620</v>
      </c>
    </row>
    <row r="244" spans="1:44" ht="30" customHeight="1">
      <c r="A244" s="95" t="str">
        <f t="shared" si="6"/>
        <v>43999-10--3</v>
      </c>
      <c r="B244" s="85">
        <v>43999</v>
      </c>
      <c r="C244" s="81" t="str">
        <f>VLOOKUP(A244,'Liste détentions mat2k'!$A$1:$I$2946,3,FALSE)</f>
        <v xml:space="preserve">CECMED                        </v>
      </c>
      <c r="D244" s="86">
        <v>10</v>
      </c>
      <c r="E244" s="86"/>
      <c r="F244" s="86">
        <v>3</v>
      </c>
      <c r="G244" s="81" t="str">
        <f>IF('SUIVI DES VERIFICATIONS'!$D244="","",VLOOKUP(A244,'Liste détentions mat2k'!$A$1:$I$2946,5,FALSE))</f>
        <v xml:space="preserve">DRIMM                         </v>
      </c>
      <c r="H244" s="81" t="str">
        <f>IF('SUIVI DES VERIFICATIONS'!$E244="","",VLOOKUP(A244,'Liste détentions mat2k'!$A$1:$I$2946,7,FALSE))</f>
        <v/>
      </c>
      <c r="I244" s="102" t="str">
        <f>IF('SUIVI DES VERIFICATIONS'!$F244="","",VLOOKUP(A244,'Liste détentions mat2k'!$A$1:$I$2946,9,FALSE))</f>
        <v xml:space="preserve">PAVILLONERIE/PMM (ETEINTE)    </v>
      </c>
      <c r="J244" s="109" t="s">
        <v>525</v>
      </c>
      <c r="K244" s="104" t="s">
        <v>525</v>
      </c>
      <c r="L244" s="104" t="s">
        <v>525</v>
      </c>
      <c r="M244" s="104" t="s">
        <v>526</v>
      </c>
      <c r="N244" s="104" t="s">
        <v>525</v>
      </c>
      <c r="O244" s="104" t="s">
        <v>525</v>
      </c>
      <c r="P244" s="104"/>
      <c r="Q244" s="104"/>
      <c r="R244" s="104"/>
      <c r="S244" s="104"/>
      <c r="T244" s="104"/>
      <c r="U244" s="114"/>
      <c r="V244" s="123">
        <v>43529</v>
      </c>
      <c r="W244" s="117" t="s">
        <v>543</v>
      </c>
      <c r="X244" s="117" t="s">
        <v>825</v>
      </c>
      <c r="Y244" s="128" t="s">
        <v>801</v>
      </c>
      <c r="Z244" s="123"/>
      <c r="AA244" s="132"/>
      <c r="AB244" s="151">
        <f>IF('SUIVI DES VERIFICATIONS'!$V244="","",IF('SUIVI DES VERIFICATIONS'!$V244&lt;='SUIVI DES VERIFICATIONS'!$AD244,0,'SUIVI DES VERIFICATIONS'!$V244-'SUIVI DES VERIFICATIONS'!$AD244))</f>
        <v>0</v>
      </c>
      <c r="AC244" s="134" t="str">
        <f t="shared" si="7"/>
        <v>AVRIL</v>
      </c>
      <c r="AD244" s="135">
        <f>VLOOKUP('SUIVI DES VERIFICATIONS'!$AC244,'Liste 2'!$D$1:$E$12,2,FALSE)</f>
        <v>43585</v>
      </c>
      <c r="AE244" s="134">
        <f>IF('SUIVI DES VERIFICATIONS'!$V244="","",(MONTH('SUIVI DES VERIFICATIONS'!$V244))-(MONTH('SUIVI DES VERIFICATIONS'!$AD244)))</f>
        <v>-1</v>
      </c>
      <c r="AF244" s="134" t="str">
        <f>IF(V244="","",VLOOKUP(MONTH(V244),LISTES!$A$15:$B$26,2,FALSE))</f>
        <v>MARS</v>
      </c>
      <c r="AG244" s="136" t="s">
        <v>8</v>
      </c>
      <c r="AH244" s="81"/>
      <c r="AI244" s="81"/>
      <c r="AJ244" s="81" t="s">
        <v>529</v>
      </c>
      <c r="AK244" s="116">
        <v>43553</v>
      </c>
      <c r="AL244" s="81"/>
      <c r="AM244" s="117"/>
      <c r="AN244" s="128"/>
      <c r="AO244" s="163">
        <f>IF('SUIVI DES VERIFICATIONS'!$V244&gt;0,IF('SUIVI DES VERIFICATIONS'!$W244="",1,0),0)</f>
        <v>0</v>
      </c>
      <c r="AP244" s="137">
        <f>IF('SUIVI DES VERIFICATIONS'!$V244&gt;0,IF('SUIVI DES VERIFICATIONS'!$X244="",1,0),0)</f>
        <v>0</v>
      </c>
      <c r="AQ244" s="137">
        <f>IF('SUIVI DES VERIFICATIONS'!$V244&gt;0,IF('SUIVI DES VERIFICATIONS'!$AG244="",1,0),0)</f>
        <v>0</v>
      </c>
      <c r="AR244" s="152" t="str">
        <f>IF(Y244="","",VLOOKUP(Y244,'[1]TABLEAU LC1'!A:A,1,FALSE))</f>
        <v>2019-621</v>
      </c>
    </row>
    <row r="245" spans="1:44" ht="30" customHeight="1">
      <c r="A245" s="94" t="str">
        <f t="shared" si="6"/>
        <v>43999-10--4</v>
      </c>
      <c r="B245" s="88">
        <v>43999</v>
      </c>
      <c r="C245" s="87" t="str">
        <f>VLOOKUP(A245,'Liste détentions mat2k'!$A$1:$I$2946,3,FALSE)</f>
        <v xml:space="preserve">CECMED                        </v>
      </c>
      <c r="D245" s="89">
        <v>10</v>
      </c>
      <c r="E245" s="89"/>
      <c r="F245" s="89">
        <v>4</v>
      </c>
      <c r="G245" s="87" t="str">
        <f>IF('SUIVI DES VERIFICATIONS'!$D245="","",VLOOKUP(A245,'Liste détentions mat2k'!$A$1:$I$2946,5,FALSE))</f>
        <v xml:space="preserve">DRIMM                         </v>
      </c>
      <c r="H245" s="87" t="str">
        <f>IF('SUIVI DES VERIFICATIONS'!$E245="","",VLOOKUP(A245,'Liste détentions mat2k'!$A$1:$I$2946,7,FALSE))</f>
        <v/>
      </c>
      <c r="I245" s="101" t="str">
        <f>IF('SUIVI DES VERIFICATIONS'!$F245="","",VLOOKUP(A245,'Liste détentions mat2k'!$A$1:$I$2946,9,FALSE))</f>
        <v xml:space="preserve">SECURITE/PMM (ETEINTE)        </v>
      </c>
      <c r="J245" s="108" t="s">
        <v>525</v>
      </c>
      <c r="K245" s="105" t="s">
        <v>525</v>
      </c>
      <c r="L245" s="105" t="s">
        <v>526</v>
      </c>
      <c r="M245" s="105" t="s">
        <v>525</v>
      </c>
      <c r="N245" s="105" t="s">
        <v>525</v>
      </c>
      <c r="O245" s="105" t="s">
        <v>525</v>
      </c>
      <c r="P245" s="105"/>
      <c r="Q245" s="105"/>
      <c r="R245" s="105"/>
      <c r="S245" s="105"/>
      <c r="T245" s="105"/>
      <c r="U245" s="113"/>
      <c r="V245" s="122">
        <v>43529</v>
      </c>
      <c r="W245" s="119" t="s">
        <v>543</v>
      </c>
      <c r="X245" s="119" t="s">
        <v>825</v>
      </c>
      <c r="Y245" s="127" t="s">
        <v>802</v>
      </c>
      <c r="Z245" s="122"/>
      <c r="AA245" s="131"/>
      <c r="AB245" s="149">
        <f>IF('SUIVI DES VERIFICATIONS'!$V245="","",IF('SUIVI DES VERIFICATIONS'!$V245&lt;='SUIVI DES VERIFICATIONS'!$AD245,0,'SUIVI DES VERIFICATIONS'!$V245-'SUIVI DES VERIFICATIONS'!$AD245))</f>
        <v>0</v>
      </c>
      <c r="AC245" s="138" t="str">
        <f t="shared" si="7"/>
        <v>MARS</v>
      </c>
      <c r="AD245" s="139">
        <f>VLOOKUP('SUIVI DES VERIFICATIONS'!$AC245,'Liste 2'!$D$1:$E$12,2,FALSE)</f>
        <v>43555</v>
      </c>
      <c r="AE245" s="138">
        <f>IF('SUIVI DES VERIFICATIONS'!$V245="","",(MONTH('SUIVI DES VERIFICATIONS'!$V245))-(MONTH('SUIVI DES VERIFICATIONS'!$AD245)))</f>
        <v>0</v>
      </c>
      <c r="AF245" s="138" t="str">
        <f>IF(V245="","",VLOOKUP(MONTH(V245),LISTES!$A$15:$B$26,2,FALSE))</f>
        <v>MARS</v>
      </c>
      <c r="AG245" s="140" t="s">
        <v>8</v>
      </c>
      <c r="AH245" s="87"/>
      <c r="AI245" s="87"/>
      <c r="AJ245" s="87"/>
      <c r="AK245" s="118"/>
      <c r="AL245" s="87"/>
      <c r="AM245" s="119"/>
      <c r="AN245" s="127"/>
      <c r="AO245" s="162">
        <f>IF('SUIVI DES VERIFICATIONS'!$V245&gt;0,IF('SUIVI DES VERIFICATIONS'!$W245="",1,0),0)</f>
        <v>0</v>
      </c>
      <c r="AP245" s="141">
        <f>IF('SUIVI DES VERIFICATIONS'!$V245&gt;0,IF('SUIVI DES VERIFICATIONS'!$X245="",1,0),0)</f>
        <v>0</v>
      </c>
      <c r="AQ245" s="141">
        <f>IF('SUIVI DES VERIFICATIONS'!$V245&gt;0,IF('SUIVI DES VERIFICATIONS'!$AG245="",1,0),0)</f>
        <v>0</v>
      </c>
      <c r="AR245" s="150" t="str">
        <f>IF(Y245="","",VLOOKUP(Y245,'[1]TABLEAU LC1'!A:A,1,FALSE))</f>
        <v>2019-622</v>
      </c>
    </row>
    <row r="246" spans="1:44" ht="30" customHeight="1">
      <c r="A246" s="95" t="str">
        <f t="shared" si="6"/>
        <v>43999-10--5</v>
      </c>
      <c r="B246" s="85">
        <v>43999</v>
      </c>
      <c r="C246" s="81" t="str">
        <f>VLOOKUP(A246,'Liste détentions mat2k'!$A$1:$I$2946,3,FALSE)</f>
        <v xml:space="preserve">CECMED                        </v>
      </c>
      <c r="D246" s="86">
        <v>10</v>
      </c>
      <c r="E246" s="86"/>
      <c r="F246" s="86">
        <v>5</v>
      </c>
      <c r="G246" s="81" t="str">
        <f>IF('SUIVI DES VERIFICATIONS'!$D246="","",VLOOKUP(A246,'Liste détentions mat2k'!$A$1:$I$2946,5,FALSE))</f>
        <v xml:space="preserve">DRIMM                         </v>
      </c>
      <c r="H246" s="81" t="str">
        <f>IF('SUIVI DES VERIFICATIONS'!$E246="","",VLOOKUP(A246,'Liste détentions mat2k'!$A$1:$I$2946,7,FALSE))</f>
        <v/>
      </c>
      <c r="I246" s="102" t="str">
        <f>IF('SUIVI DES VERIFICATIONS'!$F246="","",VLOOKUP(A246,'Liste détentions mat2k'!$A$1:$I$2946,9,FALSE))</f>
        <v xml:space="preserve">DIVERS/PMM (ETEINTE)          </v>
      </c>
      <c r="J246" s="109" t="s">
        <v>525</v>
      </c>
      <c r="K246" s="104" t="s">
        <v>525</v>
      </c>
      <c r="L246" s="104" t="s">
        <v>525</v>
      </c>
      <c r="M246" s="104" t="s">
        <v>525</v>
      </c>
      <c r="N246" s="104" t="s">
        <v>526</v>
      </c>
      <c r="O246" s="104" t="s">
        <v>525</v>
      </c>
      <c r="P246" s="104"/>
      <c r="Q246" s="104"/>
      <c r="R246" s="104"/>
      <c r="S246" s="104"/>
      <c r="T246" s="104"/>
      <c r="U246" s="114"/>
      <c r="V246" s="123">
        <v>43529</v>
      </c>
      <c r="W246" s="117" t="s">
        <v>543</v>
      </c>
      <c r="X246" s="117" t="s">
        <v>825</v>
      </c>
      <c r="Y246" s="128" t="s">
        <v>803</v>
      </c>
      <c r="Z246" s="123"/>
      <c r="AA246" s="132"/>
      <c r="AB246" s="151">
        <f>IF('SUIVI DES VERIFICATIONS'!$V246="","",IF('SUIVI DES VERIFICATIONS'!$V246&lt;='SUIVI DES VERIFICATIONS'!$AD246,0,'SUIVI DES VERIFICATIONS'!$V246-'SUIVI DES VERIFICATIONS'!$AD246))</f>
        <v>0</v>
      </c>
      <c r="AC246" s="134" t="str">
        <f t="shared" si="7"/>
        <v>MAI</v>
      </c>
      <c r="AD246" s="135">
        <f>VLOOKUP('SUIVI DES VERIFICATIONS'!$AC246,'Liste 2'!$D$1:$E$12,2,FALSE)</f>
        <v>43616</v>
      </c>
      <c r="AE246" s="134">
        <f>IF('SUIVI DES VERIFICATIONS'!$V246="","",(MONTH('SUIVI DES VERIFICATIONS'!$V246))-(MONTH('SUIVI DES VERIFICATIONS'!$AD246)))</f>
        <v>-2</v>
      </c>
      <c r="AF246" s="134" t="str">
        <f>IF(V246="","",VLOOKUP(MONTH(V246),LISTES!$A$15:$B$26,2,FALSE))</f>
        <v>MARS</v>
      </c>
      <c r="AG246" s="136" t="s">
        <v>8</v>
      </c>
      <c r="AH246" s="81"/>
      <c r="AI246" s="81"/>
      <c r="AJ246" s="81" t="s">
        <v>529</v>
      </c>
      <c r="AK246" s="116">
        <v>43558</v>
      </c>
      <c r="AL246" s="81"/>
      <c r="AM246" s="117"/>
      <c r="AN246" s="128"/>
      <c r="AO246" s="163">
        <f>IF('SUIVI DES VERIFICATIONS'!$V246&gt;0,IF('SUIVI DES VERIFICATIONS'!$W246="",1,0),0)</f>
        <v>0</v>
      </c>
      <c r="AP246" s="137">
        <f>IF('SUIVI DES VERIFICATIONS'!$V246&gt;0,IF('SUIVI DES VERIFICATIONS'!$X246="",1,0),0)</f>
        <v>0</v>
      </c>
      <c r="AQ246" s="137">
        <f>IF('SUIVI DES VERIFICATIONS'!$V246&gt;0,IF('SUIVI DES VERIFICATIONS'!$AG246="",1,0),0)</f>
        <v>0</v>
      </c>
      <c r="AR246" s="152" t="str">
        <f>IF(Y246="","",VLOOKUP(Y246,'[1]TABLEAU LC1'!A:A,1,FALSE))</f>
        <v>2019-623</v>
      </c>
    </row>
    <row r="247" spans="1:44" ht="30" customHeight="1">
      <c r="A247" s="94" t="str">
        <f t="shared" si="6"/>
        <v>43999-10--6</v>
      </c>
      <c r="B247" s="88">
        <v>43999</v>
      </c>
      <c r="C247" s="87" t="str">
        <f>VLOOKUP(A247,'Liste détentions mat2k'!$A$1:$I$2946,3,FALSE)</f>
        <v xml:space="preserve">CECMED                        </v>
      </c>
      <c r="D247" s="89">
        <v>10</v>
      </c>
      <c r="E247" s="89"/>
      <c r="F247" s="89">
        <v>6</v>
      </c>
      <c r="G247" s="87" t="str">
        <f>IF('SUIVI DES VERIFICATIONS'!$D247="","",VLOOKUP(A247,'Liste détentions mat2k'!$A$1:$I$2946,5,FALSE))</f>
        <v xml:space="preserve">DRIMM                         </v>
      </c>
      <c r="H247" s="87" t="str">
        <f>IF('SUIVI DES VERIFICATIONS'!$E247="","",VLOOKUP(A247,'Liste détentions mat2k'!$A$1:$I$2946,7,FALSE))</f>
        <v/>
      </c>
      <c r="I247" s="101" t="str">
        <f>IF('SUIVI DES VERIFICATIONS'!$F247="","",VLOOKUP(A247,'Liste détentions mat2k'!$A$1:$I$2946,9,FALSE))</f>
        <v xml:space="preserve">INFOR-AUDIO/PMM (ETEINTE)     </v>
      </c>
      <c r="J247" s="108" t="s">
        <v>525</v>
      </c>
      <c r="K247" s="105" t="s">
        <v>525</v>
      </c>
      <c r="L247" s="105" t="s">
        <v>525</v>
      </c>
      <c r="M247" s="105" t="s">
        <v>526</v>
      </c>
      <c r="N247" s="105" t="s">
        <v>525</v>
      </c>
      <c r="O247" s="105" t="s">
        <v>525</v>
      </c>
      <c r="P247" s="105"/>
      <c r="Q247" s="105"/>
      <c r="R247" s="105"/>
      <c r="S247" s="105"/>
      <c r="T247" s="105"/>
      <c r="U247" s="113"/>
      <c r="V247" s="122">
        <v>43529</v>
      </c>
      <c r="W247" s="119" t="s">
        <v>543</v>
      </c>
      <c r="X247" s="119" t="s">
        <v>825</v>
      </c>
      <c r="Y247" s="127" t="s">
        <v>804</v>
      </c>
      <c r="Z247" s="122"/>
      <c r="AA247" s="131"/>
      <c r="AB247" s="149">
        <f>IF('SUIVI DES VERIFICATIONS'!$V247="","",IF('SUIVI DES VERIFICATIONS'!$V247&lt;='SUIVI DES VERIFICATIONS'!$AD247,0,'SUIVI DES VERIFICATIONS'!$V247-'SUIVI DES VERIFICATIONS'!$AD247))</f>
        <v>0</v>
      </c>
      <c r="AC247" s="138" t="str">
        <f t="shared" si="7"/>
        <v>AVRIL</v>
      </c>
      <c r="AD247" s="139">
        <f>VLOOKUP('SUIVI DES VERIFICATIONS'!$AC247,'Liste 2'!$D$1:$E$12,2,FALSE)</f>
        <v>43585</v>
      </c>
      <c r="AE247" s="138">
        <f>IF('SUIVI DES VERIFICATIONS'!$V247="","",(MONTH('SUIVI DES VERIFICATIONS'!$V247))-(MONTH('SUIVI DES VERIFICATIONS'!$AD247)))</f>
        <v>-1</v>
      </c>
      <c r="AF247" s="138" t="str">
        <f>IF(V247="","",VLOOKUP(MONTH(V247),LISTES!$A$15:$B$26,2,FALSE))</f>
        <v>MARS</v>
      </c>
      <c r="AG247" s="140" t="s">
        <v>8</v>
      </c>
      <c r="AH247" s="87"/>
      <c r="AI247" s="87"/>
      <c r="AJ247" s="87"/>
      <c r="AK247" s="118"/>
      <c r="AL247" s="87"/>
      <c r="AM247" s="119"/>
      <c r="AN247" s="127"/>
      <c r="AO247" s="162">
        <f>IF('SUIVI DES VERIFICATIONS'!$V247&gt;0,IF('SUIVI DES VERIFICATIONS'!$W247="",1,0),0)</f>
        <v>0</v>
      </c>
      <c r="AP247" s="141">
        <f>IF('SUIVI DES VERIFICATIONS'!$V247&gt;0,IF('SUIVI DES VERIFICATIONS'!$X247="",1,0),0)</f>
        <v>0</v>
      </c>
      <c r="AQ247" s="141">
        <f>IF('SUIVI DES VERIFICATIONS'!$V247&gt;0,IF('SUIVI DES VERIFICATIONS'!$AG247="",1,0),0)</f>
        <v>0</v>
      </c>
      <c r="AR247" s="150" t="str">
        <f>IF(Y247="","",VLOOKUP(Y247,'[1]TABLEAU LC1'!A:A,1,FALSE))</f>
        <v>2019-624</v>
      </c>
    </row>
    <row r="248" spans="1:44" ht="30" customHeight="1">
      <c r="A248" s="95" t="str">
        <f t="shared" si="6"/>
        <v>43999-11--0</v>
      </c>
      <c r="B248" s="85">
        <v>43999</v>
      </c>
      <c r="C248" s="81" t="str">
        <f>VLOOKUP(A248,'Liste détentions mat2k'!$A$1:$I$2946,3,FALSE)</f>
        <v xml:space="preserve">CECMED                        </v>
      </c>
      <c r="D248" s="86">
        <v>11</v>
      </c>
      <c r="E248" s="86"/>
      <c r="F248" s="86">
        <v>0</v>
      </c>
      <c r="G248" s="81" t="str">
        <f>IF('SUIVI DES VERIFICATIONS'!$D248="","",VLOOKUP(A248,'Liste détentions mat2k'!$A$1:$I$2946,5,FALSE))</f>
        <v xml:space="preserve">ASC/QG                        </v>
      </c>
      <c r="H248" s="81" t="str">
        <f>IF('SUIVI DES VERIFICATIONS'!$E248="","",VLOOKUP(A248,'Liste détentions mat2k'!$A$1:$I$2946,7,FALSE))</f>
        <v/>
      </c>
      <c r="I248" s="102" t="str">
        <f>IF('SUIVI DES VERIFICATIONS'!$F248="","",VLOOKUP(A248,'Liste détentions mat2k'!$A$1:$I$2946,9,FALSE))</f>
        <v xml:space="preserve">ACC. DE BUREAU                </v>
      </c>
      <c r="J248" s="109" t="s">
        <v>525</v>
      </c>
      <c r="K248" s="104" t="s">
        <v>525</v>
      </c>
      <c r="L248" s="104" t="s">
        <v>525</v>
      </c>
      <c r="M248" s="104" t="s">
        <v>525</v>
      </c>
      <c r="N248" s="104" t="s">
        <v>526</v>
      </c>
      <c r="O248" s="104" t="s">
        <v>525</v>
      </c>
      <c r="P248" s="104"/>
      <c r="Q248" s="104"/>
      <c r="R248" s="104"/>
      <c r="S248" s="104"/>
      <c r="T248" s="104"/>
      <c r="U248" s="114"/>
      <c r="V248" s="123"/>
      <c r="W248" s="117"/>
      <c r="X248" s="117"/>
      <c r="Y248" s="128"/>
      <c r="Z248" s="123">
        <v>43587</v>
      </c>
      <c r="AA248" s="132"/>
      <c r="AB248" s="151" t="str">
        <f>IF('SUIVI DES VERIFICATIONS'!$V248="","",IF('SUIVI DES VERIFICATIONS'!$V248&lt;='SUIVI DES VERIFICATIONS'!$AD248,0,'SUIVI DES VERIFICATIONS'!$V248-'SUIVI DES VERIFICATIONS'!$AD248))</f>
        <v/>
      </c>
      <c r="AC248" s="134" t="str">
        <f t="shared" si="7"/>
        <v>MAI</v>
      </c>
      <c r="AD248" s="135">
        <f>VLOOKUP('SUIVI DES VERIFICATIONS'!$AC248,'Liste 2'!$D$1:$E$12,2,FALSE)</f>
        <v>43616</v>
      </c>
      <c r="AE248" s="134" t="str">
        <f>IF('SUIVI DES VERIFICATIONS'!$V248="","",(MONTH('SUIVI DES VERIFICATIONS'!$V248))-(MONTH('SUIVI DES VERIFICATIONS'!$AD248)))</f>
        <v/>
      </c>
      <c r="AF248" s="134" t="str">
        <f>IF(V248="","",VLOOKUP(MONTH(V248),LISTES!$A$15:$B$26,2,FALSE))</f>
        <v/>
      </c>
      <c r="AG248" s="136"/>
      <c r="AH248" s="81"/>
      <c r="AI248" s="81"/>
      <c r="AJ248" s="81"/>
      <c r="AK248" s="116"/>
      <c r="AL248" s="81"/>
      <c r="AM248" s="117"/>
      <c r="AN248" s="128"/>
      <c r="AO248" s="163">
        <f>IF('SUIVI DES VERIFICATIONS'!$V248&gt;0,IF('SUIVI DES VERIFICATIONS'!$W248="",1,0),0)</f>
        <v>0</v>
      </c>
      <c r="AP248" s="137">
        <f>IF('SUIVI DES VERIFICATIONS'!$V248&gt;0,IF('SUIVI DES VERIFICATIONS'!$X248="",1,0),0)</f>
        <v>0</v>
      </c>
      <c r="AQ248" s="137">
        <f>IF('SUIVI DES VERIFICATIONS'!$V248&gt;0,IF('SUIVI DES VERIFICATIONS'!$AG248="",1,0),0)</f>
        <v>0</v>
      </c>
      <c r="AR248" s="152" t="str">
        <f>IF(Y248="","",VLOOKUP(Y248,'[1]TABLEAU LC1'!A:A,1,FALSE))</f>
        <v/>
      </c>
    </row>
    <row r="249" spans="1:44" ht="30" customHeight="1">
      <c r="A249" s="94" t="str">
        <f t="shared" si="6"/>
        <v>43999-11--1</v>
      </c>
      <c r="B249" s="88">
        <v>43999</v>
      </c>
      <c r="C249" s="87" t="str">
        <f>VLOOKUP(A249,'Liste détentions mat2k'!$A$1:$I$2946,3,FALSE)</f>
        <v xml:space="preserve">CECMED                        </v>
      </c>
      <c r="D249" s="89">
        <v>11</v>
      </c>
      <c r="E249" s="89"/>
      <c r="F249" s="89">
        <v>1</v>
      </c>
      <c r="G249" s="87" t="str">
        <f>IF('SUIVI DES VERIFICATIONS'!$D249="","",VLOOKUP(A249,'Liste détentions mat2k'!$A$1:$I$2946,5,FALSE))</f>
        <v xml:space="preserve">ASC/QG                        </v>
      </c>
      <c r="H249" s="87" t="str">
        <f>IF('SUIVI DES VERIFICATIONS'!$E249="","",VLOOKUP(A249,'Liste détentions mat2k'!$A$1:$I$2946,7,FALSE))</f>
        <v/>
      </c>
      <c r="I249" s="101" t="str">
        <f>IF('SUIVI DES VERIFICATIONS'!$F249="","",VLOOKUP(A249,'Liste détentions mat2k'!$A$1:$I$2946,9,FALSE))</f>
        <v xml:space="preserve">ACHAT VILLE                   </v>
      </c>
      <c r="J249" s="108" t="s">
        <v>525</v>
      </c>
      <c r="K249" s="105" t="s">
        <v>525</v>
      </c>
      <c r="L249" s="105" t="s">
        <v>525</v>
      </c>
      <c r="M249" s="105" t="s">
        <v>525</v>
      </c>
      <c r="N249" s="105" t="s">
        <v>526</v>
      </c>
      <c r="O249" s="105" t="s">
        <v>525</v>
      </c>
      <c r="P249" s="105"/>
      <c r="Q249" s="105"/>
      <c r="R249" s="105"/>
      <c r="S249" s="105"/>
      <c r="T249" s="105"/>
      <c r="U249" s="113"/>
      <c r="V249" s="122"/>
      <c r="W249" s="119"/>
      <c r="X249" s="119"/>
      <c r="Y249" s="127"/>
      <c r="Z249" s="122">
        <v>43587</v>
      </c>
      <c r="AA249" s="131"/>
      <c r="AB249" s="149" t="str">
        <f>IF('SUIVI DES VERIFICATIONS'!$V249="","",IF('SUIVI DES VERIFICATIONS'!$V249&lt;='SUIVI DES VERIFICATIONS'!$AD249,0,'SUIVI DES VERIFICATIONS'!$V249-'SUIVI DES VERIFICATIONS'!$AD249))</f>
        <v/>
      </c>
      <c r="AC249" s="138" t="str">
        <f t="shared" si="7"/>
        <v>MAI</v>
      </c>
      <c r="AD249" s="139">
        <f>VLOOKUP('SUIVI DES VERIFICATIONS'!$AC249,'Liste 2'!$D$1:$E$12,2,FALSE)</f>
        <v>43616</v>
      </c>
      <c r="AE249" s="138" t="str">
        <f>IF('SUIVI DES VERIFICATIONS'!$V249="","",(MONTH('SUIVI DES VERIFICATIONS'!$V249))-(MONTH('SUIVI DES VERIFICATIONS'!$AD249)))</f>
        <v/>
      </c>
      <c r="AF249" s="138" t="str">
        <f>IF(V249="","",VLOOKUP(MONTH(V249),LISTES!$A$15:$B$26,2,FALSE))</f>
        <v/>
      </c>
      <c r="AG249" s="140"/>
      <c r="AH249" s="87"/>
      <c r="AI249" s="87"/>
      <c r="AJ249" s="87"/>
      <c r="AK249" s="118"/>
      <c r="AL249" s="87"/>
      <c r="AM249" s="119"/>
      <c r="AN249" s="127"/>
      <c r="AO249" s="162">
        <f>IF('SUIVI DES VERIFICATIONS'!$V249&gt;0,IF('SUIVI DES VERIFICATIONS'!$W249="",1,0),0)</f>
        <v>0</v>
      </c>
      <c r="AP249" s="141">
        <f>IF('SUIVI DES VERIFICATIONS'!$V249&gt;0,IF('SUIVI DES VERIFICATIONS'!$X249="",1,0),0)</f>
        <v>0</v>
      </c>
      <c r="AQ249" s="141">
        <f>IF('SUIVI DES VERIFICATIONS'!$V249&gt;0,IF('SUIVI DES VERIFICATIONS'!$AG249="",1,0),0)</f>
        <v>0</v>
      </c>
      <c r="AR249" s="150" t="str">
        <f>IF(Y249="","",VLOOKUP(Y249,'[1]TABLEAU LC1'!A:A,1,FALSE))</f>
        <v/>
      </c>
    </row>
    <row r="250" spans="1:44" ht="30" customHeight="1">
      <c r="A250" s="95" t="str">
        <f t="shared" si="6"/>
        <v>43999-11--10</v>
      </c>
      <c r="B250" s="85">
        <v>43999</v>
      </c>
      <c r="C250" s="81" t="str">
        <f>VLOOKUP(A250,'Liste détentions mat2k'!$A$1:$I$2946,3,FALSE)</f>
        <v xml:space="preserve">CECMED                        </v>
      </c>
      <c r="D250" s="86">
        <v>11</v>
      </c>
      <c r="E250" s="86"/>
      <c r="F250" s="86">
        <v>10</v>
      </c>
      <c r="G250" s="81" t="str">
        <f>IF('SUIVI DES VERIFICATIONS'!$D250="","",VLOOKUP(A250,'Liste détentions mat2k'!$A$1:$I$2946,5,FALSE))</f>
        <v xml:space="preserve">ASC/QG                        </v>
      </c>
      <c r="H250" s="81" t="str">
        <f>IF('SUIVI DES VERIFICATIONS'!$E250="","",VLOOKUP(A250,'Liste détentions mat2k'!$A$1:$I$2946,7,FALSE))</f>
        <v/>
      </c>
      <c r="I250" s="102" t="str">
        <f>IF('SUIVI DES VERIFICATIONS'!$F250="","",VLOOKUP(A250,'Liste détentions mat2k'!$A$1:$I$2946,9,FALSE))</f>
        <v xml:space="preserve">DEB ARMES PORT MUNI (ETEINTE) </v>
      </c>
      <c r="J250" s="109" t="s">
        <v>525</v>
      </c>
      <c r="K250" s="104" t="s">
        <v>525</v>
      </c>
      <c r="L250" s="104" t="s">
        <v>526</v>
      </c>
      <c r="M250" s="104" t="s">
        <v>525</v>
      </c>
      <c r="N250" s="104" t="s">
        <v>525</v>
      </c>
      <c r="O250" s="104" t="s">
        <v>525</v>
      </c>
      <c r="P250" s="104"/>
      <c r="Q250" s="104"/>
      <c r="R250" s="104"/>
      <c r="S250" s="104"/>
      <c r="T250" s="104"/>
      <c r="U250" s="114"/>
      <c r="V250" s="123">
        <v>43523</v>
      </c>
      <c r="W250" s="117" t="s">
        <v>543</v>
      </c>
      <c r="X250" s="117" t="s">
        <v>825</v>
      </c>
      <c r="Y250" s="128" t="s">
        <v>792</v>
      </c>
      <c r="Z250" s="123"/>
      <c r="AA250" s="132"/>
      <c r="AB250" s="151">
        <f>IF('SUIVI DES VERIFICATIONS'!$V250="","",IF('SUIVI DES VERIFICATIONS'!$V250&lt;='SUIVI DES VERIFICATIONS'!$AD250,0,'SUIVI DES VERIFICATIONS'!$V250-'SUIVI DES VERIFICATIONS'!$AD250))</f>
        <v>0</v>
      </c>
      <c r="AC250" s="134" t="str">
        <f t="shared" si="7"/>
        <v>MARS</v>
      </c>
      <c r="AD250" s="135">
        <f>VLOOKUP('SUIVI DES VERIFICATIONS'!$AC250,'Liste 2'!$D$1:$E$12,2,FALSE)</f>
        <v>43555</v>
      </c>
      <c r="AE250" s="134">
        <f>IF('SUIVI DES VERIFICATIONS'!$V250="","",(MONTH('SUIVI DES VERIFICATIONS'!$V250))-(MONTH('SUIVI DES VERIFICATIONS'!$AD250)))</f>
        <v>-1</v>
      </c>
      <c r="AF250" s="134" t="str">
        <f>IF(V250="","",VLOOKUP(MONTH(V250),LISTES!$A$15:$B$26,2,FALSE))</f>
        <v>FEVRIER</v>
      </c>
      <c r="AG250" s="136" t="s">
        <v>8</v>
      </c>
      <c r="AH250" s="81"/>
      <c r="AI250" s="81"/>
      <c r="AJ250" s="81" t="s">
        <v>529</v>
      </c>
      <c r="AK250" s="116">
        <v>43537</v>
      </c>
      <c r="AL250" s="81"/>
      <c r="AM250" s="117"/>
      <c r="AN250" s="128"/>
      <c r="AO250" s="163">
        <f>IF('SUIVI DES VERIFICATIONS'!$V250&gt;0,IF('SUIVI DES VERIFICATIONS'!$W250="",1,0),0)</f>
        <v>0</v>
      </c>
      <c r="AP250" s="137">
        <f>IF('SUIVI DES VERIFICATIONS'!$V250&gt;0,IF('SUIVI DES VERIFICATIONS'!$X250="",1,0),0)</f>
        <v>0</v>
      </c>
      <c r="AQ250" s="137">
        <f>IF('SUIVI DES VERIFICATIONS'!$V250&gt;0,IF('SUIVI DES VERIFICATIONS'!$AG250="",1,0),0)</f>
        <v>0</v>
      </c>
      <c r="AR250" s="152" t="str">
        <f>IF(Y250="","",VLOOKUP(Y250,'[1]TABLEAU LC1'!A:A,1,FALSE))</f>
        <v>2019-497</v>
      </c>
    </row>
    <row r="251" spans="1:44" ht="30" customHeight="1">
      <c r="A251" s="94" t="str">
        <f t="shared" si="6"/>
        <v>43999-11--11</v>
      </c>
      <c r="B251" s="88">
        <v>43999</v>
      </c>
      <c r="C251" s="87" t="str">
        <f>VLOOKUP(A251,'Liste détentions mat2k'!$A$1:$I$2946,3,FALSE)</f>
        <v xml:space="preserve">CECMED                        </v>
      </c>
      <c r="D251" s="89">
        <v>11</v>
      </c>
      <c r="E251" s="89"/>
      <c r="F251" s="89">
        <v>11</v>
      </c>
      <c r="G251" s="87" t="str">
        <f>IF('SUIVI DES VERIFICATIONS'!$D251="","",VLOOKUP(A251,'Liste détentions mat2k'!$A$1:$I$2946,5,FALSE))</f>
        <v xml:space="preserve">ASC/QG                        </v>
      </c>
      <c r="H251" s="87" t="str">
        <f>IF('SUIVI DES VERIFICATIONS'!$E251="","",VLOOKUP(A251,'Liste détentions mat2k'!$A$1:$I$2946,7,FALSE))</f>
        <v/>
      </c>
      <c r="I251" s="101" t="str">
        <f>IF('SUIVI DES VERIFICATIONS'!$F251="","",VLOOKUP(A251,'Liste détentions mat2k'!$A$1:$I$2946,9,FALSE))</f>
        <v xml:space="preserve">ACC ARMES PORT                </v>
      </c>
      <c r="J251" s="108"/>
      <c r="K251" s="105" t="s">
        <v>525</v>
      </c>
      <c r="L251" s="105" t="s">
        <v>526</v>
      </c>
      <c r="M251" s="105" t="s">
        <v>525</v>
      </c>
      <c r="N251" s="105" t="s">
        <v>525</v>
      </c>
      <c r="O251" s="105" t="s">
        <v>525</v>
      </c>
      <c r="P251" s="105"/>
      <c r="Q251" s="105"/>
      <c r="R251" s="105"/>
      <c r="S251" s="105"/>
      <c r="T251" s="105"/>
      <c r="U251" s="113"/>
      <c r="V251" s="122">
        <v>43523</v>
      </c>
      <c r="W251" s="119" t="s">
        <v>543</v>
      </c>
      <c r="X251" s="119" t="s">
        <v>825</v>
      </c>
      <c r="Y251" s="127" t="s">
        <v>793</v>
      </c>
      <c r="Z251" s="122"/>
      <c r="AA251" s="131"/>
      <c r="AB251" s="149">
        <f>IF('SUIVI DES VERIFICATIONS'!$V251="","",IF('SUIVI DES VERIFICATIONS'!$V251&lt;='SUIVI DES VERIFICATIONS'!$AD251,0,'SUIVI DES VERIFICATIONS'!$V251-'SUIVI DES VERIFICATIONS'!$AD251))</f>
        <v>0</v>
      </c>
      <c r="AC251" s="138" t="str">
        <f t="shared" si="7"/>
        <v>MARS</v>
      </c>
      <c r="AD251" s="139">
        <f>VLOOKUP('SUIVI DES VERIFICATIONS'!$AC251,'Liste 2'!$D$1:$E$12,2,FALSE)</f>
        <v>43555</v>
      </c>
      <c r="AE251" s="138">
        <f>IF('SUIVI DES VERIFICATIONS'!$V251="","",(MONTH('SUIVI DES VERIFICATIONS'!$V251))-(MONTH('SUIVI DES VERIFICATIONS'!$AD251)))</f>
        <v>-1</v>
      </c>
      <c r="AF251" s="138" t="str">
        <f>IF(V251="","",VLOOKUP(MONTH(V251),LISTES!$A$15:$B$26,2,FALSE))</f>
        <v>FEVRIER</v>
      </c>
      <c r="AG251" s="140" t="s">
        <v>8</v>
      </c>
      <c r="AH251" s="87"/>
      <c r="AI251" s="87"/>
      <c r="AJ251" s="87" t="s">
        <v>529</v>
      </c>
      <c r="AK251" s="118">
        <v>43537</v>
      </c>
      <c r="AL251" s="87"/>
      <c r="AM251" s="119"/>
      <c r="AN251" s="127"/>
      <c r="AO251" s="162">
        <f>IF('SUIVI DES VERIFICATIONS'!$V251&gt;0,IF('SUIVI DES VERIFICATIONS'!$W251="",1,0),0)</f>
        <v>0</v>
      </c>
      <c r="AP251" s="141">
        <f>IF('SUIVI DES VERIFICATIONS'!$V251&gt;0,IF('SUIVI DES VERIFICATIONS'!$X251="",1,0),0)</f>
        <v>0</v>
      </c>
      <c r="AQ251" s="141">
        <f>IF('SUIVI DES VERIFICATIONS'!$V251&gt;0,IF('SUIVI DES VERIFICATIONS'!$AG251="",1,0),0)</f>
        <v>0</v>
      </c>
      <c r="AR251" s="150" t="str">
        <f>IF(Y251="","",VLOOKUP(Y251,'[1]TABLEAU LC1'!A:A,1,FALSE))</f>
        <v>2019-498</v>
      </c>
    </row>
    <row r="252" spans="1:44" ht="30" customHeight="1">
      <c r="A252" s="95" t="str">
        <f t="shared" si="6"/>
        <v>43999-11--12</v>
      </c>
      <c r="B252" s="85">
        <v>43999</v>
      </c>
      <c r="C252" s="81" t="str">
        <f>VLOOKUP(A252,'Liste détentions mat2k'!$A$1:$I$2946,3,FALSE)</f>
        <v xml:space="preserve">CECMED                        </v>
      </c>
      <c r="D252" s="86">
        <v>11</v>
      </c>
      <c r="E252" s="86"/>
      <c r="F252" s="86">
        <v>12</v>
      </c>
      <c r="G252" s="81" t="str">
        <f>IF('SUIVI DES VERIFICATIONS'!$D252="","",VLOOKUP(A252,'Liste détentions mat2k'!$A$1:$I$2946,5,FALSE))</f>
        <v xml:space="preserve">ASC/QG                        </v>
      </c>
      <c r="H252" s="81" t="str">
        <f>IF('SUIVI DES VERIFICATIONS'!$E252="","",VLOOKUP(A252,'Liste détentions mat2k'!$A$1:$I$2946,7,FALSE))</f>
        <v/>
      </c>
      <c r="I252" s="102" t="str">
        <f>IF('SUIVI DES VERIFICATIONS'!$F252="","",VLOOKUP(A252,'Liste détentions mat2k'!$A$1:$I$2946,9,FALSE))</f>
        <v xml:space="preserve">VEHICULES / DIVERS            </v>
      </c>
      <c r="J252" s="109" t="s">
        <v>525</v>
      </c>
      <c r="K252" s="104" t="s">
        <v>526</v>
      </c>
      <c r="L252" s="104" t="s">
        <v>525</v>
      </c>
      <c r="M252" s="104" t="s">
        <v>525</v>
      </c>
      <c r="N252" s="104" t="s">
        <v>525</v>
      </c>
      <c r="O252" s="104" t="s">
        <v>525</v>
      </c>
      <c r="P252" s="104"/>
      <c r="Q252" s="104"/>
      <c r="R252" s="104"/>
      <c r="S252" s="104"/>
      <c r="T252" s="104"/>
      <c r="U252" s="114"/>
      <c r="V252" s="123">
        <v>43479</v>
      </c>
      <c r="W252" s="117" t="s">
        <v>543</v>
      </c>
      <c r="X252" s="117" t="s">
        <v>825</v>
      </c>
      <c r="Y252" s="128" t="s">
        <v>547</v>
      </c>
      <c r="Z252" s="123"/>
      <c r="AA252" s="132"/>
      <c r="AB252" s="151">
        <f>IF('SUIVI DES VERIFICATIONS'!$V252="","",IF('SUIVI DES VERIFICATIONS'!$V252&lt;='SUIVI DES VERIFICATIONS'!$AD252,0,'SUIVI DES VERIFICATIONS'!$V252-'SUIVI DES VERIFICATIONS'!$AD252))</f>
        <v>0</v>
      </c>
      <c r="AC252" s="134" t="str">
        <f t="shared" si="7"/>
        <v>FEVRIER</v>
      </c>
      <c r="AD252" s="135">
        <f>VLOOKUP('SUIVI DES VERIFICATIONS'!$AC252,'Liste 2'!$D$1:$E$12,2,FALSE)</f>
        <v>43524</v>
      </c>
      <c r="AE252" s="134">
        <f>IF('SUIVI DES VERIFICATIONS'!$V252="","",(MONTH('SUIVI DES VERIFICATIONS'!$V252))-(MONTH('SUIVI DES VERIFICATIONS'!$AD252)))</f>
        <v>-1</v>
      </c>
      <c r="AF252" s="134" t="str">
        <f>IF(V252="","",VLOOKUP(MONTH(V252),LISTES!$A$15:$B$26,2,FALSE))</f>
        <v>JANVIER</v>
      </c>
      <c r="AG252" s="136" t="s">
        <v>6</v>
      </c>
      <c r="AH252" s="81"/>
      <c r="AI252" s="81"/>
      <c r="AJ252" s="81"/>
      <c r="AK252" s="116"/>
      <c r="AL252" s="81" t="s">
        <v>526</v>
      </c>
      <c r="AM252" s="117"/>
      <c r="AN252" s="128"/>
      <c r="AO252" s="163">
        <f>IF('SUIVI DES VERIFICATIONS'!$V252&gt;0,IF('SUIVI DES VERIFICATIONS'!$W252="",1,0),0)</f>
        <v>0</v>
      </c>
      <c r="AP252" s="137">
        <f>IF('SUIVI DES VERIFICATIONS'!$V252&gt;0,IF('SUIVI DES VERIFICATIONS'!$X252="",1,0),0)</f>
        <v>0</v>
      </c>
      <c r="AQ252" s="137">
        <f>IF('SUIVI DES VERIFICATIONS'!$V252&gt;0,IF('SUIVI DES VERIFICATIONS'!$AG252="",1,0),0)</f>
        <v>0</v>
      </c>
      <c r="AR252" s="152" t="str">
        <f>IF(Y252="","",VLOOKUP(Y252,'[1]TABLEAU LC1'!A:A,1,FALSE))</f>
        <v>2019-34</v>
      </c>
    </row>
    <row r="253" spans="1:44" ht="30" customHeight="1">
      <c r="A253" s="94" t="str">
        <f t="shared" si="6"/>
        <v>43999-11--15</v>
      </c>
      <c r="B253" s="88">
        <v>43999</v>
      </c>
      <c r="C253" s="87" t="str">
        <f>VLOOKUP(A253,'Liste détentions mat2k'!$A$1:$I$2946,3,FALSE)</f>
        <v xml:space="preserve">CECMED                        </v>
      </c>
      <c r="D253" s="89">
        <v>11</v>
      </c>
      <c r="E253" s="89"/>
      <c r="F253" s="89">
        <v>15</v>
      </c>
      <c r="G253" s="87" t="str">
        <f>IF('SUIVI DES VERIFICATIONS'!$D253="","",VLOOKUP(A253,'Liste détentions mat2k'!$A$1:$I$2946,5,FALSE))</f>
        <v xml:space="preserve">ASC/QG                        </v>
      </c>
      <c r="H253" s="87" t="str">
        <f>IF('SUIVI DES VERIFICATIONS'!$E253="","",VLOOKUP(A253,'Liste détentions mat2k'!$A$1:$I$2946,7,FALSE))</f>
        <v/>
      </c>
      <c r="I253" s="101" t="str">
        <f>IF('SUIVI DES VERIFICATIONS'!$F253="","",VLOOKUP(A253,'Liste détentions mat2k'!$A$1:$I$2946,9,FALSE))</f>
        <v xml:space="preserve">CASER AG/VA                   </v>
      </c>
      <c r="J253" s="108" t="s">
        <v>525</v>
      </c>
      <c r="K253" s="105" t="s">
        <v>525</v>
      </c>
      <c r="L253" s="105" t="s">
        <v>525</v>
      </c>
      <c r="M253" s="105" t="s">
        <v>526</v>
      </c>
      <c r="N253" s="105" t="s">
        <v>525</v>
      </c>
      <c r="O253" s="105" t="s">
        <v>525</v>
      </c>
      <c r="P253" s="105"/>
      <c r="Q253" s="105"/>
      <c r="R253" s="105"/>
      <c r="S253" s="105"/>
      <c r="T253" s="105"/>
      <c r="U253" s="113"/>
      <c r="V253" s="122">
        <v>43567</v>
      </c>
      <c r="W253" s="119" t="s">
        <v>542</v>
      </c>
      <c r="X253" s="119" t="s">
        <v>825</v>
      </c>
      <c r="Y253" s="127" t="s">
        <v>1040</v>
      </c>
      <c r="Z253" s="122">
        <v>43551</v>
      </c>
      <c r="AA253" s="131"/>
      <c r="AB253" s="149">
        <f>IF('SUIVI DES VERIFICATIONS'!$V253="","",IF('SUIVI DES VERIFICATIONS'!$V253&lt;='SUIVI DES VERIFICATIONS'!$AD253,0,'SUIVI DES VERIFICATIONS'!$V253-'SUIVI DES VERIFICATIONS'!$AD253))</f>
        <v>0</v>
      </c>
      <c r="AC253" s="138" t="str">
        <f t="shared" si="7"/>
        <v>AVRIL</v>
      </c>
      <c r="AD253" s="139">
        <f>VLOOKUP('SUIVI DES VERIFICATIONS'!$AC253,'Liste 2'!$D$1:$E$12,2,FALSE)</f>
        <v>43585</v>
      </c>
      <c r="AE253" s="138">
        <f>IF('SUIVI DES VERIFICATIONS'!$V253="","",(MONTH('SUIVI DES VERIFICATIONS'!$V253))-(MONTH('SUIVI DES VERIFICATIONS'!$AD253)))</f>
        <v>0</v>
      </c>
      <c r="AF253" s="138" t="str">
        <f>IF(V253="","",VLOOKUP(MONTH(V253),LISTES!$A$15:$B$26,2,FALSE))</f>
        <v>AVRIL</v>
      </c>
      <c r="AG253" s="140" t="s">
        <v>9</v>
      </c>
      <c r="AH253" s="87"/>
      <c r="AI253" s="87"/>
      <c r="AJ253" s="87"/>
      <c r="AK253" s="118"/>
      <c r="AL253" s="87"/>
      <c r="AM253" s="119"/>
      <c r="AN253" s="127"/>
      <c r="AO253" s="162">
        <f>IF('SUIVI DES VERIFICATIONS'!$V253&gt;0,IF('SUIVI DES VERIFICATIONS'!$W253="",1,0),0)</f>
        <v>0</v>
      </c>
      <c r="AP253" s="141">
        <f>IF('SUIVI DES VERIFICATIONS'!$V253&gt;0,IF('SUIVI DES VERIFICATIONS'!$X253="",1,0),0)</f>
        <v>0</v>
      </c>
      <c r="AQ253" s="141">
        <f>IF('SUIVI DES VERIFICATIONS'!$V253&gt;0,IF('SUIVI DES VERIFICATIONS'!$AG253="",1,0),0)</f>
        <v>0</v>
      </c>
      <c r="AR253" s="150" t="str">
        <f>IF(Y253="","",VLOOKUP(Y253,'[1]TABLEAU LC1'!A:A,1,FALSE))</f>
        <v>2019-1190</v>
      </c>
    </row>
    <row r="254" spans="1:44" ht="30" customHeight="1">
      <c r="A254" s="95" t="str">
        <f t="shared" si="6"/>
        <v>43999-11--2</v>
      </c>
      <c r="B254" s="85">
        <v>43999</v>
      </c>
      <c r="C254" s="81" t="str">
        <f>VLOOKUP(A254,'Liste détentions mat2k'!$A$1:$I$2946,3,FALSE)</f>
        <v xml:space="preserve">CECMED                        </v>
      </c>
      <c r="D254" s="86">
        <v>11</v>
      </c>
      <c r="E254" s="86"/>
      <c r="F254" s="86">
        <v>2</v>
      </c>
      <c r="G254" s="81" t="str">
        <f>IF('SUIVI DES VERIFICATIONS'!$D254="","",VLOOKUP(A254,'Liste détentions mat2k'!$A$1:$I$2946,5,FALSE))</f>
        <v xml:space="preserve">ASC/QG                        </v>
      </c>
      <c r="H254" s="81" t="str">
        <f>IF('SUIVI DES VERIFICATIONS'!$E254="","",VLOOKUP(A254,'Liste détentions mat2k'!$A$1:$I$2946,7,FALSE))</f>
        <v/>
      </c>
      <c r="I254" s="102" t="str">
        <f>IF('SUIVI DES VERIFICATIONS'!$F254="","",VLOOKUP(A254,'Liste détentions mat2k'!$A$1:$I$2946,9,FALSE))</f>
        <v xml:space="preserve">PAVILLONNERIE                 </v>
      </c>
      <c r="J254" s="109"/>
      <c r="K254" s="104" t="s">
        <v>525</v>
      </c>
      <c r="L254" s="104" t="s">
        <v>525</v>
      </c>
      <c r="M254" s="104" t="s">
        <v>526</v>
      </c>
      <c r="N254" s="104" t="s">
        <v>525</v>
      </c>
      <c r="O254" s="104" t="s">
        <v>525</v>
      </c>
      <c r="P254" s="104"/>
      <c r="Q254" s="104"/>
      <c r="R254" s="104"/>
      <c r="S254" s="104"/>
      <c r="T254" s="104"/>
      <c r="U254" s="114"/>
      <c r="V254" s="123">
        <v>43530</v>
      </c>
      <c r="W254" s="117" t="s">
        <v>543</v>
      </c>
      <c r="X254" s="117" t="s">
        <v>825</v>
      </c>
      <c r="Y254" s="128" t="s">
        <v>805</v>
      </c>
      <c r="Z254" s="123"/>
      <c r="AA254" s="132"/>
      <c r="AB254" s="151">
        <f>IF('SUIVI DES VERIFICATIONS'!$V254="","",IF('SUIVI DES VERIFICATIONS'!$V254&lt;='SUIVI DES VERIFICATIONS'!$AD254,0,'SUIVI DES VERIFICATIONS'!$V254-'SUIVI DES VERIFICATIONS'!$AD254))</f>
        <v>0</v>
      </c>
      <c r="AC254" s="134" t="str">
        <f t="shared" si="7"/>
        <v>AVRIL</v>
      </c>
      <c r="AD254" s="135">
        <f>VLOOKUP('SUIVI DES VERIFICATIONS'!$AC254,'Liste 2'!$D$1:$E$12,2,FALSE)</f>
        <v>43585</v>
      </c>
      <c r="AE254" s="134">
        <f>IF('SUIVI DES VERIFICATIONS'!$V254="","",(MONTH('SUIVI DES VERIFICATIONS'!$V254))-(MONTH('SUIVI DES VERIFICATIONS'!$AD254)))</f>
        <v>-1</v>
      </c>
      <c r="AF254" s="134" t="str">
        <f>IF(V254="","",VLOOKUP(MONTH(V254),LISTES!$A$15:$B$26,2,FALSE))</f>
        <v>MARS</v>
      </c>
      <c r="AG254" s="136" t="s">
        <v>8</v>
      </c>
      <c r="AH254" s="81"/>
      <c r="AI254" s="81"/>
      <c r="AJ254" s="81" t="s">
        <v>529</v>
      </c>
      <c r="AK254" s="116">
        <v>43598</v>
      </c>
      <c r="AL254" s="81"/>
      <c r="AM254" s="117"/>
      <c r="AN254" s="128"/>
      <c r="AO254" s="163">
        <f>IF('SUIVI DES VERIFICATIONS'!$V254&gt;0,IF('SUIVI DES VERIFICATIONS'!$W254="",1,0),0)</f>
        <v>0</v>
      </c>
      <c r="AP254" s="137">
        <f>IF('SUIVI DES VERIFICATIONS'!$V254&gt;0,IF('SUIVI DES VERIFICATIONS'!$X254="",1,0),0)</f>
        <v>0</v>
      </c>
      <c r="AQ254" s="137">
        <f>IF('SUIVI DES VERIFICATIONS'!$V254&gt;0,IF('SUIVI DES VERIFICATIONS'!$AG254="",1,0),0)</f>
        <v>0</v>
      </c>
      <c r="AR254" s="152" t="str">
        <f>IF(Y254="","",VLOOKUP(Y254,'[1]TABLEAU LC1'!A:A,1,FALSE))</f>
        <v>2019-625</v>
      </c>
    </row>
    <row r="255" spans="1:44" ht="30" customHeight="1">
      <c r="A255" s="94" t="str">
        <f t="shared" si="6"/>
        <v>43999-11--4</v>
      </c>
      <c r="B255" s="88">
        <v>43999</v>
      </c>
      <c r="C255" s="87" t="str">
        <f>VLOOKUP(A255,'Liste détentions mat2k'!$A$1:$I$2946,3,FALSE)</f>
        <v xml:space="preserve">CECMED                        </v>
      </c>
      <c r="D255" s="89">
        <v>11</v>
      </c>
      <c r="E255" s="89"/>
      <c r="F255" s="89">
        <v>4</v>
      </c>
      <c r="G255" s="87" t="str">
        <f>IF('SUIVI DES VERIFICATIONS'!$D255="","",VLOOKUP(A255,'Liste détentions mat2k'!$A$1:$I$2946,5,FALSE))</f>
        <v xml:space="preserve">ASC/QG                        </v>
      </c>
      <c r="H255" s="87" t="str">
        <f>IF('SUIVI DES VERIFICATIONS'!$E255="","",VLOOKUP(A255,'Liste détentions mat2k'!$A$1:$I$2946,7,FALSE))</f>
        <v/>
      </c>
      <c r="I255" s="101" t="str">
        <f>IF('SUIVI DES VERIFICATIONS'!$F255="","",VLOOKUP(A255,'Liste détentions mat2k'!$A$1:$I$2946,9,FALSE))</f>
        <v xml:space="preserve">EFFETS SPECIAUX               </v>
      </c>
      <c r="J255" s="108" t="s">
        <v>525</v>
      </c>
      <c r="K255" s="105" t="s">
        <v>525</v>
      </c>
      <c r="L255" s="105" t="s">
        <v>525</v>
      </c>
      <c r="M255" s="105" t="s">
        <v>525</v>
      </c>
      <c r="N255" s="105" t="s">
        <v>525</v>
      </c>
      <c r="O255" s="105" t="s">
        <v>526</v>
      </c>
      <c r="P255" s="105"/>
      <c r="Q255" s="105"/>
      <c r="R255" s="105"/>
      <c r="S255" s="105"/>
      <c r="T255" s="105"/>
      <c r="U255" s="113"/>
      <c r="V255" s="122">
        <v>43530</v>
      </c>
      <c r="W255" s="119" t="s">
        <v>543</v>
      </c>
      <c r="X255" s="119" t="s">
        <v>554</v>
      </c>
      <c r="Y255" s="127" t="s">
        <v>806</v>
      </c>
      <c r="Z255" s="122"/>
      <c r="AA255" s="131"/>
      <c r="AB255" s="149">
        <f>IF('SUIVI DES VERIFICATIONS'!$V255="","",IF('SUIVI DES VERIFICATIONS'!$V255&lt;='SUIVI DES VERIFICATIONS'!$AD255,0,'SUIVI DES VERIFICATIONS'!$V255-'SUIVI DES VERIFICATIONS'!$AD255))</f>
        <v>0</v>
      </c>
      <c r="AC255" s="138" t="str">
        <f t="shared" si="7"/>
        <v>JUIN</v>
      </c>
      <c r="AD255" s="139">
        <f>VLOOKUP('SUIVI DES VERIFICATIONS'!$AC255,'Liste 2'!$D$1:$E$12,2,FALSE)</f>
        <v>43646</v>
      </c>
      <c r="AE255" s="138">
        <f>IF('SUIVI DES VERIFICATIONS'!$V255="","",(MONTH('SUIVI DES VERIFICATIONS'!$V255))-(MONTH('SUIVI DES VERIFICATIONS'!$AD255)))</f>
        <v>-3</v>
      </c>
      <c r="AF255" s="138" t="str">
        <f>IF(V255="","",VLOOKUP(MONTH(V255),LISTES!$A$15:$B$26,2,FALSE))</f>
        <v>MARS</v>
      </c>
      <c r="AG255" s="140" t="s">
        <v>8</v>
      </c>
      <c r="AH255" s="87"/>
      <c r="AI255" s="87"/>
      <c r="AJ255" s="87" t="s">
        <v>529</v>
      </c>
      <c r="AK255" s="118">
        <v>43598</v>
      </c>
      <c r="AL255" s="87"/>
      <c r="AM255" s="119"/>
      <c r="AN255" s="127"/>
      <c r="AO255" s="162">
        <f>IF('SUIVI DES VERIFICATIONS'!$V255&gt;0,IF('SUIVI DES VERIFICATIONS'!$W255="",1,0),0)</f>
        <v>0</v>
      </c>
      <c r="AP255" s="141">
        <f>IF('SUIVI DES VERIFICATIONS'!$V255&gt;0,IF('SUIVI DES VERIFICATIONS'!$X255="",1,0),0)</f>
        <v>0</v>
      </c>
      <c r="AQ255" s="141">
        <f>IF('SUIVI DES VERIFICATIONS'!$V255&gt;0,IF('SUIVI DES VERIFICATIONS'!$AG255="",1,0),0)</f>
        <v>0</v>
      </c>
      <c r="AR255" s="150" t="str">
        <f>IF(Y255="","",VLOOKUP(Y255,'[1]TABLEAU LC1'!A:A,1,FALSE))</f>
        <v>2019-626</v>
      </c>
    </row>
    <row r="256" spans="1:44" ht="30" customHeight="1">
      <c r="A256" s="95" t="str">
        <f t="shared" si="6"/>
        <v>43999-11--6</v>
      </c>
      <c r="B256" s="85">
        <v>43999</v>
      </c>
      <c r="C256" s="81" t="str">
        <f>VLOOKUP(A256,'Liste détentions mat2k'!$A$1:$I$2946,3,FALSE)</f>
        <v xml:space="preserve">CECMED                        </v>
      </c>
      <c r="D256" s="86">
        <v>11</v>
      </c>
      <c r="E256" s="86"/>
      <c r="F256" s="86">
        <v>6</v>
      </c>
      <c r="G256" s="81" t="str">
        <f>IF('SUIVI DES VERIFICATIONS'!$D256="","",VLOOKUP(A256,'Liste détentions mat2k'!$A$1:$I$2946,5,FALSE))</f>
        <v xml:space="preserve">ASC/QG                        </v>
      </c>
      <c r="H256" s="81" t="str">
        <f>IF('SUIVI DES VERIFICATIONS'!$E256="","",VLOOKUP(A256,'Liste détentions mat2k'!$A$1:$I$2946,7,FALSE))</f>
        <v/>
      </c>
      <c r="I256" s="102" t="str">
        <f>IF('SUIVI DES VERIFICATIONS'!$F256="","",VLOOKUP(A256,'Liste détentions mat2k'!$A$1:$I$2946,9,FALSE))</f>
        <v xml:space="preserve">TELEPHONIE                    </v>
      </c>
      <c r="J256" s="109" t="s">
        <v>525</v>
      </c>
      <c r="K256" s="104" t="s">
        <v>525</v>
      </c>
      <c r="L256" s="104" t="s">
        <v>525</v>
      </c>
      <c r="M256" s="104" t="s">
        <v>525</v>
      </c>
      <c r="N256" s="104" t="s">
        <v>525</v>
      </c>
      <c r="O256" s="104" t="s">
        <v>526</v>
      </c>
      <c r="P256" s="104"/>
      <c r="Q256" s="104"/>
      <c r="R256" s="104"/>
      <c r="S256" s="104"/>
      <c r="T256" s="104"/>
      <c r="U256" s="114"/>
      <c r="V256" s="123"/>
      <c r="W256" s="117"/>
      <c r="X256" s="117"/>
      <c r="Y256" s="128"/>
      <c r="Z256" s="123"/>
      <c r="AA256" s="132"/>
      <c r="AB256" s="151" t="str">
        <f>IF('SUIVI DES VERIFICATIONS'!$V256="","",IF('SUIVI DES VERIFICATIONS'!$V256&lt;='SUIVI DES VERIFICATIONS'!$AD256,0,'SUIVI DES VERIFICATIONS'!$V256-'SUIVI DES VERIFICATIONS'!$AD256))</f>
        <v/>
      </c>
      <c r="AC256" s="134" t="str">
        <f t="shared" si="7"/>
        <v>JUIN</v>
      </c>
      <c r="AD256" s="135">
        <f>VLOOKUP('SUIVI DES VERIFICATIONS'!$AC256,'Liste 2'!$D$1:$E$12,2,FALSE)</f>
        <v>43646</v>
      </c>
      <c r="AE256" s="134" t="str">
        <f>IF('SUIVI DES VERIFICATIONS'!$V256="","",(MONTH('SUIVI DES VERIFICATIONS'!$V256))-(MONTH('SUIVI DES VERIFICATIONS'!$AD256)))</f>
        <v/>
      </c>
      <c r="AF256" s="134" t="str">
        <f>IF(V256="","",VLOOKUP(MONTH(V256),LISTES!$A$15:$B$26,2,FALSE))</f>
        <v/>
      </c>
      <c r="AG256" s="136"/>
      <c r="AH256" s="81"/>
      <c r="AI256" s="81"/>
      <c r="AJ256" s="81"/>
      <c r="AK256" s="116"/>
      <c r="AL256" s="81"/>
      <c r="AM256" s="117"/>
      <c r="AN256" s="128"/>
      <c r="AO256" s="163">
        <f>IF('SUIVI DES VERIFICATIONS'!$V256&gt;0,IF('SUIVI DES VERIFICATIONS'!$W256="",1,0),0)</f>
        <v>0</v>
      </c>
      <c r="AP256" s="137">
        <f>IF('SUIVI DES VERIFICATIONS'!$V256&gt;0,IF('SUIVI DES VERIFICATIONS'!$X256="",1,0),0)</f>
        <v>0</v>
      </c>
      <c r="AQ256" s="137">
        <f>IF('SUIVI DES VERIFICATIONS'!$V256&gt;0,IF('SUIVI DES VERIFICATIONS'!$AG256="",1,0),0)</f>
        <v>0</v>
      </c>
      <c r="AR256" s="152" t="str">
        <f>IF(Y256="","",VLOOKUP(Y256,'[1]TABLEAU LC1'!A:A,1,FALSE))</f>
        <v/>
      </c>
    </row>
    <row r="257" spans="1:44" ht="30" customHeight="1">
      <c r="A257" s="94" t="str">
        <f t="shared" si="6"/>
        <v>43999-11--7</v>
      </c>
      <c r="B257" s="88">
        <v>43999</v>
      </c>
      <c r="C257" s="87" t="str">
        <f>VLOOKUP(A257,'Liste détentions mat2k'!$A$1:$I$2946,3,FALSE)</f>
        <v xml:space="preserve">CECMED                        </v>
      </c>
      <c r="D257" s="89">
        <v>11</v>
      </c>
      <c r="E257" s="89"/>
      <c r="F257" s="89">
        <v>7</v>
      </c>
      <c r="G257" s="87" t="str">
        <f>IF('SUIVI DES VERIFICATIONS'!$D257="","",VLOOKUP(A257,'Liste détentions mat2k'!$A$1:$I$2946,5,FALSE))</f>
        <v xml:space="preserve">ASC/QG                        </v>
      </c>
      <c r="H257" s="87" t="str">
        <f>IF('SUIVI DES VERIFICATIONS'!$E257="","",VLOOKUP(A257,'Liste détentions mat2k'!$A$1:$I$2946,7,FALSE))</f>
        <v/>
      </c>
      <c r="I257" s="101" t="str">
        <f>IF('SUIVI DES VERIFICATIONS'!$F257="","",VLOOKUP(A257,'Liste détentions mat2k'!$A$1:$I$2946,9,FALSE))</f>
        <v xml:space="preserve">COUCHAGE                      </v>
      </c>
      <c r="J257" s="108" t="s">
        <v>525</v>
      </c>
      <c r="K257" s="105" t="s">
        <v>525</v>
      </c>
      <c r="L257" s="105" t="s">
        <v>525</v>
      </c>
      <c r="M257" s="105" t="s">
        <v>526</v>
      </c>
      <c r="N257" s="105" t="s">
        <v>525</v>
      </c>
      <c r="O257" s="105" t="s">
        <v>525</v>
      </c>
      <c r="P257" s="105"/>
      <c r="Q257" s="105"/>
      <c r="R257" s="105"/>
      <c r="S257" s="105"/>
      <c r="T257" s="105"/>
      <c r="U257" s="113"/>
      <c r="V257" s="122">
        <v>43530</v>
      </c>
      <c r="W257" s="119" t="s">
        <v>543</v>
      </c>
      <c r="X257" s="119" t="s">
        <v>825</v>
      </c>
      <c r="Y257" s="127" t="s">
        <v>807</v>
      </c>
      <c r="Z257" s="122"/>
      <c r="AA257" s="131"/>
      <c r="AB257" s="149">
        <f>IF('SUIVI DES VERIFICATIONS'!$V257="","",IF('SUIVI DES VERIFICATIONS'!$V257&lt;='SUIVI DES VERIFICATIONS'!$AD257,0,'SUIVI DES VERIFICATIONS'!$V257-'SUIVI DES VERIFICATIONS'!$AD257))</f>
        <v>0</v>
      </c>
      <c r="AC257" s="138" t="str">
        <f t="shared" si="7"/>
        <v>AVRIL</v>
      </c>
      <c r="AD257" s="139">
        <f>VLOOKUP('SUIVI DES VERIFICATIONS'!$AC257,'Liste 2'!$D$1:$E$12,2,FALSE)</f>
        <v>43585</v>
      </c>
      <c r="AE257" s="138">
        <f>IF('SUIVI DES VERIFICATIONS'!$V257="","",(MONTH('SUIVI DES VERIFICATIONS'!$V257))-(MONTH('SUIVI DES VERIFICATIONS'!$AD257)))</f>
        <v>-1</v>
      </c>
      <c r="AF257" s="138" t="str">
        <f>IF(V257="","",VLOOKUP(MONTH(V257),LISTES!$A$15:$B$26,2,FALSE))</f>
        <v>MARS</v>
      </c>
      <c r="AG257" s="140" t="s">
        <v>8</v>
      </c>
      <c r="AH257" s="87"/>
      <c r="AI257" s="87"/>
      <c r="AJ257" s="87" t="s">
        <v>529</v>
      </c>
      <c r="AK257" s="118">
        <v>43598</v>
      </c>
      <c r="AL257" s="87"/>
      <c r="AM257" s="119"/>
      <c r="AN257" s="127"/>
      <c r="AO257" s="162">
        <f>IF('SUIVI DES VERIFICATIONS'!$V257&gt;0,IF('SUIVI DES VERIFICATIONS'!$W257="",1,0),0)</f>
        <v>0</v>
      </c>
      <c r="AP257" s="141">
        <f>IF('SUIVI DES VERIFICATIONS'!$V257&gt;0,IF('SUIVI DES VERIFICATIONS'!$X257="",1,0),0)</f>
        <v>0</v>
      </c>
      <c r="AQ257" s="141">
        <f>IF('SUIVI DES VERIFICATIONS'!$V257&gt;0,IF('SUIVI DES VERIFICATIONS'!$AG257="",1,0),0)</f>
        <v>0</v>
      </c>
      <c r="AR257" s="150" t="str">
        <f>IF(Y257="","",VLOOKUP(Y257,'[1]TABLEAU LC1'!A:A,1,FALSE))</f>
        <v>2019-627</v>
      </c>
    </row>
    <row r="258" spans="1:44" ht="30" customHeight="1">
      <c r="A258" s="95" t="str">
        <f t="shared" ref="A258:A321" si="8">CONCATENATE(B258,"-",D258,"-",E258,"-",F258)</f>
        <v>43999-11--9</v>
      </c>
      <c r="B258" s="85">
        <v>43999</v>
      </c>
      <c r="C258" s="81" t="str">
        <f>VLOOKUP(A258,'Liste détentions mat2k'!$A$1:$I$2946,3,FALSE)</f>
        <v xml:space="preserve">CECMED                        </v>
      </c>
      <c r="D258" s="86">
        <v>11</v>
      </c>
      <c r="E258" s="86"/>
      <c r="F258" s="86">
        <v>9</v>
      </c>
      <c r="G258" s="81" t="str">
        <f>IF('SUIVI DES VERIFICATIONS'!$D258="","",VLOOKUP(A258,'Liste détentions mat2k'!$A$1:$I$2946,5,FALSE))</f>
        <v xml:space="preserve">ASC/QG                        </v>
      </c>
      <c r="H258" s="81" t="str">
        <f>IF('SUIVI DES VERIFICATIONS'!$E258="","",VLOOKUP(A258,'Liste détentions mat2k'!$A$1:$I$2946,7,FALSE))</f>
        <v/>
      </c>
      <c r="I258" s="102" t="str">
        <f>IF('SUIVI DES VERIFICATIONS'!$F258="","",VLOOKUP(A258,'Liste détentions mat2k'!$A$1:$I$2946,9,FALSE))</f>
        <v xml:space="preserve">ELECTRICITE                   </v>
      </c>
      <c r="J258" s="109" t="s">
        <v>525</v>
      </c>
      <c r="K258" s="104" t="s">
        <v>525</v>
      </c>
      <c r="L258" s="104" t="s">
        <v>525</v>
      </c>
      <c r="M258" s="104" t="s">
        <v>525</v>
      </c>
      <c r="N258" s="104" t="s">
        <v>526</v>
      </c>
      <c r="O258" s="104" t="s">
        <v>525</v>
      </c>
      <c r="P258" s="104"/>
      <c r="Q258" s="104"/>
      <c r="R258" s="104"/>
      <c r="S258" s="104"/>
      <c r="T258" s="104"/>
      <c r="U258" s="114"/>
      <c r="V258" s="123"/>
      <c r="W258" s="117"/>
      <c r="X258" s="117"/>
      <c r="Y258" s="128"/>
      <c r="Z258" s="123">
        <v>43587</v>
      </c>
      <c r="AA258" s="132"/>
      <c r="AB258" s="151" t="str">
        <f>IF('SUIVI DES VERIFICATIONS'!$V258="","",IF('SUIVI DES VERIFICATIONS'!$V258&lt;='SUIVI DES VERIFICATIONS'!$AD258,0,'SUIVI DES VERIFICATIONS'!$V258-'SUIVI DES VERIFICATIONS'!$AD258))</f>
        <v/>
      </c>
      <c r="AC258" s="134" t="str">
        <f t="shared" ref="AC258:AC321" si="9">IF(J258&lt;&gt;"","JANVIER",IF(K258&lt;&gt;"","FEVRIER",IF(L258&lt;&gt;"","MARS",IF(M258&lt;&gt;"","AVRIL",IF(N258&lt;&gt;"","MAI",IF(O258&lt;&gt;"","JUIN",IF(P258&lt;&gt;"","JUILLET",IF(Q258&lt;&gt;"","AOUT",IF(R258&lt;&gt;"","SEPTEMBRE",IF(S258&lt;&gt;"","OCTOBRE",IF(T258&lt;&gt;"","NOVEMBRE",IF(U258&lt;&gt;"","DECEMBRE",""))))))))))))</f>
        <v>MAI</v>
      </c>
      <c r="AD258" s="135">
        <f>VLOOKUP('SUIVI DES VERIFICATIONS'!$AC258,'Liste 2'!$D$1:$E$12,2,FALSE)</f>
        <v>43616</v>
      </c>
      <c r="AE258" s="134" t="str">
        <f>IF('SUIVI DES VERIFICATIONS'!$V258="","",(MONTH('SUIVI DES VERIFICATIONS'!$V258))-(MONTH('SUIVI DES VERIFICATIONS'!$AD258)))</f>
        <v/>
      </c>
      <c r="AF258" s="134" t="str">
        <f>IF(V258="","",VLOOKUP(MONTH(V258),LISTES!$A$15:$B$26,2,FALSE))</f>
        <v/>
      </c>
      <c r="AG258" s="136"/>
      <c r="AH258" s="81"/>
      <c r="AI258" s="81"/>
      <c r="AJ258" s="81"/>
      <c r="AK258" s="116"/>
      <c r="AL258" s="81"/>
      <c r="AM258" s="117"/>
      <c r="AN258" s="128"/>
      <c r="AO258" s="163">
        <f>IF('SUIVI DES VERIFICATIONS'!$V258&gt;0,IF('SUIVI DES VERIFICATIONS'!$W258="",1,0),0)</f>
        <v>0</v>
      </c>
      <c r="AP258" s="137">
        <f>IF('SUIVI DES VERIFICATIONS'!$V258&gt;0,IF('SUIVI DES VERIFICATIONS'!$X258="",1,0),0)</f>
        <v>0</v>
      </c>
      <c r="AQ258" s="137">
        <f>IF('SUIVI DES VERIFICATIONS'!$V258&gt;0,IF('SUIVI DES VERIFICATIONS'!$AG258="",1,0),0)</f>
        <v>0</v>
      </c>
      <c r="AR258" s="152" t="str">
        <f>IF(Y258="","",VLOOKUP(Y258,'[1]TABLEAU LC1'!A:A,1,FALSE))</f>
        <v/>
      </c>
    </row>
    <row r="259" spans="1:44" ht="30" customHeight="1">
      <c r="A259" s="94" t="str">
        <f t="shared" si="8"/>
        <v>43999-13--0</v>
      </c>
      <c r="B259" s="88">
        <v>43999</v>
      </c>
      <c r="C259" s="87" t="str">
        <f>VLOOKUP(A259,'Liste détentions mat2k'!$A$1:$I$2946,3,FALSE)</f>
        <v xml:space="preserve">CECMED                        </v>
      </c>
      <c r="D259" s="89">
        <v>13</v>
      </c>
      <c r="E259" s="89"/>
      <c r="F259" s="89">
        <v>0</v>
      </c>
      <c r="G259" s="87" t="str">
        <f>IF('SUIVI DES VERIFICATIONS'!$D259="","",VLOOKUP(A259,'Liste détentions mat2k'!$A$1:$I$2946,5,FALSE))</f>
        <v xml:space="preserve">AUMONERIE CATHOLIQUE          </v>
      </c>
      <c r="H259" s="87" t="str">
        <f>IF('SUIVI DES VERIFICATIONS'!$E259="","",VLOOKUP(A259,'Liste détentions mat2k'!$A$1:$I$2946,7,FALSE))</f>
        <v/>
      </c>
      <c r="I259" s="101" t="str">
        <f>IF('SUIVI DES VERIFICATIONS'!$F259="","",VLOOKUP(A259,'Liste détentions mat2k'!$A$1:$I$2946,9,FALSE))</f>
        <v xml:space="preserve">CASERNEMENT                   </v>
      </c>
      <c r="J259" s="108" t="s">
        <v>525</v>
      </c>
      <c r="K259" s="105" t="s">
        <v>525</v>
      </c>
      <c r="L259" s="105" t="s">
        <v>525</v>
      </c>
      <c r="M259" s="105" t="s">
        <v>525</v>
      </c>
      <c r="N259" s="105" t="s">
        <v>526</v>
      </c>
      <c r="O259" s="105" t="s">
        <v>525</v>
      </c>
      <c r="P259" s="105"/>
      <c r="Q259" s="105"/>
      <c r="R259" s="105"/>
      <c r="S259" s="105"/>
      <c r="T259" s="105"/>
      <c r="U259" s="113"/>
      <c r="V259" s="122">
        <v>43524</v>
      </c>
      <c r="W259" s="119" t="s">
        <v>543</v>
      </c>
      <c r="X259" s="119" t="s">
        <v>554</v>
      </c>
      <c r="Y259" s="127" t="s">
        <v>789</v>
      </c>
      <c r="Z259" s="122"/>
      <c r="AA259" s="131"/>
      <c r="AB259" s="149">
        <f>IF('SUIVI DES VERIFICATIONS'!$V259="","",IF('SUIVI DES VERIFICATIONS'!$V259&lt;='SUIVI DES VERIFICATIONS'!$AD259,0,'SUIVI DES VERIFICATIONS'!$V259-'SUIVI DES VERIFICATIONS'!$AD259))</f>
        <v>0</v>
      </c>
      <c r="AC259" s="138" t="str">
        <f t="shared" si="9"/>
        <v>MAI</v>
      </c>
      <c r="AD259" s="139">
        <f>VLOOKUP('SUIVI DES VERIFICATIONS'!$AC259,'Liste 2'!$D$1:$E$12,2,FALSE)</f>
        <v>43616</v>
      </c>
      <c r="AE259" s="138">
        <f>IF('SUIVI DES VERIFICATIONS'!$V259="","",(MONTH('SUIVI DES VERIFICATIONS'!$V259))-(MONTH('SUIVI DES VERIFICATIONS'!$AD259)))</f>
        <v>-3</v>
      </c>
      <c r="AF259" s="138" t="str">
        <f>IF(V259="","",VLOOKUP(MONTH(V259),LISTES!$A$15:$B$26,2,FALSE))</f>
        <v>FEVRIER</v>
      </c>
      <c r="AG259" s="140" t="s">
        <v>7</v>
      </c>
      <c r="AH259" s="87"/>
      <c r="AI259" s="87"/>
      <c r="AJ259" s="87" t="s">
        <v>529</v>
      </c>
      <c r="AK259" s="118">
        <v>43558</v>
      </c>
      <c r="AL259" s="87"/>
      <c r="AM259" s="119"/>
      <c r="AN259" s="127"/>
      <c r="AO259" s="162">
        <f>IF('SUIVI DES VERIFICATIONS'!$V259&gt;0,IF('SUIVI DES VERIFICATIONS'!$W259="",1,0),0)</f>
        <v>0</v>
      </c>
      <c r="AP259" s="141">
        <f>IF('SUIVI DES VERIFICATIONS'!$V259&gt;0,IF('SUIVI DES VERIFICATIONS'!$X259="",1,0),0)</f>
        <v>0</v>
      </c>
      <c r="AQ259" s="141">
        <f>IF('SUIVI DES VERIFICATIONS'!$V259&gt;0,IF('SUIVI DES VERIFICATIONS'!$AG259="",1,0),0)</f>
        <v>0</v>
      </c>
      <c r="AR259" s="150" t="str">
        <f>IF(Y259="","",VLOOKUP(Y259,'[1]TABLEAU LC1'!A:A,1,FALSE))</f>
        <v>2019-604</v>
      </c>
    </row>
    <row r="260" spans="1:44" ht="30" customHeight="1">
      <c r="A260" s="95" t="str">
        <f t="shared" si="8"/>
        <v>43999-13--1</v>
      </c>
      <c r="B260" s="85">
        <v>43999</v>
      </c>
      <c r="C260" s="81" t="str">
        <f>VLOOKUP(A260,'Liste détentions mat2k'!$A$1:$I$2946,3,FALSE)</f>
        <v xml:space="preserve">CECMED                        </v>
      </c>
      <c r="D260" s="86">
        <v>13</v>
      </c>
      <c r="E260" s="86"/>
      <c r="F260" s="86">
        <v>1</v>
      </c>
      <c r="G260" s="81" t="str">
        <f>IF('SUIVI DES VERIFICATIONS'!$D260="","",VLOOKUP(A260,'Liste détentions mat2k'!$A$1:$I$2946,5,FALSE))</f>
        <v xml:space="preserve">AUMONERIE CATHOLIQUE          </v>
      </c>
      <c r="H260" s="81" t="str">
        <f>IF('SUIVI DES VERIFICATIONS'!$E260="","",VLOOKUP(A260,'Liste détentions mat2k'!$A$1:$I$2946,7,FALSE))</f>
        <v/>
      </c>
      <c r="I260" s="102" t="str">
        <f>IF('SUIVI DES VERIFICATIONS'!$F260="","",VLOOKUP(A260,'Liste détentions mat2k'!$A$1:$I$2946,9,FALSE))</f>
        <v xml:space="preserve">MATERIEL DE CULTE             </v>
      </c>
      <c r="J260" s="109" t="s">
        <v>525</v>
      </c>
      <c r="K260" s="104" t="s">
        <v>525</v>
      </c>
      <c r="L260" s="104" t="s">
        <v>525</v>
      </c>
      <c r="M260" s="104" t="s">
        <v>525</v>
      </c>
      <c r="N260" s="104" t="s">
        <v>525</v>
      </c>
      <c r="O260" s="104" t="s">
        <v>526</v>
      </c>
      <c r="P260" s="104"/>
      <c r="Q260" s="104"/>
      <c r="R260" s="104"/>
      <c r="S260" s="104"/>
      <c r="T260" s="104"/>
      <c r="U260" s="114"/>
      <c r="V260" s="123">
        <v>43524</v>
      </c>
      <c r="W260" s="117" t="s">
        <v>543</v>
      </c>
      <c r="X260" s="117" t="s">
        <v>825</v>
      </c>
      <c r="Y260" s="128" t="s">
        <v>790</v>
      </c>
      <c r="Z260" s="123"/>
      <c r="AA260" s="132"/>
      <c r="AB260" s="151">
        <f>IF('SUIVI DES VERIFICATIONS'!$V260="","",IF('SUIVI DES VERIFICATIONS'!$V260&lt;='SUIVI DES VERIFICATIONS'!$AD260,0,'SUIVI DES VERIFICATIONS'!$V260-'SUIVI DES VERIFICATIONS'!$AD260))</f>
        <v>0</v>
      </c>
      <c r="AC260" s="134" t="str">
        <f t="shared" si="9"/>
        <v>JUIN</v>
      </c>
      <c r="AD260" s="135">
        <f>VLOOKUP('SUIVI DES VERIFICATIONS'!$AC260,'Liste 2'!$D$1:$E$12,2,FALSE)</f>
        <v>43646</v>
      </c>
      <c r="AE260" s="134">
        <f>IF('SUIVI DES VERIFICATIONS'!$V260="","",(MONTH('SUIVI DES VERIFICATIONS'!$V260))-(MONTH('SUIVI DES VERIFICATIONS'!$AD260)))</f>
        <v>-4</v>
      </c>
      <c r="AF260" s="134" t="str">
        <f>IF(V260="","",VLOOKUP(MONTH(V260),LISTES!$A$15:$B$26,2,FALSE))</f>
        <v>FEVRIER</v>
      </c>
      <c r="AG260" s="136" t="s">
        <v>7</v>
      </c>
      <c r="AH260" s="81"/>
      <c r="AI260" s="81"/>
      <c r="AJ260" s="81"/>
      <c r="AK260" s="116"/>
      <c r="AL260" s="81"/>
      <c r="AM260" s="117"/>
      <c r="AN260" s="128"/>
      <c r="AO260" s="163">
        <f>IF('SUIVI DES VERIFICATIONS'!$V260&gt;0,IF('SUIVI DES VERIFICATIONS'!$W260="",1,0),0)</f>
        <v>0</v>
      </c>
      <c r="AP260" s="137">
        <f>IF('SUIVI DES VERIFICATIONS'!$V260&gt;0,IF('SUIVI DES VERIFICATIONS'!$X260="",1,0),0)</f>
        <v>0</v>
      </c>
      <c r="AQ260" s="137">
        <f>IF('SUIVI DES VERIFICATIONS'!$V260&gt;0,IF('SUIVI DES VERIFICATIONS'!$AG260="",1,0),0)</f>
        <v>0</v>
      </c>
      <c r="AR260" s="152" t="str">
        <f>IF(Y260="","",VLOOKUP(Y260,'[1]TABLEAU LC1'!A:A,1,FALSE))</f>
        <v>2019-605</v>
      </c>
    </row>
    <row r="261" spans="1:44" ht="30" customHeight="1">
      <c r="A261" s="94" t="str">
        <f t="shared" si="8"/>
        <v>43999-14--0</v>
      </c>
      <c r="B261" s="88">
        <v>43999</v>
      </c>
      <c r="C261" s="87" t="str">
        <f>VLOOKUP(A261,'Liste détentions mat2k'!$A$1:$I$2946,3,FALSE)</f>
        <v xml:space="preserve">CECMED                        </v>
      </c>
      <c r="D261" s="89">
        <v>14</v>
      </c>
      <c r="E261" s="89"/>
      <c r="F261" s="89">
        <v>0</v>
      </c>
      <c r="G261" s="87" t="str">
        <f>IF('SUIVI DES VERIFICATIONS'!$D261="","",VLOOKUP(A261,'Liste détentions mat2k'!$A$1:$I$2946,5,FALSE))</f>
        <v xml:space="preserve">AUMONERIE PROTESTANTE         </v>
      </c>
      <c r="H261" s="87" t="str">
        <f>IF('SUIVI DES VERIFICATIONS'!$E261="","",VLOOKUP(A261,'Liste détentions mat2k'!$A$1:$I$2946,7,FALSE))</f>
        <v/>
      </c>
      <c r="I261" s="101" t="str">
        <f>IF('SUIVI DES VERIFICATIONS'!$F261="","",VLOOKUP(A261,'Liste détentions mat2k'!$A$1:$I$2946,9,FALSE))</f>
        <v xml:space="preserve">MATERIEL DE CULTE             </v>
      </c>
      <c r="J261" s="108"/>
      <c r="K261" s="105" t="s">
        <v>525</v>
      </c>
      <c r="L261" s="105" t="s">
        <v>526</v>
      </c>
      <c r="M261" s="105" t="s">
        <v>525</v>
      </c>
      <c r="N261" s="105" t="s">
        <v>525</v>
      </c>
      <c r="O261" s="105" t="s">
        <v>525</v>
      </c>
      <c r="P261" s="105"/>
      <c r="Q261" s="105"/>
      <c r="R261" s="105"/>
      <c r="S261" s="105"/>
      <c r="T261" s="105"/>
      <c r="U261" s="113"/>
      <c r="V261" s="122">
        <v>43524</v>
      </c>
      <c r="W261" s="119" t="s">
        <v>543</v>
      </c>
      <c r="X261" s="119" t="s">
        <v>825</v>
      </c>
      <c r="Y261" s="127" t="s">
        <v>791</v>
      </c>
      <c r="Z261" s="122"/>
      <c r="AA261" s="131"/>
      <c r="AB261" s="149">
        <f>IF('SUIVI DES VERIFICATIONS'!$V261="","",IF('SUIVI DES VERIFICATIONS'!$V261&lt;='SUIVI DES VERIFICATIONS'!$AD261,0,'SUIVI DES VERIFICATIONS'!$V261-'SUIVI DES VERIFICATIONS'!$AD261))</f>
        <v>0</v>
      </c>
      <c r="AC261" s="138" t="str">
        <f t="shared" si="9"/>
        <v>MARS</v>
      </c>
      <c r="AD261" s="139">
        <f>VLOOKUP('SUIVI DES VERIFICATIONS'!$AC261,'Liste 2'!$D$1:$E$12,2,FALSE)</f>
        <v>43555</v>
      </c>
      <c r="AE261" s="138">
        <f>IF('SUIVI DES VERIFICATIONS'!$V261="","",(MONTH('SUIVI DES VERIFICATIONS'!$V261))-(MONTH('SUIVI DES VERIFICATIONS'!$AD261)))</f>
        <v>-1</v>
      </c>
      <c r="AF261" s="138" t="str">
        <f>IF(V261="","",VLOOKUP(MONTH(V261),LISTES!$A$15:$B$26,2,FALSE))</f>
        <v>FEVRIER</v>
      </c>
      <c r="AG261" s="140" t="s">
        <v>7</v>
      </c>
      <c r="AH261" s="87"/>
      <c r="AI261" s="87"/>
      <c r="AJ261" s="87"/>
      <c r="AK261" s="118"/>
      <c r="AL261" s="87"/>
      <c r="AM261" s="119"/>
      <c r="AN261" s="127"/>
      <c r="AO261" s="162">
        <f>IF('SUIVI DES VERIFICATIONS'!$V261&gt;0,IF('SUIVI DES VERIFICATIONS'!$W261="",1,0),0)</f>
        <v>0</v>
      </c>
      <c r="AP261" s="141">
        <f>IF('SUIVI DES VERIFICATIONS'!$V261&gt;0,IF('SUIVI DES VERIFICATIONS'!$X261="",1,0),0)</f>
        <v>0</v>
      </c>
      <c r="AQ261" s="141">
        <f>IF('SUIVI DES VERIFICATIONS'!$V261&gt;0,IF('SUIVI DES VERIFICATIONS'!$AG261="",1,0),0)</f>
        <v>0</v>
      </c>
      <c r="AR261" s="150" t="str">
        <f>IF(Y261="","",VLOOKUP(Y261,'[1]TABLEAU LC1'!A:A,1,FALSE))</f>
        <v>2019-606</v>
      </c>
    </row>
    <row r="262" spans="1:44" ht="30" customHeight="1">
      <c r="A262" s="95" t="str">
        <f t="shared" si="8"/>
        <v>43999-15--1</v>
      </c>
      <c r="B262" s="85">
        <v>43999</v>
      </c>
      <c r="C262" s="81" t="str">
        <f>VLOOKUP(A262,'Liste détentions mat2k'!$A$1:$I$2946,3,FALSE)</f>
        <v xml:space="preserve">CECMED                        </v>
      </c>
      <c r="D262" s="86">
        <v>15</v>
      </c>
      <c r="E262" s="86"/>
      <c r="F262" s="86">
        <v>1</v>
      </c>
      <c r="G262" s="81" t="str">
        <f>IF('SUIVI DES VERIFICATIONS'!$D262="","",VLOOKUP(A262,'Liste détentions mat2k'!$A$1:$I$2946,5,FALSE))</f>
        <v xml:space="preserve">CABINET                       </v>
      </c>
      <c r="H262" s="81" t="str">
        <f>IF('SUIVI DES VERIFICATIONS'!$E262="","",VLOOKUP(A262,'Liste détentions mat2k'!$A$1:$I$2946,7,FALSE))</f>
        <v/>
      </c>
      <c r="I262" s="102" t="str">
        <f>IF('SUIVI DES VERIFICATIONS'!$F262="","",VLOOKUP(A262,'Liste détentions mat2k'!$A$1:$I$2946,9,FALSE))</f>
        <v xml:space="preserve">CASERNEMENT RESIDENCE         </v>
      </c>
      <c r="J262" s="109" t="s">
        <v>525</v>
      </c>
      <c r="K262" s="104" t="s">
        <v>525</v>
      </c>
      <c r="L262" s="104" t="s">
        <v>525</v>
      </c>
      <c r="M262" s="104" t="s">
        <v>526</v>
      </c>
      <c r="N262" s="104" t="s">
        <v>525</v>
      </c>
      <c r="O262" s="104" t="s">
        <v>525</v>
      </c>
      <c r="P262" s="104"/>
      <c r="Q262" s="104"/>
      <c r="R262" s="104"/>
      <c r="S262" s="104"/>
      <c r="T262" s="104"/>
      <c r="U262" s="114"/>
      <c r="V262" s="123">
        <v>43594</v>
      </c>
      <c r="W262" s="117" t="s">
        <v>542</v>
      </c>
      <c r="X262" s="117" t="s">
        <v>825</v>
      </c>
      <c r="Y262" s="128" t="s">
        <v>1525</v>
      </c>
      <c r="Z262" s="123">
        <v>43551</v>
      </c>
      <c r="AA262" s="132"/>
      <c r="AB262" s="151">
        <f>IF('SUIVI DES VERIFICATIONS'!$V262="","",IF('SUIVI DES VERIFICATIONS'!$V262&lt;='SUIVI DES VERIFICATIONS'!$AD262,0,'SUIVI DES VERIFICATIONS'!$V262-'SUIVI DES VERIFICATIONS'!$AD262))</f>
        <v>9</v>
      </c>
      <c r="AC262" s="134" t="str">
        <f t="shared" si="9"/>
        <v>AVRIL</v>
      </c>
      <c r="AD262" s="135">
        <f>VLOOKUP('SUIVI DES VERIFICATIONS'!$AC262,'Liste 2'!$D$1:$E$12,2,FALSE)</f>
        <v>43585</v>
      </c>
      <c r="AE262" s="134">
        <f>IF('SUIVI DES VERIFICATIONS'!$V262="","",(MONTH('SUIVI DES VERIFICATIONS'!$V262))-(MONTH('SUIVI DES VERIFICATIONS'!$AD262)))</f>
        <v>1</v>
      </c>
      <c r="AF262" s="134" t="str">
        <f>IF(V262="","",VLOOKUP(MONTH(V262),LISTES!$A$15:$B$26,2,FALSE))</f>
        <v>MAI</v>
      </c>
      <c r="AG262" s="136"/>
      <c r="AH262" s="81"/>
      <c r="AI262" s="81"/>
      <c r="AJ262" s="81"/>
      <c r="AK262" s="116"/>
      <c r="AL262" s="81"/>
      <c r="AM262" s="117"/>
      <c r="AN262" s="128"/>
      <c r="AO262" s="163">
        <f>IF('SUIVI DES VERIFICATIONS'!$V262&gt;0,IF('SUIVI DES VERIFICATIONS'!$W262="",1,0),0)</f>
        <v>0</v>
      </c>
      <c r="AP262" s="137">
        <f>IF('SUIVI DES VERIFICATIONS'!$V262&gt;0,IF('SUIVI DES VERIFICATIONS'!$X262="",1,0),0)</f>
        <v>0</v>
      </c>
      <c r="AQ262" s="137">
        <f>IF('SUIVI DES VERIFICATIONS'!$V262&gt;0,IF('SUIVI DES VERIFICATIONS'!$AG262="",1,0),0)</f>
        <v>1</v>
      </c>
      <c r="AR262" s="152" t="str">
        <f>IF(Y262="","",VLOOKUP(Y262,'[1]TABLEAU LC1'!A:A,1,FALSE))</f>
        <v>2019-1514</v>
      </c>
    </row>
    <row r="263" spans="1:44" ht="30" customHeight="1">
      <c r="A263" s="94" t="str">
        <f t="shared" si="8"/>
        <v>43999-15--2</v>
      </c>
      <c r="B263" s="88">
        <v>43999</v>
      </c>
      <c r="C263" s="87" t="str">
        <f>VLOOKUP(A263,'Liste détentions mat2k'!$A$1:$I$2946,3,FALSE)</f>
        <v xml:space="preserve">CECMED                        </v>
      </c>
      <c r="D263" s="89">
        <v>15</v>
      </c>
      <c r="E263" s="89"/>
      <c r="F263" s="89">
        <v>2</v>
      </c>
      <c r="G263" s="87" t="str">
        <f>IF('SUIVI DES VERIFICATIONS'!$D263="","",VLOOKUP(A263,'Liste détentions mat2k'!$A$1:$I$2946,5,FALSE))</f>
        <v xml:space="preserve">CABINET                       </v>
      </c>
      <c r="H263" s="87" t="str">
        <f>IF('SUIVI DES VERIFICATIONS'!$E263="","",VLOOKUP(A263,'Liste détentions mat2k'!$A$1:$I$2946,7,FALSE))</f>
        <v/>
      </c>
      <c r="I263" s="101" t="str">
        <f>IF('SUIVI DES VERIFICATIONS'!$F263="","",VLOOKUP(A263,'Liste détentions mat2k'!$A$1:$I$2946,9,FALSE))</f>
        <v xml:space="preserve">CUISINE RESIDENCE             </v>
      </c>
      <c r="J263" s="108" t="s">
        <v>525</v>
      </c>
      <c r="K263" s="105" t="s">
        <v>525</v>
      </c>
      <c r="L263" s="105" t="s">
        <v>526</v>
      </c>
      <c r="M263" s="105" t="s">
        <v>525</v>
      </c>
      <c r="N263" s="105" t="s">
        <v>525</v>
      </c>
      <c r="O263" s="105" t="s">
        <v>525</v>
      </c>
      <c r="P263" s="105"/>
      <c r="Q263" s="105"/>
      <c r="R263" s="105"/>
      <c r="S263" s="105"/>
      <c r="T263" s="105"/>
      <c r="U263" s="113"/>
      <c r="V263" s="122">
        <v>43594</v>
      </c>
      <c r="W263" s="119" t="s">
        <v>542</v>
      </c>
      <c r="X263" s="119" t="s">
        <v>553</v>
      </c>
      <c r="Y263" s="127" t="s">
        <v>1526</v>
      </c>
      <c r="Z263" s="122">
        <v>43522</v>
      </c>
      <c r="AA263" s="131" t="s">
        <v>1025</v>
      </c>
      <c r="AB263" s="149">
        <f>IF('SUIVI DES VERIFICATIONS'!$V263="","",IF('SUIVI DES VERIFICATIONS'!$V263&lt;='SUIVI DES VERIFICATIONS'!$AD263,0,'SUIVI DES VERIFICATIONS'!$V263-'SUIVI DES VERIFICATIONS'!$AD263))</f>
        <v>39</v>
      </c>
      <c r="AC263" s="138" t="str">
        <f t="shared" si="9"/>
        <v>MARS</v>
      </c>
      <c r="AD263" s="139">
        <f>VLOOKUP('SUIVI DES VERIFICATIONS'!$AC263,'Liste 2'!$D$1:$E$12,2,FALSE)</f>
        <v>43555</v>
      </c>
      <c r="AE263" s="138">
        <f>IF('SUIVI DES VERIFICATIONS'!$V263="","",(MONTH('SUIVI DES VERIFICATIONS'!$V263))-(MONTH('SUIVI DES VERIFICATIONS'!$AD263)))</f>
        <v>2</v>
      </c>
      <c r="AF263" s="138" t="str">
        <f>IF(V263="","",VLOOKUP(MONTH(V263),LISTES!$A$15:$B$26,2,FALSE))</f>
        <v>MAI</v>
      </c>
      <c r="AG263" s="140"/>
      <c r="AH263" s="87" t="s">
        <v>526</v>
      </c>
      <c r="AI263" s="87"/>
      <c r="AJ263" s="87" t="s">
        <v>529</v>
      </c>
      <c r="AK263" s="118">
        <v>43600</v>
      </c>
      <c r="AL263" s="87"/>
      <c r="AM263" s="119"/>
      <c r="AN263" s="127"/>
      <c r="AO263" s="162">
        <f>IF('SUIVI DES VERIFICATIONS'!$V263&gt;0,IF('SUIVI DES VERIFICATIONS'!$W263="",1,0),0)</f>
        <v>0</v>
      </c>
      <c r="AP263" s="141">
        <f>IF('SUIVI DES VERIFICATIONS'!$V263&gt;0,IF('SUIVI DES VERIFICATIONS'!$X263="",1,0),0)</f>
        <v>0</v>
      </c>
      <c r="AQ263" s="141">
        <f>IF('SUIVI DES VERIFICATIONS'!$V263&gt;0,IF('SUIVI DES VERIFICATIONS'!$AG263="",1,0),0)</f>
        <v>1</v>
      </c>
      <c r="AR263" s="150" t="str">
        <f>IF(Y263="","",VLOOKUP(Y263,'[1]TABLEAU LC1'!A:A,1,FALSE))</f>
        <v>2019-1515</v>
      </c>
    </row>
    <row r="264" spans="1:44" ht="30" customHeight="1">
      <c r="A264" s="95" t="str">
        <f t="shared" si="8"/>
        <v>43999-15--3</v>
      </c>
      <c r="B264" s="85">
        <v>43999</v>
      </c>
      <c r="C264" s="81" t="str">
        <f>VLOOKUP(A264,'Liste détentions mat2k'!$A$1:$I$2946,3,FALSE)</f>
        <v xml:space="preserve">CECMED                        </v>
      </c>
      <c r="D264" s="86">
        <v>15</v>
      </c>
      <c r="E264" s="86"/>
      <c r="F264" s="86">
        <v>3</v>
      </c>
      <c r="G264" s="81" t="str">
        <f>IF('SUIVI DES VERIFICATIONS'!$D264="","",VLOOKUP(A264,'Liste détentions mat2k'!$A$1:$I$2946,5,FALSE))</f>
        <v xml:space="preserve">CABINET                       </v>
      </c>
      <c r="H264" s="81" t="str">
        <f>IF('SUIVI DES VERIFICATIONS'!$E264="","",VLOOKUP(A264,'Liste détentions mat2k'!$A$1:$I$2946,7,FALSE))</f>
        <v/>
      </c>
      <c r="I264" s="102" t="str">
        <f>IF('SUIVI DES VERIFICATIONS'!$F264="","",VLOOKUP(A264,'Liste détentions mat2k'!$A$1:$I$2946,9,FALSE))</f>
        <v xml:space="preserve">PAVILLONERIE                  </v>
      </c>
      <c r="J264" s="109" t="s">
        <v>525</v>
      </c>
      <c r="K264" s="104" t="s">
        <v>526</v>
      </c>
      <c r="L264" s="104" t="s">
        <v>525</v>
      </c>
      <c r="M264" s="104" t="s">
        <v>525</v>
      </c>
      <c r="N264" s="104" t="s">
        <v>525</v>
      </c>
      <c r="O264" s="104" t="s">
        <v>525</v>
      </c>
      <c r="P264" s="104"/>
      <c r="Q264" s="104"/>
      <c r="R264" s="104"/>
      <c r="S264" s="104"/>
      <c r="T264" s="104"/>
      <c r="U264" s="114"/>
      <c r="V264" s="123">
        <v>43532</v>
      </c>
      <c r="W264" s="117" t="s">
        <v>542</v>
      </c>
      <c r="X264" s="117" t="s">
        <v>825</v>
      </c>
      <c r="Y264" s="128" t="s">
        <v>809</v>
      </c>
      <c r="Z264" s="123">
        <v>43490</v>
      </c>
      <c r="AA264" s="132"/>
      <c r="AB264" s="151">
        <f>IF('SUIVI DES VERIFICATIONS'!$V264="","",IF('SUIVI DES VERIFICATIONS'!$V264&lt;='SUIVI DES VERIFICATIONS'!$AD264,0,'SUIVI DES VERIFICATIONS'!$V264-'SUIVI DES VERIFICATIONS'!$AD264))</f>
        <v>8</v>
      </c>
      <c r="AC264" s="134" t="str">
        <f t="shared" si="9"/>
        <v>FEVRIER</v>
      </c>
      <c r="AD264" s="135">
        <f>VLOOKUP('SUIVI DES VERIFICATIONS'!$AC264,'Liste 2'!$D$1:$E$12,2,FALSE)</f>
        <v>43524</v>
      </c>
      <c r="AE264" s="134">
        <f>IF('SUIVI DES VERIFICATIONS'!$V264="","",(MONTH('SUIVI DES VERIFICATIONS'!$V264))-(MONTH('SUIVI DES VERIFICATIONS'!$AD264)))</f>
        <v>1</v>
      </c>
      <c r="AF264" s="134" t="str">
        <f>IF(V264="","",VLOOKUP(MONTH(V264),LISTES!$A$15:$B$26,2,FALSE))</f>
        <v>MARS</v>
      </c>
      <c r="AG264" s="136" t="s">
        <v>8</v>
      </c>
      <c r="AH264" s="81"/>
      <c r="AI264" s="81"/>
      <c r="AJ264" s="81" t="s">
        <v>529</v>
      </c>
      <c r="AK264" s="116">
        <v>43558</v>
      </c>
      <c r="AL264" s="81"/>
      <c r="AM264" s="117"/>
      <c r="AN264" s="128"/>
      <c r="AO264" s="163">
        <f>IF('SUIVI DES VERIFICATIONS'!$V264&gt;0,IF('SUIVI DES VERIFICATIONS'!$W264="",1,0),0)</f>
        <v>0</v>
      </c>
      <c r="AP264" s="137">
        <f>IF('SUIVI DES VERIFICATIONS'!$V264&gt;0,IF('SUIVI DES VERIFICATIONS'!$X264="",1,0),0)</f>
        <v>0</v>
      </c>
      <c r="AQ264" s="137">
        <f>IF('SUIVI DES VERIFICATIONS'!$V264&gt;0,IF('SUIVI DES VERIFICATIONS'!$AG264="",1,0),0)</f>
        <v>0</v>
      </c>
      <c r="AR264" s="152" t="str">
        <f>IF(Y264="","",VLOOKUP(Y264,'[1]TABLEAU LC1'!A:A,1,FALSE))</f>
        <v>2019-640</v>
      </c>
    </row>
    <row r="265" spans="1:44" ht="30" customHeight="1">
      <c r="A265" s="94" t="str">
        <f t="shared" si="8"/>
        <v>43999-27--1</v>
      </c>
      <c r="B265" s="88">
        <v>43999</v>
      </c>
      <c r="C265" s="87" t="str">
        <f>VLOOKUP(A265,'Liste détentions mat2k'!$A$1:$I$2946,3,FALSE)</f>
        <v xml:space="preserve">CECMED                        </v>
      </c>
      <c r="D265" s="89">
        <v>27</v>
      </c>
      <c r="E265" s="89"/>
      <c r="F265" s="89">
        <v>1</v>
      </c>
      <c r="G265" s="87" t="str">
        <f>IF('SUIVI DES VERIFICATIONS'!$D265="","",VLOOKUP(A265,'Liste détentions mat2k'!$A$1:$I$2946,5,FALSE))</f>
        <v xml:space="preserve">DIVISION SECU                 </v>
      </c>
      <c r="H265" s="87" t="str">
        <f>IF('SUIVI DES VERIFICATIONS'!$E265="","",VLOOKUP(A265,'Liste détentions mat2k'!$A$1:$I$2946,7,FALSE))</f>
        <v/>
      </c>
      <c r="I265" s="101" t="str">
        <f>IF('SUIVI DES VERIFICATIONS'!$F265="","",VLOOKUP(A265,'Liste détentions mat2k'!$A$1:$I$2946,9,FALSE))</f>
        <v xml:space="preserve">SECU/HSCT                     </v>
      </c>
      <c r="J265" s="108" t="s">
        <v>525</v>
      </c>
      <c r="K265" s="105" t="s">
        <v>525</v>
      </c>
      <c r="L265" s="105" t="s">
        <v>526</v>
      </c>
      <c r="M265" s="105" t="s">
        <v>525</v>
      </c>
      <c r="N265" s="105" t="s">
        <v>525</v>
      </c>
      <c r="O265" s="105" t="s">
        <v>525</v>
      </c>
      <c r="P265" s="105"/>
      <c r="Q265" s="105"/>
      <c r="R265" s="105"/>
      <c r="S265" s="105"/>
      <c r="T265" s="105"/>
      <c r="U265" s="113"/>
      <c r="V265" s="122">
        <v>43543</v>
      </c>
      <c r="W265" s="119" t="s">
        <v>543</v>
      </c>
      <c r="X265" s="119" t="s">
        <v>825</v>
      </c>
      <c r="Y265" s="127" t="s">
        <v>927</v>
      </c>
      <c r="Z265" s="122">
        <v>43522</v>
      </c>
      <c r="AA265" s="131"/>
      <c r="AB265" s="149">
        <f>IF('SUIVI DES VERIFICATIONS'!$V265="","",IF('SUIVI DES VERIFICATIONS'!$V265&lt;='SUIVI DES VERIFICATIONS'!$AD265,0,'SUIVI DES VERIFICATIONS'!$V265-'SUIVI DES VERIFICATIONS'!$AD265))</f>
        <v>0</v>
      </c>
      <c r="AC265" s="138" t="str">
        <f t="shared" si="9"/>
        <v>MARS</v>
      </c>
      <c r="AD265" s="139">
        <f>VLOOKUP('SUIVI DES VERIFICATIONS'!$AC265,'Liste 2'!$D$1:$E$12,2,FALSE)</f>
        <v>43555</v>
      </c>
      <c r="AE265" s="138">
        <f>IF('SUIVI DES VERIFICATIONS'!$V265="","",(MONTH('SUIVI DES VERIFICATIONS'!$V265))-(MONTH('SUIVI DES VERIFICATIONS'!$AD265)))</f>
        <v>0</v>
      </c>
      <c r="AF265" s="138" t="str">
        <f>IF(V265="","",VLOOKUP(MONTH(V265),LISTES!$A$15:$B$26,2,FALSE))</f>
        <v>MARS</v>
      </c>
      <c r="AG265" s="140" t="s">
        <v>8</v>
      </c>
      <c r="AH265" s="87"/>
      <c r="AI265" s="87"/>
      <c r="AJ265" s="87"/>
      <c r="AK265" s="118"/>
      <c r="AL265" s="87"/>
      <c r="AM265" s="119"/>
      <c r="AN265" s="127"/>
      <c r="AO265" s="162">
        <f>IF('SUIVI DES VERIFICATIONS'!$V265&gt;0,IF('SUIVI DES VERIFICATIONS'!$W265="",1,0),0)</f>
        <v>0</v>
      </c>
      <c r="AP265" s="141">
        <f>IF('SUIVI DES VERIFICATIONS'!$V265&gt;0,IF('SUIVI DES VERIFICATIONS'!$X265="",1,0),0)</f>
        <v>0</v>
      </c>
      <c r="AQ265" s="141">
        <f>IF('SUIVI DES VERIFICATIONS'!$V265&gt;0,IF('SUIVI DES VERIFICATIONS'!$AG265="",1,0),0)</f>
        <v>0</v>
      </c>
      <c r="AR265" s="150" t="str">
        <f>IF(Y265="","",VLOOKUP(Y265,'[1]TABLEAU LC1'!A:A,1,FALSE))</f>
        <v>2019-893</v>
      </c>
    </row>
    <row r="266" spans="1:44" ht="30" customHeight="1">
      <c r="A266" s="95" t="str">
        <f t="shared" si="8"/>
        <v>43999-29--1</v>
      </c>
      <c r="B266" s="85">
        <v>43999</v>
      </c>
      <c r="C266" s="81" t="str">
        <f>VLOOKUP(A266,'Liste détentions mat2k'!$A$1:$I$2946,3,FALSE)</f>
        <v xml:space="preserve">CECMED                        </v>
      </c>
      <c r="D266" s="86">
        <v>29</v>
      </c>
      <c r="E266" s="86"/>
      <c r="F266" s="86">
        <v>1</v>
      </c>
      <c r="G266" s="81" t="str">
        <f>IF('SUIVI DES VERIFICATIONS'!$D266="","",VLOOKUP(A266,'Liste détentions mat2k'!$A$1:$I$2946,5,FALSE))</f>
        <v xml:space="preserve">COMMUNICATION REGIONALE       </v>
      </c>
      <c r="H266" s="81" t="str">
        <f>IF('SUIVI DES VERIFICATIONS'!$E266="","",VLOOKUP(A266,'Liste détentions mat2k'!$A$1:$I$2946,7,FALSE))</f>
        <v/>
      </c>
      <c r="I266" s="102" t="str">
        <f>IF('SUIVI DES VERIFICATIONS'!$F266="","",VLOOKUP(A266,'Liste détentions mat2k'!$A$1:$I$2946,9,FALSE))</f>
        <v xml:space="preserve">AUDIO-VIDEO SIRPA             </v>
      </c>
      <c r="J266" s="109" t="s">
        <v>525</v>
      </c>
      <c r="K266" s="104" t="s">
        <v>525</v>
      </c>
      <c r="L266" s="104" t="s">
        <v>526</v>
      </c>
      <c r="M266" s="104" t="s">
        <v>525</v>
      </c>
      <c r="N266" s="104" t="s">
        <v>525</v>
      </c>
      <c r="O266" s="104" t="s">
        <v>525</v>
      </c>
      <c r="P266" s="104"/>
      <c r="Q266" s="104"/>
      <c r="R266" s="104"/>
      <c r="S266" s="104"/>
      <c r="T266" s="104"/>
      <c r="U266" s="114"/>
      <c r="V266" s="123">
        <v>43570</v>
      </c>
      <c r="W266" s="117" t="s">
        <v>542</v>
      </c>
      <c r="X266" s="117" t="s">
        <v>825</v>
      </c>
      <c r="Y266" s="128" t="s">
        <v>1134</v>
      </c>
      <c r="Z266" s="123">
        <v>43522</v>
      </c>
      <c r="AA266" s="132" t="s">
        <v>1025</v>
      </c>
      <c r="AB266" s="151">
        <f>IF('SUIVI DES VERIFICATIONS'!$V266="","",IF('SUIVI DES VERIFICATIONS'!$V266&lt;='SUIVI DES VERIFICATIONS'!$AD266,0,'SUIVI DES VERIFICATIONS'!$V266-'SUIVI DES VERIFICATIONS'!$AD266))</f>
        <v>15</v>
      </c>
      <c r="AC266" s="134" t="str">
        <f t="shared" si="9"/>
        <v>MARS</v>
      </c>
      <c r="AD266" s="135">
        <f>VLOOKUP('SUIVI DES VERIFICATIONS'!$AC266,'Liste 2'!$D$1:$E$12,2,FALSE)</f>
        <v>43555</v>
      </c>
      <c r="AE266" s="134">
        <f>IF('SUIVI DES VERIFICATIONS'!$V266="","",(MONTH('SUIVI DES VERIFICATIONS'!$V266))-(MONTH('SUIVI DES VERIFICATIONS'!$AD266)))</f>
        <v>1</v>
      </c>
      <c r="AF266" s="134" t="str">
        <f>IF(V266="","",VLOOKUP(MONTH(V266),LISTES!$A$15:$B$26,2,FALSE))</f>
        <v>AVRIL</v>
      </c>
      <c r="AG266" s="136"/>
      <c r="AH266" s="81"/>
      <c r="AI266" s="81"/>
      <c r="AJ266" s="81"/>
      <c r="AK266" s="116"/>
      <c r="AL266" s="81"/>
      <c r="AM266" s="117"/>
      <c r="AN266" s="128"/>
      <c r="AO266" s="163">
        <f>IF('SUIVI DES VERIFICATIONS'!$V266&gt;0,IF('SUIVI DES VERIFICATIONS'!$W266="",1,0),0)</f>
        <v>0</v>
      </c>
      <c r="AP266" s="137">
        <f>IF('SUIVI DES VERIFICATIONS'!$V266&gt;0,IF('SUIVI DES VERIFICATIONS'!$X266="",1,0),0)</f>
        <v>0</v>
      </c>
      <c r="AQ266" s="137">
        <f>IF('SUIVI DES VERIFICATIONS'!$V266&gt;0,IF('SUIVI DES VERIFICATIONS'!$AG266="",1,0),0)</f>
        <v>1</v>
      </c>
      <c r="AR266" s="152" t="str">
        <f>IF(Y266="","",VLOOKUP(Y266,'[1]TABLEAU LC1'!A:A,1,FALSE))</f>
        <v>2019-1475</v>
      </c>
    </row>
    <row r="267" spans="1:44" ht="30" customHeight="1">
      <c r="A267" s="94" t="str">
        <f t="shared" si="8"/>
        <v>43999-32--0</v>
      </c>
      <c r="B267" s="88">
        <v>43999</v>
      </c>
      <c r="C267" s="87" t="str">
        <f>VLOOKUP(A267,'Liste détentions mat2k'!$A$1:$I$2946,3,FALSE)</f>
        <v xml:space="preserve">CECMED                        </v>
      </c>
      <c r="D267" s="89">
        <v>32</v>
      </c>
      <c r="E267" s="89"/>
      <c r="F267" s="89">
        <v>0</v>
      </c>
      <c r="G267" s="87" t="str">
        <f>IF('SUIVI DES VERIFICATIONS'!$D267="","",VLOOKUP(A267,'Liste détentions mat2k'!$A$1:$I$2946,5,FALSE))</f>
        <v xml:space="preserve">COM TOULON                    </v>
      </c>
      <c r="H267" s="87" t="str">
        <f>IF('SUIVI DES VERIFICATIONS'!$E267="","",VLOOKUP(A267,'Liste détentions mat2k'!$A$1:$I$2946,7,FALSE))</f>
        <v/>
      </c>
      <c r="I267" s="101" t="str">
        <f>IF('SUIVI DES VERIFICATIONS'!$F267="","",VLOOKUP(A267,'Liste détentions mat2k'!$A$1:$I$2946,9,FALSE))</f>
        <v xml:space="preserve">CASERNEMENT COM               </v>
      </c>
      <c r="J267" s="108" t="s">
        <v>525</v>
      </c>
      <c r="K267" s="105" t="s">
        <v>525</v>
      </c>
      <c r="L267" s="105" t="s">
        <v>526</v>
      </c>
      <c r="M267" s="105" t="s">
        <v>525</v>
      </c>
      <c r="N267" s="105" t="s">
        <v>525</v>
      </c>
      <c r="O267" s="105" t="s">
        <v>525</v>
      </c>
      <c r="P267" s="105"/>
      <c r="Q267" s="105"/>
      <c r="R267" s="105"/>
      <c r="S267" s="105"/>
      <c r="T267" s="105"/>
      <c r="U267" s="113"/>
      <c r="V267" s="122">
        <v>43523</v>
      </c>
      <c r="W267" s="119" t="s">
        <v>543</v>
      </c>
      <c r="X267" s="119" t="s">
        <v>825</v>
      </c>
      <c r="Y267" s="127" t="s">
        <v>794</v>
      </c>
      <c r="Z267" s="122"/>
      <c r="AA267" s="131"/>
      <c r="AB267" s="149">
        <f>IF('SUIVI DES VERIFICATIONS'!$V267="","",IF('SUIVI DES VERIFICATIONS'!$V267&lt;='SUIVI DES VERIFICATIONS'!$AD267,0,'SUIVI DES VERIFICATIONS'!$V267-'SUIVI DES VERIFICATIONS'!$AD267))</f>
        <v>0</v>
      </c>
      <c r="AC267" s="138" t="str">
        <f t="shared" si="9"/>
        <v>MARS</v>
      </c>
      <c r="AD267" s="139">
        <f>VLOOKUP('SUIVI DES VERIFICATIONS'!$AC267,'Liste 2'!$D$1:$E$12,2,FALSE)</f>
        <v>43555</v>
      </c>
      <c r="AE267" s="138">
        <f>IF('SUIVI DES VERIFICATIONS'!$V267="","",(MONTH('SUIVI DES VERIFICATIONS'!$V267))-(MONTH('SUIVI DES VERIFICATIONS'!$AD267)))</f>
        <v>-1</v>
      </c>
      <c r="AF267" s="138" t="str">
        <f>IF(V267="","",VLOOKUP(MONTH(V267),LISTES!$A$15:$B$26,2,FALSE))</f>
        <v>FEVRIER</v>
      </c>
      <c r="AG267" s="140" t="s">
        <v>8</v>
      </c>
      <c r="AH267" s="87"/>
      <c r="AI267" s="87"/>
      <c r="AJ267" s="87"/>
      <c r="AK267" s="118"/>
      <c r="AL267" s="87"/>
      <c r="AM267" s="119"/>
      <c r="AN267" s="127"/>
      <c r="AO267" s="162">
        <f>IF('SUIVI DES VERIFICATIONS'!$V267&gt;0,IF('SUIVI DES VERIFICATIONS'!$W267="",1,0),0)</f>
        <v>0</v>
      </c>
      <c r="AP267" s="141">
        <f>IF('SUIVI DES VERIFICATIONS'!$V267&gt;0,IF('SUIVI DES VERIFICATIONS'!$X267="",1,0),0)</f>
        <v>0</v>
      </c>
      <c r="AQ267" s="141">
        <f>IF('SUIVI DES VERIFICATIONS'!$V267&gt;0,IF('SUIVI DES VERIFICATIONS'!$AG267="",1,0),0)</f>
        <v>0</v>
      </c>
      <c r="AR267" s="150" t="str">
        <f>IF(Y267="","",VLOOKUP(Y267,'[1]TABLEAU LC1'!A:A,1,FALSE))</f>
        <v>2019-499</v>
      </c>
    </row>
    <row r="268" spans="1:44" ht="30" customHeight="1">
      <c r="A268" s="95" t="str">
        <f t="shared" si="8"/>
        <v>43999-33--0</v>
      </c>
      <c r="B268" s="85">
        <v>43999</v>
      </c>
      <c r="C268" s="81" t="str">
        <f>VLOOKUP(A268,'Liste détentions mat2k'!$A$1:$I$2946,3,FALSE)</f>
        <v xml:space="preserve">CECMED                        </v>
      </c>
      <c r="D268" s="86">
        <v>33</v>
      </c>
      <c r="E268" s="86"/>
      <c r="F268" s="86">
        <v>0</v>
      </c>
      <c r="G268" s="81" t="str">
        <f>IF('SUIVI DES VERIFICATIONS'!$D268="","",VLOOKUP(A268,'Liste détentions mat2k'!$A$1:$I$2946,5,FALSE))</f>
        <v xml:space="preserve">AUDIOVISUEL COM               </v>
      </c>
      <c r="H268" s="81" t="str">
        <f>IF('SUIVI DES VERIFICATIONS'!$E268="","",VLOOKUP(A268,'Liste détentions mat2k'!$A$1:$I$2946,7,FALSE))</f>
        <v/>
      </c>
      <c r="I268" s="102" t="str">
        <f>IF('SUIVI DES VERIFICATIONS'!$F268="","",VLOOKUP(A268,'Liste détentions mat2k'!$A$1:$I$2946,9,FALSE))</f>
        <v xml:space="preserve">AUDIOVISUEL                   </v>
      </c>
      <c r="J268" s="109" t="s">
        <v>525</v>
      </c>
      <c r="K268" s="104" t="s">
        <v>526</v>
      </c>
      <c r="L268" s="104" t="s">
        <v>525</v>
      </c>
      <c r="M268" s="104" t="s">
        <v>525</v>
      </c>
      <c r="N268" s="104" t="s">
        <v>525</v>
      </c>
      <c r="O268" s="104" t="s">
        <v>525</v>
      </c>
      <c r="P268" s="104"/>
      <c r="Q268" s="104"/>
      <c r="R268" s="104"/>
      <c r="S268" s="104"/>
      <c r="T268" s="104"/>
      <c r="U268" s="114"/>
      <c r="V268" s="123">
        <v>43489</v>
      </c>
      <c r="W268" s="117" t="s">
        <v>543</v>
      </c>
      <c r="X268" s="117" t="s">
        <v>825</v>
      </c>
      <c r="Y268" s="128" t="s">
        <v>561</v>
      </c>
      <c r="Z268" s="123"/>
      <c r="AA268" s="132"/>
      <c r="AB268" s="151">
        <f>IF('SUIVI DES VERIFICATIONS'!$V268="","",IF('SUIVI DES VERIFICATIONS'!$V268&lt;='SUIVI DES VERIFICATIONS'!$AD268,0,'SUIVI DES VERIFICATIONS'!$V268-'SUIVI DES VERIFICATIONS'!$AD268))</f>
        <v>0</v>
      </c>
      <c r="AC268" s="134" t="str">
        <f t="shared" si="9"/>
        <v>FEVRIER</v>
      </c>
      <c r="AD268" s="135">
        <f>VLOOKUP('SUIVI DES VERIFICATIONS'!$AC268,'Liste 2'!$D$1:$E$12,2,FALSE)</f>
        <v>43524</v>
      </c>
      <c r="AE268" s="134">
        <f>IF('SUIVI DES VERIFICATIONS'!$V268="","",(MONTH('SUIVI DES VERIFICATIONS'!$V268))-(MONTH('SUIVI DES VERIFICATIONS'!$AD268)))</f>
        <v>-1</v>
      </c>
      <c r="AF268" s="134" t="str">
        <f>IF(V268="","",VLOOKUP(MONTH(V268),LISTES!$A$15:$B$26,2,FALSE))</f>
        <v>JANVIER</v>
      </c>
      <c r="AG268" s="136" t="s">
        <v>6</v>
      </c>
      <c r="AH268" s="81"/>
      <c r="AI268" s="81"/>
      <c r="AJ268" s="81"/>
      <c r="AK268" s="116"/>
      <c r="AL268" s="81"/>
      <c r="AM268" s="117"/>
      <c r="AN268" s="128"/>
      <c r="AO268" s="163">
        <f>IF('SUIVI DES VERIFICATIONS'!$V268&gt;0,IF('SUIVI DES VERIFICATIONS'!$W268="",1,0),0)</f>
        <v>0</v>
      </c>
      <c r="AP268" s="137">
        <f>IF('SUIVI DES VERIFICATIONS'!$V268&gt;0,IF('SUIVI DES VERIFICATIONS'!$X268="",1,0),0)</f>
        <v>0</v>
      </c>
      <c r="AQ268" s="137">
        <f>IF('SUIVI DES VERIFICATIONS'!$V268&gt;0,IF('SUIVI DES VERIFICATIONS'!$AG268="",1,0),0)</f>
        <v>0</v>
      </c>
      <c r="AR268" s="152" t="str">
        <f>IF(Y268="","",VLOOKUP(Y268,'[1]TABLEAU LC1'!A:A,1,FALSE))</f>
        <v>2019-124</v>
      </c>
    </row>
    <row r="269" spans="1:44" ht="30" customHeight="1">
      <c r="A269" s="94" t="str">
        <f t="shared" si="8"/>
        <v>43999-36--0</v>
      </c>
      <c r="B269" s="88">
        <v>43999</v>
      </c>
      <c r="C269" s="87" t="str">
        <f>VLOOKUP(A269,'Liste détentions mat2k'!$A$1:$I$2946,3,FALSE)</f>
        <v xml:space="preserve">CECMED                        </v>
      </c>
      <c r="D269" s="89">
        <v>36</v>
      </c>
      <c r="E269" s="89"/>
      <c r="F269" s="89">
        <v>0</v>
      </c>
      <c r="G269" s="87" t="str">
        <f>IF('SUIVI DES VERIFICATIONS'!$D269="","",VLOOKUP(A269,'Liste détentions mat2k'!$A$1:$I$2946,5,FALSE))</f>
        <v xml:space="preserve">BRILOM                        </v>
      </c>
      <c r="H269" s="87" t="str">
        <f>IF('SUIVI DES VERIFICATIONS'!$E269="","",VLOOKUP(A269,'Liste détentions mat2k'!$A$1:$I$2946,7,FALSE))</f>
        <v/>
      </c>
      <c r="I269" s="101" t="str">
        <f>IF('SUIVI DES VERIFICATIONS'!$F269="","",VLOOKUP(A269,'Liste détentions mat2k'!$A$1:$I$2946,9,FALSE))</f>
        <v xml:space="preserve">BRILOM INFOR                  </v>
      </c>
      <c r="J269" s="108" t="s">
        <v>525</v>
      </c>
      <c r="K269" s="105" t="s">
        <v>526</v>
      </c>
      <c r="L269" s="105" t="s">
        <v>525</v>
      </c>
      <c r="M269" s="105" t="s">
        <v>525</v>
      </c>
      <c r="N269" s="105" t="s">
        <v>525</v>
      </c>
      <c r="O269" s="105" t="s">
        <v>525</v>
      </c>
      <c r="P269" s="105"/>
      <c r="Q269" s="105"/>
      <c r="R269" s="105"/>
      <c r="S269" s="105"/>
      <c r="T269" s="105"/>
      <c r="U269" s="113"/>
      <c r="V269" s="122">
        <v>43494</v>
      </c>
      <c r="W269" s="119" t="s">
        <v>542</v>
      </c>
      <c r="X269" s="119" t="s">
        <v>825</v>
      </c>
      <c r="Y269" s="127" t="s">
        <v>572</v>
      </c>
      <c r="Z269" s="122">
        <v>43490</v>
      </c>
      <c r="AA269" s="131"/>
      <c r="AB269" s="149">
        <f>IF('SUIVI DES VERIFICATIONS'!$V269="","",IF('SUIVI DES VERIFICATIONS'!$V269&lt;='SUIVI DES VERIFICATIONS'!$AD269,0,'SUIVI DES VERIFICATIONS'!$V269-'SUIVI DES VERIFICATIONS'!$AD269))</f>
        <v>0</v>
      </c>
      <c r="AC269" s="138" t="str">
        <f t="shared" si="9"/>
        <v>FEVRIER</v>
      </c>
      <c r="AD269" s="139">
        <f>VLOOKUP('SUIVI DES VERIFICATIONS'!$AC269,'Liste 2'!$D$1:$E$12,2,FALSE)</f>
        <v>43524</v>
      </c>
      <c r="AE269" s="138">
        <f>IF('SUIVI DES VERIFICATIONS'!$V269="","",(MONTH('SUIVI DES VERIFICATIONS'!$V269))-(MONTH('SUIVI DES VERIFICATIONS'!$AD269)))</f>
        <v>-1</v>
      </c>
      <c r="AF269" s="138" t="str">
        <f>IF(V269="","",VLOOKUP(MONTH(V269),LISTES!$A$15:$B$26,2,FALSE))</f>
        <v>JANVIER</v>
      </c>
      <c r="AG269" s="140" t="s">
        <v>6</v>
      </c>
      <c r="AH269" s="87"/>
      <c r="AI269" s="87"/>
      <c r="AJ269" s="87"/>
      <c r="AK269" s="118"/>
      <c r="AL269" s="87"/>
      <c r="AM269" s="119"/>
      <c r="AN269" s="127"/>
      <c r="AO269" s="162">
        <f>IF('SUIVI DES VERIFICATIONS'!$V269&gt;0,IF('SUIVI DES VERIFICATIONS'!$W269="",1,0),0)</f>
        <v>0</v>
      </c>
      <c r="AP269" s="141">
        <f>IF('SUIVI DES VERIFICATIONS'!$V269&gt;0,IF('SUIVI DES VERIFICATIONS'!$X269="",1,0),0)</f>
        <v>0</v>
      </c>
      <c r="AQ269" s="141">
        <f>IF('SUIVI DES VERIFICATIONS'!$V269&gt;0,IF('SUIVI DES VERIFICATIONS'!$AG269="",1,0),0)</f>
        <v>0</v>
      </c>
      <c r="AR269" s="150" t="str">
        <f>IF(Y269="","",VLOOKUP(Y269,'[1]TABLEAU LC1'!A:A,1,FALSE))</f>
        <v>2019-175</v>
      </c>
    </row>
    <row r="270" spans="1:44" ht="30" customHeight="1">
      <c r="A270" s="95" t="str">
        <f t="shared" si="8"/>
        <v>43999-37--1</v>
      </c>
      <c r="B270" s="85">
        <v>43999</v>
      </c>
      <c r="C270" s="81" t="str">
        <f>VLOOKUP(A270,'Liste détentions mat2k'!$A$1:$I$2946,3,FALSE)</f>
        <v xml:space="preserve">CECMED                        </v>
      </c>
      <c r="D270" s="86">
        <v>37</v>
      </c>
      <c r="E270" s="86"/>
      <c r="F270" s="86">
        <v>1</v>
      </c>
      <c r="G270" s="81" t="str">
        <f>IF('SUIVI DES VERIFICATIONS'!$D270="","",VLOOKUP(A270,'Liste détentions mat2k'!$A$1:$I$2946,5,FALSE))</f>
        <v xml:space="preserve">AGSC                          </v>
      </c>
      <c r="H270" s="81" t="str">
        <f>IF('SUIVI DES VERIFICATIONS'!$E270="","",VLOOKUP(A270,'Liste détentions mat2k'!$A$1:$I$2946,7,FALSE))</f>
        <v/>
      </c>
      <c r="I270" s="102" t="str">
        <f>IF('SUIVI DES VERIFICATIONS'!$F270="","",VLOOKUP(A270,'Liste détentions mat2k'!$A$1:$I$2946,9,FALSE))</f>
        <v xml:space="preserve">GARDE ARMEE SAINT ANNE        </v>
      </c>
      <c r="J270" s="109" t="s">
        <v>525</v>
      </c>
      <c r="K270" s="104" t="s">
        <v>525</v>
      </c>
      <c r="L270" s="104" t="s">
        <v>525</v>
      </c>
      <c r="M270" s="104" t="s">
        <v>525</v>
      </c>
      <c r="N270" s="104" t="s">
        <v>526</v>
      </c>
      <c r="O270" s="104" t="s">
        <v>525</v>
      </c>
      <c r="P270" s="104"/>
      <c r="Q270" s="104"/>
      <c r="R270" s="104"/>
      <c r="S270" s="104"/>
      <c r="T270" s="104"/>
      <c r="U270" s="114"/>
      <c r="V270" s="123">
        <v>43545</v>
      </c>
      <c r="W270" s="117" t="s">
        <v>543</v>
      </c>
      <c r="X270" s="117" t="s">
        <v>825</v>
      </c>
      <c r="Y270" s="128" t="s">
        <v>920</v>
      </c>
      <c r="Z270" s="123"/>
      <c r="AA270" s="132"/>
      <c r="AB270" s="151">
        <f>IF('SUIVI DES VERIFICATIONS'!$V270="","",IF('SUIVI DES VERIFICATIONS'!$V270&lt;='SUIVI DES VERIFICATIONS'!$AD270,0,'SUIVI DES VERIFICATIONS'!$V270-'SUIVI DES VERIFICATIONS'!$AD270))</f>
        <v>0</v>
      </c>
      <c r="AC270" s="134" t="str">
        <f t="shared" si="9"/>
        <v>MAI</v>
      </c>
      <c r="AD270" s="135">
        <f>VLOOKUP('SUIVI DES VERIFICATIONS'!$AC270,'Liste 2'!$D$1:$E$12,2,FALSE)</f>
        <v>43616</v>
      </c>
      <c r="AE270" s="134">
        <f>IF('SUIVI DES VERIFICATIONS'!$V270="","",(MONTH('SUIVI DES VERIFICATIONS'!$V270))-(MONTH('SUIVI DES VERIFICATIONS'!$AD270)))</f>
        <v>-2</v>
      </c>
      <c r="AF270" s="134" t="str">
        <f>IF(V270="","",VLOOKUP(MONTH(V270),LISTES!$A$15:$B$26,2,FALSE))</f>
        <v>MARS</v>
      </c>
      <c r="AG270" s="136" t="s">
        <v>8</v>
      </c>
      <c r="AH270" s="81"/>
      <c r="AI270" s="81"/>
      <c r="AJ270" s="81" t="s">
        <v>529</v>
      </c>
      <c r="AK270" s="116">
        <v>43570</v>
      </c>
      <c r="AL270" s="81"/>
      <c r="AM270" s="117"/>
      <c r="AN270" s="128"/>
      <c r="AO270" s="163">
        <f>IF('SUIVI DES VERIFICATIONS'!$V270&gt;0,IF('SUIVI DES VERIFICATIONS'!$W270="",1,0),0)</f>
        <v>0</v>
      </c>
      <c r="AP270" s="137">
        <f>IF('SUIVI DES VERIFICATIONS'!$V270&gt;0,IF('SUIVI DES VERIFICATIONS'!$X270="",1,0),0)</f>
        <v>0</v>
      </c>
      <c r="AQ270" s="137">
        <f>IF('SUIVI DES VERIFICATIONS'!$V270&gt;0,IF('SUIVI DES VERIFICATIONS'!$AG270="",1,0),0)</f>
        <v>0</v>
      </c>
      <c r="AR270" s="152" t="str">
        <f>IF(Y270="","",VLOOKUP(Y270,'[1]TABLEAU LC1'!A:A,1,FALSE))</f>
        <v>2019-808</v>
      </c>
    </row>
    <row r="271" spans="1:44" ht="30" customHeight="1">
      <c r="A271" s="94" t="str">
        <f t="shared" si="8"/>
        <v>43999-8--0</v>
      </c>
      <c r="B271" s="88">
        <v>43999</v>
      </c>
      <c r="C271" s="87" t="str">
        <f>VLOOKUP(A271,'Liste détentions mat2k'!$A$1:$I$2946,3,FALSE)</f>
        <v xml:space="preserve">CECMED                        </v>
      </c>
      <c r="D271" s="89">
        <v>8</v>
      </c>
      <c r="E271" s="89"/>
      <c r="F271" s="89">
        <v>0</v>
      </c>
      <c r="G271" s="87" t="str">
        <f>IF('SUIVI DES VERIFICATIONS'!$D271="","",VLOOKUP(A271,'Liste détentions mat2k'!$A$1:$I$2946,5,FALSE))</f>
        <v xml:space="preserve">MUSIQUE                       </v>
      </c>
      <c r="H271" s="87" t="str">
        <f>IF('SUIVI DES VERIFICATIONS'!$E271="","",VLOOKUP(A271,'Liste détentions mat2k'!$A$1:$I$2946,7,FALSE))</f>
        <v/>
      </c>
      <c r="I271" s="101" t="str">
        <f>IF('SUIVI DES VERIFICATIONS'!$F271="","",VLOOKUP(A271,'Liste détentions mat2k'!$A$1:$I$2946,9,FALSE))</f>
        <v xml:space="preserve">MATERIEL DE BUREAU            </v>
      </c>
      <c r="J271" s="108"/>
      <c r="K271" s="105" t="s">
        <v>525</v>
      </c>
      <c r="L271" s="105" t="s">
        <v>525</v>
      </c>
      <c r="M271" s="105" t="s">
        <v>526</v>
      </c>
      <c r="N271" s="105" t="s">
        <v>525</v>
      </c>
      <c r="O271" s="105" t="s">
        <v>525</v>
      </c>
      <c r="P271" s="105"/>
      <c r="Q271" s="105"/>
      <c r="R271" s="105"/>
      <c r="S271" s="105"/>
      <c r="T271" s="105"/>
      <c r="U271" s="113"/>
      <c r="V271" s="122"/>
      <c r="W271" s="119"/>
      <c r="X271" s="119"/>
      <c r="Y271" s="127"/>
      <c r="Z271" s="122">
        <v>43551</v>
      </c>
      <c r="AA271" s="131"/>
      <c r="AB271" s="149" t="str">
        <f>IF('SUIVI DES VERIFICATIONS'!$V271="","",IF('SUIVI DES VERIFICATIONS'!$V271&lt;='SUIVI DES VERIFICATIONS'!$AD271,0,'SUIVI DES VERIFICATIONS'!$V271-'SUIVI DES VERIFICATIONS'!$AD271))</f>
        <v/>
      </c>
      <c r="AC271" s="138" t="str">
        <f t="shared" si="9"/>
        <v>AVRIL</v>
      </c>
      <c r="AD271" s="139">
        <f>VLOOKUP('SUIVI DES VERIFICATIONS'!$AC271,'Liste 2'!$D$1:$E$12,2,FALSE)</f>
        <v>43585</v>
      </c>
      <c r="AE271" s="138" t="str">
        <f>IF('SUIVI DES VERIFICATIONS'!$V271="","",(MONTH('SUIVI DES VERIFICATIONS'!$V271))-(MONTH('SUIVI DES VERIFICATIONS'!$AD271)))</f>
        <v/>
      </c>
      <c r="AF271" s="138" t="str">
        <f>IF(V271="","",VLOOKUP(MONTH(V271),LISTES!$A$15:$B$26,2,FALSE))</f>
        <v/>
      </c>
      <c r="AG271" s="140"/>
      <c r="AH271" s="87"/>
      <c r="AI271" s="87"/>
      <c r="AJ271" s="87"/>
      <c r="AK271" s="118"/>
      <c r="AL271" s="87"/>
      <c r="AM271" s="119"/>
      <c r="AN271" s="127"/>
      <c r="AO271" s="162">
        <f>IF('SUIVI DES VERIFICATIONS'!$V271&gt;0,IF('SUIVI DES VERIFICATIONS'!$W271="",1,0),0)</f>
        <v>0</v>
      </c>
      <c r="AP271" s="141">
        <f>IF('SUIVI DES VERIFICATIONS'!$V271&gt;0,IF('SUIVI DES VERIFICATIONS'!$X271="",1,0),0)</f>
        <v>0</v>
      </c>
      <c r="AQ271" s="141">
        <f>IF('SUIVI DES VERIFICATIONS'!$V271&gt;0,IF('SUIVI DES VERIFICATIONS'!$AG271="",1,0),0)</f>
        <v>0</v>
      </c>
      <c r="AR271" s="150" t="str">
        <f>IF(Y271="","",VLOOKUP(Y271,'[1]TABLEAU LC1'!A:A,1,FALSE))</f>
        <v/>
      </c>
    </row>
    <row r="272" spans="1:44" ht="30" customHeight="1">
      <c r="A272" s="95" t="str">
        <f t="shared" si="8"/>
        <v>43999-8--2</v>
      </c>
      <c r="B272" s="85">
        <v>43999</v>
      </c>
      <c r="C272" s="81" t="str">
        <f>VLOOKUP(A272,'Liste détentions mat2k'!$A$1:$I$2946,3,FALSE)</f>
        <v xml:space="preserve">CECMED                        </v>
      </c>
      <c r="D272" s="86">
        <v>8</v>
      </c>
      <c r="E272" s="86"/>
      <c r="F272" s="86">
        <v>2</v>
      </c>
      <c r="G272" s="81" t="str">
        <f>IF('SUIVI DES VERIFICATIONS'!$D272="","",VLOOKUP(A272,'Liste détentions mat2k'!$A$1:$I$2946,5,FALSE))</f>
        <v xml:space="preserve">MUSIQUE                       </v>
      </c>
      <c r="H272" s="81" t="str">
        <f>IF('SUIVI DES VERIFICATIONS'!$E272="","",VLOOKUP(A272,'Liste détentions mat2k'!$A$1:$I$2946,7,FALSE))</f>
        <v/>
      </c>
      <c r="I272" s="102" t="str">
        <f>IF('SUIVI DES VERIFICATIONS'!$F272="","",VLOOKUP(A272,'Liste détentions mat2k'!$A$1:$I$2946,9,FALSE))</f>
        <v xml:space="preserve">CASERNEMENT                   </v>
      </c>
      <c r="J272" s="109" t="s">
        <v>525</v>
      </c>
      <c r="K272" s="104" t="s">
        <v>525</v>
      </c>
      <c r="L272" s="104" t="s">
        <v>525</v>
      </c>
      <c r="M272" s="104" t="s">
        <v>526</v>
      </c>
      <c r="N272" s="104" t="s">
        <v>525</v>
      </c>
      <c r="O272" s="104" t="s">
        <v>525</v>
      </c>
      <c r="P272" s="104"/>
      <c r="Q272" s="104"/>
      <c r="R272" s="104"/>
      <c r="S272" s="104"/>
      <c r="T272" s="104"/>
      <c r="U272" s="114"/>
      <c r="V272" s="123"/>
      <c r="W272" s="117"/>
      <c r="X272" s="117"/>
      <c r="Y272" s="128"/>
      <c r="Z272" s="123">
        <v>43551</v>
      </c>
      <c r="AA272" s="132"/>
      <c r="AB272" s="151" t="str">
        <f>IF('SUIVI DES VERIFICATIONS'!$V272="","",IF('SUIVI DES VERIFICATIONS'!$V272&lt;='SUIVI DES VERIFICATIONS'!$AD272,0,'SUIVI DES VERIFICATIONS'!$V272-'SUIVI DES VERIFICATIONS'!$AD272))</f>
        <v/>
      </c>
      <c r="AC272" s="134" t="str">
        <f t="shared" si="9"/>
        <v>AVRIL</v>
      </c>
      <c r="AD272" s="135">
        <f>VLOOKUP('SUIVI DES VERIFICATIONS'!$AC272,'Liste 2'!$D$1:$E$12,2,FALSE)</f>
        <v>43585</v>
      </c>
      <c r="AE272" s="134" t="str">
        <f>IF('SUIVI DES VERIFICATIONS'!$V272="","",(MONTH('SUIVI DES VERIFICATIONS'!$V272))-(MONTH('SUIVI DES VERIFICATIONS'!$AD272)))</f>
        <v/>
      </c>
      <c r="AF272" s="134" t="str">
        <f>IF(V272="","",VLOOKUP(MONTH(V272),LISTES!$A$15:$B$26,2,FALSE))</f>
        <v/>
      </c>
      <c r="AG272" s="136"/>
      <c r="AH272" s="81"/>
      <c r="AI272" s="81"/>
      <c r="AJ272" s="81"/>
      <c r="AK272" s="116"/>
      <c r="AL272" s="81"/>
      <c r="AM272" s="117"/>
      <c r="AN272" s="128"/>
      <c r="AO272" s="163">
        <f>IF('SUIVI DES VERIFICATIONS'!$V272&gt;0,IF('SUIVI DES VERIFICATIONS'!$W272="",1,0),0)</f>
        <v>0</v>
      </c>
      <c r="AP272" s="137">
        <f>IF('SUIVI DES VERIFICATIONS'!$V272&gt;0,IF('SUIVI DES VERIFICATIONS'!$X272="",1,0),0)</f>
        <v>0</v>
      </c>
      <c r="AQ272" s="137">
        <f>IF('SUIVI DES VERIFICATIONS'!$V272&gt;0,IF('SUIVI DES VERIFICATIONS'!$AG272="",1,0),0)</f>
        <v>0</v>
      </c>
      <c r="AR272" s="152" t="str">
        <f>IF(Y272="","",VLOOKUP(Y272,'[1]TABLEAU LC1'!A:A,1,FALSE))</f>
        <v/>
      </c>
    </row>
    <row r="273" spans="1:44" ht="30" customHeight="1">
      <c r="A273" s="94" t="str">
        <f t="shared" si="8"/>
        <v>43999-8--3</v>
      </c>
      <c r="B273" s="88">
        <v>43999</v>
      </c>
      <c r="C273" s="87" t="str">
        <f>VLOOKUP(A273,'Liste détentions mat2k'!$A$1:$I$2946,3,FALSE)</f>
        <v xml:space="preserve">CECMED                        </v>
      </c>
      <c r="D273" s="89">
        <v>8</v>
      </c>
      <c r="E273" s="89"/>
      <c r="F273" s="89">
        <v>3</v>
      </c>
      <c r="G273" s="87" t="str">
        <f>IF('SUIVI DES VERIFICATIONS'!$D273="","",VLOOKUP(A273,'Liste détentions mat2k'!$A$1:$I$2946,5,FALSE))</f>
        <v xml:space="preserve">MUSIQUE                       </v>
      </c>
      <c r="H273" s="87" t="str">
        <f>IF('SUIVI DES VERIFICATIONS'!$E273="","",VLOOKUP(A273,'Liste détentions mat2k'!$A$1:$I$2946,7,FALSE))</f>
        <v/>
      </c>
      <c r="I273" s="101" t="str">
        <f>IF('SUIVI DES VERIFICATIONS'!$F273="","",VLOOKUP(A273,'Liste détentions mat2k'!$A$1:$I$2946,9,FALSE))</f>
        <v xml:space="preserve">EFFETS SPECIAUX               </v>
      </c>
      <c r="J273" s="108" t="s">
        <v>525</v>
      </c>
      <c r="K273" s="105" t="s">
        <v>525</v>
      </c>
      <c r="L273" s="105" t="s">
        <v>525</v>
      </c>
      <c r="M273" s="105" t="s">
        <v>525</v>
      </c>
      <c r="N273" s="105" t="s">
        <v>526</v>
      </c>
      <c r="O273" s="105" t="s">
        <v>525</v>
      </c>
      <c r="P273" s="105"/>
      <c r="Q273" s="105"/>
      <c r="R273" s="105"/>
      <c r="S273" s="105"/>
      <c r="T273" s="105"/>
      <c r="U273" s="113"/>
      <c r="V273" s="122">
        <v>43572</v>
      </c>
      <c r="W273" s="119" t="s">
        <v>542</v>
      </c>
      <c r="X273" s="119" t="s">
        <v>825</v>
      </c>
      <c r="Y273" s="127" t="s">
        <v>1073</v>
      </c>
      <c r="Z273" s="122"/>
      <c r="AA273" s="131"/>
      <c r="AB273" s="149">
        <f>IF('SUIVI DES VERIFICATIONS'!$V273="","",IF('SUIVI DES VERIFICATIONS'!$V273&lt;='SUIVI DES VERIFICATIONS'!$AD273,0,'SUIVI DES VERIFICATIONS'!$V273-'SUIVI DES VERIFICATIONS'!$AD273))</f>
        <v>0</v>
      </c>
      <c r="AC273" s="138" t="str">
        <f t="shared" si="9"/>
        <v>MAI</v>
      </c>
      <c r="AD273" s="139">
        <f>VLOOKUP('SUIVI DES VERIFICATIONS'!$AC273,'Liste 2'!$D$1:$E$12,2,FALSE)</f>
        <v>43616</v>
      </c>
      <c r="AE273" s="138">
        <f>IF('SUIVI DES VERIFICATIONS'!$V273="","",(MONTH('SUIVI DES VERIFICATIONS'!$V273))-(MONTH('SUIVI DES VERIFICATIONS'!$AD273)))</f>
        <v>-1</v>
      </c>
      <c r="AF273" s="138" t="str">
        <f>IF(V273="","",VLOOKUP(MONTH(V273),LISTES!$A$15:$B$26,2,FALSE))</f>
        <v>AVRIL</v>
      </c>
      <c r="AG273" s="140" t="s">
        <v>9</v>
      </c>
      <c r="AH273" s="87"/>
      <c r="AI273" s="87"/>
      <c r="AJ273" s="87" t="s">
        <v>529</v>
      </c>
      <c r="AK273" s="118">
        <v>43584</v>
      </c>
      <c r="AL273" s="87"/>
      <c r="AM273" s="119"/>
      <c r="AN273" s="127"/>
      <c r="AO273" s="162">
        <f>IF('SUIVI DES VERIFICATIONS'!$V273&gt;0,IF('SUIVI DES VERIFICATIONS'!$W273="",1,0),0)</f>
        <v>0</v>
      </c>
      <c r="AP273" s="141">
        <f>IF('SUIVI DES VERIFICATIONS'!$V273&gt;0,IF('SUIVI DES VERIFICATIONS'!$X273="",1,0),0)</f>
        <v>0</v>
      </c>
      <c r="AQ273" s="141">
        <f>IF('SUIVI DES VERIFICATIONS'!$V273&gt;0,IF('SUIVI DES VERIFICATIONS'!$AG273="",1,0),0)</f>
        <v>0</v>
      </c>
      <c r="AR273" s="150" t="str">
        <f>IF(Y273="","",VLOOKUP(Y273,'[1]TABLEAU LC1'!A:A,1,FALSE))</f>
        <v>2019-1310</v>
      </c>
    </row>
    <row r="274" spans="1:44" ht="30" customHeight="1">
      <c r="A274" s="95" t="str">
        <f t="shared" si="8"/>
        <v>43999-8--6</v>
      </c>
      <c r="B274" s="85">
        <v>43999</v>
      </c>
      <c r="C274" s="81" t="str">
        <f>VLOOKUP(A274,'Liste détentions mat2k'!$A$1:$I$2946,3,FALSE)</f>
        <v xml:space="preserve">CECMED                        </v>
      </c>
      <c r="D274" s="86">
        <v>8</v>
      </c>
      <c r="E274" s="86"/>
      <c r="F274" s="86">
        <v>6</v>
      </c>
      <c r="G274" s="81" t="str">
        <f>IF('SUIVI DES VERIFICATIONS'!$D274="","",VLOOKUP(A274,'Liste détentions mat2k'!$A$1:$I$2946,5,FALSE))</f>
        <v xml:space="preserve">MUSIQUE                       </v>
      </c>
      <c r="H274" s="81" t="str">
        <f>IF('SUIVI DES VERIFICATIONS'!$E274="","",VLOOKUP(A274,'Liste détentions mat2k'!$A$1:$I$2946,7,FALSE))</f>
        <v/>
      </c>
      <c r="I274" s="102" t="str">
        <f>IF('SUIVI DES VERIFICATIONS'!$F274="","",VLOOKUP(A274,'Liste détentions mat2k'!$A$1:$I$2946,9,FALSE))</f>
        <v xml:space="preserve">INSTRUMENTS DE MUSIQUE        </v>
      </c>
      <c r="J274" s="109" t="s">
        <v>525</v>
      </c>
      <c r="K274" s="104" t="s">
        <v>526</v>
      </c>
      <c r="L274" s="104" t="s">
        <v>525</v>
      </c>
      <c r="M274" s="104" t="s">
        <v>525</v>
      </c>
      <c r="N274" s="104" t="s">
        <v>525</v>
      </c>
      <c r="O274" s="104" t="s">
        <v>525</v>
      </c>
      <c r="P274" s="104"/>
      <c r="Q274" s="104"/>
      <c r="R274" s="104"/>
      <c r="S274" s="104"/>
      <c r="T274" s="104"/>
      <c r="U274" s="114"/>
      <c r="V274" s="123">
        <v>43572</v>
      </c>
      <c r="W274" s="117" t="s">
        <v>543</v>
      </c>
      <c r="X274" s="117" t="s">
        <v>553</v>
      </c>
      <c r="Y274" s="128" t="s">
        <v>1075</v>
      </c>
      <c r="Z274" s="123">
        <v>43490</v>
      </c>
      <c r="AA274" s="132"/>
      <c r="AB274" s="151">
        <f>IF('SUIVI DES VERIFICATIONS'!$V274="","",IF('SUIVI DES VERIFICATIONS'!$V274&lt;='SUIVI DES VERIFICATIONS'!$AD274,0,'SUIVI DES VERIFICATIONS'!$V274-'SUIVI DES VERIFICATIONS'!$AD274))</f>
        <v>48</v>
      </c>
      <c r="AC274" s="134" t="str">
        <f t="shared" si="9"/>
        <v>FEVRIER</v>
      </c>
      <c r="AD274" s="135">
        <f>VLOOKUP('SUIVI DES VERIFICATIONS'!$AC274,'Liste 2'!$D$1:$E$12,2,FALSE)</f>
        <v>43524</v>
      </c>
      <c r="AE274" s="134">
        <f>IF('SUIVI DES VERIFICATIONS'!$V274="","",(MONTH('SUIVI DES VERIFICATIONS'!$V274))-(MONTH('SUIVI DES VERIFICATIONS'!$AD274)))</f>
        <v>2</v>
      </c>
      <c r="AF274" s="134" t="str">
        <f>IF(V274="","",VLOOKUP(MONTH(V274),LISTES!$A$15:$B$26,2,FALSE))</f>
        <v>AVRIL</v>
      </c>
      <c r="AG274" s="136" t="s">
        <v>9</v>
      </c>
      <c r="AH274" s="81"/>
      <c r="AI274" s="81"/>
      <c r="AJ274" s="81"/>
      <c r="AK274" s="116"/>
      <c r="AL274" s="81"/>
      <c r="AM274" s="117"/>
      <c r="AN274" s="128"/>
      <c r="AO274" s="163">
        <f>IF('SUIVI DES VERIFICATIONS'!$V274&gt;0,IF('SUIVI DES VERIFICATIONS'!$W274="",1,0),0)</f>
        <v>0</v>
      </c>
      <c r="AP274" s="137">
        <f>IF('SUIVI DES VERIFICATIONS'!$V274&gt;0,IF('SUIVI DES VERIFICATIONS'!$X274="",1,0),0)</f>
        <v>0</v>
      </c>
      <c r="AQ274" s="137">
        <f>IF('SUIVI DES VERIFICATIONS'!$V274&gt;0,IF('SUIVI DES VERIFICATIONS'!$AG274="",1,0),0)</f>
        <v>0</v>
      </c>
      <c r="AR274" s="152" t="str">
        <f>IF(Y274="","",VLOOKUP(Y274,'[1]TABLEAU LC1'!A:A,1,FALSE))</f>
        <v>2019-1282</v>
      </c>
    </row>
    <row r="275" spans="1:44" ht="30" customHeight="1">
      <c r="A275" s="94" t="str">
        <f t="shared" si="8"/>
        <v>43999-8--7</v>
      </c>
      <c r="B275" s="88">
        <v>43999</v>
      </c>
      <c r="C275" s="87" t="str">
        <f>VLOOKUP(A275,'Liste détentions mat2k'!$A$1:$I$2946,3,FALSE)</f>
        <v xml:space="preserve">CECMED                        </v>
      </c>
      <c r="D275" s="89">
        <v>8</v>
      </c>
      <c r="E275" s="89"/>
      <c r="F275" s="89">
        <v>7</v>
      </c>
      <c r="G275" s="87" t="str">
        <f>IF('SUIVI DES VERIFICATIONS'!$D275="","",VLOOKUP(A275,'Liste détentions mat2k'!$A$1:$I$2946,5,FALSE))</f>
        <v xml:space="preserve">MUSIQUE                       </v>
      </c>
      <c r="H275" s="87" t="str">
        <f>IF('SUIVI DES VERIFICATIONS'!$E275="","",VLOOKUP(A275,'Liste détentions mat2k'!$A$1:$I$2946,7,FALSE))</f>
        <v/>
      </c>
      <c r="I275" s="101" t="str">
        <f>IF('SUIVI DES VERIFICATIONS'!$F275="","",VLOOKUP(A275,'Liste détentions mat2k'!$A$1:$I$2946,9,FALSE))</f>
        <v xml:space="preserve">DIVERS                        </v>
      </c>
      <c r="J275" s="108" t="s">
        <v>525</v>
      </c>
      <c r="K275" s="105" t="s">
        <v>525</v>
      </c>
      <c r="L275" s="105" t="s">
        <v>526</v>
      </c>
      <c r="M275" s="105" t="s">
        <v>525</v>
      </c>
      <c r="N275" s="105" t="s">
        <v>525</v>
      </c>
      <c r="O275" s="105" t="s">
        <v>525</v>
      </c>
      <c r="P275" s="105"/>
      <c r="Q275" s="105"/>
      <c r="R275" s="105"/>
      <c r="S275" s="105"/>
      <c r="T275" s="105"/>
      <c r="U275" s="113"/>
      <c r="V275" s="122">
        <v>43580</v>
      </c>
      <c r="W275" s="119" t="s">
        <v>542</v>
      </c>
      <c r="X275" s="119" t="s">
        <v>825</v>
      </c>
      <c r="Y275" s="127" t="s">
        <v>1074</v>
      </c>
      <c r="Z275" s="122"/>
      <c r="AA275" s="131"/>
      <c r="AB275" s="149">
        <f>IF('SUIVI DES VERIFICATIONS'!$V275="","",IF('SUIVI DES VERIFICATIONS'!$V275&lt;='SUIVI DES VERIFICATIONS'!$AD275,0,'SUIVI DES VERIFICATIONS'!$V275-'SUIVI DES VERIFICATIONS'!$AD275))</f>
        <v>25</v>
      </c>
      <c r="AC275" s="138" t="str">
        <f t="shared" si="9"/>
        <v>MARS</v>
      </c>
      <c r="AD275" s="139">
        <f>VLOOKUP('SUIVI DES VERIFICATIONS'!$AC275,'Liste 2'!$D$1:$E$12,2,FALSE)</f>
        <v>43555</v>
      </c>
      <c r="AE275" s="138">
        <f>IF('SUIVI DES VERIFICATIONS'!$V275="","",(MONTH('SUIVI DES VERIFICATIONS'!$V275))-(MONTH('SUIVI DES VERIFICATIONS'!$AD275)))</f>
        <v>1</v>
      </c>
      <c r="AF275" s="138" t="str">
        <f>IF(V275="","",VLOOKUP(MONTH(V275),LISTES!$A$15:$B$26,2,FALSE))</f>
        <v>AVRIL</v>
      </c>
      <c r="AG275" s="140" t="s">
        <v>9</v>
      </c>
      <c r="AH275" s="87"/>
      <c r="AI275" s="87"/>
      <c r="AJ275" s="87"/>
      <c r="AK275" s="118"/>
      <c r="AL275" s="87"/>
      <c r="AM275" s="119"/>
      <c r="AN275" s="127"/>
      <c r="AO275" s="162">
        <f>IF('SUIVI DES VERIFICATIONS'!$V275&gt;0,IF('SUIVI DES VERIFICATIONS'!$W275="",1,0),0)</f>
        <v>0</v>
      </c>
      <c r="AP275" s="141">
        <f>IF('SUIVI DES VERIFICATIONS'!$V275&gt;0,IF('SUIVI DES VERIFICATIONS'!$X275="",1,0),0)</f>
        <v>0</v>
      </c>
      <c r="AQ275" s="141">
        <f>IF('SUIVI DES VERIFICATIONS'!$V275&gt;0,IF('SUIVI DES VERIFICATIONS'!$AG275="",1,0),0)</f>
        <v>0</v>
      </c>
      <c r="AR275" s="150" t="str">
        <f>IF(Y275="","",VLOOKUP(Y275,'[1]TABLEAU LC1'!A:A,1,FALSE))</f>
        <v>2019-1311</v>
      </c>
    </row>
    <row r="276" spans="1:44" ht="30" customHeight="1">
      <c r="A276" s="95" t="str">
        <f t="shared" si="8"/>
        <v>43999-8--8</v>
      </c>
      <c r="B276" s="85">
        <v>43999</v>
      </c>
      <c r="C276" s="81" t="str">
        <f>VLOOKUP(A276,'Liste détentions mat2k'!$A$1:$I$2946,3,FALSE)</f>
        <v xml:space="preserve">CECMED                        </v>
      </c>
      <c r="D276" s="86">
        <v>8</v>
      </c>
      <c r="E276" s="86"/>
      <c r="F276" s="86">
        <v>8</v>
      </c>
      <c r="G276" s="81" t="str">
        <f>IF('SUIVI DES VERIFICATIONS'!$D276="","",VLOOKUP(A276,'Liste détentions mat2k'!$A$1:$I$2946,5,FALSE))</f>
        <v xml:space="preserve">MUSIQUE                       </v>
      </c>
      <c r="H276" s="81" t="str">
        <f>IF('SUIVI DES VERIFICATIONS'!$E276="","",VLOOKUP(A276,'Liste détentions mat2k'!$A$1:$I$2946,7,FALSE))</f>
        <v/>
      </c>
      <c r="I276" s="102" t="str">
        <f>IF('SUIVI DES VERIFICATIONS'!$F276="","",VLOOKUP(A276,'Liste détentions mat2k'!$A$1:$I$2946,9,FALSE))</f>
        <v xml:space="preserve">ENREGISTREMENT                </v>
      </c>
      <c r="J276" s="109" t="s">
        <v>525</v>
      </c>
      <c r="K276" s="104" t="s">
        <v>525</v>
      </c>
      <c r="L276" s="104" t="s">
        <v>525</v>
      </c>
      <c r="M276" s="104" t="s">
        <v>525</v>
      </c>
      <c r="N276" s="104" t="s">
        <v>526</v>
      </c>
      <c r="O276" s="104" t="s">
        <v>525</v>
      </c>
      <c r="P276" s="104"/>
      <c r="Q276" s="104"/>
      <c r="R276" s="104"/>
      <c r="S276" s="104"/>
      <c r="T276" s="104"/>
      <c r="U276" s="114"/>
      <c r="V276" s="123"/>
      <c r="W276" s="117"/>
      <c r="X276" s="117"/>
      <c r="Y276" s="128"/>
      <c r="Z276" s="123">
        <v>43587</v>
      </c>
      <c r="AA276" s="132"/>
      <c r="AB276" s="151" t="str">
        <f>IF('SUIVI DES VERIFICATIONS'!$V276="","",IF('SUIVI DES VERIFICATIONS'!$V276&lt;='SUIVI DES VERIFICATIONS'!$AD276,0,'SUIVI DES VERIFICATIONS'!$V276-'SUIVI DES VERIFICATIONS'!$AD276))</f>
        <v/>
      </c>
      <c r="AC276" s="134" t="str">
        <f t="shared" si="9"/>
        <v>MAI</v>
      </c>
      <c r="AD276" s="135">
        <f>VLOOKUP('SUIVI DES VERIFICATIONS'!$AC276,'Liste 2'!$D$1:$E$12,2,FALSE)</f>
        <v>43616</v>
      </c>
      <c r="AE276" s="134" t="str">
        <f>IF('SUIVI DES VERIFICATIONS'!$V276="","",(MONTH('SUIVI DES VERIFICATIONS'!$V276))-(MONTH('SUIVI DES VERIFICATIONS'!$AD276)))</f>
        <v/>
      </c>
      <c r="AF276" s="134" t="str">
        <f>IF(V276="","",VLOOKUP(MONTH(V276),LISTES!$A$15:$B$26,2,FALSE))</f>
        <v/>
      </c>
      <c r="AG276" s="136"/>
      <c r="AH276" s="81"/>
      <c r="AI276" s="81"/>
      <c r="AJ276" s="81"/>
      <c r="AK276" s="116"/>
      <c r="AL276" s="81"/>
      <c r="AM276" s="117"/>
      <c r="AN276" s="128"/>
      <c r="AO276" s="163">
        <f>IF('SUIVI DES VERIFICATIONS'!$V276&gt;0,IF('SUIVI DES VERIFICATIONS'!$W276="",1,0),0)</f>
        <v>0</v>
      </c>
      <c r="AP276" s="137">
        <f>IF('SUIVI DES VERIFICATIONS'!$V276&gt;0,IF('SUIVI DES VERIFICATIONS'!$X276="",1,0),0)</f>
        <v>0</v>
      </c>
      <c r="AQ276" s="137">
        <f>IF('SUIVI DES VERIFICATIONS'!$V276&gt;0,IF('SUIVI DES VERIFICATIONS'!$AG276="",1,0),0)</f>
        <v>0</v>
      </c>
      <c r="AR276" s="152" t="str">
        <f>IF(Y276="","",VLOOKUP(Y276,'[1]TABLEAU LC1'!A:A,1,FALSE))</f>
        <v/>
      </c>
    </row>
    <row r="277" spans="1:44" ht="30" customHeight="1">
      <c r="A277" s="94" t="str">
        <f t="shared" si="8"/>
        <v>43999-8--9</v>
      </c>
      <c r="B277" s="88">
        <v>43999</v>
      </c>
      <c r="C277" s="87" t="str">
        <f>VLOOKUP(A277,'Liste détentions mat2k'!$A$1:$I$2946,3,FALSE)</f>
        <v xml:space="preserve">CECMED                        </v>
      </c>
      <c r="D277" s="89">
        <v>8</v>
      </c>
      <c r="E277" s="89"/>
      <c r="F277" s="89">
        <v>9</v>
      </c>
      <c r="G277" s="87" t="str">
        <f>IF('SUIVI DES VERIFICATIONS'!$D277="","",VLOOKUP(A277,'Liste détentions mat2k'!$A$1:$I$2946,5,FALSE))</f>
        <v xml:space="preserve">MUSIQUE                       </v>
      </c>
      <c r="H277" s="87" t="str">
        <f>IF('SUIVI DES VERIFICATIONS'!$E277="","",VLOOKUP(A277,'Liste détentions mat2k'!$A$1:$I$2946,7,FALSE))</f>
        <v/>
      </c>
      <c r="I277" s="101" t="str">
        <f>IF('SUIVI DES VERIFICATIONS'!$F277="","",VLOOKUP(A277,'Liste détentions mat2k'!$A$1:$I$2946,9,FALSE))</f>
        <v xml:space="preserve">INSTRUMENTS BATTERIE          </v>
      </c>
      <c r="J277" s="108" t="s">
        <v>525</v>
      </c>
      <c r="K277" s="105" t="s">
        <v>526</v>
      </c>
      <c r="L277" s="105" t="s">
        <v>525</v>
      </c>
      <c r="M277" s="105" t="s">
        <v>525</v>
      </c>
      <c r="N277" s="105" t="s">
        <v>525</v>
      </c>
      <c r="O277" s="105" t="s">
        <v>525</v>
      </c>
      <c r="P277" s="105"/>
      <c r="Q277" s="105"/>
      <c r="R277" s="105"/>
      <c r="S277" s="105"/>
      <c r="T277" s="105"/>
      <c r="U277" s="113"/>
      <c r="V277" s="123">
        <v>43572</v>
      </c>
      <c r="W277" s="119" t="s">
        <v>543</v>
      </c>
      <c r="X277" s="119" t="s">
        <v>825</v>
      </c>
      <c r="Y277" s="127" t="s">
        <v>1076</v>
      </c>
      <c r="Z277" s="122">
        <v>43490</v>
      </c>
      <c r="AA277" s="131"/>
      <c r="AB277" s="149">
        <f>IF('SUIVI DES VERIFICATIONS'!$V277="","",IF('SUIVI DES VERIFICATIONS'!$V277&lt;='SUIVI DES VERIFICATIONS'!$AD277,0,'SUIVI DES VERIFICATIONS'!$V277-'SUIVI DES VERIFICATIONS'!$AD277))</f>
        <v>48</v>
      </c>
      <c r="AC277" s="138" t="str">
        <f t="shared" si="9"/>
        <v>FEVRIER</v>
      </c>
      <c r="AD277" s="139">
        <f>VLOOKUP('SUIVI DES VERIFICATIONS'!$AC277,'Liste 2'!$D$1:$E$12,2,FALSE)</f>
        <v>43524</v>
      </c>
      <c r="AE277" s="138">
        <f>IF('SUIVI DES VERIFICATIONS'!$V277="","",(MONTH('SUIVI DES VERIFICATIONS'!$V277))-(MONTH('SUIVI DES VERIFICATIONS'!$AD277)))</f>
        <v>2</v>
      </c>
      <c r="AF277" s="138" t="str">
        <f>IF(V277="","",VLOOKUP(MONTH(V277),LISTES!$A$15:$B$26,2,FALSE))</f>
        <v>AVRIL</v>
      </c>
      <c r="AG277" s="140" t="s">
        <v>9</v>
      </c>
      <c r="AH277" s="87"/>
      <c r="AI277" s="87"/>
      <c r="AJ277" s="87" t="s">
        <v>529</v>
      </c>
      <c r="AK277" s="118">
        <v>43584</v>
      </c>
      <c r="AL277" s="87"/>
      <c r="AM277" s="119"/>
      <c r="AN277" s="127"/>
      <c r="AO277" s="162">
        <f>IF('SUIVI DES VERIFICATIONS'!$V277&gt;0,IF('SUIVI DES VERIFICATIONS'!$W277="",1,0),0)</f>
        <v>0</v>
      </c>
      <c r="AP277" s="141">
        <f>IF('SUIVI DES VERIFICATIONS'!$V277&gt;0,IF('SUIVI DES VERIFICATIONS'!$X277="",1,0),0)</f>
        <v>0</v>
      </c>
      <c r="AQ277" s="141">
        <f>IF('SUIVI DES VERIFICATIONS'!$V277&gt;0,IF('SUIVI DES VERIFICATIONS'!$AG277="",1,0),0)</f>
        <v>0</v>
      </c>
      <c r="AR277" s="150" t="str">
        <f>IF(Y277="","",VLOOKUP(Y277,'[1]TABLEAU LC1'!A:A,1,FALSE))</f>
        <v>2019-1287</v>
      </c>
    </row>
    <row r="278" spans="1:44" ht="30" customHeight="1">
      <c r="A278" s="95" t="str">
        <f t="shared" si="8"/>
        <v>43999-9--1</v>
      </c>
      <c r="B278" s="85">
        <v>43999</v>
      </c>
      <c r="C278" s="81" t="str">
        <f>VLOOKUP(A278,'Liste détentions mat2k'!$A$1:$I$2946,3,FALSE)</f>
        <v xml:space="preserve">CECMED                        </v>
      </c>
      <c r="D278" s="86">
        <v>9</v>
      </c>
      <c r="E278" s="86"/>
      <c r="F278" s="86">
        <v>1</v>
      </c>
      <c r="G278" s="81" t="str">
        <f>IF('SUIVI DES VERIFICATIONS'!$D278="","",VLOOKUP(A278,'Liste détentions mat2k'!$A$1:$I$2946,5,FALSE))</f>
        <v xml:space="preserve">CROSSMED LA GARDE             </v>
      </c>
      <c r="H278" s="81" t="str">
        <f>IF('SUIVI DES VERIFICATIONS'!$E278="","",VLOOKUP(A278,'Liste détentions mat2k'!$A$1:$I$2946,7,FALSE))</f>
        <v/>
      </c>
      <c r="I278" s="102" t="str">
        <f>IF('SUIVI DES VERIFICATIONS'!$F278="","",VLOOKUP(A278,'Liste détentions mat2k'!$A$1:$I$2946,9,FALSE))</f>
        <v xml:space="preserve">SPORT                         </v>
      </c>
      <c r="J278" s="109" t="s">
        <v>525</v>
      </c>
      <c r="K278" s="104" t="s">
        <v>525</v>
      </c>
      <c r="L278" s="104" t="s">
        <v>525</v>
      </c>
      <c r="M278" s="104" t="s">
        <v>525</v>
      </c>
      <c r="N278" s="104" t="s">
        <v>526</v>
      </c>
      <c r="O278" s="104" t="s">
        <v>525</v>
      </c>
      <c r="P278" s="104"/>
      <c r="Q278" s="104"/>
      <c r="R278" s="104"/>
      <c r="S278" s="104"/>
      <c r="T278" s="104"/>
      <c r="U278" s="114"/>
      <c r="V278" s="123"/>
      <c r="W278" s="117"/>
      <c r="X278" s="117"/>
      <c r="Y278" s="128"/>
      <c r="Z278" s="123">
        <v>43587</v>
      </c>
      <c r="AA278" s="132"/>
      <c r="AB278" s="151" t="str">
        <f>IF('SUIVI DES VERIFICATIONS'!$V278="","",IF('SUIVI DES VERIFICATIONS'!$V278&lt;='SUIVI DES VERIFICATIONS'!$AD278,0,'SUIVI DES VERIFICATIONS'!$V278-'SUIVI DES VERIFICATIONS'!$AD278))</f>
        <v/>
      </c>
      <c r="AC278" s="134" t="str">
        <f t="shared" si="9"/>
        <v>MAI</v>
      </c>
      <c r="AD278" s="135">
        <f>VLOOKUP('SUIVI DES VERIFICATIONS'!$AC278,'Liste 2'!$D$1:$E$12,2,FALSE)</f>
        <v>43616</v>
      </c>
      <c r="AE278" s="134" t="str">
        <f>IF('SUIVI DES VERIFICATIONS'!$V278="","",(MONTH('SUIVI DES VERIFICATIONS'!$V278))-(MONTH('SUIVI DES VERIFICATIONS'!$AD278)))</f>
        <v/>
      </c>
      <c r="AF278" s="134" t="str">
        <f>IF(V278="","",VLOOKUP(MONTH(V278),LISTES!$A$15:$B$26,2,FALSE))</f>
        <v/>
      </c>
      <c r="AG278" s="136"/>
      <c r="AH278" s="81"/>
      <c r="AI278" s="81"/>
      <c r="AJ278" s="81"/>
      <c r="AK278" s="116"/>
      <c r="AL278" s="81"/>
      <c r="AM278" s="117"/>
      <c r="AN278" s="128"/>
      <c r="AO278" s="163">
        <f>IF('SUIVI DES VERIFICATIONS'!$V278&gt;0,IF('SUIVI DES VERIFICATIONS'!$W278="",1,0),0)</f>
        <v>0</v>
      </c>
      <c r="AP278" s="137">
        <f>IF('SUIVI DES VERIFICATIONS'!$V278&gt;0,IF('SUIVI DES VERIFICATIONS'!$X278="",1,0),0)</f>
        <v>0</v>
      </c>
      <c r="AQ278" s="137">
        <f>IF('SUIVI DES VERIFICATIONS'!$V278&gt;0,IF('SUIVI DES VERIFICATIONS'!$AG278="",1,0),0)</f>
        <v>0</v>
      </c>
      <c r="AR278" s="152" t="str">
        <f>IF(Y278="","",VLOOKUP(Y278,'[1]TABLEAU LC1'!A:A,1,FALSE))</f>
        <v/>
      </c>
    </row>
    <row r="279" spans="1:44" ht="30" customHeight="1">
      <c r="A279" s="94" t="str">
        <f t="shared" si="8"/>
        <v>45299-1--1</v>
      </c>
      <c r="B279" s="88">
        <v>45299</v>
      </c>
      <c r="C279" s="87" t="str">
        <f>VLOOKUP(A279,'Liste détentions mat2k'!$A$1:$I$2946,3,FALSE)</f>
        <v xml:space="preserve">CENTRE DPMM LAMALGUE          </v>
      </c>
      <c r="D279" s="89">
        <v>1</v>
      </c>
      <c r="E279" s="89"/>
      <c r="F279" s="89">
        <v>1</v>
      </c>
      <c r="G279" s="87" t="str">
        <f>IF('SUIVI DES VERIFICATIONS'!$D279="","",VLOOKUP(A279,'Liste détentions mat2k'!$A$1:$I$2946,5,FALSE))</f>
        <v xml:space="preserve">PM3                           </v>
      </c>
      <c r="H279" s="87" t="str">
        <f>IF('SUIVI DES VERIFICATIONS'!$E279="","",VLOOKUP(A279,'Liste détentions mat2k'!$A$1:$I$2946,7,FALSE))</f>
        <v/>
      </c>
      <c r="I279" s="101" t="str">
        <f>IF('SUIVI DES VERIFICATIONS'!$F279="","",VLOOKUP(A279,'Liste détentions mat2k'!$A$1:$I$2946,9,FALSE))</f>
        <v xml:space="preserve">CASERNEMENT                   </v>
      </c>
      <c r="J279" s="108" t="s">
        <v>525</v>
      </c>
      <c r="K279" s="105" t="s">
        <v>525</v>
      </c>
      <c r="L279" s="105" t="s">
        <v>525</v>
      </c>
      <c r="M279" s="105" t="s">
        <v>525</v>
      </c>
      <c r="N279" s="105" t="s">
        <v>526</v>
      </c>
      <c r="O279" s="105" t="s">
        <v>525</v>
      </c>
      <c r="P279" s="105"/>
      <c r="Q279" s="105"/>
      <c r="R279" s="105"/>
      <c r="S279" s="105"/>
      <c r="T279" s="105"/>
      <c r="U279" s="113"/>
      <c r="V279" s="122">
        <v>43587</v>
      </c>
      <c r="W279" s="119" t="s">
        <v>542</v>
      </c>
      <c r="X279" s="119" t="s">
        <v>825</v>
      </c>
      <c r="Y279" s="127" t="s">
        <v>1132</v>
      </c>
      <c r="Z279" s="122">
        <v>43581</v>
      </c>
      <c r="AA279" s="131"/>
      <c r="AB279" s="149">
        <f>IF('SUIVI DES VERIFICATIONS'!$V279="","",IF('SUIVI DES VERIFICATIONS'!$V279&lt;='SUIVI DES VERIFICATIONS'!$AD279,0,'SUIVI DES VERIFICATIONS'!$V279-'SUIVI DES VERIFICATIONS'!$AD279))</f>
        <v>0</v>
      </c>
      <c r="AC279" s="138" t="str">
        <f t="shared" si="9"/>
        <v>MAI</v>
      </c>
      <c r="AD279" s="139">
        <f>VLOOKUP('SUIVI DES VERIFICATIONS'!$AC279,'Liste 2'!$D$1:$E$12,2,FALSE)</f>
        <v>43616</v>
      </c>
      <c r="AE279" s="138">
        <f>IF('SUIVI DES VERIFICATIONS'!$V279="","",(MONTH('SUIVI DES VERIFICATIONS'!$V279))-(MONTH('SUIVI DES VERIFICATIONS'!$AD279)))</f>
        <v>0</v>
      </c>
      <c r="AF279" s="138" t="str">
        <f>IF(V279="","",VLOOKUP(MONTH(V279),LISTES!$A$15:$B$26,2,FALSE))</f>
        <v>MAI</v>
      </c>
      <c r="AG279" s="140"/>
      <c r="AH279" s="87"/>
      <c r="AI279" s="87"/>
      <c r="AJ279" s="87"/>
      <c r="AK279" s="118"/>
      <c r="AL279" s="87"/>
      <c r="AM279" s="119"/>
      <c r="AN279" s="127"/>
      <c r="AO279" s="162">
        <f>IF('SUIVI DES VERIFICATIONS'!$V279&gt;0,IF('SUIVI DES VERIFICATIONS'!$W279="",1,0),0)</f>
        <v>0</v>
      </c>
      <c r="AP279" s="141">
        <f>IF('SUIVI DES VERIFICATIONS'!$V279&gt;0,IF('SUIVI DES VERIFICATIONS'!$X279="",1,0),0)</f>
        <v>0</v>
      </c>
      <c r="AQ279" s="141">
        <f>IF('SUIVI DES VERIFICATIONS'!$V279&gt;0,IF('SUIVI DES VERIFICATIONS'!$AG279="",1,0),0)</f>
        <v>1</v>
      </c>
      <c r="AR279" s="150" t="str">
        <f>IF(Y279="","",VLOOKUP(Y279,'[1]TABLEAU LC1'!A:A,1,FALSE))</f>
        <v>2019-1472</v>
      </c>
    </row>
    <row r="280" spans="1:44" ht="30" customHeight="1">
      <c r="A280" s="95" t="str">
        <f t="shared" si="8"/>
        <v>45299-1--2</v>
      </c>
      <c r="B280" s="85">
        <v>45299</v>
      </c>
      <c r="C280" s="81" t="str">
        <f>VLOOKUP(A280,'Liste détentions mat2k'!$A$1:$I$2946,3,FALSE)</f>
        <v xml:space="preserve">CENTRE DPMM LAMALGUE          </v>
      </c>
      <c r="D280" s="86">
        <v>1</v>
      </c>
      <c r="E280" s="86"/>
      <c r="F280" s="86">
        <v>2</v>
      </c>
      <c r="G280" s="81" t="str">
        <f>IF('SUIVI DES VERIFICATIONS'!$D280="","",VLOOKUP(A280,'Liste détentions mat2k'!$A$1:$I$2946,5,FALSE))</f>
        <v xml:space="preserve">PM3                           </v>
      </c>
      <c r="H280" s="81" t="str">
        <f>IF('SUIVI DES VERIFICATIONS'!$E280="","",VLOOKUP(A280,'Liste détentions mat2k'!$A$1:$I$2946,7,FALSE))</f>
        <v/>
      </c>
      <c r="I280" s="102" t="str">
        <f>IF('SUIVI DES VERIFICATIONS'!$F280="","",VLOOKUP(A280,'Liste détentions mat2k'!$A$1:$I$2946,9,FALSE))</f>
        <v xml:space="preserve">INFOR                         </v>
      </c>
      <c r="J280" s="109" t="s">
        <v>525</v>
      </c>
      <c r="K280" s="104" t="s">
        <v>525</v>
      </c>
      <c r="L280" s="104" t="s">
        <v>525</v>
      </c>
      <c r="M280" s="104" t="s">
        <v>525</v>
      </c>
      <c r="N280" s="104" t="s">
        <v>526</v>
      </c>
      <c r="O280" s="104" t="s">
        <v>525</v>
      </c>
      <c r="P280" s="104"/>
      <c r="Q280" s="104"/>
      <c r="R280" s="104"/>
      <c r="S280" s="104"/>
      <c r="T280" s="104"/>
      <c r="U280" s="114"/>
      <c r="V280" s="123">
        <v>43572</v>
      </c>
      <c r="W280" s="117" t="s">
        <v>542</v>
      </c>
      <c r="X280" s="117" t="s">
        <v>825</v>
      </c>
      <c r="Y280" s="128" t="s">
        <v>1053</v>
      </c>
      <c r="Z280" s="123">
        <v>43571</v>
      </c>
      <c r="AA280" s="132"/>
      <c r="AB280" s="151">
        <f>IF('SUIVI DES VERIFICATIONS'!$V280="","",IF('SUIVI DES VERIFICATIONS'!$V280&lt;='SUIVI DES VERIFICATIONS'!$AD280,0,'SUIVI DES VERIFICATIONS'!$V280-'SUIVI DES VERIFICATIONS'!$AD280))</f>
        <v>0</v>
      </c>
      <c r="AC280" s="134" t="str">
        <f t="shared" si="9"/>
        <v>MAI</v>
      </c>
      <c r="AD280" s="135">
        <f>VLOOKUP('SUIVI DES VERIFICATIONS'!$AC280,'Liste 2'!$D$1:$E$12,2,FALSE)</f>
        <v>43616</v>
      </c>
      <c r="AE280" s="134">
        <f>IF('SUIVI DES VERIFICATIONS'!$V280="","",(MONTH('SUIVI DES VERIFICATIONS'!$V280))-(MONTH('SUIVI DES VERIFICATIONS'!$AD280)))</f>
        <v>-1</v>
      </c>
      <c r="AF280" s="134" t="str">
        <f>IF(V280="","",VLOOKUP(MONTH(V280),LISTES!$A$15:$B$26,2,FALSE))</f>
        <v>AVRIL</v>
      </c>
      <c r="AG280" s="136" t="s">
        <v>9</v>
      </c>
      <c r="AH280" s="81"/>
      <c r="AI280" s="81"/>
      <c r="AJ280" s="81"/>
      <c r="AK280" s="116"/>
      <c r="AL280" s="81"/>
      <c r="AM280" s="117"/>
      <c r="AN280" s="128"/>
      <c r="AO280" s="163">
        <f>IF('SUIVI DES VERIFICATIONS'!$V280&gt;0,IF('SUIVI DES VERIFICATIONS'!$W280="",1,0),0)</f>
        <v>0</v>
      </c>
      <c r="AP280" s="137">
        <f>IF('SUIVI DES VERIFICATIONS'!$V280&gt;0,IF('SUIVI DES VERIFICATIONS'!$X280="",1,0),0)</f>
        <v>0</v>
      </c>
      <c r="AQ280" s="137">
        <f>IF('SUIVI DES VERIFICATIONS'!$V280&gt;0,IF('SUIVI DES VERIFICATIONS'!$AG280="",1,0),0)</f>
        <v>0</v>
      </c>
      <c r="AR280" s="152" t="str">
        <f>IF(Y280="","",VLOOKUP(Y280,'[1]TABLEAU LC1'!A:A,1,FALSE))</f>
        <v>2019-1232</v>
      </c>
    </row>
    <row r="281" spans="1:44" ht="30" customHeight="1">
      <c r="A281" s="94" t="str">
        <f t="shared" si="8"/>
        <v>45299-2--1</v>
      </c>
      <c r="B281" s="88">
        <v>45299</v>
      </c>
      <c r="C281" s="87" t="str">
        <f>VLOOKUP(A281,'Liste détentions mat2k'!$A$1:$I$2946,3,FALSE)</f>
        <v xml:space="preserve">CENTRE DPMM LAMALGUE          </v>
      </c>
      <c r="D281" s="89">
        <v>2</v>
      </c>
      <c r="E281" s="89"/>
      <c r="F281" s="89">
        <v>1</v>
      </c>
      <c r="G281" s="87" t="str">
        <f>IF('SUIVI DES VERIFICATIONS'!$D281="","",VLOOKUP(A281,'Liste détentions mat2k'!$A$1:$I$2946,5,FALSE))</f>
        <v xml:space="preserve">BMM                           </v>
      </c>
      <c r="H281" s="87" t="str">
        <f>IF('SUIVI DES VERIFICATIONS'!$E281="","",VLOOKUP(A281,'Liste détentions mat2k'!$A$1:$I$2946,7,FALSE))</f>
        <v/>
      </c>
      <c r="I281" s="101" t="str">
        <f>IF('SUIVI DES VERIFICATIONS'!$F281="","",VLOOKUP(A281,'Liste détentions mat2k'!$A$1:$I$2946,9,FALSE))</f>
        <v xml:space="preserve">CASERNEMENT                   </v>
      </c>
      <c r="J281" s="108" t="s">
        <v>525</v>
      </c>
      <c r="K281" s="105" t="s">
        <v>526</v>
      </c>
      <c r="L281" s="105" t="s">
        <v>525</v>
      </c>
      <c r="M281" s="105" t="s">
        <v>525</v>
      </c>
      <c r="N281" s="105" t="s">
        <v>525</v>
      </c>
      <c r="O281" s="105" t="s">
        <v>525</v>
      </c>
      <c r="P281" s="105"/>
      <c r="Q281" s="105"/>
      <c r="R281" s="105"/>
      <c r="S281" s="105"/>
      <c r="T281" s="105"/>
      <c r="U281" s="113"/>
      <c r="V281" s="122">
        <v>43510</v>
      </c>
      <c r="W281" s="119" t="s">
        <v>542</v>
      </c>
      <c r="X281" s="119" t="s">
        <v>825</v>
      </c>
      <c r="Y281" s="127" t="s">
        <v>719</v>
      </c>
      <c r="Z281" s="122">
        <v>43495</v>
      </c>
      <c r="AA281" s="131"/>
      <c r="AB281" s="149">
        <f>IF('SUIVI DES VERIFICATIONS'!$V281="","",IF('SUIVI DES VERIFICATIONS'!$V281&lt;='SUIVI DES VERIFICATIONS'!$AD281,0,'SUIVI DES VERIFICATIONS'!$V281-'SUIVI DES VERIFICATIONS'!$AD281))</f>
        <v>0</v>
      </c>
      <c r="AC281" s="138" t="str">
        <f t="shared" si="9"/>
        <v>FEVRIER</v>
      </c>
      <c r="AD281" s="139">
        <f>VLOOKUP('SUIVI DES VERIFICATIONS'!$AC281,'Liste 2'!$D$1:$E$12,2,FALSE)</f>
        <v>43524</v>
      </c>
      <c r="AE281" s="138">
        <f>IF('SUIVI DES VERIFICATIONS'!$V281="","",(MONTH('SUIVI DES VERIFICATIONS'!$V281))-(MONTH('SUIVI DES VERIFICATIONS'!$AD281)))</f>
        <v>0</v>
      </c>
      <c r="AF281" s="138" t="str">
        <f>IF(V281="","",VLOOKUP(MONTH(V281),LISTES!$A$15:$B$26,2,FALSE))</f>
        <v>FEVRIER</v>
      </c>
      <c r="AG281" s="140" t="s">
        <v>7</v>
      </c>
      <c r="AH281" s="87"/>
      <c r="AI281" s="87"/>
      <c r="AJ281" s="87"/>
      <c r="AK281" s="118"/>
      <c r="AL281" s="87"/>
      <c r="AM281" s="119"/>
      <c r="AN281" s="127"/>
      <c r="AO281" s="162">
        <f>IF('SUIVI DES VERIFICATIONS'!$V281&gt;0,IF('SUIVI DES VERIFICATIONS'!$W281="",1,0),0)</f>
        <v>0</v>
      </c>
      <c r="AP281" s="141">
        <f>IF('SUIVI DES VERIFICATIONS'!$V281&gt;0,IF('SUIVI DES VERIFICATIONS'!$X281="",1,0),0)</f>
        <v>0</v>
      </c>
      <c r="AQ281" s="141">
        <f>IF('SUIVI DES VERIFICATIONS'!$V281&gt;0,IF('SUIVI DES VERIFICATIONS'!$AG281="",1,0),0)</f>
        <v>0</v>
      </c>
      <c r="AR281" s="150" t="str">
        <f>IF(Y281="","",VLOOKUP(Y281,'[1]TABLEAU LC1'!A:A,1,FALSE))</f>
        <v>2019-426</v>
      </c>
    </row>
    <row r="282" spans="1:44" ht="30" customHeight="1">
      <c r="A282" s="95" t="str">
        <f t="shared" si="8"/>
        <v>45299-4--1</v>
      </c>
      <c r="B282" s="85">
        <v>45299</v>
      </c>
      <c r="C282" s="81" t="str">
        <f>VLOOKUP(A282,'Liste détentions mat2k'!$A$1:$I$2946,3,FALSE)</f>
        <v xml:space="preserve">CENTRE DPMM LAMALGUE          </v>
      </c>
      <c r="D282" s="86">
        <v>4</v>
      </c>
      <c r="E282" s="86"/>
      <c r="F282" s="86">
        <v>1</v>
      </c>
      <c r="G282" s="81" t="str">
        <f>IF('SUIVI DES VERIFICATIONS'!$D282="","",VLOOKUP(A282,'Liste détentions mat2k'!$A$1:$I$2946,5,FALSE))</f>
        <v xml:space="preserve">COMILI                        </v>
      </c>
      <c r="H282" s="81" t="str">
        <f>IF('SUIVI DES VERIFICATIONS'!$E282="","",VLOOKUP(A282,'Liste détentions mat2k'!$A$1:$I$2946,7,FALSE))</f>
        <v/>
      </c>
      <c r="I282" s="102" t="str">
        <f>IF('SUIVI DES VERIFICATIONS'!$F282="","",VLOOKUP(A282,'Liste détentions mat2k'!$A$1:$I$2946,9,FALSE))</f>
        <v xml:space="preserve">SECURITE                      </v>
      </c>
      <c r="J282" s="109" t="s">
        <v>525</v>
      </c>
      <c r="K282" s="104" t="s">
        <v>525</v>
      </c>
      <c r="L282" s="104" t="s">
        <v>525</v>
      </c>
      <c r="M282" s="104" t="s">
        <v>525</v>
      </c>
      <c r="N282" s="104" t="s">
        <v>526</v>
      </c>
      <c r="O282" s="104" t="s">
        <v>525</v>
      </c>
      <c r="P282" s="104"/>
      <c r="Q282" s="104"/>
      <c r="R282" s="104"/>
      <c r="S282" s="104"/>
      <c r="T282" s="104"/>
      <c r="U282" s="114"/>
      <c r="V282" s="123"/>
      <c r="W282" s="117"/>
      <c r="X282" s="117"/>
      <c r="Y282" s="128"/>
      <c r="Z282" s="123">
        <v>43581</v>
      </c>
      <c r="AA282" s="132"/>
      <c r="AB282" s="151" t="str">
        <f>IF('SUIVI DES VERIFICATIONS'!$V282="","",IF('SUIVI DES VERIFICATIONS'!$V282&lt;='SUIVI DES VERIFICATIONS'!$AD282,0,'SUIVI DES VERIFICATIONS'!$V282-'SUIVI DES VERIFICATIONS'!$AD282))</f>
        <v/>
      </c>
      <c r="AC282" s="134" t="str">
        <f t="shared" si="9"/>
        <v>MAI</v>
      </c>
      <c r="AD282" s="135">
        <f>VLOOKUP('SUIVI DES VERIFICATIONS'!$AC282,'Liste 2'!$D$1:$E$12,2,FALSE)</f>
        <v>43616</v>
      </c>
      <c r="AE282" s="134" t="str">
        <f>IF('SUIVI DES VERIFICATIONS'!$V282="","",(MONTH('SUIVI DES VERIFICATIONS'!$V282))-(MONTH('SUIVI DES VERIFICATIONS'!$AD282)))</f>
        <v/>
      </c>
      <c r="AF282" s="134" t="str">
        <f>IF(V282="","",VLOOKUP(MONTH(V282),LISTES!$A$15:$B$26,2,FALSE))</f>
        <v/>
      </c>
      <c r="AG282" s="136"/>
      <c r="AH282" s="81"/>
      <c r="AI282" s="81"/>
      <c r="AJ282" s="81" t="s">
        <v>529</v>
      </c>
      <c r="AK282" s="116"/>
      <c r="AL282" s="81"/>
      <c r="AM282" s="117"/>
      <c r="AN282" s="128"/>
      <c r="AO282" s="163">
        <f>IF('SUIVI DES VERIFICATIONS'!$V282&gt;0,IF('SUIVI DES VERIFICATIONS'!$W282="",1,0),0)</f>
        <v>0</v>
      </c>
      <c r="AP282" s="137">
        <f>IF('SUIVI DES VERIFICATIONS'!$V282&gt;0,IF('SUIVI DES VERIFICATIONS'!$X282="",1,0),0)</f>
        <v>0</v>
      </c>
      <c r="AQ282" s="137">
        <f>IF('SUIVI DES VERIFICATIONS'!$V282&gt;0,IF('SUIVI DES VERIFICATIONS'!$AG282="",1,0),0)</f>
        <v>0</v>
      </c>
      <c r="AR282" s="152" t="str">
        <f>IF(Y282="","",VLOOKUP(Y282,'[1]TABLEAU LC1'!A:A,1,FALSE))</f>
        <v/>
      </c>
    </row>
    <row r="283" spans="1:44" ht="30" customHeight="1">
      <c r="A283" s="94" t="str">
        <f t="shared" si="8"/>
        <v>45299-4--2</v>
      </c>
      <c r="B283" s="88">
        <v>45299</v>
      </c>
      <c r="C283" s="87" t="str">
        <f>VLOOKUP(A283,'Liste détentions mat2k'!$A$1:$I$2946,3,FALSE)</f>
        <v xml:space="preserve">CENTRE DPMM LAMALGUE          </v>
      </c>
      <c r="D283" s="89">
        <v>4</v>
      </c>
      <c r="E283" s="89"/>
      <c r="F283" s="89">
        <v>2</v>
      </c>
      <c r="G283" s="87" t="str">
        <f>IF('SUIVI DES VERIFICATIONS'!$D283="","",VLOOKUP(A283,'Liste détentions mat2k'!$A$1:$I$2946,5,FALSE))</f>
        <v xml:space="preserve">COMILI                        </v>
      </c>
      <c r="H283" s="87" t="str">
        <f>IF('SUIVI DES VERIFICATIONS'!$E283="","",VLOOKUP(A283,'Liste détentions mat2k'!$A$1:$I$2946,7,FALSE))</f>
        <v/>
      </c>
      <c r="I283" s="101" t="str">
        <f>IF('SUIVI DES VERIFICATIONS'!$F283="","",VLOOKUP(A283,'Liste détentions mat2k'!$A$1:$I$2946,9,FALSE))</f>
        <v xml:space="preserve">ARMES MUNITIONS               </v>
      </c>
      <c r="J283" s="108" t="s">
        <v>525</v>
      </c>
      <c r="K283" s="105" t="s">
        <v>525</v>
      </c>
      <c r="L283" s="105" t="s">
        <v>526</v>
      </c>
      <c r="M283" s="105" t="s">
        <v>525</v>
      </c>
      <c r="N283" s="105" t="s">
        <v>525</v>
      </c>
      <c r="O283" s="105" t="s">
        <v>525</v>
      </c>
      <c r="P283" s="105"/>
      <c r="Q283" s="105"/>
      <c r="R283" s="105"/>
      <c r="S283" s="105"/>
      <c r="T283" s="105"/>
      <c r="U283" s="113"/>
      <c r="V283" s="122">
        <v>43525</v>
      </c>
      <c r="W283" s="119" t="s">
        <v>542</v>
      </c>
      <c r="X283" s="119" t="s">
        <v>825</v>
      </c>
      <c r="Y283" s="127" t="s">
        <v>742</v>
      </c>
      <c r="Z283" s="122">
        <v>43525</v>
      </c>
      <c r="AA283" s="131"/>
      <c r="AB283" s="149">
        <f>IF('SUIVI DES VERIFICATIONS'!$V283="","",IF('SUIVI DES VERIFICATIONS'!$V283&lt;='SUIVI DES VERIFICATIONS'!$AD283,0,'SUIVI DES VERIFICATIONS'!$V283-'SUIVI DES VERIFICATIONS'!$AD283))</f>
        <v>0</v>
      </c>
      <c r="AC283" s="138" t="str">
        <f t="shared" si="9"/>
        <v>MARS</v>
      </c>
      <c r="AD283" s="139">
        <f>VLOOKUP('SUIVI DES VERIFICATIONS'!$AC283,'Liste 2'!$D$1:$E$12,2,FALSE)</f>
        <v>43555</v>
      </c>
      <c r="AE283" s="138">
        <f>IF('SUIVI DES VERIFICATIONS'!$V283="","",(MONTH('SUIVI DES VERIFICATIONS'!$V283))-(MONTH('SUIVI DES VERIFICATIONS'!$AD283)))</f>
        <v>0</v>
      </c>
      <c r="AF283" s="138" t="str">
        <f>IF(V283="","",VLOOKUP(MONTH(V283),LISTES!$A$15:$B$26,2,FALSE))</f>
        <v>MARS</v>
      </c>
      <c r="AG283" s="140" t="s">
        <v>7</v>
      </c>
      <c r="AH283" s="87"/>
      <c r="AI283" s="87"/>
      <c r="AJ283" s="87" t="s">
        <v>529</v>
      </c>
      <c r="AK283" s="118">
        <v>43537</v>
      </c>
      <c r="AL283" s="87"/>
      <c r="AM283" s="119"/>
      <c r="AN283" s="127"/>
      <c r="AO283" s="162">
        <f>IF('SUIVI DES VERIFICATIONS'!$V283&gt;0,IF('SUIVI DES VERIFICATIONS'!$W283="",1,0),0)</f>
        <v>0</v>
      </c>
      <c r="AP283" s="141">
        <f>IF('SUIVI DES VERIFICATIONS'!$V283&gt;0,IF('SUIVI DES VERIFICATIONS'!$X283="",1,0),0)</f>
        <v>0</v>
      </c>
      <c r="AQ283" s="141">
        <f>IF('SUIVI DES VERIFICATIONS'!$V283&gt;0,IF('SUIVI DES VERIFICATIONS'!$AG283="",1,0),0)</f>
        <v>0</v>
      </c>
      <c r="AR283" s="150" t="str">
        <f>IF(Y283="","",VLOOKUP(Y283,'[1]TABLEAU LC1'!A:A,1,FALSE))</f>
        <v>2019-521</v>
      </c>
    </row>
    <row r="284" spans="1:44" ht="30" customHeight="1">
      <c r="A284" s="95" t="str">
        <f t="shared" si="8"/>
        <v>45299-4--3</v>
      </c>
      <c r="B284" s="85">
        <v>45299</v>
      </c>
      <c r="C284" s="81" t="str">
        <f>VLOOKUP(A284,'Liste détentions mat2k'!$A$1:$I$2946,3,FALSE)</f>
        <v xml:space="preserve">CENTRE DPMM LAMALGUE          </v>
      </c>
      <c r="D284" s="86">
        <v>4</v>
      </c>
      <c r="E284" s="86"/>
      <c r="F284" s="86">
        <v>3</v>
      </c>
      <c r="G284" s="81" t="str">
        <f>IF('SUIVI DES VERIFICATIONS'!$D284="","",VLOOKUP(A284,'Liste détentions mat2k'!$A$1:$I$2946,5,FALSE))</f>
        <v xml:space="preserve">COMILI                        </v>
      </c>
      <c r="H284" s="81" t="str">
        <f>IF('SUIVI DES VERIFICATIONS'!$E284="","",VLOOKUP(A284,'Liste détentions mat2k'!$A$1:$I$2946,7,FALSE))</f>
        <v/>
      </c>
      <c r="I284" s="102" t="str">
        <f>IF('SUIVI DES VERIFICATIONS'!$F284="","",VLOOKUP(A284,'Liste détentions mat2k'!$A$1:$I$2946,9,FALSE))</f>
        <v xml:space="preserve">SPORT                         </v>
      </c>
      <c r="J284" s="109" t="s">
        <v>525</v>
      </c>
      <c r="K284" s="104" t="s">
        <v>525</v>
      </c>
      <c r="L284" s="104" t="s">
        <v>526</v>
      </c>
      <c r="M284" s="104" t="s">
        <v>525</v>
      </c>
      <c r="N284" s="104" t="s">
        <v>525</v>
      </c>
      <c r="O284" s="104" t="s">
        <v>525</v>
      </c>
      <c r="P284" s="104"/>
      <c r="Q284" s="104"/>
      <c r="R284" s="104"/>
      <c r="S284" s="104"/>
      <c r="T284" s="104"/>
      <c r="U284" s="114"/>
      <c r="V284" s="123">
        <v>43525</v>
      </c>
      <c r="W284" s="117" t="s">
        <v>542</v>
      </c>
      <c r="X284" s="117" t="s">
        <v>825</v>
      </c>
      <c r="Y284" s="128" t="s">
        <v>741</v>
      </c>
      <c r="Z284" s="123">
        <v>43525</v>
      </c>
      <c r="AA284" s="132"/>
      <c r="AB284" s="151">
        <f>IF('SUIVI DES VERIFICATIONS'!$V284="","",IF('SUIVI DES VERIFICATIONS'!$V284&lt;='SUIVI DES VERIFICATIONS'!$AD284,0,'SUIVI DES VERIFICATIONS'!$V284-'SUIVI DES VERIFICATIONS'!$AD284))</f>
        <v>0</v>
      </c>
      <c r="AC284" s="134" t="str">
        <f t="shared" si="9"/>
        <v>MARS</v>
      </c>
      <c r="AD284" s="135">
        <f>VLOOKUP('SUIVI DES VERIFICATIONS'!$AC284,'Liste 2'!$D$1:$E$12,2,FALSE)</f>
        <v>43555</v>
      </c>
      <c r="AE284" s="134">
        <f>IF('SUIVI DES VERIFICATIONS'!$V284="","",(MONTH('SUIVI DES VERIFICATIONS'!$V284))-(MONTH('SUIVI DES VERIFICATIONS'!$AD284)))</f>
        <v>0</v>
      </c>
      <c r="AF284" s="134" t="str">
        <f>IF(V284="","",VLOOKUP(MONTH(V284),LISTES!$A$15:$B$26,2,FALSE))</f>
        <v>MARS</v>
      </c>
      <c r="AG284" s="136" t="s">
        <v>7</v>
      </c>
      <c r="AH284" s="81"/>
      <c r="AI284" s="81"/>
      <c r="AJ284" s="81"/>
      <c r="AK284" s="116"/>
      <c r="AL284" s="81"/>
      <c r="AM284" s="117"/>
      <c r="AN284" s="128"/>
      <c r="AO284" s="163">
        <f>IF('SUIVI DES VERIFICATIONS'!$V284&gt;0,IF('SUIVI DES VERIFICATIONS'!$W284="",1,0),0)</f>
        <v>0</v>
      </c>
      <c r="AP284" s="137">
        <f>IF('SUIVI DES VERIFICATIONS'!$V284&gt;0,IF('SUIVI DES VERIFICATIONS'!$X284="",1,0),0)</f>
        <v>0</v>
      </c>
      <c r="AQ284" s="137">
        <f>IF('SUIVI DES VERIFICATIONS'!$V284&gt;0,IF('SUIVI DES VERIFICATIONS'!$AG284="",1,0),0)</f>
        <v>0</v>
      </c>
      <c r="AR284" s="152" t="str">
        <f>IF(Y284="","",VLOOKUP(Y284,'[1]TABLEAU LC1'!A:A,1,FALSE))</f>
        <v>2019-520</v>
      </c>
    </row>
    <row r="285" spans="1:44" ht="30" customHeight="1">
      <c r="A285" s="94" t="str">
        <f t="shared" si="8"/>
        <v>45299-4--4</v>
      </c>
      <c r="B285" s="88">
        <v>45299</v>
      </c>
      <c r="C285" s="87" t="str">
        <f>VLOOKUP(A285,'Liste détentions mat2k'!$A$1:$I$2946,3,FALSE)</f>
        <v xml:space="preserve">CENTRE DPMM LAMALGUE          </v>
      </c>
      <c r="D285" s="89">
        <v>4</v>
      </c>
      <c r="E285" s="89"/>
      <c r="F285" s="89">
        <v>4</v>
      </c>
      <c r="G285" s="87" t="str">
        <f>IF('SUIVI DES VERIFICATIONS'!$D285="","",VLOOKUP(A285,'Liste détentions mat2k'!$A$1:$I$2946,5,FALSE))</f>
        <v xml:space="preserve">COMILI                        </v>
      </c>
      <c r="H285" s="87" t="str">
        <f>IF('SUIVI DES VERIFICATIONS'!$E285="","",VLOOKUP(A285,'Liste détentions mat2k'!$A$1:$I$2946,7,FALSE))</f>
        <v/>
      </c>
      <c r="I285" s="101" t="str">
        <f>IF('SUIVI DES VERIFICATIONS'!$F285="","",VLOOKUP(A285,'Liste détentions mat2k'!$A$1:$I$2946,9,FALSE))</f>
        <v xml:space="preserve">EFFETS SPECIAUX               </v>
      </c>
      <c r="J285" s="108" t="s">
        <v>525</v>
      </c>
      <c r="K285" s="105" t="s">
        <v>526</v>
      </c>
      <c r="L285" s="105" t="s">
        <v>525</v>
      </c>
      <c r="M285" s="105" t="s">
        <v>525</v>
      </c>
      <c r="N285" s="105" t="s">
        <v>525</v>
      </c>
      <c r="O285" s="105" t="s">
        <v>525</v>
      </c>
      <c r="P285" s="105"/>
      <c r="Q285" s="105"/>
      <c r="R285" s="105"/>
      <c r="S285" s="105"/>
      <c r="T285" s="105"/>
      <c r="U285" s="113"/>
      <c r="V285" s="122">
        <v>43595</v>
      </c>
      <c r="W285" s="119" t="s">
        <v>542</v>
      </c>
      <c r="X285" s="119" t="s">
        <v>553</v>
      </c>
      <c r="Y285" s="127" t="s">
        <v>1528</v>
      </c>
      <c r="Z285" s="122">
        <v>43495</v>
      </c>
      <c r="AA285" s="131" t="s">
        <v>830</v>
      </c>
      <c r="AB285" s="149">
        <f>IF('SUIVI DES VERIFICATIONS'!$V285="","",IF('SUIVI DES VERIFICATIONS'!$V285&lt;='SUIVI DES VERIFICATIONS'!$AD285,0,'SUIVI DES VERIFICATIONS'!$V285-'SUIVI DES VERIFICATIONS'!$AD285))</f>
        <v>71</v>
      </c>
      <c r="AC285" s="138" t="str">
        <f t="shared" si="9"/>
        <v>FEVRIER</v>
      </c>
      <c r="AD285" s="139">
        <f>VLOOKUP('SUIVI DES VERIFICATIONS'!$AC285,'Liste 2'!$D$1:$E$12,2,FALSE)</f>
        <v>43524</v>
      </c>
      <c r="AE285" s="138">
        <f>IF('SUIVI DES VERIFICATIONS'!$V285="","",(MONTH('SUIVI DES VERIFICATIONS'!$V285))-(MONTH('SUIVI DES VERIFICATIONS'!$AD285)))</f>
        <v>3</v>
      </c>
      <c r="AF285" s="138" t="str">
        <f>IF(V285="","",VLOOKUP(MONTH(V285),LISTES!$A$15:$B$26,2,FALSE))</f>
        <v>MAI</v>
      </c>
      <c r="AG285" s="140"/>
      <c r="AH285" s="87"/>
      <c r="AI285" s="87"/>
      <c r="AJ285" s="87" t="s">
        <v>529</v>
      </c>
      <c r="AK285" s="118">
        <v>43600</v>
      </c>
      <c r="AL285" s="87"/>
      <c r="AM285" s="119"/>
      <c r="AN285" s="127"/>
      <c r="AO285" s="162">
        <f>IF('SUIVI DES VERIFICATIONS'!$V285&gt;0,IF('SUIVI DES VERIFICATIONS'!$W285="",1,0),0)</f>
        <v>0</v>
      </c>
      <c r="AP285" s="141">
        <f>IF('SUIVI DES VERIFICATIONS'!$V285&gt;0,IF('SUIVI DES VERIFICATIONS'!$X285="",1,0),0)</f>
        <v>0</v>
      </c>
      <c r="AQ285" s="141">
        <f>IF('SUIVI DES VERIFICATIONS'!$V285&gt;0,IF('SUIVI DES VERIFICATIONS'!$AG285="",1,0),0)</f>
        <v>1</v>
      </c>
      <c r="AR285" s="150" t="str">
        <f>IF(Y285="","",VLOOKUP(Y285,'[1]TABLEAU LC1'!A:A,1,FALSE))</f>
        <v>2019-1528</v>
      </c>
    </row>
    <row r="286" spans="1:44" ht="30" customHeight="1">
      <c r="A286" s="95" t="str">
        <f t="shared" si="8"/>
        <v>45299-4--5</v>
      </c>
      <c r="B286" s="85">
        <v>45299</v>
      </c>
      <c r="C286" s="81" t="str">
        <f>VLOOKUP(A286,'Liste détentions mat2k'!$A$1:$I$2946,3,FALSE)</f>
        <v xml:space="preserve">CENTRE DPMM LAMALGUE          </v>
      </c>
      <c r="D286" s="86">
        <v>4</v>
      </c>
      <c r="E286" s="86"/>
      <c r="F286" s="86">
        <v>5</v>
      </c>
      <c r="G286" s="81" t="str">
        <f>IF('SUIVI DES VERIFICATIONS'!$D286="","",VLOOKUP(A286,'Liste détentions mat2k'!$A$1:$I$2946,5,FALSE))</f>
        <v xml:space="preserve">COMILI                        </v>
      </c>
      <c r="H286" s="81" t="str">
        <f>IF('SUIVI DES VERIFICATIONS'!$E286="","",VLOOKUP(A286,'Liste détentions mat2k'!$A$1:$I$2946,7,FALSE))</f>
        <v/>
      </c>
      <c r="I286" s="102" t="str">
        <f>IF('SUIVI DES VERIFICATIONS'!$F286="","",VLOOKUP(A286,'Liste détentions mat2k'!$A$1:$I$2946,9,FALSE))</f>
        <v xml:space="preserve">PAVILLONNERIE                 </v>
      </c>
      <c r="J286" s="109" t="s">
        <v>525</v>
      </c>
      <c r="K286" s="104" t="s">
        <v>526</v>
      </c>
      <c r="L286" s="104" t="s">
        <v>525</v>
      </c>
      <c r="M286" s="104" t="s">
        <v>525</v>
      </c>
      <c r="N286" s="104" t="s">
        <v>525</v>
      </c>
      <c r="O286" s="104" t="s">
        <v>525</v>
      </c>
      <c r="P286" s="104"/>
      <c r="Q286" s="104"/>
      <c r="R286" s="104"/>
      <c r="S286" s="104"/>
      <c r="T286" s="104"/>
      <c r="U286" s="114"/>
      <c r="V286" s="123">
        <v>43529</v>
      </c>
      <c r="W286" s="117" t="s">
        <v>542</v>
      </c>
      <c r="X286" s="117" t="s">
        <v>825</v>
      </c>
      <c r="Y286" s="128" t="s">
        <v>1524</v>
      </c>
      <c r="Z286" s="123">
        <v>43495</v>
      </c>
      <c r="AA286" s="132" t="s">
        <v>830</v>
      </c>
      <c r="AB286" s="151">
        <f>IF('SUIVI DES VERIFICATIONS'!$V286="","",IF('SUIVI DES VERIFICATIONS'!$V286&lt;='SUIVI DES VERIFICATIONS'!$AD286,0,'SUIVI DES VERIFICATIONS'!$V286-'SUIVI DES VERIFICATIONS'!$AD286))</f>
        <v>5</v>
      </c>
      <c r="AC286" s="134" t="str">
        <f t="shared" si="9"/>
        <v>FEVRIER</v>
      </c>
      <c r="AD286" s="135">
        <f>VLOOKUP('SUIVI DES VERIFICATIONS'!$AC286,'Liste 2'!$D$1:$E$12,2,FALSE)</f>
        <v>43524</v>
      </c>
      <c r="AE286" s="134">
        <f>IF('SUIVI DES VERIFICATIONS'!$V286="","",(MONTH('SUIVI DES VERIFICATIONS'!$V286))-(MONTH('SUIVI DES VERIFICATIONS'!$AD286)))</f>
        <v>1</v>
      </c>
      <c r="AF286" s="134" t="str">
        <f>IF(V286="","",VLOOKUP(MONTH(V286),LISTES!$A$15:$B$26,2,FALSE))</f>
        <v>MARS</v>
      </c>
      <c r="AG286" s="136"/>
      <c r="AH286" s="81"/>
      <c r="AI286" s="81"/>
      <c r="AJ286" s="81" t="s">
        <v>529</v>
      </c>
      <c r="AK286" s="116">
        <v>43600</v>
      </c>
      <c r="AL286" s="81"/>
      <c r="AM286" s="117"/>
      <c r="AN286" s="128"/>
      <c r="AO286" s="163">
        <f>IF('SUIVI DES VERIFICATIONS'!$V286&gt;0,IF('SUIVI DES VERIFICATIONS'!$W286="",1,0),0)</f>
        <v>0</v>
      </c>
      <c r="AP286" s="137">
        <f>IF('SUIVI DES VERIFICATIONS'!$V286&gt;0,IF('SUIVI DES VERIFICATIONS'!$X286="",1,0),0)</f>
        <v>0</v>
      </c>
      <c r="AQ286" s="137">
        <f>IF('SUIVI DES VERIFICATIONS'!$V286&gt;0,IF('SUIVI DES VERIFICATIONS'!$AG286="",1,0),0)</f>
        <v>1</v>
      </c>
      <c r="AR286" s="152" t="str">
        <f>IF(Y286="","",VLOOKUP(Y286,'[1]TABLEAU LC1'!A:A,1,FALSE))</f>
        <v>2019-1513</v>
      </c>
    </row>
    <row r="287" spans="1:44" ht="30" customHeight="1">
      <c r="A287" s="94" t="str">
        <f t="shared" si="8"/>
        <v>45299-4--6</v>
      </c>
      <c r="B287" s="88">
        <v>45299</v>
      </c>
      <c r="C287" s="87" t="str">
        <f>VLOOKUP(A287,'Liste détentions mat2k'!$A$1:$I$2946,3,FALSE)</f>
        <v xml:space="preserve">CENTRE DPMM LAMALGUE          </v>
      </c>
      <c r="D287" s="89">
        <v>4</v>
      </c>
      <c r="E287" s="89"/>
      <c r="F287" s="89">
        <v>6</v>
      </c>
      <c r="G287" s="87" t="str">
        <f>IF('SUIVI DES VERIFICATIONS'!$D287="","",VLOOKUP(A287,'Liste détentions mat2k'!$A$1:$I$2946,5,FALSE))</f>
        <v xml:space="preserve">COMILI                        </v>
      </c>
      <c r="H287" s="87" t="str">
        <f>IF('SUIVI DES VERIFICATIONS'!$E287="","",VLOOKUP(A287,'Liste détentions mat2k'!$A$1:$I$2946,7,FALSE))</f>
        <v/>
      </c>
      <c r="I287" s="101" t="str">
        <f>IF('SUIVI DES VERIFICATIONS'!$F287="","",VLOOKUP(A287,'Liste détentions mat2k'!$A$1:$I$2946,9,FALSE))</f>
        <v xml:space="preserve">COUCHAGE                      </v>
      </c>
      <c r="J287" s="108" t="s">
        <v>525</v>
      </c>
      <c r="K287" s="105" t="s">
        <v>526</v>
      </c>
      <c r="L287" s="105" t="s">
        <v>525</v>
      </c>
      <c r="M287" s="105" t="s">
        <v>525</v>
      </c>
      <c r="N287" s="105" t="s">
        <v>525</v>
      </c>
      <c r="O287" s="105" t="s">
        <v>525</v>
      </c>
      <c r="P287" s="105"/>
      <c r="Q287" s="105"/>
      <c r="R287" s="105"/>
      <c r="S287" s="105"/>
      <c r="T287" s="105"/>
      <c r="U287" s="113"/>
      <c r="V287" s="122">
        <v>43503</v>
      </c>
      <c r="W287" s="119" t="s">
        <v>542</v>
      </c>
      <c r="X287" s="119" t="s">
        <v>825</v>
      </c>
      <c r="Y287" s="127" t="s">
        <v>667</v>
      </c>
      <c r="Z287" s="122">
        <v>43495</v>
      </c>
      <c r="AA287" s="131"/>
      <c r="AB287" s="149">
        <f>IF('SUIVI DES VERIFICATIONS'!$V287="","",IF('SUIVI DES VERIFICATIONS'!$V287&lt;='SUIVI DES VERIFICATIONS'!$AD287,0,'SUIVI DES VERIFICATIONS'!$V287-'SUIVI DES VERIFICATIONS'!$AD287))</f>
        <v>0</v>
      </c>
      <c r="AC287" s="138" t="str">
        <f t="shared" si="9"/>
        <v>FEVRIER</v>
      </c>
      <c r="AD287" s="139">
        <f>VLOOKUP('SUIVI DES VERIFICATIONS'!$AC287,'Liste 2'!$D$1:$E$12,2,FALSE)</f>
        <v>43524</v>
      </c>
      <c r="AE287" s="138">
        <f>IF('SUIVI DES VERIFICATIONS'!$V287="","",(MONTH('SUIVI DES VERIFICATIONS'!$V287))-(MONTH('SUIVI DES VERIFICATIONS'!$AD287)))</f>
        <v>0</v>
      </c>
      <c r="AF287" s="138" t="str">
        <f>IF(V287="","",VLOOKUP(MONTH(V287),LISTES!$A$15:$B$26,2,FALSE))</f>
        <v>FEVRIER</v>
      </c>
      <c r="AG287" s="140" t="s">
        <v>7</v>
      </c>
      <c r="AH287" s="87"/>
      <c r="AI287" s="87"/>
      <c r="AJ287" s="87" t="s">
        <v>529</v>
      </c>
      <c r="AK287" s="118">
        <v>43537</v>
      </c>
      <c r="AL287" s="87"/>
      <c r="AM287" s="119"/>
      <c r="AN287" s="127"/>
      <c r="AO287" s="162">
        <f>IF('SUIVI DES VERIFICATIONS'!$V287&gt;0,IF('SUIVI DES VERIFICATIONS'!$W287="",1,0),0)</f>
        <v>0</v>
      </c>
      <c r="AP287" s="141">
        <f>IF('SUIVI DES VERIFICATIONS'!$V287&gt;0,IF('SUIVI DES VERIFICATIONS'!$X287="",1,0),0)</f>
        <v>0</v>
      </c>
      <c r="AQ287" s="141">
        <f>IF('SUIVI DES VERIFICATIONS'!$V287&gt;0,IF('SUIVI DES VERIFICATIONS'!$AG287="",1,0),0)</f>
        <v>0</v>
      </c>
      <c r="AR287" s="150" t="str">
        <f>IF(Y287="","",VLOOKUP(Y287,'[1]TABLEAU LC1'!A:A,1,FALSE))</f>
        <v>2019-357</v>
      </c>
    </row>
    <row r="288" spans="1:44" ht="30" customHeight="1">
      <c r="A288" s="95" t="str">
        <f t="shared" si="8"/>
        <v>45299-4--7</v>
      </c>
      <c r="B288" s="85">
        <v>45299</v>
      </c>
      <c r="C288" s="81" t="str">
        <f>VLOOKUP(A288,'Liste détentions mat2k'!$A$1:$I$2946,3,FALSE)</f>
        <v xml:space="preserve">CENTRE DPMM LAMALGUE          </v>
      </c>
      <c r="D288" s="86">
        <v>4</v>
      </c>
      <c r="E288" s="86"/>
      <c r="F288" s="86">
        <v>7</v>
      </c>
      <c r="G288" s="81" t="str">
        <f>IF('SUIVI DES VERIFICATIONS'!$D288="","",VLOOKUP(A288,'Liste détentions mat2k'!$A$1:$I$2946,5,FALSE))</f>
        <v xml:space="preserve">COMILI                        </v>
      </c>
      <c r="H288" s="81" t="str">
        <f>IF('SUIVI DES VERIFICATIONS'!$E288="","",VLOOKUP(A288,'Liste détentions mat2k'!$A$1:$I$2946,7,FALSE))</f>
        <v/>
      </c>
      <c r="I288" s="102" t="str">
        <f>IF('SUIVI DES VERIFICATIONS'!$F288="","",VLOOKUP(A288,'Liste détentions mat2k'!$A$1:$I$2946,9,FALSE))</f>
        <v xml:space="preserve">CASERNEMENT - BASTION IV      </v>
      </c>
      <c r="J288" s="109"/>
      <c r="K288" s="104" t="s">
        <v>525</v>
      </c>
      <c r="L288" s="104" t="s">
        <v>526</v>
      </c>
      <c r="M288" s="104" t="s">
        <v>525</v>
      </c>
      <c r="N288" s="104" t="s">
        <v>525</v>
      </c>
      <c r="O288" s="104" t="s">
        <v>525</v>
      </c>
      <c r="P288" s="104"/>
      <c r="Q288" s="104"/>
      <c r="R288" s="104"/>
      <c r="S288" s="104"/>
      <c r="T288" s="104"/>
      <c r="U288" s="114"/>
      <c r="V288" s="123">
        <v>43525</v>
      </c>
      <c r="W288" s="117" t="s">
        <v>542</v>
      </c>
      <c r="X288" s="117" t="s">
        <v>825</v>
      </c>
      <c r="Y288" s="128" t="s">
        <v>740</v>
      </c>
      <c r="Z288" s="123">
        <v>43525</v>
      </c>
      <c r="AA288" s="132"/>
      <c r="AB288" s="151">
        <f>IF('SUIVI DES VERIFICATIONS'!$V288="","",IF('SUIVI DES VERIFICATIONS'!$V288&lt;='SUIVI DES VERIFICATIONS'!$AD288,0,'SUIVI DES VERIFICATIONS'!$V288-'SUIVI DES VERIFICATIONS'!$AD288))</f>
        <v>0</v>
      </c>
      <c r="AC288" s="134" t="str">
        <f t="shared" si="9"/>
        <v>MARS</v>
      </c>
      <c r="AD288" s="135">
        <f>VLOOKUP('SUIVI DES VERIFICATIONS'!$AC288,'Liste 2'!$D$1:$E$12,2,FALSE)</f>
        <v>43555</v>
      </c>
      <c r="AE288" s="134">
        <f>IF('SUIVI DES VERIFICATIONS'!$V288="","",(MONTH('SUIVI DES VERIFICATIONS'!$V288))-(MONTH('SUIVI DES VERIFICATIONS'!$AD288)))</f>
        <v>0</v>
      </c>
      <c r="AF288" s="134" t="str">
        <f>IF(V288="","",VLOOKUP(MONTH(V288),LISTES!$A$15:$B$26,2,FALSE))</f>
        <v>MARS</v>
      </c>
      <c r="AG288" s="136" t="s">
        <v>7</v>
      </c>
      <c r="AH288" s="81"/>
      <c r="AI288" s="81"/>
      <c r="AJ288" s="81"/>
      <c r="AK288" s="116"/>
      <c r="AL288" s="81"/>
      <c r="AM288" s="117"/>
      <c r="AN288" s="128"/>
      <c r="AO288" s="163">
        <f>IF('SUIVI DES VERIFICATIONS'!$V288&gt;0,IF('SUIVI DES VERIFICATIONS'!$W288="",1,0),0)</f>
        <v>0</v>
      </c>
      <c r="AP288" s="137">
        <f>IF('SUIVI DES VERIFICATIONS'!$V288&gt;0,IF('SUIVI DES VERIFICATIONS'!$X288="",1,0),0)</f>
        <v>0</v>
      </c>
      <c r="AQ288" s="137">
        <f>IF('SUIVI DES VERIFICATIONS'!$V288&gt;0,IF('SUIVI DES VERIFICATIONS'!$AG288="",1,0),0)</f>
        <v>0</v>
      </c>
      <c r="AR288" s="152" t="str">
        <f>IF(Y288="","",VLOOKUP(Y288,'[1]TABLEAU LC1'!A:A,1,FALSE))</f>
        <v>2019-519</v>
      </c>
    </row>
    <row r="289" spans="1:44" ht="30" customHeight="1">
      <c r="A289" s="94" t="str">
        <f t="shared" si="8"/>
        <v>45299-4--8</v>
      </c>
      <c r="B289" s="88">
        <v>45299</v>
      </c>
      <c r="C289" s="87" t="str">
        <f>VLOOKUP(A289,'Liste détentions mat2k'!$A$1:$I$2946,3,FALSE)</f>
        <v xml:space="preserve">CENTRE DPMM LAMALGUE          </v>
      </c>
      <c r="D289" s="89">
        <v>4</v>
      </c>
      <c r="E289" s="89"/>
      <c r="F289" s="89">
        <v>8</v>
      </c>
      <c r="G289" s="87" t="str">
        <f>IF('SUIVI DES VERIFICATIONS'!$D289="","",VLOOKUP(A289,'Liste détentions mat2k'!$A$1:$I$2946,5,FALSE))</f>
        <v xml:space="preserve">COMILI                        </v>
      </c>
      <c r="H289" s="87" t="str">
        <f>IF('SUIVI DES VERIFICATIONS'!$E289="","",VLOOKUP(A289,'Liste détentions mat2k'!$A$1:$I$2946,7,FALSE))</f>
        <v/>
      </c>
      <c r="I289" s="101" t="str">
        <f>IF('SUIVI DES VERIFICATIONS'!$F289="","",VLOOKUP(A289,'Liste détentions mat2k'!$A$1:$I$2946,9,FALSE))</f>
        <v xml:space="preserve">CASERNEMENT EN ATTENTE        </v>
      </c>
      <c r="J289" s="108" t="s">
        <v>525</v>
      </c>
      <c r="K289" s="105" t="s">
        <v>525</v>
      </c>
      <c r="L289" s="105" t="s">
        <v>525</v>
      </c>
      <c r="M289" s="105" t="s">
        <v>526</v>
      </c>
      <c r="N289" s="105" t="s">
        <v>525</v>
      </c>
      <c r="O289" s="105" t="s">
        <v>525</v>
      </c>
      <c r="P289" s="105"/>
      <c r="Q289" s="105"/>
      <c r="R289" s="105"/>
      <c r="S289" s="105"/>
      <c r="T289" s="105"/>
      <c r="U289" s="113"/>
      <c r="V289" s="122">
        <v>43493</v>
      </c>
      <c r="W289" s="119" t="s">
        <v>543</v>
      </c>
      <c r="X289" s="119" t="s">
        <v>825</v>
      </c>
      <c r="Y289" s="127" t="s">
        <v>571</v>
      </c>
      <c r="Z289" s="122"/>
      <c r="AA289" s="131"/>
      <c r="AB289" s="149">
        <f>IF('SUIVI DES VERIFICATIONS'!$V289="","",IF('SUIVI DES VERIFICATIONS'!$V289&lt;='SUIVI DES VERIFICATIONS'!$AD289,0,'SUIVI DES VERIFICATIONS'!$V289-'SUIVI DES VERIFICATIONS'!$AD289))</f>
        <v>0</v>
      </c>
      <c r="AC289" s="138" t="str">
        <f t="shared" si="9"/>
        <v>AVRIL</v>
      </c>
      <c r="AD289" s="139">
        <f>VLOOKUP('SUIVI DES VERIFICATIONS'!$AC289,'Liste 2'!$D$1:$E$12,2,FALSE)</f>
        <v>43585</v>
      </c>
      <c r="AE289" s="138">
        <f>IF('SUIVI DES VERIFICATIONS'!$V289="","",(MONTH('SUIVI DES VERIFICATIONS'!$V289))-(MONTH('SUIVI DES VERIFICATIONS'!$AD289)))</f>
        <v>-3</v>
      </c>
      <c r="AF289" s="138" t="str">
        <f>IF(V289="","",VLOOKUP(MONTH(V289),LISTES!$A$15:$B$26,2,FALSE))</f>
        <v>JANVIER</v>
      </c>
      <c r="AG289" s="140" t="s">
        <v>6</v>
      </c>
      <c r="AH289" s="87"/>
      <c r="AI289" s="87"/>
      <c r="AJ289" s="87" t="s">
        <v>529</v>
      </c>
      <c r="AK289" s="118">
        <v>43537</v>
      </c>
      <c r="AL289" s="87"/>
      <c r="AM289" s="119"/>
      <c r="AN289" s="127"/>
      <c r="AO289" s="162">
        <f>IF('SUIVI DES VERIFICATIONS'!$V289&gt;0,IF('SUIVI DES VERIFICATIONS'!$W289="",1,0),0)</f>
        <v>0</v>
      </c>
      <c r="AP289" s="141">
        <f>IF('SUIVI DES VERIFICATIONS'!$V289&gt;0,IF('SUIVI DES VERIFICATIONS'!$X289="",1,0),0)</f>
        <v>0</v>
      </c>
      <c r="AQ289" s="141">
        <f>IF('SUIVI DES VERIFICATIONS'!$V289&gt;0,IF('SUIVI DES VERIFICATIONS'!$AG289="",1,0),0)</f>
        <v>0</v>
      </c>
      <c r="AR289" s="150" t="str">
        <f>IF(Y289="","",VLOOKUP(Y289,'[1]TABLEAU LC1'!A:A,1,FALSE))</f>
        <v>2019-160</v>
      </c>
    </row>
    <row r="290" spans="1:44" ht="30" customHeight="1">
      <c r="A290" s="95" t="str">
        <f t="shared" si="8"/>
        <v>43687-10--1</v>
      </c>
      <c r="B290" s="85">
        <v>43687</v>
      </c>
      <c r="C290" s="81" t="str">
        <f>VLOOKUP(A290,'Liste détentions mat2k'!$A$1:$I$2946,3,FALSE)</f>
        <v xml:space="preserve">CEPHISMER                     </v>
      </c>
      <c r="D290" s="86">
        <v>10</v>
      </c>
      <c r="E290" s="86"/>
      <c r="F290" s="86">
        <v>1</v>
      </c>
      <c r="G290" s="81" t="str">
        <f>IF('SUIVI DES VERIFICATIONS'!$D290="","",VLOOKUP(A290,'Liste détentions mat2k'!$A$1:$I$2946,5,FALSE))</f>
        <v xml:space="preserve">CONTROLES / ACTIVITES         </v>
      </c>
      <c r="H290" s="81" t="str">
        <f>IF('SUIVI DES VERIFICATIONS'!$E290="","",VLOOKUP(A290,'Liste détentions mat2k'!$A$1:$I$2946,7,FALSE))</f>
        <v/>
      </c>
      <c r="I290" s="102" t="str">
        <f>IF('SUIVI DES VERIFICATIONS'!$F290="","",VLOOKUP(A290,'Liste détentions mat2k'!$A$1:$I$2946,9,FALSE))</f>
        <v xml:space="preserve">PLONGEE                       </v>
      </c>
      <c r="J290" s="109" t="s">
        <v>525</v>
      </c>
      <c r="K290" s="104" t="s">
        <v>525</v>
      </c>
      <c r="L290" s="104" t="s">
        <v>526</v>
      </c>
      <c r="M290" s="104" t="s">
        <v>525</v>
      </c>
      <c r="N290" s="104" t="s">
        <v>525</v>
      </c>
      <c r="O290" s="104" t="s">
        <v>525</v>
      </c>
      <c r="P290" s="104"/>
      <c r="Q290" s="104"/>
      <c r="R290" s="104"/>
      <c r="S290" s="104"/>
      <c r="T290" s="104"/>
      <c r="U290" s="114"/>
      <c r="V290" s="123"/>
      <c r="W290" s="117"/>
      <c r="X290" s="117"/>
      <c r="Y290" s="128"/>
      <c r="Z290" s="123">
        <v>43522</v>
      </c>
      <c r="AA290" s="132" t="s">
        <v>1026</v>
      </c>
      <c r="AB290" s="151" t="str">
        <f>IF('SUIVI DES VERIFICATIONS'!$V290="","",IF('SUIVI DES VERIFICATIONS'!$V290&lt;='SUIVI DES VERIFICATIONS'!$AD290,0,'SUIVI DES VERIFICATIONS'!$V290-'SUIVI DES VERIFICATIONS'!$AD290))</f>
        <v/>
      </c>
      <c r="AC290" s="134" t="str">
        <f t="shared" si="9"/>
        <v>MARS</v>
      </c>
      <c r="AD290" s="135">
        <f>VLOOKUP('SUIVI DES VERIFICATIONS'!$AC290,'Liste 2'!$D$1:$E$12,2,FALSE)</f>
        <v>43555</v>
      </c>
      <c r="AE290" s="134" t="str">
        <f>IF('SUIVI DES VERIFICATIONS'!$V290="","",(MONTH('SUIVI DES VERIFICATIONS'!$V290))-(MONTH('SUIVI DES VERIFICATIONS'!$AD290)))</f>
        <v/>
      </c>
      <c r="AF290" s="134" t="str">
        <f>IF(V290="","",VLOOKUP(MONTH(V290),LISTES!$A$15:$B$26,2,FALSE))</f>
        <v/>
      </c>
      <c r="AG290" s="136"/>
      <c r="AH290" s="81"/>
      <c r="AI290" s="81"/>
      <c r="AJ290" s="81" t="s">
        <v>529</v>
      </c>
      <c r="AK290" s="116"/>
      <c r="AL290" s="81"/>
      <c r="AM290" s="117"/>
      <c r="AN290" s="128"/>
      <c r="AO290" s="163">
        <f>IF('SUIVI DES VERIFICATIONS'!$V290&gt;0,IF('SUIVI DES VERIFICATIONS'!$W290="",1,0),0)</f>
        <v>0</v>
      </c>
      <c r="AP290" s="137">
        <f>IF('SUIVI DES VERIFICATIONS'!$V290&gt;0,IF('SUIVI DES VERIFICATIONS'!$X290="",1,0),0)</f>
        <v>0</v>
      </c>
      <c r="AQ290" s="137">
        <f>IF('SUIVI DES VERIFICATIONS'!$V290&gt;0,IF('SUIVI DES VERIFICATIONS'!$AG290="",1,0),0)</f>
        <v>0</v>
      </c>
      <c r="AR290" s="152" t="str">
        <f>IF(Y290="","",VLOOKUP(Y290,'[1]TABLEAU LC1'!A:A,1,FALSE))</f>
        <v/>
      </c>
    </row>
    <row r="291" spans="1:44" ht="30" customHeight="1">
      <c r="A291" s="94" t="str">
        <f t="shared" si="8"/>
        <v>43687-11--0</v>
      </c>
      <c r="B291" s="88">
        <v>43687</v>
      </c>
      <c r="C291" s="87" t="str">
        <f>VLOOKUP(A291,'Liste détentions mat2k'!$A$1:$I$2946,3,FALSE)</f>
        <v xml:space="preserve">CEPHISMER                     </v>
      </c>
      <c r="D291" s="89">
        <v>11</v>
      </c>
      <c r="E291" s="89"/>
      <c r="F291" s="89">
        <v>0</v>
      </c>
      <c r="G291" s="87" t="str">
        <f>IF('SUIVI DES VERIFICATIONS'!$D291="","",VLOOKUP(A291,'Liste détentions mat2k'!$A$1:$I$2946,5,FALSE))</f>
        <v xml:space="preserve">REGLEMENTATION / EQUIPEMENTS  </v>
      </c>
      <c r="H291" s="87" t="str">
        <f>IF('SUIVI DES VERIFICATIONS'!$E291="","",VLOOKUP(A291,'Liste détentions mat2k'!$A$1:$I$2946,7,FALSE))</f>
        <v/>
      </c>
      <c r="I291" s="101" t="str">
        <f>IF('SUIVI DES VERIFICATIONS'!$F291="","",VLOOKUP(A291,'Liste détentions mat2k'!$A$1:$I$2946,9,FALSE))</f>
        <v xml:space="preserve">PHOTO/VIDEO                   </v>
      </c>
      <c r="J291" s="108" t="s">
        <v>525</v>
      </c>
      <c r="K291" s="105" t="s">
        <v>525</v>
      </c>
      <c r="L291" s="105" t="s">
        <v>525</v>
      </c>
      <c r="M291" s="105" t="s">
        <v>525</v>
      </c>
      <c r="N291" s="105" t="s">
        <v>525</v>
      </c>
      <c r="O291" s="105" t="s">
        <v>526</v>
      </c>
      <c r="P291" s="105"/>
      <c r="Q291" s="105"/>
      <c r="R291" s="105"/>
      <c r="S291" s="105"/>
      <c r="T291" s="105"/>
      <c r="U291" s="113"/>
      <c r="V291" s="122"/>
      <c r="W291" s="119"/>
      <c r="X291" s="119"/>
      <c r="Y291" s="127"/>
      <c r="Z291" s="122"/>
      <c r="AA291" s="131"/>
      <c r="AB291" s="149" t="str">
        <f>IF('SUIVI DES VERIFICATIONS'!$V291="","",IF('SUIVI DES VERIFICATIONS'!$V291&lt;='SUIVI DES VERIFICATIONS'!$AD291,0,'SUIVI DES VERIFICATIONS'!$V291-'SUIVI DES VERIFICATIONS'!$AD291))</f>
        <v/>
      </c>
      <c r="AC291" s="138" t="str">
        <f t="shared" si="9"/>
        <v>JUIN</v>
      </c>
      <c r="AD291" s="139">
        <f>VLOOKUP('SUIVI DES VERIFICATIONS'!$AC291,'Liste 2'!$D$1:$E$12,2,FALSE)</f>
        <v>43646</v>
      </c>
      <c r="AE291" s="138" t="str">
        <f>IF('SUIVI DES VERIFICATIONS'!$V291="","",(MONTH('SUIVI DES VERIFICATIONS'!$V291))-(MONTH('SUIVI DES VERIFICATIONS'!$AD291)))</f>
        <v/>
      </c>
      <c r="AF291" s="138" t="str">
        <f>IF(V291="","",VLOOKUP(MONTH(V291),LISTES!$A$15:$B$26,2,FALSE))</f>
        <v/>
      </c>
      <c r="AG291" s="140"/>
      <c r="AH291" s="87"/>
      <c r="AI291" s="87"/>
      <c r="AJ291" s="87"/>
      <c r="AK291" s="118"/>
      <c r="AL291" s="87"/>
      <c r="AM291" s="119"/>
      <c r="AN291" s="127"/>
      <c r="AO291" s="162">
        <f>IF('SUIVI DES VERIFICATIONS'!$V291&gt;0,IF('SUIVI DES VERIFICATIONS'!$W291="",1,0),0)</f>
        <v>0</v>
      </c>
      <c r="AP291" s="141">
        <f>IF('SUIVI DES VERIFICATIONS'!$V291&gt;0,IF('SUIVI DES VERIFICATIONS'!$X291="",1,0),0)</f>
        <v>0</v>
      </c>
      <c r="AQ291" s="141">
        <f>IF('SUIVI DES VERIFICATIONS'!$V291&gt;0,IF('SUIVI DES VERIFICATIONS'!$AG291="",1,0),0)</f>
        <v>0</v>
      </c>
      <c r="AR291" s="150" t="str">
        <f>IF(Y291="","",VLOOKUP(Y291,'[1]TABLEAU LC1'!A:A,1,FALSE))</f>
        <v/>
      </c>
    </row>
    <row r="292" spans="1:44" ht="30" customHeight="1">
      <c r="A292" s="95" t="str">
        <f t="shared" si="8"/>
        <v>43687-11--3</v>
      </c>
      <c r="B292" s="85">
        <v>43687</v>
      </c>
      <c r="C292" s="81" t="str">
        <f>VLOOKUP(A292,'Liste détentions mat2k'!$A$1:$I$2946,3,FALSE)</f>
        <v xml:space="preserve">CEPHISMER                     </v>
      </c>
      <c r="D292" s="86">
        <v>11</v>
      </c>
      <c r="E292" s="86"/>
      <c r="F292" s="86">
        <v>3</v>
      </c>
      <c r="G292" s="81" t="str">
        <f>IF('SUIVI DES VERIFICATIONS'!$D292="","",VLOOKUP(A292,'Liste détentions mat2k'!$A$1:$I$2946,5,FALSE))</f>
        <v xml:space="preserve">REGLEMENTATION / EQUIPEMENTS  </v>
      </c>
      <c r="H292" s="81" t="str">
        <f>IF('SUIVI DES VERIFICATIONS'!$E292="","",VLOOKUP(A292,'Liste détentions mat2k'!$A$1:$I$2946,7,FALSE))</f>
        <v/>
      </c>
      <c r="I292" s="102" t="str">
        <f>IF('SUIVI DES VERIFICATIONS'!$F292="","",VLOOKUP(A292,'Liste détentions mat2k'!$A$1:$I$2946,9,FALSE))</f>
        <v xml:space="preserve">MELANGE                       </v>
      </c>
      <c r="J292" s="109" t="s">
        <v>525</v>
      </c>
      <c r="K292" s="104" t="s">
        <v>525</v>
      </c>
      <c r="L292" s="104" t="s">
        <v>525</v>
      </c>
      <c r="M292" s="104" t="s">
        <v>526</v>
      </c>
      <c r="N292" s="104" t="s">
        <v>525</v>
      </c>
      <c r="O292" s="104" t="s">
        <v>525</v>
      </c>
      <c r="P292" s="104"/>
      <c r="Q292" s="104"/>
      <c r="R292" s="104"/>
      <c r="S292" s="104"/>
      <c r="T292" s="104"/>
      <c r="U292" s="114"/>
      <c r="V292" s="123">
        <v>43490</v>
      </c>
      <c r="W292" s="117" t="s">
        <v>543</v>
      </c>
      <c r="X292" s="117" t="s">
        <v>825</v>
      </c>
      <c r="Y292" s="128" t="s">
        <v>562</v>
      </c>
      <c r="Z292" s="123"/>
      <c r="AA292" s="132"/>
      <c r="AB292" s="151">
        <f>IF('SUIVI DES VERIFICATIONS'!$V292="","",IF('SUIVI DES VERIFICATIONS'!$V292&lt;='SUIVI DES VERIFICATIONS'!$AD292,0,'SUIVI DES VERIFICATIONS'!$V292-'SUIVI DES VERIFICATIONS'!$AD292))</f>
        <v>0</v>
      </c>
      <c r="AC292" s="134" t="str">
        <f t="shared" si="9"/>
        <v>AVRIL</v>
      </c>
      <c r="AD292" s="135">
        <f>VLOOKUP('SUIVI DES VERIFICATIONS'!$AC292,'Liste 2'!$D$1:$E$12,2,FALSE)</f>
        <v>43585</v>
      </c>
      <c r="AE292" s="134">
        <f>IF('SUIVI DES VERIFICATIONS'!$V292="","",(MONTH('SUIVI DES VERIFICATIONS'!$V292))-(MONTH('SUIVI DES VERIFICATIONS'!$AD292)))</f>
        <v>-3</v>
      </c>
      <c r="AF292" s="134" t="str">
        <f>IF(V292="","",VLOOKUP(MONTH(V292),LISTES!$A$15:$B$26,2,FALSE))</f>
        <v>JANVIER</v>
      </c>
      <c r="AG292" s="136" t="s">
        <v>6</v>
      </c>
      <c r="AH292" s="81"/>
      <c r="AI292" s="81"/>
      <c r="AJ292" s="81"/>
      <c r="AK292" s="116"/>
      <c r="AL292" s="81"/>
      <c r="AM292" s="117"/>
      <c r="AN292" s="128"/>
      <c r="AO292" s="163">
        <f>IF('SUIVI DES VERIFICATIONS'!$V292&gt;0,IF('SUIVI DES VERIFICATIONS'!$W292="",1,0),0)</f>
        <v>0</v>
      </c>
      <c r="AP292" s="137">
        <f>IF('SUIVI DES VERIFICATIONS'!$V292&gt;0,IF('SUIVI DES VERIFICATIONS'!$X292="",1,0),0)</f>
        <v>0</v>
      </c>
      <c r="AQ292" s="137">
        <f>IF('SUIVI DES VERIFICATIONS'!$V292&gt;0,IF('SUIVI DES VERIFICATIONS'!$AG292="",1,0),0)</f>
        <v>0</v>
      </c>
      <c r="AR292" s="152" t="str">
        <f>IF(Y292="","",VLOOKUP(Y292,'[1]TABLEAU LC1'!A:A,1,FALSE))</f>
        <v>2019-140</v>
      </c>
    </row>
    <row r="293" spans="1:44" ht="30" customHeight="1">
      <c r="A293" s="94" t="str">
        <f t="shared" si="8"/>
        <v>43687-12--0</v>
      </c>
      <c r="B293" s="88">
        <v>43687</v>
      </c>
      <c r="C293" s="87" t="str">
        <f>VLOOKUP(A293,'Liste détentions mat2k'!$A$1:$I$2946,3,FALSE)</f>
        <v xml:space="preserve">CEPHISMER                     </v>
      </c>
      <c r="D293" s="89">
        <v>12</v>
      </c>
      <c r="E293" s="89"/>
      <c r="F293" s="89">
        <v>0</v>
      </c>
      <c r="G293" s="87" t="str">
        <f>IF('SUIVI DES VERIFICATIONS'!$D293="","",VLOOKUP(A293,'Liste détentions mat2k'!$A$1:$I$2946,5,FALSE))</f>
        <v xml:space="preserve">INTERVENTIONS / ENGINS        </v>
      </c>
      <c r="H293" s="87" t="str">
        <f>IF('SUIVI DES VERIFICATIONS'!$E293="","",VLOOKUP(A293,'Liste détentions mat2k'!$A$1:$I$2946,7,FALSE))</f>
        <v/>
      </c>
      <c r="I293" s="101" t="str">
        <f>IF('SUIVI DES VERIFICATIONS'!$F293="","",VLOOKUP(A293,'Liste détentions mat2k'!$A$1:$I$2946,9,FALSE))</f>
        <v xml:space="preserve">SCAPHANDRE                    </v>
      </c>
      <c r="J293" s="108" t="s">
        <v>525</v>
      </c>
      <c r="K293" s="105" t="s">
        <v>526</v>
      </c>
      <c r="L293" s="105" t="s">
        <v>525</v>
      </c>
      <c r="M293" s="105" t="s">
        <v>525</v>
      </c>
      <c r="N293" s="105" t="s">
        <v>525</v>
      </c>
      <c r="O293" s="105" t="s">
        <v>525</v>
      </c>
      <c r="P293" s="105"/>
      <c r="Q293" s="105"/>
      <c r="R293" s="105"/>
      <c r="S293" s="105"/>
      <c r="T293" s="105"/>
      <c r="U293" s="113"/>
      <c r="V293" s="122">
        <v>43550</v>
      </c>
      <c r="W293" s="119" t="s">
        <v>537</v>
      </c>
      <c r="X293" s="119" t="s">
        <v>825</v>
      </c>
      <c r="Y293" s="127" t="s">
        <v>1087</v>
      </c>
      <c r="Z293" s="122">
        <v>43490</v>
      </c>
      <c r="AA293" s="131" t="s">
        <v>1026</v>
      </c>
      <c r="AB293" s="149">
        <f>IF('SUIVI DES VERIFICATIONS'!$V293="","",IF('SUIVI DES VERIFICATIONS'!$V293&lt;='SUIVI DES VERIFICATIONS'!$AD293,0,'SUIVI DES VERIFICATIONS'!$V293-'SUIVI DES VERIFICATIONS'!$AD293))</f>
        <v>26</v>
      </c>
      <c r="AC293" s="138" t="str">
        <f t="shared" si="9"/>
        <v>FEVRIER</v>
      </c>
      <c r="AD293" s="139">
        <f>VLOOKUP('SUIVI DES VERIFICATIONS'!$AC293,'Liste 2'!$D$1:$E$12,2,FALSE)</f>
        <v>43524</v>
      </c>
      <c r="AE293" s="138">
        <f>IF('SUIVI DES VERIFICATIONS'!$V293="","",(MONTH('SUIVI DES VERIFICATIONS'!$V293))-(MONTH('SUIVI DES VERIFICATIONS'!$AD293)))</f>
        <v>1</v>
      </c>
      <c r="AF293" s="138" t="str">
        <f>IF(V293="","",VLOOKUP(MONTH(V293),LISTES!$A$15:$B$26,2,FALSE))</f>
        <v>MARS</v>
      </c>
      <c r="AG293" s="140" t="s">
        <v>9</v>
      </c>
      <c r="AH293" s="87"/>
      <c r="AI293" s="87"/>
      <c r="AJ293" s="87" t="s">
        <v>529</v>
      </c>
      <c r="AK293" s="118">
        <v>43591</v>
      </c>
      <c r="AL293" s="87"/>
      <c r="AM293" s="119"/>
      <c r="AN293" s="127"/>
      <c r="AO293" s="162">
        <f>IF('SUIVI DES VERIFICATIONS'!$V293&gt;0,IF('SUIVI DES VERIFICATIONS'!$W293="",1,0),0)</f>
        <v>0</v>
      </c>
      <c r="AP293" s="141">
        <f>IF('SUIVI DES VERIFICATIONS'!$V293&gt;0,IF('SUIVI DES VERIFICATIONS'!$X293="",1,0),0)</f>
        <v>0</v>
      </c>
      <c r="AQ293" s="141">
        <f>IF('SUIVI DES VERIFICATIONS'!$V293&gt;0,IF('SUIVI DES VERIFICATIONS'!$AG293="",1,0),0)</f>
        <v>0</v>
      </c>
      <c r="AR293" s="150" t="str">
        <f>IF(Y293="","",VLOOKUP(Y293,'[1]TABLEAU LC1'!A:A,1,FALSE))</f>
        <v>2019-1351</v>
      </c>
    </row>
    <row r="294" spans="1:44" ht="30" customHeight="1">
      <c r="A294" s="95" t="str">
        <f t="shared" si="8"/>
        <v>43687-12--1</v>
      </c>
      <c r="B294" s="85">
        <v>43687</v>
      </c>
      <c r="C294" s="81" t="str">
        <f>VLOOKUP(A294,'Liste détentions mat2k'!$A$1:$I$2946,3,FALSE)</f>
        <v xml:space="preserve">CEPHISMER                     </v>
      </c>
      <c r="D294" s="86">
        <v>12</v>
      </c>
      <c r="E294" s="86"/>
      <c r="F294" s="86">
        <v>1</v>
      </c>
      <c r="G294" s="81" t="str">
        <f>IF('SUIVI DES VERIFICATIONS'!$D294="","",VLOOKUP(A294,'Liste détentions mat2k'!$A$1:$I$2946,5,FALSE))</f>
        <v xml:space="preserve">INTERVENTIONS / ENGINS        </v>
      </c>
      <c r="H294" s="81" t="str">
        <f>IF('SUIVI DES VERIFICATIONS'!$E294="","",VLOOKUP(A294,'Liste détentions mat2k'!$A$1:$I$2946,7,FALSE))</f>
        <v/>
      </c>
      <c r="I294" s="102" t="str">
        <f>IF('SUIVI DES VERIFICATIONS'!$F294="","",VLOOKUP(A294,'Liste détentions mat2k'!$A$1:$I$2946,9,FALSE))</f>
        <v xml:space="preserve">ERATO                         </v>
      </c>
      <c r="J294" s="109" t="s">
        <v>525</v>
      </c>
      <c r="K294" s="104" t="s">
        <v>525</v>
      </c>
      <c r="L294" s="104" t="s">
        <v>525</v>
      </c>
      <c r="M294" s="104" t="s">
        <v>526</v>
      </c>
      <c r="N294" s="104" t="s">
        <v>525</v>
      </c>
      <c r="O294" s="104" t="s">
        <v>525</v>
      </c>
      <c r="P294" s="104"/>
      <c r="Q294" s="104"/>
      <c r="R294" s="104"/>
      <c r="S294" s="104"/>
      <c r="T294" s="104"/>
      <c r="U294" s="114"/>
      <c r="V294" s="123">
        <v>43529</v>
      </c>
      <c r="W294" s="117" t="s">
        <v>537</v>
      </c>
      <c r="X294" s="117" t="s">
        <v>825</v>
      </c>
      <c r="Y294" s="128" t="s">
        <v>1088</v>
      </c>
      <c r="Z294" s="123">
        <v>43551</v>
      </c>
      <c r="AA294" s="132"/>
      <c r="AB294" s="151">
        <f>IF('SUIVI DES VERIFICATIONS'!$V294="","",IF('SUIVI DES VERIFICATIONS'!$V294&lt;='SUIVI DES VERIFICATIONS'!$AD294,0,'SUIVI DES VERIFICATIONS'!$V294-'SUIVI DES VERIFICATIONS'!$AD294))</f>
        <v>0</v>
      </c>
      <c r="AC294" s="134" t="str">
        <f t="shared" si="9"/>
        <v>AVRIL</v>
      </c>
      <c r="AD294" s="135">
        <f>VLOOKUP('SUIVI DES VERIFICATIONS'!$AC294,'Liste 2'!$D$1:$E$12,2,FALSE)</f>
        <v>43585</v>
      </c>
      <c r="AE294" s="134">
        <f>IF('SUIVI DES VERIFICATIONS'!$V294="","",(MONTH('SUIVI DES VERIFICATIONS'!$V294))-(MONTH('SUIVI DES VERIFICATIONS'!$AD294)))</f>
        <v>-1</v>
      </c>
      <c r="AF294" s="134" t="str">
        <f>IF(V294="","",VLOOKUP(MONTH(V294),LISTES!$A$15:$B$26,2,FALSE))</f>
        <v>MARS</v>
      </c>
      <c r="AG294" s="136" t="s">
        <v>9</v>
      </c>
      <c r="AH294" s="81"/>
      <c r="AI294" s="81"/>
      <c r="AJ294" s="81"/>
      <c r="AK294" s="116"/>
      <c r="AL294" s="81"/>
      <c r="AM294" s="117"/>
      <c r="AN294" s="128"/>
      <c r="AO294" s="163">
        <f>IF('SUIVI DES VERIFICATIONS'!$V294&gt;0,IF('SUIVI DES VERIFICATIONS'!$W294="",1,0),0)</f>
        <v>0</v>
      </c>
      <c r="AP294" s="137">
        <f>IF('SUIVI DES VERIFICATIONS'!$V294&gt;0,IF('SUIVI DES VERIFICATIONS'!$X294="",1,0),0)</f>
        <v>0</v>
      </c>
      <c r="AQ294" s="137">
        <f>IF('SUIVI DES VERIFICATIONS'!$V294&gt;0,IF('SUIVI DES VERIFICATIONS'!$AG294="",1,0),0)</f>
        <v>0</v>
      </c>
      <c r="AR294" s="152" t="str">
        <f>IF(Y294="","",VLOOKUP(Y294,'[1]TABLEAU LC1'!A:A,1,FALSE))</f>
        <v>2019-1353</v>
      </c>
    </row>
    <row r="295" spans="1:44" ht="30" customHeight="1">
      <c r="A295" s="94" t="str">
        <f t="shared" si="8"/>
        <v>43687-13--0</v>
      </c>
      <c r="B295" s="88">
        <v>43687</v>
      </c>
      <c r="C295" s="87" t="str">
        <f>VLOOKUP(A295,'Liste détentions mat2k'!$A$1:$I$2946,3,FALSE)</f>
        <v xml:space="preserve">CEPHISMER                     </v>
      </c>
      <c r="D295" s="89">
        <v>13</v>
      </c>
      <c r="E295" s="89"/>
      <c r="F295" s="89">
        <v>0</v>
      </c>
      <c r="G295" s="87" t="str">
        <f>IF('SUIVI DES VERIFICATIONS'!$D295="","",VLOOKUP(A295,'Liste détentions mat2k'!$A$1:$I$2946,5,FALSE))</f>
        <v xml:space="preserve">CH500 / SOUTIEN               </v>
      </c>
      <c r="H295" s="87" t="str">
        <f>IF('SUIVI DES VERIFICATIONS'!$E295="","",VLOOKUP(A295,'Liste détentions mat2k'!$A$1:$I$2946,7,FALSE))</f>
        <v/>
      </c>
      <c r="I295" s="101" t="str">
        <f>IF('SUIVI DES VERIFICATIONS'!$F295="","",VLOOKUP(A295,'Liste détentions mat2k'!$A$1:$I$2946,9,FALSE))</f>
        <v xml:space="preserve">ELECTRONIQUE AMEC             </v>
      </c>
      <c r="J295" s="108" t="s">
        <v>525</v>
      </c>
      <c r="K295" s="105" t="s">
        <v>526</v>
      </c>
      <c r="L295" s="105" t="s">
        <v>525</v>
      </c>
      <c r="M295" s="105" t="s">
        <v>525</v>
      </c>
      <c r="N295" s="105" t="s">
        <v>525</v>
      </c>
      <c r="O295" s="105" t="s">
        <v>525</v>
      </c>
      <c r="P295" s="105"/>
      <c r="Q295" s="105"/>
      <c r="R295" s="105"/>
      <c r="S295" s="105"/>
      <c r="T295" s="105"/>
      <c r="U295" s="113"/>
      <c r="V295" s="122">
        <v>43535</v>
      </c>
      <c r="W295" s="119" t="s">
        <v>542</v>
      </c>
      <c r="X295" s="119" t="s">
        <v>825</v>
      </c>
      <c r="Y295" s="127" t="s">
        <v>811</v>
      </c>
      <c r="Z295" s="122">
        <v>43490</v>
      </c>
      <c r="AA295" s="131"/>
      <c r="AB295" s="149">
        <f>IF('SUIVI DES VERIFICATIONS'!$V295="","",IF('SUIVI DES VERIFICATIONS'!$V295&lt;='SUIVI DES VERIFICATIONS'!$AD295,0,'SUIVI DES VERIFICATIONS'!$V295-'SUIVI DES VERIFICATIONS'!$AD295))</f>
        <v>11</v>
      </c>
      <c r="AC295" s="138" t="str">
        <f t="shared" si="9"/>
        <v>FEVRIER</v>
      </c>
      <c r="AD295" s="139">
        <f>VLOOKUP('SUIVI DES VERIFICATIONS'!$AC295,'Liste 2'!$D$1:$E$12,2,FALSE)</f>
        <v>43524</v>
      </c>
      <c r="AE295" s="138">
        <f>IF('SUIVI DES VERIFICATIONS'!$V295="","",(MONTH('SUIVI DES VERIFICATIONS'!$V295))-(MONTH('SUIVI DES VERIFICATIONS'!$AD295)))</f>
        <v>1</v>
      </c>
      <c r="AF295" s="138" t="str">
        <f>IF(V295="","",VLOOKUP(MONTH(V295),LISTES!$A$15:$B$26,2,FALSE))</f>
        <v>MARS</v>
      </c>
      <c r="AG295" s="140" t="s">
        <v>8</v>
      </c>
      <c r="AH295" s="87"/>
      <c r="AI295" s="87"/>
      <c r="AJ295" s="87"/>
      <c r="AK295" s="118"/>
      <c r="AL295" s="87"/>
      <c r="AM295" s="119"/>
      <c r="AN295" s="127"/>
      <c r="AO295" s="162">
        <f>IF('SUIVI DES VERIFICATIONS'!$V295&gt;0,IF('SUIVI DES VERIFICATIONS'!$W295="",1,0),0)</f>
        <v>0</v>
      </c>
      <c r="AP295" s="141">
        <f>IF('SUIVI DES VERIFICATIONS'!$V295&gt;0,IF('SUIVI DES VERIFICATIONS'!$X295="",1,0),0)</f>
        <v>0</v>
      </c>
      <c r="AQ295" s="141">
        <f>IF('SUIVI DES VERIFICATIONS'!$V295&gt;0,IF('SUIVI DES VERIFICATIONS'!$AG295="",1,0),0)</f>
        <v>0</v>
      </c>
      <c r="AR295" s="150" t="str">
        <f>IF(Y295="","",VLOOKUP(Y295,'[1]TABLEAU LC1'!A:A,1,FALSE))</f>
        <v>2019-656</v>
      </c>
    </row>
    <row r="296" spans="1:44" ht="30" customHeight="1">
      <c r="A296" s="95" t="str">
        <f t="shared" si="8"/>
        <v>43687-13--1</v>
      </c>
      <c r="B296" s="85">
        <v>43687</v>
      </c>
      <c r="C296" s="81" t="str">
        <f>VLOOKUP(A296,'Liste détentions mat2k'!$A$1:$I$2946,3,FALSE)</f>
        <v xml:space="preserve">CEPHISMER                     </v>
      </c>
      <c r="D296" s="86">
        <v>13</v>
      </c>
      <c r="E296" s="86"/>
      <c r="F296" s="86">
        <v>1</v>
      </c>
      <c r="G296" s="81" t="str">
        <f>IF('SUIVI DES VERIFICATIONS'!$D296="","",VLOOKUP(A296,'Liste détentions mat2k'!$A$1:$I$2946,5,FALSE))</f>
        <v xml:space="preserve">CH500 / SOUTIEN               </v>
      </c>
      <c r="H296" s="81" t="str">
        <f>IF('SUIVI DES VERIFICATIONS'!$E296="","",VLOOKUP(A296,'Liste détentions mat2k'!$A$1:$I$2946,7,FALSE))</f>
        <v/>
      </c>
      <c r="I296" s="102" t="str">
        <f>IF('SUIVI DES VERIFICATIONS'!$F296="","",VLOOKUP(A296,'Liste détentions mat2k'!$A$1:$I$2946,9,FALSE))</f>
        <v xml:space="preserve">MACHINE/EFFETS SPECIAUX       </v>
      </c>
      <c r="J296" s="109" t="s">
        <v>525</v>
      </c>
      <c r="K296" s="104" t="s">
        <v>525</v>
      </c>
      <c r="L296" s="104" t="s">
        <v>525</v>
      </c>
      <c r="M296" s="104" t="s">
        <v>525</v>
      </c>
      <c r="N296" s="104" t="s">
        <v>525</v>
      </c>
      <c r="O296" s="104" t="s">
        <v>526</v>
      </c>
      <c r="P296" s="104"/>
      <c r="Q296" s="104"/>
      <c r="R296" s="104"/>
      <c r="S296" s="104"/>
      <c r="T296" s="104"/>
      <c r="U296" s="114"/>
      <c r="V296" s="123"/>
      <c r="W296" s="117"/>
      <c r="X296" s="117"/>
      <c r="Y296" s="128"/>
      <c r="Z296" s="123"/>
      <c r="AA296" s="132"/>
      <c r="AB296" s="151" t="str">
        <f>IF('SUIVI DES VERIFICATIONS'!$V296="","",IF('SUIVI DES VERIFICATIONS'!$V296&lt;='SUIVI DES VERIFICATIONS'!$AD296,0,'SUIVI DES VERIFICATIONS'!$V296-'SUIVI DES VERIFICATIONS'!$AD296))</f>
        <v/>
      </c>
      <c r="AC296" s="134" t="str">
        <f t="shared" si="9"/>
        <v>JUIN</v>
      </c>
      <c r="AD296" s="135">
        <f>VLOOKUP('SUIVI DES VERIFICATIONS'!$AC296,'Liste 2'!$D$1:$E$12,2,FALSE)</f>
        <v>43646</v>
      </c>
      <c r="AE296" s="134" t="str">
        <f>IF('SUIVI DES VERIFICATIONS'!$V296="","",(MONTH('SUIVI DES VERIFICATIONS'!$V296))-(MONTH('SUIVI DES VERIFICATIONS'!$AD296)))</f>
        <v/>
      </c>
      <c r="AF296" s="134" t="str">
        <f>IF(V296="","",VLOOKUP(MONTH(V296),LISTES!$A$15:$B$26,2,FALSE))</f>
        <v/>
      </c>
      <c r="AG296" s="136"/>
      <c r="AH296" s="81"/>
      <c r="AI296" s="81"/>
      <c r="AJ296" s="81" t="s">
        <v>529</v>
      </c>
      <c r="AK296" s="116"/>
      <c r="AL296" s="81"/>
      <c r="AM296" s="117"/>
      <c r="AN296" s="128"/>
      <c r="AO296" s="163">
        <f>IF('SUIVI DES VERIFICATIONS'!$V296&gt;0,IF('SUIVI DES VERIFICATIONS'!$W296="",1,0),0)</f>
        <v>0</v>
      </c>
      <c r="AP296" s="137">
        <f>IF('SUIVI DES VERIFICATIONS'!$V296&gt;0,IF('SUIVI DES VERIFICATIONS'!$X296="",1,0),0)</f>
        <v>0</v>
      </c>
      <c r="AQ296" s="137">
        <f>IF('SUIVI DES VERIFICATIONS'!$V296&gt;0,IF('SUIVI DES VERIFICATIONS'!$AG296="",1,0),0)</f>
        <v>0</v>
      </c>
      <c r="AR296" s="152" t="str">
        <f>IF(Y296="","",VLOOKUP(Y296,'[1]TABLEAU LC1'!A:A,1,FALSE))</f>
        <v/>
      </c>
    </row>
    <row r="297" spans="1:44" ht="30" customHeight="1">
      <c r="A297" s="94" t="str">
        <f t="shared" si="8"/>
        <v>43687-13--7</v>
      </c>
      <c r="B297" s="88">
        <v>43687</v>
      </c>
      <c r="C297" s="87" t="str">
        <f>VLOOKUP(A297,'Liste détentions mat2k'!$A$1:$I$2946,3,FALSE)</f>
        <v xml:space="preserve">CEPHISMER                     </v>
      </c>
      <c r="D297" s="89">
        <v>13</v>
      </c>
      <c r="E297" s="89"/>
      <c r="F297" s="89">
        <v>7</v>
      </c>
      <c r="G297" s="87" t="str">
        <f>IF('SUIVI DES VERIFICATIONS'!$D297="","",VLOOKUP(A297,'Liste détentions mat2k'!$A$1:$I$2946,5,FALSE))</f>
        <v xml:space="preserve">CH500 / SOUTIEN               </v>
      </c>
      <c r="H297" s="87" t="str">
        <f>IF('SUIVI DES VERIFICATIONS'!$E297="","",VLOOKUP(A297,'Liste détentions mat2k'!$A$1:$I$2946,7,FALSE))</f>
        <v/>
      </c>
      <c r="I297" s="101" t="str">
        <f>IF('SUIVI DES VERIFICATIONS'!$F297="","",VLOOKUP(A297,'Liste détentions mat2k'!$A$1:$I$2946,9,FALSE))</f>
        <v xml:space="preserve">CASERNEMENT                   </v>
      </c>
      <c r="J297" s="108" t="s">
        <v>525</v>
      </c>
      <c r="K297" s="105" t="s">
        <v>525</v>
      </c>
      <c r="L297" s="105" t="s">
        <v>525</v>
      </c>
      <c r="M297" s="105" t="s">
        <v>525</v>
      </c>
      <c r="N297" s="105" t="s">
        <v>525</v>
      </c>
      <c r="O297" s="105" t="s">
        <v>526</v>
      </c>
      <c r="P297" s="105"/>
      <c r="Q297" s="105"/>
      <c r="R297" s="105"/>
      <c r="S297" s="105"/>
      <c r="T297" s="105"/>
      <c r="U297" s="113"/>
      <c r="V297" s="122"/>
      <c r="W297" s="119"/>
      <c r="X297" s="119"/>
      <c r="Y297" s="127"/>
      <c r="Z297" s="122"/>
      <c r="AA297" s="131"/>
      <c r="AB297" s="149" t="str">
        <f>IF('SUIVI DES VERIFICATIONS'!$V297="","",IF('SUIVI DES VERIFICATIONS'!$V297&lt;='SUIVI DES VERIFICATIONS'!$AD297,0,'SUIVI DES VERIFICATIONS'!$V297-'SUIVI DES VERIFICATIONS'!$AD297))</f>
        <v/>
      </c>
      <c r="AC297" s="138" t="str">
        <f t="shared" si="9"/>
        <v>JUIN</v>
      </c>
      <c r="AD297" s="139">
        <f>VLOOKUP('SUIVI DES VERIFICATIONS'!$AC297,'Liste 2'!$D$1:$E$12,2,FALSE)</f>
        <v>43646</v>
      </c>
      <c r="AE297" s="138" t="str">
        <f>IF('SUIVI DES VERIFICATIONS'!$V297="","",(MONTH('SUIVI DES VERIFICATIONS'!$V297))-(MONTH('SUIVI DES VERIFICATIONS'!$AD297)))</f>
        <v/>
      </c>
      <c r="AF297" s="138" t="str">
        <f>IF(V297="","",VLOOKUP(MONTH(V297),LISTES!$A$15:$B$26,2,FALSE))</f>
        <v/>
      </c>
      <c r="AG297" s="140"/>
      <c r="AH297" s="87"/>
      <c r="AI297" s="87"/>
      <c r="AJ297" s="87" t="s">
        <v>529</v>
      </c>
      <c r="AK297" s="118"/>
      <c r="AL297" s="87"/>
      <c r="AM297" s="119"/>
      <c r="AN297" s="127"/>
      <c r="AO297" s="162">
        <f>IF('SUIVI DES VERIFICATIONS'!$V297&gt;0,IF('SUIVI DES VERIFICATIONS'!$W297="",1,0),0)</f>
        <v>0</v>
      </c>
      <c r="AP297" s="141">
        <f>IF('SUIVI DES VERIFICATIONS'!$V297&gt;0,IF('SUIVI DES VERIFICATIONS'!$X297="",1,0),0)</f>
        <v>0</v>
      </c>
      <c r="AQ297" s="141">
        <f>IF('SUIVI DES VERIFICATIONS'!$V297&gt;0,IF('SUIVI DES VERIFICATIONS'!$AG297="",1,0),0)</f>
        <v>0</v>
      </c>
      <c r="AR297" s="150" t="str">
        <f>IF(Y297="","",VLOOKUP(Y297,'[1]TABLEAU LC1'!A:A,1,FALSE))</f>
        <v/>
      </c>
    </row>
    <row r="298" spans="1:44" ht="30" customHeight="1">
      <c r="A298" s="95" t="str">
        <f t="shared" si="8"/>
        <v>45186-10--1</v>
      </c>
      <c r="B298" s="85">
        <v>45186</v>
      </c>
      <c r="C298" s="81" t="str">
        <f>VLOOKUP(A298,'Liste détentions mat2k'!$A$1:$I$2946,3,FALSE)</f>
        <v xml:space="preserve">CEPN                          </v>
      </c>
      <c r="D298" s="86">
        <v>10</v>
      </c>
      <c r="E298" s="86"/>
      <c r="F298" s="86">
        <v>1</v>
      </c>
      <c r="G298" s="81" t="str">
        <f>IF('SUIVI DES VERIFICATIONS'!$D298="","",VLOOKUP(A298,'Liste détentions mat2k'!$A$1:$I$2946,5,FALSE))</f>
        <v xml:space="preserve">CEPN BASE NAVALE 1            </v>
      </c>
      <c r="H298" s="81" t="str">
        <f>IF('SUIVI DES VERIFICATIONS'!$E298="","",VLOOKUP(A298,'Liste détentions mat2k'!$A$1:$I$2946,7,FALSE))</f>
        <v/>
      </c>
      <c r="I298" s="102" t="str">
        <f>IF('SUIVI DES VERIFICATIONS'!$F298="","",VLOOKUP(A298,'Liste détentions mat2k'!$A$1:$I$2946,9,FALSE))</f>
        <v xml:space="preserve">BUREAUTIQUE                   </v>
      </c>
      <c r="J298" s="109" t="s">
        <v>525</v>
      </c>
      <c r="K298" s="104" t="s">
        <v>525</v>
      </c>
      <c r="L298" s="104" t="s">
        <v>525</v>
      </c>
      <c r="M298" s="104" t="s">
        <v>526</v>
      </c>
      <c r="N298" s="104" t="s">
        <v>525</v>
      </c>
      <c r="O298" s="104" t="s">
        <v>525</v>
      </c>
      <c r="P298" s="104"/>
      <c r="Q298" s="104"/>
      <c r="R298" s="104"/>
      <c r="S298" s="104"/>
      <c r="T298" s="104"/>
      <c r="U298" s="114"/>
      <c r="V298" s="123">
        <v>43570</v>
      </c>
      <c r="W298" s="117" t="s">
        <v>542</v>
      </c>
      <c r="X298" s="117" t="s">
        <v>825</v>
      </c>
      <c r="Y298" s="128" t="s">
        <v>1044</v>
      </c>
      <c r="Z298" s="123">
        <v>43553</v>
      </c>
      <c r="AA298" s="132"/>
      <c r="AB298" s="151">
        <f>IF('SUIVI DES VERIFICATIONS'!$V298="","",IF('SUIVI DES VERIFICATIONS'!$V298&lt;='SUIVI DES VERIFICATIONS'!$AD298,0,'SUIVI DES VERIFICATIONS'!$V298-'SUIVI DES VERIFICATIONS'!$AD298))</f>
        <v>0</v>
      </c>
      <c r="AC298" s="134" t="str">
        <f t="shared" si="9"/>
        <v>AVRIL</v>
      </c>
      <c r="AD298" s="135">
        <f>VLOOKUP('SUIVI DES VERIFICATIONS'!$AC298,'Liste 2'!$D$1:$E$12,2,FALSE)</f>
        <v>43585</v>
      </c>
      <c r="AE298" s="134">
        <f>IF('SUIVI DES VERIFICATIONS'!$V298="","",(MONTH('SUIVI DES VERIFICATIONS'!$V298))-(MONTH('SUIVI DES VERIFICATIONS'!$AD298)))</f>
        <v>0</v>
      </c>
      <c r="AF298" s="134" t="str">
        <f>IF(V298="","",VLOOKUP(MONTH(V298),LISTES!$A$15:$B$26,2,FALSE))</f>
        <v>AVRIL</v>
      </c>
      <c r="AG298" s="136" t="s">
        <v>9</v>
      </c>
      <c r="AH298" s="81"/>
      <c r="AI298" s="81"/>
      <c r="AJ298" s="81"/>
      <c r="AK298" s="116"/>
      <c r="AL298" s="81"/>
      <c r="AM298" s="117"/>
      <c r="AN298" s="128"/>
      <c r="AO298" s="163">
        <f>IF('SUIVI DES VERIFICATIONS'!$V298&gt;0,IF('SUIVI DES VERIFICATIONS'!$W298="",1,0),0)</f>
        <v>0</v>
      </c>
      <c r="AP298" s="137">
        <f>IF('SUIVI DES VERIFICATIONS'!$V298&gt;0,IF('SUIVI DES VERIFICATIONS'!$X298="",1,0),0)</f>
        <v>0</v>
      </c>
      <c r="AQ298" s="137">
        <f>IF('SUIVI DES VERIFICATIONS'!$V298&gt;0,IF('SUIVI DES VERIFICATIONS'!$AG298="",1,0),0)</f>
        <v>0</v>
      </c>
      <c r="AR298" s="152" t="str">
        <f>IF(Y298="","",VLOOKUP(Y298,'[1]TABLEAU LC1'!A:A,1,FALSE))</f>
        <v>2019-1195</v>
      </c>
    </row>
    <row r="299" spans="1:44" ht="30" customHeight="1">
      <c r="A299" s="94" t="str">
        <f t="shared" si="8"/>
        <v>45186-10--2</v>
      </c>
      <c r="B299" s="88">
        <v>45186</v>
      </c>
      <c r="C299" s="87" t="str">
        <f>VLOOKUP(A299,'Liste détentions mat2k'!$A$1:$I$2946,3,FALSE)</f>
        <v xml:space="preserve">CEPN                          </v>
      </c>
      <c r="D299" s="89">
        <v>10</v>
      </c>
      <c r="E299" s="89"/>
      <c r="F299" s="89">
        <v>2</v>
      </c>
      <c r="G299" s="87" t="str">
        <f>IF('SUIVI DES VERIFICATIONS'!$D299="","",VLOOKUP(A299,'Liste détentions mat2k'!$A$1:$I$2946,5,FALSE))</f>
        <v xml:space="preserve">CEPN BASE NAVALE 1            </v>
      </c>
      <c r="H299" s="87" t="str">
        <f>IF('SUIVI DES VERIFICATIONS'!$E299="","",VLOOKUP(A299,'Liste détentions mat2k'!$A$1:$I$2946,7,FALSE))</f>
        <v/>
      </c>
      <c r="I299" s="101" t="str">
        <f>IF('SUIVI DES VERIFICATIONS'!$F299="","",VLOOKUP(A299,'Liste détentions mat2k'!$A$1:$I$2946,9,FALSE))</f>
        <v xml:space="preserve">CASERNEMENT                   </v>
      </c>
      <c r="J299" s="108"/>
      <c r="K299" s="105" t="s">
        <v>526</v>
      </c>
      <c r="L299" s="105" t="s">
        <v>525</v>
      </c>
      <c r="M299" s="105" t="s">
        <v>525</v>
      </c>
      <c r="N299" s="105" t="s">
        <v>525</v>
      </c>
      <c r="O299" s="105" t="s">
        <v>525</v>
      </c>
      <c r="P299" s="105"/>
      <c r="Q299" s="105"/>
      <c r="R299" s="105"/>
      <c r="S299" s="105"/>
      <c r="T299" s="105"/>
      <c r="U299" s="113"/>
      <c r="V299" s="122">
        <v>43489</v>
      </c>
      <c r="W299" s="119" t="s">
        <v>543</v>
      </c>
      <c r="X299" s="119" t="s">
        <v>825</v>
      </c>
      <c r="Y299" s="127" t="s">
        <v>604</v>
      </c>
      <c r="Z299" s="122"/>
      <c r="AA299" s="131"/>
      <c r="AB299" s="149">
        <f>IF('SUIVI DES VERIFICATIONS'!$V299="","",IF('SUIVI DES VERIFICATIONS'!$V299&lt;='SUIVI DES VERIFICATIONS'!$AD299,0,'SUIVI DES VERIFICATIONS'!$V299-'SUIVI DES VERIFICATIONS'!$AD299))</f>
        <v>0</v>
      </c>
      <c r="AC299" s="138" t="str">
        <f t="shared" si="9"/>
        <v>FEVRIER</v>
      </c>
      <c r="AD299" s="139">
        <f>VLOOKUP('SUIVI DES VERIFICATIONS'!$AC299,'Liste 2'!$D$1:$E$12,2,FALSE)</f>
        <v>43524</v>
      </c>
      <c r="AE299" s="138">
        <f>IF('SUIVI DES VERIFICATIONS'!$V299="","",(MONTH('SUIVI DES VERIFICATIONS'!$V299))-(MONTH('SUIVI DES VERIFICATIONS'!$AD299)))</f>
        <v>-1</v>
      </c>
      <c r="AF299" s="138" t="str">
        <f>IF(V299="","",VLOOKUP(MONTH(V299),LISTES!$A$15:$B$26,2,FALSE))</f>
        <v>JANVIER</v>
      </c>
      <c r="AG299" s="140" t="s">
        <v>6</v>
      </c>
      <c r="AH299" s="87"/>
      <c r="AI299" s="87"/>
      <c r="AJ299" s="87"/>
      <c r="AK299" s="118"/>
      <c r="AL299" s="87"/>
      <c r="AM299" s="119"/>
      <c r="AN299" s="127"/>
      <c r="AO299" s="162">
        <f>IF('SUIVI DES VERIFICATIONS'!$V299&gt;0,IF('SUIVI DES VERIFICATIONS'!$W299="",1,0),0)</f>
        <v>0</v>
      </c>
      <c r="AP299" s="141">
        <f>IF('SUIVI DES VERIFICATIONS'!$V299&gt;0,IF('SUIVI DES VERIFICATIONS'!$X299="",1,0),0)</f>
        <v>0</v>
      </c>
      <c r="AQ299" s="141">
        <f>IF('SUIVI DES VERIFICATIONS'!$V299&gt;0,IF('SUIVI DES VERIFICATIONS'!$AG299="",1,0),0)</f>
        <v>0</v>
      </c>
      <c r="AR299" s="150" t="str">
        <f>IF(Y299="","",VLOOKUP(Y299,'[1]TABLEAU LC1'!A:A,1,FALSE))</f>
        <v>2019-158</v>
      </c>
    </row>
    <row r="300" spans="1:44" ht="30" customHeight="1">
      <c r="A300" s="95" t="str">
        <f t="shared" si="8"/>
        <v>45186-10--3</v>
      </c>
      <c r="B300" s="85">
        <v>45186</v>
      </c>
      <c r="C300" s="81" t="str">
        <f>VLOOKUP(A300,'Liste détentions mat2k'!$A$1:$I$2946,3,FALSE)</f>
        <v xml:space="preserve">CEPN                          </v>
      </c>
      <c r="D300" s="86">
        <v>10</v>
      </c>
      <c r="E300" s="86"/>
      <c r="F300" s="86">
        <v>3</v>
      </c>
      <c r="G300" s="81" t="str">
        <f>IF('SUIVI DES VERIFICATIONS'!$D300="","",VLOOKUP(A300,'Liste détentions mat2k'!$A$1:$I$2946,5,FALSE))</f>
        <v xml:space="preserve">CEPN BASE NAVALE 1            </v>
      </c>
      <c r="H300" s="81" t="str">
        <f>IF('SUIVI DES VERIFICATIONS'!$E300="","",VLOOKUP(A300,'Liste détentions mat2k'!$A$1:$I$2946,7,FALSE))</f>
        <v/>
      </c>
      <c r="I300" s="102" t="str">
        <f>IF('SUIVI DES VERIFICATIONS'!$F300="","",VLOOKUP(A300,'Liste détentions mat2k'!$A$1:$I$2946,9,FALSE))</f>
        <v xml:space="preserve">SECURITE                      </v>
      </c>
      <c r="J300" s="109" t="s">
        <v>525</v>
      </c>
      <c r="K300" s="104" t="s">
        <v>525</v>
      </c>
      <c r="L300" s="104" t="s">
        <v>525</v>
      </c>
      <c r="M300" s="104" t="s">
        <v>525</v>
      </c>
      <c r="N300" s="104" t="s">
        <v>526</v>
      </c>
      <c r="O300" s="104" t="s">
        <v>525</v>
      </c>
      <c r="P300" s="104"/>
      <c r="Q300" s="104"/>
      <c r="R300" s="104"/>
      <c r="S300" s="104"/>
      <c r="T300" s="104"/>
      <c r="U300" s="114"/>
      <c r="V300" s="123">
        <v>43584</v>
      </c>
      <c r="W300" s="117" t="s">
        <v>542</v>
      </c>
      <c r="X300" s="117" t="s">
        <v>825</v>
      </c>
      <c r="Y300" s="128" t="s">
        <v>1092</v>
      </c>
      <c r="Z300" s="123">
        <v>43584</v>
      </c>
      <c r="AA300" s="132"/>
      <c r="AB300" s="151">
        <f>IF('SUIVI DES VERIFICATIONS'!$V300="","",IF('SUIVI DES VERIFICATIONS'!$V300&lt;='SUIVI DES VERIFICATIONS'!$AD300,0,'SUIVI DES VERIFICATIONS'!$V300-'SUIVI DES VERIFICATIONS'!$AD300))</f>
        <v>0</v>
      </c>
      <c r="AC300" s="134" t="str">
        <f t="shared" si="9"/>
        <v>MAI</v>
      </c>
      <c r="AD300" s="135">
        <f>VLOOKUP('SUIVI DES VERIFICATIONS'!$AC300,'Liste 2'!$D$1:$E$12,2,FALSE)</f>
        <v>43616</v>
      </c>
      <c r="AE300" s="134">
        <f>IF('SUIVI DES VERIFICATIONS'!$V300="","",(MONTH('SUIVI DES VERIFICATIONS'!$V300))-(MONTH('SUIVI DES VERIFICATIONS'!$AD300)))</f>
        <v>-1</v>
      </c>
      <c r="AF300" s="134" t="str">
        <f>IF(V300="","",VLOOKUP(MONTH(V300),LISTES!$A$15:$B$26,2,FALSE))</f>
        <v>AVRIL</v>
      </c>
      <c r="AG300" s="136" t="s">
        <v>9</v>
      </c>
      <c r="AH300" s="81"/>
      <c r="AI300" s="81"/>
      <c r="AJ300" s="81" t="s">
        <v>529</v>
      </c>
      <c r="AK300" s="116">
        <v>43591</v>
      </c>
      <c r="AL300" s="81"/>
      <c r="AM300" s="117"/>
      <c r="AN300" s="128"/>
      <c r="AO300" s="163">
        <f>IF('SUIVI DES VERIFICATIONS'!$V300&gt;0,IF('SUIVI DES VERIFICATIONS'!$W300="",1,0),0)</f>
        <v>0</v>
      </c>
      <c r="AP300" s="137">
        <f>IF('SUIVI DES VERIFICATIONS'!$V300&gt;0,IF('SUIVI DES VERIFICATIONS'!$X300="",1,0),0)</f>
        <v>0</v>
      </c>
      <c r="AQ300" s="137">
        <f>IF('SUIVI DES VERIFICATIONS'!$V300&gt;0,IF('SUIVI DES VERIFICATIONS'!$AG300="",1,0),0)</f>
        <v>0</v>
      </c>
      <c r="AR300" s="152" t="str">
        <f>IF(Y300="","",VLOOKUP(Y300,'[1]TABLEAU LC1'!A:A,1,FALSE))</f>
        <v>2019-1385</v>
      </c>
    </row>
    <row r="301" spans="1:44" ht="30" customHeight="1">
      <c r="A301" s="94" t="str">
        <f t="shared" si="8"/>
        <v>45186-10--4</v>
      </c>
      <c r="B301" s="88">
        <v>45186</v>
      </c>
      <c r="C301" s="87" t="str">
        <f>VLOOKUP(A301,'Liste détentions mat2k'!$A$1:$I$2946,3,FALSE)</f>
        <v xml:space="preserve">CEPN                          </v>
      </c>
      <c r="D301" s="89">
        <v>10</v>
      </c>
      <c r="E301" s="89"/>
      <c r="F301" s="89">
        <v>4</v>
      </c>
      <c r="G301" s="87" t="str">
        <f>IF('SUIVI DES VERIFICATIONS'!$D301="","",VLOOKUP(A301,'Liste détentions mat2k'!$A$1:$I$2946,5,FALSE))</f>
        <v xml:space="preserve">CEPN BASE NAVALE 1            </v>
      </c>
      <c r="H301" s="87" t="str">
        <f>IF('SUIVI DES VERIFICATIONS'!$E301="","",VLOOKUP(A301,'Liste détentions mat2k'!$A$1:$I$2946,7,FALSE))</f>
        <v/>
      </c>
      <c r="I301" s="101" t="str">
        <f>IF('SUIVI DES VERIFICATIONS'!$F301="","",VLOOKUP(A301,'Liste détentions mat2k'!$A$1:$I$2946,9,FALSE))</f>
        <v xml:space="preserve">QUALITE   (ETEINTE)           </v>
      </c>
      <c r="J301" s="108" t="s">
        <v>525</v>
      </c>
      <c r="K301" s="105" t="s">
        <v>525</v>
      </c>
      <c r="L301" s="105" t="s">
        <v>526</v>
      </c>
      <c r="M301" s="105" t="s">
        <v>525</v>
      </c>
      <c r="N301" s="105" t="s">
        <v>525</v>
      </c>
      <c r="O301" s="105" t="s">
        <v>525</v>
      </c>
      <c r="P301" s="105"/>
      <c r="Q301" s="105"/>
      <c r="R301" s="105"/>
      <c r="S301" s="105"/>
      <c r="T301" s="105"/>
      <c r="U301" s="113"/>
      <c r="V301" s="122">
        <v>43550</v>
      </c>
      <c r="W301" s="119" t="s">
        <v>543</v>
      </c>
      <c r="X301" s="119" t="s">
        <v>825</v>
      </c>
      <c r="Y301" s="127" t="s">
        <v>914</v>
      </c>
      <c r="Z301" s="122">
        <v>43522</v>
      </c>
      <c r="AA301" s="131"/>
      <c r="AB301" s="149">
        <f>IF('SUIVI DES VERIFICATIONS'!$V301="","",IF('SUIVI DES VERIFICATIONS'!$V301&lt;='SUIVI DES VERIFICATIONS'!$AD301,0,'SUIVI DES VERIFICATIONS'!$V301-'SUIVI DES VERIFICATIONS'!$AD301))</f>
        <v>0</v>
      </c>
      <c r="AC301" s="138" t="str">
        <f t="shared" si="9"/>
        <v>MARS</v>
      </c>
      <c r="AD301" s="139">
        <f>VLOOKUP('SUIVI DES VERIFICATIONS'!$AC301,'Liste 2'!$D$1:$E$12,2,FALSE)</f>
        <v>43555</v>
      </c>
      <c r="AE301" s="138">
        <f>IF('SUIVI DES VERIFICATIONS'!$V301="","",(MONTH('SUIVI DES VERIFICATIONS'!$V301))-(MONTH('SUIVI DES VERIFICATIONS'!$AD301)))</f>
        <v>0</v>
      </c>
      <c r="AF301" s="138" t="str">
        <f>IF(V301="","",VLOOKUP(MONTH(V301),LISTES!$A$15:$B$26,2,FALSE))</f>
        <v>MARS</v>
      </c>
      <c r="AG301" s="140" t="s">
        <v>8</v>
      </c>
      <c r="AH301" s="87"/>
      <c r="AI301" s="87"/>
      <c r="AJ301" s="87"/>
      <c r="AK301" s="118"/>
      <c r="AL301" s="87"/>
      <c r="AM301" s="119" t="s">
        <v>529</v>
      </c>
      <c r="AN301" s="127"/>
      <c r="AO301" s="162">
        <f>IF('SUIVI DES VERIFICATIONS'!$V301&gt;0,IF('SUIVI DES VERIFICATIONS'!$W301="",1,0),0)</f>
        <v>0</v>
      </c>
      <c r="AP301" s="141">
        <f>IF('SUIVI DES VERIFICATIONS'!$V301&gt;0,IF('SUIVI DES VERIFICATIONS'!$X301="",1,0),0)</f>
        <v>0</v>
      </c>
      <c r="AQ301" s="141">
        <f>IF('SUIVI DES VERIFICATIONS'!$V301&gt;0,IF('SUIVI DES VERIFICATIONS'!$AG301="",1,0),0)</f>
        <v>0</v>
      </c>
      <c r="AR301" s="150" t="str">
        <f>IF(Y301="","",VLOOKUP(Y301,'[1]TABLEAU LC1'!A:A,1,FALSE))</f>
        <v>2019-850</v>
      </c>
    </row>
    <row r="302" spans="1:44" ht="30" customHeight="1">
      <c r="A302" s="95" t="str">
        <f t="shared" si="8"/>
        <v>45186-40--0</v>
      </c>
      <c r="B302" s="85">
        <v>45186</v>
      </c>
      <c r="C302" s="81" t="str">
        <f>VLOOKUP(A302,'Liste détentions mat2k'!$A$1:$I$2946,3,FALSE)</f>
        <v xml:space="preserve">CEPN                          </v>
      </c>
      <c r="D302" s="86">
        <v>40</v>
      </c>
      <c r="E302" s="86"/>
      <c r="F302" s="86">
        <v>0</v>
      </c>
      <c r="G302" s="81" t="str">
        <f>IF('SUIVI DES VERIFICATIONS'!$D302="","",VLOOKUP(A302,'Liste détentions mat2k'!$A$1:$I$2946,5,FALSE))</f>
        <v xml:space="preserve">CEPN MOURILLON                </v>
      </c>
      <c r="H302" s="81" t="str">
        <f>IF('SUIVI DES VERIFICATIONS'!$E302="","",VLOOKUP(A302,'Liste détentions mat2k'!$A$1:$I$2946,7,FALSE))</f>
        <v/>
      </c>
      <c r="I302" s="102" t="str">
        <f>IF('SUIVI DES VERIFICATIONS'!$F302="","",VLOOKUP(A302,'Liste détentions mat2k'!$A$1:$I$2946,9,FALSE))</f>
        <v xml:space="preserve">CASERNEMENT                   </v>
      </c>
      <c r="J302" s="109"/>
      <c r="K302" s="104" t="s">
        <v>526</v>
      </c>
      <c r="L302" s="104" t="s">
        <v>525</v>
      </c>
      <c r="M302" s="104" t="s">
        <v>525</v>
      </c>
      <c r="N302" s="104" t="s">
        <v>525</v>
      </c>
      <c r="O302" s="104" t="s">
        <v>525</v>
      </c>
      <c r="P302" s="104"/>
      <c r="Q302" s="104"/>
      <c r="R302" s="104"/>
      <c r="S302" s="104"/>
      <c r="T302" s="104"/>
      <c r="U302" s="114"/>
      <c r="V302" s="123"/>
      <c r="W302" s="117"/>
      <c r="X302" s="117"/>
      <c r="Y302" s="128"/>
      <c r="Z302" s="123"/>
      <c r="AA302" s="132" t="s">
        <v>1024</v>
      </c>
      <c r="AB302" s="151" t="str">
        <f>IF('SUIVI DES VERIFICATIONS'!$V302="","",IF('SUIVI DES VERIFICATIONS'!$V302&lt;='SUIVI DES VERIFICATIONS'!$AD302,0,'SUIVI DES VERIFICATIONS'!$V302-'SUIVI DES VERIFICATIONS'!$AD302))</f>
        <v/>
      </c>
      <c r="AC302" s="134" t="str">
        <f t="shared" si="9"/>
        <v>FEVRIER</v>
      </c>
      <c r="AD302" s="135">
        <f>VLOOKUP('SUIVI DES VERIFICATIONS'!$AC302,'Liste 2'!$D$1:$E$12,2,FALSE)</f>
        <v>43524</v>
      </c>
      <c r="AE302" s="134" t="str">
        <f>IF('SUIVI DES VERIFICATIONS'!$V302="","",(MONTH('SUIVI DES VERIFICATIONS'!$V302))-(MONTH('SUIVI DES VERIFICATIONS'!$AD302)))</f>
        <v/>
      </c>
      <c r="AF302" s="134" t="str">
        <f>IF(V302="","",VLOOKUP(MONTH(V302),LISTES!$A$15:$B$26,2,FALSE))</f>
        <v/>
      </c>
      <c r="AG302" s="136"/>
      <c r="AH302" s="81"/>
      <c r="AI302" s="81"/>
      <c r="AJ302" s="81"/>
      <c r="AK302" s="116"/>
      <c r="AL302" s="81"/>
      <c r="AM302" s="117"/>
      <c r="AN302" s="128"/>
      <c r="AO302" s="163">
        <f>IF('SUIVI DES VERIFICATIONS'!$V302&gt;0,IF('SUIVI DES VERIFICATIONS'!$W302="",1,0),0)</f>
        <v>0</v>
      </c>
      <c r="AP302" s="137">
        <f>IF('SUIVI DES VERIFICATIONS'!$V302&gt;0,IF('SUIVI DES VERIFICATIONS'!$X302="",1,0),0)</f>
        <v>0</v>
      </c>
      <c r="AQ302" s="137">
        <f>IF('SUIVI DES VERIFICATIONS'!$V302&gt;0,IF('SUIVI DES VERIFICATIONS'!$AG302="",1,0),0)</f>
        <v>0</v>
      </c>
      <c r="AR302" s="152" t="str">
        <f>IF(Y302="","",VLOOKUP(Y302,'[1]TABLEAU LC1'!A:A,1,FALSE))</f>
        <v/>
      </c>
    </row>
    <row r="303" spans="1:44" ht="30" customHeight="1">
      <c r="A303" s="94" t="str">
        <f t="shared" si="8"/>
        <v>45186-40--4</v>
      </c>
      <c r="B303" s="88">
        <v>45186</v>
      </c>
      <c r="C303" s="87" t="str">
        <f>VLOOKUP(A303,'Liste détentions mat2k'!$A$1:$I$2946,3,FALSE)</f>
        <v xml:space="preserve">CEPN                          </v>
      </c>
      <c r="D303" s="89">
        <v>40</v>
      </c>
      <c r="E303" s="89"/>
      <c r="F303" s="89">
        <v>4</v>
      </c>
      <c r="G303" s="87" t="str">
        <f>IF('SUIVI DES VERIFICATIONS'!$D303="","",VLOOKUP(A303,'Liste détentions mat2k'!$A$1:$I$2946,5,FALSE))</f>
        <v xml:space="preserve">CEPN MOURILLON                </v>
      </c>
      <c r="H303" s="87" t="str">
        <f>IF('SUIVI DES VERIFICATIONS'!$E303="","",VLOOKUP(A303,'Liste détentions mat2k'!$A$1:$I$2946,7,FALSE))</f>
        <v/>
      </c>
      <c r="I303" s="101" t="str">
        <f>IF('SUIVI DES VERIFICATIONS'!$F303="","",VLOOKUP(A303,'Liste détentions mat2k'!$A$1:$I$2946,9,FALSE))</f>
        <v xml:space="preserve">DIVERS                        </v>
      </c>
      <c r="J303" s="108" t="s">
        <v>525</v>
      </c>
      <c r="K303" s="105" t="s">
        <v>525</v>
      </c>
      <c r="L303" s="105" t="s">
        <v>525</v>
      </c>
      <c r="M303" s="105" t="s">
        <v>526</v>
      </c>
      <c r="N303" s="105" t="s">
        <v>525</v>
      </c>
      <c r="O303" s="105" t="s">
        <v>525</v>
      </c>
      <c r="P303" s="105"/>
      <c r="Q303" s="105"/>
      <c r="R303" s="105"/>
      <c r="S303" s="105"/>
      <c r="T303" s="105"/>
      <c r="U303" s="113"/>
      <c r="V303" s="122">
        <v>43479</v>
      </c>
      <c r="W303" s="119" t="s">
        <v>537</v>
      </c>
      <c r="X303" s="119" t="s">
        <v>825</v>
      </c>
      <c r="Y303" s="127" t="s">
        <v>1013</v>
      </c>
      <c r="Z303" s="122"/>
      <c r="AA303" s="131"/>
      <c r="AB303" s="149">
        <f>IF('SUIVI DES VERIFICATIONS'!$V303="","",IF('SUIVI DES VERIFICATIONS'!$V303&lt;='SUIVI DES VERIFICATIONS'!$AD303,0,'SUIVI DES VERIFICATIONS'!$V303-'SUIVI DES VERIFICATIONS'!$AD303))</f>
        <v>0</v>
      </c>
      <c r="AC303" s="138" t="str">
        <f t="shared" si="9"/>
        <v>AVRIL</v>
      </c>
      <c r="AD303" s="139">
        <f>VLOOKUP('SUIVI DES VERIFICATIONS'!$AC303,'Liste 2'!$D$1:$E$12,2,FALSE)</f>
        <v>43585</v>
      </c>
      <c r="AE303" s="138">
        <f>IF('SUIVI DES VERIFICATIONS'!$V303="","",(MONTH('SUIVI DES VERIFICATIONS'!$V303))-(MONTH('SUIVI DES VERIFICATIONS'!$AD303)))</f>
        <v>-3</v>
      </c>
      <c r="AF303" s="138" t="str">
        <f>IF(V303="","",VLOOKUP(MONTH(V303),LISTES!$A$15:$B$26,2,FALSE))</f>
        <v>JANVIER</v>
      </c>
      <c r="AG303" s="140" t="s">
        <v>6</v>
      </c>
      <c r="AH303" s="87"/>
      <c r="AI303" s="87"/>
      <c r="AJ303" s="87"/>
      <c r="AK303" s="118"/>
      <c r="AL303" s="87"/>
      <c r="AM303" s="119"/>
      <c r="AN303" s="127"/>
      <c r="AO303" s="162">
        <f>IF('SUIVI DES VERIFICATIONS'!$V303&gt;0,IF('SUIVI DES VERIFICATIONS'!$W303="",1,0),0)</f>
        <v>0</v>
      </c>
      <c r="AP303" s="141">
        <f>IF('SUIVI DES VERIFICATIONS'!$V303&gt;0,IF('SUIVI DES VERIFICATIONS'!$X303="",1,0),0)</f>
        <v>0</v>
      </c>
      <c r="AQ303" s="141">
        <f>IF('SUIVI DES VERIFICATIONS'!$V303&gt;0,IF('SUIVI DES VERIFICATIONS'!$AG303="",1,0),0)</f>
        <v>0</v>
      </c>
      <c r="AR303" s="150" t="str">
        <f>IF(Y303="","",VLOOKUP(Y303,'[1]TABLEAU LC1'!A:A,1,FALSE))</f>
        <v>2019-25</v>
      </c>
    </row>
    <row r="304" spans="1:44" ht="30" customHeight="1">
      <c r="A304" s="95" t="str">
        <f t="shared" si="8"/>
        <v>43010-1--1</v>
      </c>
      <c r="B304" s="85">
        <v>43010</v>
      </c>
      <c r="C304" s="81" t="str">
        <f>VLOOKUP(A304,'Liste détentions mat2k'!$A$1:$I$2946,3,FALSE)</f>
        <v xml:space="preserve">CERH                          </v>
      </c>
      <c r="D304" s="86">
        <v>1</v>
      </c>
      <c r="E304" s="86"/>
      <c r="F304" s="86">
        <v>1</v>
      </c>
      <c r="G304" s="81" t="str">
        <f>IF('SUIVI DES VERIFICATIONS'!$D304="","",VLOOKUP(A304,'Liste détentions mat2k'!$A$1:$I$2946,5,FALSE))</f>
        <v xml:space="preserve">SERVICE UNIQUE                </v>
      </c>
      <c r="H304" s="81" t="str">
        <f>IF('SUIVI DES VERIFICATIONS'!$E304="","",VLOOKUP(A304,'Liste détentions mat2k'!$A$1:$I$2946,7,FALSE))</f>
        <v/>
      </c>
      <c r="I304" s="102" t="str">
        <f>IF('SUIVI DES VERIFICATIONS'!$F304="","",VLOOKUP(A304,'Liste détentions mat2k'!$A$1:$I$2946,9,FALSE))</f>
        <v xml:space="preserve">CASERNEMENT                   </v>
      </c>
      <c r="J304" s="109"/>
      <c r="K304" s="104" t="s">
        <v>525</v>
      </c>
      <c r="L304" s="104" t="s">
        <v>525</v>
      </c>
      <c r="M304" s="104" t="s">
        <v>525</v>
      </c>
      <c r="N304" s="104" t="s">
        <v>526</v>
      </c>
      <c r="O304" s="104" t="s">
        <v>525</v>
      </c>
      <c r="P304" s="104"/>
      <c r="Q304" s="104"/>
      <c r="R304" s="104"/>
      <c r="S304" s="104"/>
      <c r="T304" s="104"/>
      <c r="U304" s="114"/>
      <c r="V304" s="123"/>
      <c r="W304" s="117"/>
      <c r="X304" s="117"/>
      <c r="Y304" s="128"/>
      <c r="Z304" s="123">
        <v>43584</v>
      </c>
      <c r="AA304" s="132"/>
      <c r="AB304" s="151" t="str">
        <f>IF('SUIVI DES VERIFICATIONS'!$V304="","",IF('SUIVI DES VERIFICATIONS'!$V304&lt;='SUIVI DES VERIFICATIONS'!$AD304,0,'SUIVI DES VERIFICATIONS'!$V304-'SUIVI DES VERIFICATIONS'!$AD304))</f>
        <v/>
      </c>
      <c r="AC304" s="134" t="str">
        <f t="shared" si="9"/>
        <v>MAI</v>
      </c>
      <c r="AD304" s="135">
        <f>VLOOKUP('SUIVI DES VERIFICATIONS'!$AC304,'Liste 2'!$D$1:$E$12,2,FALSE)</f>
        <v>43616</v>
      </c>
      <c r="AE304" s="134" t="str">
        <f>IF('SUIVI DES VERIFICATIONS'!$V304="","",(MONTH('SUIVI DES VERIFICATIONS'!$V304))-(MONTH('SUIVI DES VERIFICATIONS'!$AD304)))</f>
        <v/>
      </c>
      <c r="AF304" s="134" t="str">
        <f>IF(V304="","",VLOOKUP(MONTH(V304),LISTES!$A$15:$B$26,2,FALSE))</f>
        <v/>
      </c>
      <c r="AG304" s="136"/>
      <c r="AH304" s="81"/>
      <c r="AI304" s="81"/>
      <c r="AJ304" s="81"/>
      <c r="AK304" s="116"/>
      <c r="AL304" s="81"/>
      <c r="AM304" s="117"/>
      <c r="AN304" s="128"/>
      <c r="AO304" s="163">
        <f>IF('SUIVI DES VERIFICATIONS'!$V304&gt;0,IF('SUIVI DES VERIFICATIONS'!$W304="",1,0),0)</f>
        <v>0</v>
      </c>
      <c r="AP304" s="137">
        <f>IF('SUIVI DES VERIFICATIONS'!$V304&gt;0,IF('SUIVI DES VERIFICATIONS'!$X304="",1,0),0)</f>
        <v>0</v>
      </c>
      <c r="AQ304" s="137">
        <f>IF('SUIVI DES VERIFICATIONS'!$V304&gt;0,IF('SUIVI DES VERIFICATIONS'!$AG304="",1,0),0)</f>
        <v>0</v>
      </c>
      <c r="AR304" s="152" t="str">
        <f>IF(Y304="","",VLOOKUP(Y304,'[1]TABLEAU LC1'!A:A,1,FALSE))</f>
        <v/>
      </c>
    </row>
    <row r="305" spans="1:44" ht="30" customHeight="1">
      <c r="A305" s="94" t="str">
        <f t="shared" si="8"/>
        <v>43010-1--2</v>
      </c>
      <c r="B305" s="88">
        <v>43010</v>
      </c>
      <c r="C305" s="87" t="str">
        <f>VLOOKUP(A305,'Liste détentions mat2k'!$A$1:$I$2946,3,FALSE)</f>
        <v xml:space="preserve">CERH                          </v>
      </c>
      <c r="D305" s="89">
        <v>1</v>
      </c>
      <c r="E305" s="89"/>
      <c r="F305" s="89">
        <v>2</v>
      </c>
      <c r="G305" s="87" t="str">
        <f>IF('SUIVI DES VERIFICATIONS'!$D305="","",VLOOKUP(A305,'Liste détentions mat2k'!$A$1:$I$2946,5,FALSE))</f>
        <v xml:space="preserve">SERVICE UNIQUE                </v>
      </c>
      <c r="H305" s="87" t="str">
        <f>IF('SUIVI DES VERIFICATIONS'!$E305="","",VLOOKUP(A305,'Liste détentions mat2k'!$A$1:$I$2946,7,FALSE))</f>
        <v/>
      </c>
      <c r="I305" s="101" t="str">
        <f>IF('SUIVI DES VERIFICATIONS'!$F305="","",VLOOKUP(A305,'Liste détentions mat2k'!$A$1:$I$2946,9,FALSE))</f>
        <v xml:space="preserve">PATRIMOINE                    </v>
      </c>
      <c r="J305" s="108"/>
      <c r="K305" s="105" t="s">
        <v>525</v>
      </c>
      <c r="L305" s="105" t="s">
        <v>525</v>
      </c>
      <c r="M305" s="105" t="s">
        <v>526</v>
      </c>
      <c r="N305" s="105" t="s">
        <v>525</v>
      </c>
      <c r="O305" s="105" t="s">
        <v>525</v>
      </c>
      <c r="P305" s="105"/>
      <c r="Q305" s="105"/>
      <c r="R305" s="105"/>
      <c r="S305" s="105"/>
      <c r="T305" s="105"/>
      <c r="U305" s="113"/>
      <c r="V305" s="122"/>
      <c r="W305" s="119"/>
      <c r="X305" s="119"/>
      <c r="Y305" s="127" t="s">
        <v>1144</v>
      </c>
      <c r="Z305" s="122">
        <v>43553</v>
      </c>
      <c r="AA305" s="131"/>
      <c r="AB305" s="149" t="str">
        <f>IF('SUIVI DES VERIFICATIONS'!$V305="","",IF('SUIVI DES VERIFICATIONS'!$V305&lt;='SUIVI DES VERIFICATIONS'!$AD305,0,'SUIVI DES VERIFICATIONS'!$V305-'SUIVI DES VERIFICATIONS'!$AD305))</f>
        <v/>
      </c>
      <c r="AC305" s="138" t="str">
        <f t="shared" si="9"/>
        <v>AVRIL</v>
      </c>
      <c r="AD305" s="139">
        <f>VLOOKUP('SUIVI DES VERIFICATIONS'!$AC305,'Liste 2'!$D$1:$E$12,2,FALSE)</f>
        <v>43585</v>
      </c>
      <c r="AE305" s="138" t="str">
        <f>IF('SUIVI DES VERIFICATIONS'!$V305="","",(MONTH('SUIVI DES VERIFICATIONS'!$V305))-(MONTH('SUIVI DES VERIFICATIONS'!$AD305)))</f>
        <v/>
      </c>
      <c r="AF305" s="138" t="str">
        <f>IF(V305="","",VLOOKUP(MONTH(V305),LISTES!$A$15:$B$26,2,FALSE))</f>
        <v/>
      </c>
      <c r="AG305" s="140"/>
      <c r="AH305" s="87"/>
      <c r="AI305" s="87"/>
      <c r="AJ305" s="87"/>
      <c r="AK305" s="118"/>
      <c r="AL305" s="87"/>
      <c r="AM305" s="119"/>
      <c r="AN305" s="127"/>
      <c r="AO305" s="162">
        <f>IF('SUIVI DES VERIFICATIONS'!$V305&gt;0,IF('SUIVI DES VERIFICATIONS'!$W305="",1,0),0)</f>
        <v>0</v>
      </c>
      <c r="AP305" s="141">
        <f>IF('SUIVI DES VERIFICATIONS'!$V305&gt;0,IF('SUIVI DES VERIFICATIONS'!$X305="",1,0),0)</f>
        <v>0</v>
      </c>
      <c r="AQ305" s="141">
        <f>IF('SUIVI DES VERIFICATIONS'!$V305&gt;0,IF('SUIVI DES VERIFICATIONS'!$AG305="",1,0),0)</f>
        <v>0</v>
      </c>
      <c r="AR305" s="150" t="str">
        <f>IF(Y305="","",VLOOKUP(Y305,'[1]TABLEAU LC1'!A:A,1,FALSE))</f>
        <v>2019-1210</v>
      </c>
    </row>
    <row r="306" spans="1:44" ht="30" customHeight="1">
      <c r="A306" s="95" t="str">
        <f t="shared" si="8"/>
        <v>43010-1--5</v>
      </c>
      <c r="B306" s="85">
        <v>43010</v>
      </c>
      <c r="C306" s="81" t="str">
        <f>VLOOKUP(A306,'Liste détentions mat2k'!$A$1:$I$2946,3,FALSE)</f>
        <v xml:space="preserve">CERH                          </v>
      </c>
      <c r="D306" s="86">
        <v>1</v>
      </c>
      <c r="E306" s="86"/>
      <c r="F306" s="86">
        <v>5</v>
      </c>
      <c r="G306" s="81" t="str">
        <f>IF('SUIVI DES VERIFICATIONS'!$D306="","",VLOOKUP(A306,'Liste détentions mat2k'!$A$1:$I$2946,5,FALSE))</f>
        <v xml:space="preserve">SERVICE UNIQUE                </v>
      </c>
      <c r="H306" s="81" t="str">
        <f>IF('SUIVI DES VERIFICATIONS'!$E306="","",VLOOKUP(A306,'Liste détentions mat2k'!$A$1:$I$2946,7,FALSE))</f>
        <v/>
      </c>
      <c r="I306" s="102" t="str">
        <f>IF('SUIVI DES VERIFICATIONS'!$F306="","",VLOOKUP(A306,'Liste détentions mat2k'!$A$1:$I$2946,9,FALSE))</f>
        <v xml:space="preserve">INFORMATIQUE                  </v>
      </c>
      <c r="J306" s="109"/>
      <c r="K306" s="104" t="s">
        <v>525</v>
      </c>
      <c r="L306" s="104" t="s">
        <v>526</v>
      </c>
      <c r="M306" s="104"/>
      <c r="N306" s="104" t="s">
        <v>525</v>
      </c>
      <c r="O306" s="104" t="s">
        <v>525</v>
      </c>
      <c r="P306" s="104"/>
      <c r="Q306" s="104"/>
      <c r="R306" s="104"/>
      <c r="S306" s="104"/>
      <c r="T306" s="104"/>
      <c r="U306" s="114"/>
      <c r="V306" s="123">
        <v>43522</v>
      </c>
      <c r="W306" s="117" t="s">
        <v>542</v>
      </c>
      <c r="X306" s="117" t="s">
        <v>825</v>
      </c>
      <c r="Y306" s="128" t="s">
        <v>733</v>
      </c>
      <c r="Z306" s="123">
        <v>43522</v>
      </c>
      <c r="AA306" s="132"/>
      <c r="AB306" s="151">
        <f>IF('SUIVI DES VERIFICATIONS'!$V306="","",IF('SUIVI DES VERIFICATIONS'!$V306&lt;='SUIVI DES VERIFICATIONS'!$AD306,0,'SUIVI DES VERIFICATIONS'!$V306-'SUIVI DES VERIFICATIONS'!$AD306))</f>
        <v>0</v>
      </c>
      <c r="AC306" s="134" t="str">
        <f t="shared" si="9"/>
        <v>MARS</v>
      </c>
      <c r="AD306" s="135">
        <f>VLOOKUP('SUIVI DES VERIFICATIONS'!$AC306,'Liste 2'!$D$1:$E$12,2,FALSE)</f>
        <v>43555</v>
      </c>
      <c r="AE306" s="134">
        <f>IF('SUIVI DES VERIFICATIONS'!$V306="","",(MONTH('SUIVI DES VERIFICATIONS'!$V306))-(MONTH('SUIVI DES VERIFICATIONS'!$AD306)))</f>
        <v>-1</v>
      </c>
      <c r="AF306" s="134" t="str">
        <f>IF(V306="","",VLOOKUP(MONTH(V306),LISTES!$A$15:$B$26,2,FALSE))</f>
        <v>FEVRIER</v>
      </c>
      <c r="AG306" s="136" t="s">
        <v>7</v>
      </c>
      <c r="AH306" s="81"/>
      <c r="AI306" s="81"/>
      <c r="AJ306" s="81"/>
      <c r="AK306" s="116"/>
      <c r="AL306" s="81"/>
      <c r="AM306" s="117"/>
      <c r="AN306" s="128"/>
      <c r="AO306" s="163">
        <f>IF('SUIVI DES VERIFICATIONS'!$V306&gt;0,IF('SUIVI DES VERIFICATIONS'!$W306="",1,0),0)</f>
        <v>0</v>
      </c>
      <c r="AP306" s="137">
        <f>IF('SUIVI DES VERIFICATIONS'!$V306&gt;0,IF('SUIVI DES VERIFICATIONS'!$X306="",1,0),0)</f>
        <v>0</v>
      </c>
      <c r="AQ306" s="137">
        <f>IF('SUIVI DES VERIFICATIONS'!$V306&gt;0,IF('SUIVI DES VERIFICATIONS'!$AG306="",1,0),0)</f>
        <v>0</v>
      </c>
      <c r="AR306" s="152" t="str">
        <f>IF(Y306="","",VLOOKUP(Y306,'[1]TABLEAU LC1'!A:A,1,FALSE))</f>
        <v>2019-524</v>
      </c>
    </row>
    <row r="307" spans="1:44" ht="30" customHeight="1">
      <c r="A307" s="94" t="str">
        <f t="shared" si="8"/>
        <v>43010-1--6</v>
      </c>
      <c r="B307" s="88">
        <v>43010</v>
      </c>
      <c r="C307" s="87" t="str">
        <f>VLOOKUP(A307,'Liste détentions mat2k'!$A$1:$I$2946,3,FALSE)</f>
        <v xml:space="preserve">CERH                          </v>
      </c>
      <c r="D307" s="89">
        <v>1</v>
      </c>
      <c r="E307" s="89"/>
      <c r="F307" s="89">
        <v>6</v>
      </c>
      <c r="G307" s="87" t="str">
        <f>IF('SUIVI DES VERIFICATIONS'!$D307="","",VLOOKUP(A307,'Liste détentions mat2k'!$A$1:$I$2946,5,FALSE))</f>
        <v xml:space="preserve">SERVICE UNIQUE                </v>
      </c>
      <c r="H307" s="87" t="str">
        <f>IF('SUIVI DES VERIFICATIONS'!$E307="","",VLOOKUP(A307,'Liste détentions mat2k'!$A$1:$I$2946,7,FALSE))</f>
        <v/>
      </c>
      <c r="I307" s="101" t="str">
        <f>IF('SUIVI DES VERIFICATIONS'!$F307="","",VLOOKUP(A307,'Liste détentions mat2k'!$A$1:$I$2946,9,FALSE))</f>
        <v xml:space="preserve">AUDIO PHOTO                   </v>
      </c>
      <c r="J307" s="108" t="s">
        <v>525</v>
      </c>
      <c r="K307" s="105" t="s">
        <v>525</v>
      </c>
      <c r="L307" s="105" t="s">
        <v>526</v>
      </c>
      <c r="M307" s="105" t="s">
        <v>525</v>
      </c>
      <c r="N307" s="105" t="s">
        <v>525</v>
      </c>
      <c r="O307" s="105" t="s">
        <v>525</v>
      </c>
      <c r="P307" s="105"/>
      <c r="Q307" s="105"/>
      <c r="R307" s="105"/>
      <c r="S307" s="105"/>
      <c r="T307" s="105"/>
      <c r="U307" s="113"/>
      <c r="V307" s="122">
        <v>43522</v>
      </c>
      <c r="W307" s="119" t="s">
        <v>542</v>
      </c>
      <c r="X307" s="119" t="s">
        <v>825</v>
      </c>
      <c r="Y307" s="127" t="s">
        <v>734</v>
      </c>
      <c r="Z307" s="122">
        <v>43522</v>
      </c>
      <c r="AA307" s="131"/>
      <c r="AB307" s="149">
        <f>IF('SUIVI DES VERIFICATIONS'!$V307="","",IF('SUIVI DES VERIFICATIONS'!$V307&lt;='SUIVI DES VERIFICATIONS'!$AD307,0,'SUIVI DES VERIFICATIONS'!$V307-'SUIVI DES VERIFICATIONS'!$AD307))</f>
        <v>0</v>
      </c>
      <c r="AC307" s="138" t="str">
        <f t="shared" si="9"/>
        <v>MARS</v>
      </c>
      <c r="AD307" s="139">
        <f>VLOOKUP('SUIVI DES VERIFICATIONS'!$AC307,'Liste 2'!$D$1:$E$12,2,FALSE)</f>
        <v>43555</v>
      </c>
      <c r="AE307" s="138">
        <f>IF('SUIVI DES VERIFICATIONS'!$V307="","",(MONTH('SUIVI DES VERIFICATIONS'!$V307))-(MONTH('SUIVI DES VERIFICATIONS'!$AD307)))</f>
        <v>-1</v>
      </c>
      <c r="AF307" s="138" t="str">
        <f>IF(V307="","",VLOOKUP(MONTH(V307),LISTES!$A$15:$B$26,2,FALSE))</f>
        <v>FEVRIER</v>
      </c>
      <c r="AG307" s="140" t="s">
        <v>7</v>
      </c>
      <c r="AH307" s="87"/>
      <c r="AI307" s="87"/>
      <c r="AJ307" s="87"/>
      <c r="AK307" s="118"/>
      <c r="AL307" s="87"/>
      <c r="AM307" s="119"/>
      <c r="AN307" s="127"/>
      <c r="AO307" s="162">
        <f>IF('SUIVI DES VERIFICATIONS'!$V307&gt;0,IF('SUIVI DES VERIFICATIONS'!$W307="",1,0),0)</f>
        <v>0</v>
      </c>
      <c r="AP307" s="141">
        <f>IF('SUIVI DES VERIFICATIONS'!$V307&gt;0,IF('SUIVI DES VERIFICATIONS'!$X307="",1,0),0)</f>
        <v>0</v>
      </c>
      <c r="AQ307" s="141">
        <f>IF('SUIVI DES VERIFICATIONS'!$V307&gt;0,IF('SUIVI DES VERIFICATIONS'!$AG307="",1,0),0)</f>
        <v>0</v>
      </c>
      <c r="AR307" s="150" t="str">
        <f>IF(Y307="","",VLOOKUP(Y307,'[1]TABLEAU LC1'!A:A,1,FALSE))</f>
        <v>2019-525</v>
      </c>
    </row>
    <row r="308" spans="1:44" ht="30" customHeight="1">
      <c r="A308" s="95" t="str">
        <f t="shared" si="8"/>
        <v>43710-1--1</v>
      </c>
      <c r="B308" s="85">
        <v>43710</v>
      </c>
      <c r="C308" s="81" t="str">
        <f>VLOOKUP(A308,'Liste détentions mat2k'!$A$1:$I$2946,3,FALSE)</f>
        <v xml:space="preserve">CERHS SSA                     </v>
      </c>
      <c r="D308" s="86">
        <v>1</v>
      </c>
      <c r="E308" s="86"/>
      <c r="F308" s="86">
        <v>1</v>
      </c>
      <c r="G308" s="81" t="str">
        <f>IF('SUIVI DES VERIFICATIONS'!$D308="","",VLOOKUP(A308,'Liste détentions mat2k'!$A$1:$I$2946,5,FALSE))</f>
        <v xml:space="preserve">CERHS SSA                     </v>
      </c>
      <c r="H308" s="81" t="str">
        <f>IF('SUIVI DES VERIFICATIONS'!$E308="","",VLOOKUP(A308,'Liste détentions mat2k'!$A$1:$I$2946,7,FALSE))</f>
        <v/>
      </c>
      <c r="I308" s="102" t="str">
        <f>IF('SUIVI DES VERIFICATIONS'!$F308="","",VLOOKUP(A308,'Liste détentions mat2k'!$A$1:$I$2946,9,FALSE))</f>
        <v xml:space="preserve">DIVERS                        </v>
      </c>
      <c r="J308" s="109" t="s">
        <v>525</v>
      </c>
      <c r="K308" s="104" t="s">
        <v>525</v>
      </c>
      <c r="L308" s="104" t="s">
        <v>525</v>
      </c>
      <c r="M308" s="104" t="s">
        <v>526</v>
      </c>
      <c r="N308" s="104" t="s">
        <v>525</v>
      </c>
      <c r="O308" s="104" t="s">
        <v>525</v>
      </c>
      <c r="P308" s="104"/>
      <c r="Q308" s="104"/>
      <c r="R308" s="104"/>
      <c r="S308" s="104"/>
      <c r="T308" s="104"/>
      <c r="U308" s="114"/>
      <c r="V308" s="123">
        <v>43580</v>
      </c>
      <c r="W308" s="117" t="s">
        <v>542</v>
      </c>
      <c r="X308" s="117" t="s">
        <v>825</v>
      </c>
      <c r="Y308" s="128" t="s">
        <v>1115</v>
      </c>
      <c r="Z308" s="123">
        <v>43552</v>
      </c>
      <c r="AA308" s="132"/>
      <c r="AB308" s="151">
        <f>IF('SUIVI DES VERIFICATIONS'!$V308="","",IF('SUIVI DES VERIFICATIONS'!$V308&lt;='SUIVI DES VERIFICATIONS'!$AD308,0,'SUIVI DES VERIFICATIONS'!$V308-'SUIVI DES VERIFICATIONS'!$AD308))</f>
        <v>0</v>
      </c>
      <c r="AC308" s="134" t="str">
        <f t="shared" si="9"/>
        <v>AVRIL</v>
      </c>
      <c r="AD308" s="135">
        <f>VLOOKUP('SUIVI DES VERIFICATIONS'!$AC308,'Liste 2'!$D$1:$E$12,2,FALSE)</f>
        <v>43585</v>
      </c>
      <c r="AE308" s="134">
        <f>IF('SUIVI DES VERIFICATIONS'!$V308="","",(MONTH('SUIVI DES VERIFICATIONS'!$V308))-(MONTH('SUIVI DES VERIFICATIONS'!$AD308)))</f>
        <v>0</v>
      </c>
      <c r="AF308" s="134" t="str">
        <f>IF(V308="","",VLOOKUP(MONTH(V308),LISTES!$A$15:$B$26,2,FALSE))</f>
        <v>AVRIL</v>
      </c>
      <c r="AG308" s="136"/>
      <c r="AH308" s="81"/>
      <c r="AI308" s="81"/>
      <c r="AJ308" s="81"/>
      <c r="AK308" s="116"/>
      <c r="AL308" s="81"/>
      <c r="AM308" s="117"/>
      <c r="AN308" s="128"/>
      <c r="AO308" s="163">
        <f>IF('SUIVI DES VERIFICATIONS'!$V308&gt;0,IF('SUIVI DES VERIFICATIONS'!$W308="",1,0),0)</f>
        <v>0</v>
      </c>
      <c r="AP308" s="137">
        <f>IF('SUIVI DES VERIFICATIONS'!$V308&gt;0,IF('SUIVI DES VERIFICATIONS'!$X308="",1,0),0)</f>
        <v>0</v>
      </c>
      <c r="AQ308" s="137">
        <f>IF('SUIVI DES VERIFICATIONS'!$V308&gt;0,IF('SUIVI DES VERIFICATIONS'!$AG308="",1,0),0)</f>
        <v>1</v>
      </c>
      <c r="AR308" s="152" t="str">
        <f>IF(Y308="","",VLOOKUP(Y308,'[1]TABLEAU LC1'!A:A,1,FALSE))</f>
        <v>2019-1402</v>
      </c>
    </row>
    <row r="309" spans="1:44" ht="30" customHeight="1">
      <c r="A309" s="94" t="str">
        <f t="shared" si="8"/>
        <v>43641-10--1</v>
      </c>
      <c r="B309" s="88">
        <v>43641</v>
      </c>
      <c r="C309" s="87" t="str">
        <f>VLOOKUP(A309,'Liste détentions mat2k'!$A$1:$I$2946,3,FALSE)</f>
        <v xml:space="preserve">CIRFA                         </v>
      </c>
      <c r="D309" s="89">
        <v>10</v>
      </c>
      <c r="E309" s="89"/>
      <c r="F309" s="89">
        <v>1</v>
      </c>
      <c r="G309" s="87" t="str">
        <f>IF('SUIVI DES VERIFICATIONS'!$D309="","",VLOOKUP(A309,'Liste détentions mat2k'!$A$1:$I$2946,5,FALSE))</f>
        <v xml:space="preserve">SERVICE UNIQUE                </v>
      </c>
      <c r="H309" s="87" t="str">
        <f>IF('SUIVI DES VERIFICATIONS'!$E309="","",VLOOKUP(A309,'Liste détentions mat2k'!$A$1:$I$2946,7,FALSE))</f>
        <v/>
      </c>
      <c r="I309" s="101" t="str">
        <f>IF('SUIVI DES VERIFICATIONS'!$F309="","",VLOOKUP(A309,'Liste détentions mat2k'!$A$1:$I$2946,9,FALSE))</f>
        <v xml:space="preserve">DIVERS                        </v>
      </c>
      <c r="J309" s="108" t="s">
        <v>525</v>
      </c>
      <c r="K309" s="105" t="s">
        <v>526</v>
      </c>
      <c r="L309" s="105" t="s">
        <v>525</v>
      </c>
      <c r="M309" s="105" t="s">
        <v>525</v>
      </c>
      <c r="N309" s="105" t="s">
        <v>525</v>
      </c>
      <c r="O309" s="105" t="s">
        <v>525</v>
      </c>
      <c r="P309" s="105"/>
      <c r="Q309" s="105"/>
      <c r="R309" s="105"/>
      <c r="S309" s="105"/>
      <c r="T309" s="105"/>
      <c r="U309" s="113"/>
      <c r="V309" s="122"/>
      <c r="W309" s="119"/>
      <c r="X309" s="119"/>
      <c r="Y309" s="127"/>
      <c r="Z309" s="122">
        <v>43495</v>
      </c>
      <c r="AA309" s="131" t="s">
        <v>831</v>
      </c>
      <c r="AB309" s="149" t="str">
        <f>IF('SUIVI DES VERIFICATIONS'!$V309="","",IF('SUIVI DES VERIFICATIONS'!$V309&lt;='SUIVI DES VERIFICATIONS'!$AD309,0,'SUIVI DES VERIFICATIONS'!$V309-'SUIVI DES VERIFICATIONS'!$AD309))</f>
        <v/>
      </c>
      <c r="AC309" s="138" t="str">
        <f t="shared" si="9"/>
        <v>FEVRIER</v>
      </c>
      <c r="AD309" s="139">
        <f>VLOOKUP('SUIVI DES VERIFICATIONS'!$AC309,'Liste 2'!$D$1:$E$12,2,FALSE)</f>
        <v>43524</v>
      </c>
      <c r="AE309" s="138" t="str">
        <f>IF('SUIVI DES VERIFICATIONS'!$V309="","",(MONTH('SUIVI DES VERIFICATIONS'!$V309))-(MONTH('SUIVI DES VERIFICATIONS'!$AD309)))</f>
        <v/>
      </c>
      <c r="AF309" s="138" t="str">
        <f>IF(V309="","",VLOOKUP(MONTH(V309),LISTES!$A$15:$B$26,2,FALSE))</f>
        <v/>
      </c>
      <c r="AG309" s="140"/>
      <c r="AH309" s="87"/>
      <c r="AI309" s="87"/>
      <c r="AJ309" s="87" t="s">
        <v>529</v>
      </c>
      <c r="AK309" s="118"/>
      <c r="AL309" s="87"/>
      <c r="AM309" s="119"/>
      <c r="AN309" s="127"/>
      <c r="AO309" s="162">
        <f>IF('SUIVI DES VERIFICATIONS'!$V309&gt;0,IF('SUIVI DES VERIFICATIONS'!$W309="",1,0),0)</f>
        <v>0</v>
      </c>
      <c r="AP309" s="141">
        <f>IF('SUIVI DES VERIFICATIONS'!$V309&gt;0,IF('SUIVI DES VERIFICATIONS'!$X309="",1,0),0)</f>
        <v>0</v>
      </c>
      <c r="AQ309" s="141">
        <f>IF('SUIVI DES VERIFICATIONS'!$V309&gt;0,IF('SUIVI DES VERIFICATIONS'!$AG309="",1,0),0)</f>
        <v>0</v>
      </c>
      <c r="AR309" s="150" t="str">
        <f>IF(Y309="","",VLOOKUP(Y309,'[1]TABLEAU LC1'!A:A,1,FALSE))</f>
        <v/>
      </c>
    </row>
    <row r="310" spans="1:44" ht="30" customHeight="1">
      <c r="A310" s="95" t="str">
        <f t="shared" si="8"/>
        <v>43200-10--1</v>
      </c>
      <c r="B310" s="85">
        <v>43200</v>
      </c>
      <c r="C310" s="81" t="str">
        <f>VLOOKUP(A310,'Liste détentions mat2k'!$A$1:$I$2946,3,FALSE)</f>
        <v xml:space="preserve">CMG                           </v>
      </c>
      <c r="D310" s="86">
        <v>10</v>
      </c>
      <c r="E310" s="86"/>
      <c r="F310" s="86">
        <v>1</v>
      </c>
      <c r="G310" s="81" t="str">
        <f>IF('SUIVI DES VERIFICATIONS'!$D310="","",VLOOKUP(A310,'Liste détentions mat2k'!$A$1:$I$2946,5,FALSE))</f>
        <v xml:space="preserve">SERVICE UNIQUE                </v>
      </c>
      <c r="H310" s="81" t="str">
        <f>IF('SUIVI DES VERIFICATIONS'!$E310="","",VLOOKUP(A310,'Liste détentions mat2k'!$A$1:$I$2946,7,FALSE))</f>
        <v/>
      </c>
      <c r="I310" s="102" t="str">
        <f>IF('SUIVI DES VERIFICATIONS'!$F310="","",VLOOKUP(A310,'Liste détentions mat2k'!$A$1:$I$2946,9,FALSE))</f>
        <v xml:space="preserve">CASERNEMENT                   </v>
      </c>
      <c r="J310" s="109" t="s">
        <v>525</v>
      </c>
      <c r="K310" s="104" t="s">
        <v>525</v>
      </c>
      <c r="L310" s="104" t="s">
        <v>525</v>
      </c>
      <c r="M310" s="104" t="s">
        <v>525</v>
      </c>
      <c r="N310" s="104" t="s">
        <v>526</v>
      </c>
      <c r="O310" s="104" t="s">
        <v>525</v>
      </c>
      <c r="P310" s="104"/>
      <c r="Q310" s="104"/>
      <c r="R310" s="104"/>
      <c r="S310" s="104"/>
      <c r="T310" s="104"/>
      <c r="U310" s="114"/>
      <c r="V310" s="123">
        <v>43587</v>
      </c>
      <c r="W310" s="117" t="s">
        <v>542</v>
      </c>
      <c r="X310" s="117" t="s">
        <v>825</v>
      </c>
      <c r="Y310" s="128" t="s">
        <v>1099</v>
      </c>
      <c r="Z310" s="123">
        <v>43584</v>
      </c>
      <c r="AA310" s="132"/>
      <c r="AB310" s="151">
        <f>IF('SUIVI DES VERIFICATIONS'!$V310="","",IF('SUIVI DES VERIFICATIONS'!$V310&lt;='SUIVI DES VERIFICATIONS'!$AD310,0,'SUIVI DES VERIFICATIONS'!$V310-'SUIVI DES VERIFICATIONS'!$AD310))</f>
        <v>0</v>
      </c>
      <c r="AC310" s="134" t="str">
        <f t="shared" si="9"/>
        <v>MAI</v>
      </c>
      <c r="AD310" s="135">
        <f>VLOOKUP('SUIVI DES VERIFICATIONS'!$AC310,'Liste 2'!$D$1:$E$12,2,FALSE)</f>
        <v>43616</v>
      </c>
      <c r="AE310" s="134">
        <f>IF('SUIVI DES VERIFICATIONS'!$V310="","",(MONTH('SUIVI DES VERIFICATIONS'!$V310))-(MONTH('SUIVI DES VERIFICATIONS'!$AD310)))</f>
        <v>0</v>
      </c>
      <c r="AF310" s="134" t="str">
        <f>IF(V310="","",VLOOKUP(MONTH(V310),LISTES!$A$15:$B$26,2,FALSE))</f>
        <v>MAI</v>
      </c>
      <c r="AG310" s="136" t="s">
        <v>9</v>
      </c>
      <c r="AH310" s="81"/>
      <c r="AI310" s="81"/>
      <c r="AJ310" s="81"/>
      <c r="AK310" s="116"/>
      <c r="AL310" s="81"/>
      <c r="AM310" s="117"/>
      <c r="AN310" s="128"/>
      <c r="AO310" s="163">
        <f>IF('SUIVI DES VERIFICATIONS'!$V310&gt;0,IF('SUIVI DES VERIFICATIONS'!$W310="",1,0),0)</f>
        <v>0</v>
      </c>
      <c r="AP310" s="137">
        <f>IF('SUIVI DES VERIFICATIONS'!$V310&gt;0,IF('SUIVI DES VERIFICATIONS'!$X310="",1,0),0)</f>
        <v>0</v>
      </c>
      <c r="AQ310" s="137">
        <f>IF('SUIVI DES VERIFICATIONS'!$V310&gt;0,IF('SUIVI DES VERIFICATIONS'!$AG310="",1,0),0)</f>
        <v>0</v>
      </c>
      <c r="AR310" s="152" t="str">
        <f>IF(Y310="","",VLOOKUP(Y310,'[1]TABLEAU LC1'!A:A,1,FALSE))</f>
        <v>2019-1393</v>
      </c>
    </row>
    <row r="311" spans="1:44" ht="30" customHeight="1">
      <c r="A311" s="94" t="str">
        <f t="shared" si="8"/>
        <v>43200-10--5</v>
      </c>
      <c r="B311" s="88" t="s">
        <v>534</v>
      </c>
      <c r="C311" s="87" t="str">
        <f>VLOOKUP(A311,'Liste détentions mat2k'!$A$1:$I$2946,3,FALSE)</f>
        <v xml:space="preserve">CMG                           </v>
      </c>
      <c r="D311" s="89" t="s">
        <v>531</v>
      </c>
      <c r="E311" s="89"/>
      <c r="F311" s="89" t="s">
        <v>532</v>
      </c>
      <c r="G311" s="87" t="str">
        <f>IF('SUIVI DES VERIFICATIONS'!$D311="","",VLOOKUP(A311,'Liste détentions mat2k'!$A$1:$I$2946,5,FALSE))</f>
        <v xml:space="preserve">SERVICE UNIQUE                </v>
      </c>
      <c r="H311" s="87" t="str">
        <f>IF('SUIVI DES VERIFICATIONS'!$E311="","",VLOOKUP(A311,'Liste détentions mat2k'!$A$1:$I$2946,7,FALSE))</f>
        <v/>
      </c>
      <c r="I311" s="101" t="str">
        <f>IF('SUIVI DES VERIFICATIONS'!$F311="","",VLOOKUP(A311,'Liste détentions mat2k'!$A$1:$I$2946,9,FALSE))</f>
        <v xml:space="preserve">DIVERS                        </v>
      </c>
      <c r="J311" s="108"/>
      <c r="K311" s="105"/>
      <c r="L311" s="105"/>
      <c r="M311" s="105"/>
      <c r="N311" s="105" t="s">
        <v>526</v>
      </c>
      <c r="O311" s="105"/>
      <c r="P311" s="105"/>
      <c r="Q311" s="105"/>
      <c r="R311" s="105"/>
      <c r="S311" s="105"/>
      <c r="T311" s="105"/>
      <c r="U311" s="113"/>
      <c r="V311" s="122"/>
      <c r="W311" s="119"/>
      <c r="X311" s="119"/>
      <c r="Y311" s="127"/>
      <c r="Z311" s="122"/>
      <c r="AA311" s="131"/>
      <c r="AB311" s="149" t="str">
        <f>IF('SUIVI DES VERIFICATIONS'!$V311="","",IF('SUIVI DES VERIFICATIONS'!$V311&lt;='SUIVI DES VERIFICATIONS'!$AD311,0,'SUIVI DES VERIFICATIONS'!$V311-'SUIVI DES VERIFICATIONS'!$AD311))</f>
        <v/>
      </c>
      <c r="AC311" s="138" t="str">
        <f t="shared" si="9"/>
        <v>MAI</v>
      </c>
      <c r="AD311" s="139">
        <f>VLOOKUP('SUIVI DES VERIFICATIONS'!$AC311,'Liste 2'!$D$1:$E$12,2,FALSE)</f>
        <v>43616</v>
      </c>
      <c r="AE311" s="138" t="str">
        <f>IF('SUIVI DES VERIFICATIONS'!$V311="","",(MONTH('SUIVI DES VERIFICATIONS'!$V311))-(MONTH('SUIVI DES VERIFICATIONS'!$AD311)))</f>
        <v/>
      </c>
      <c r="AF311" s="138" t="str">
        <f>IF(V311="","",VLOOKUP(MONTH(V311),LISTES!$A$15:$B$26,2,FALSE))</f>
        <v/>
      </c>
      <c r="AG311" s="140"/>
      <c r="AH311" s="87"/>
      <c r="AI311" s="87"/>
      <c r="AJ311" s="87"/>
      <c r="AK311" s="118"/>
      <c r="AL311" s="87"/>
      <c r="AM311" s="119"/>
      <c r="AN311" s="127"/>
      <c r="AO311" s="162">
        <f>IF('SUIVI DES VERIFICATIONS'!$V311&gt;0,IF('SUIVI DES VERIFICATIONS'!$W311="",1,0),0)</f>
        <v>0</v>
      </c>
      <c r="AP311" s="141">
        <f>IF('SUIVI DES VERIFICATIONS'!$V311&gt;0,IF('SUIVI DES VERIFICATIONS'!$X311="",1,0),0)</f>
        <v>0</v>
      </c>
      <c r="AQ311" s="141">
        <f>IF('SUIVI DES VERIFICATIONS'!$V311&gt;0,IF('SUIVI DES VERIFICATIONS'!$AG311="",1,0),0)</f>
        <v>0</v>
      </c>
      <c r="AR311" s="150" t="str">
        <f>IF(Y311="","",VLOOKUP(Y311,'[1]TABLEAU LC1'!A:A,1,FALSE))</f>
        <v/>
      </c>
    </row>
    <row r="312" spans="1:44" ht="30" customHeight="1">
      <c r="A312" s="95" t="str">
        <f t="shared" si="8"/>
        <v>33720-10-1-4</v>
      </c>
      <c r="B312" s="85">
        <v>33720</v>
      </c>
      <c r="C312" s="81" t="str">
        <f>VLOOKUP(A312,'Liste détentions mat2k'!$A$1:$I$2946,3,FALSE)</f>
        <v xml:space="preserve">CNIGM                         </v>
      </c>
      <c r="D312" s="86">
        <v>10</v>
      </c>
      <c r="E312" s="86">
        <v>1</v>
      </c>
      <c r="F312" s="86">
        <v>4</v>
      </c>
      <c r="G312" s="81" t="str">
        <f>IF('SUIVI DES VERIFICATIONS'!$D312="","",VLOOKUP(A312,'Liste détentions mat2k'!$A$1:$I$2946,5,FALSE))</f>
        <v xml:space="preserve">SERVICE TECHNIQUE             </v>
      </c>
      <c r="H312" s="81" t="str">
        <f>IF('SUIVI DES VERIFICATIONS'!$E312="","",VLOOKUP(A312,'Liste détentions mat2k'!$A$1:$I$2946,7,FALSE))</f>
        <v xml:space="preserve">SECTEUR PONT                  </v>
      </c>
      <c r="I312" s="102" t="str">
        <f>IF('SUIVI DES VERIFICATIONS'!$F312="","",VLOOKUP(A312,'Liste détentions mat2k'!$A$1:$I$2946,9,FALSE))</f>
        <v xml:space="preserve">ARMES MUNITIONS               </v>
      </c>
      <c r="J312" s="109" t="s">
        <v>525</v>
      </c>
      <c r="K312" s="104" t="s">
        <v>525</v>
      </c>
      <c r="L312" s="104" t="s">
        <v>526</v>
      </c>
      <c r="M312" s="104" t="s">
        <v>525</v>
      </c>
      <c r="N312" s="104" t="s">
        <v>525</v>
      </c>
      <c r="O312" s="104" t="s">
        <v>525</v>
      </c>
      <c r="P312" s="104"/>
      <c r="Q312" s="104"/>
      <c r="R312" s="104"/>
      <c r="S312" s="104"/>
      <c r="T312" s="104"/>
      <c r="U312" s="114"/>
      <c r="V312" s="123">
        <v>43521</v>
      </c>
      <c r="W312" s="117" t="s">
        <v>542</v>
      </c>
      <c r="X312" s="117" t="s">
        <v>825</v>
      </c>
      <c r="Y312" s="128" t="s">
        <v>1038</v>
      </c>
      <c r="Z312" s="123">
        <v>43522</v>
      </c>
      <c r="AA312" s="132" t="s">
        <v>1035</v>
      </c>
      <c r="AB312" s="151">
        <f>IF('SUIVI DES VERIFICATIONS'!$V312="","",IF('SUIVI DES VERIFICATIONS'!$V312&lt;='SUIVI DES VERIFICATIONS'!$AD312,0,'SUIVI DES VERIFICATIONS'!$V312-'SUIVI DES VERIFICATIONS'!$AD312))</f>
        <v>0</v>
      </c>
      <c r="AC312" s="134" t="str">
        <f t="shared" si="9"/>
        <v>MARS</v>
      </c>
      <c r="AD312" s="135">
        <f>VLOOKUP('SUIVI DES VERIFICATIONS'!$AC312,'Liste 2'!$D$1:$E$12,2,FALSE)</f>
        <v>43555</v>
      </c>
      <c r="AE312" s="134">
        <f>IF('SUIVI DES VERIFICATIONS'!$V312="","",(MONTH('SUIVI DES VERIFICATIONS'!$V312))-(MONTH('SUIVI DES VERIFICATIONS'!$AD312)))</f>
        <v>-1</v>
      </c>
      <c r="AF312" s="134" t="str">
        <f>IF(V312="","",VLOOKUP(MONTH(V312),LISTES!$A$15:$B$26,2,FALSE))</f>
        <v>FEVRIER</v>
      </c>
      <c r="AG312" s="136" t="s">
        <v>9</v>
      </c>
      <c r="AH312" s="81"/>
      <c r="AI312" s="81"/>
      <c r="AJ312" s="81"/>
      <c r="AK312" s="116"/>
      <c r="AL312" s="81"/>
      <c r="AM312" s="117"/>
      <c r="AN312" s="128"/>
      <c r="AO312" s="163">
        <f>IF('SUIVI DES VERIFICATIONS'!$V312&gt;0,IF('SUIVI DES VERIFICATIONS'!$W312="",1,0),0)</f>
        <v>0</v>
      </c>
      <c r="AP312" s="137">
        <f>IF('SUIVI DES VERIFICATIONS'!$V312&gt;0,IF('SUIVI DES VERIFICATIONS'!$X312="",1,0),0)</f>
        <v>0</v>
      </c>
      <c r="AQ312" s="137">
        <f>IF('SUIVI DES VERIFICATIONS'!$V312&gt;0,IF('SUIVI DES VERIFICATIONS'!$AG312="",1,0),0)</f>
        <v>0</v>
      </c>
      <c r="AR312" s="152" t="str">
        <f>IF(Y312="","",VLOOKUP(Y312,'[1]TABLEAU LC1'!A:A,1,FALSE))</f>
        <v>2019-1176</v>
      </c>
    </row>
    <row r="313" spans="1:44" ht="30" customHeight="1">
      <c r="A313" s="94" t="str">
        <f t="shared" si="8"/>
        <v>33720-10-1-5</v>
      </c>
      <c r="B313" s="88">
        <v>33720</v>
      </c>
      <c r="C313" s="87" t="str">
        <f>VLOOKUP(A313,'Liste détentions mat2k'!$A$1:$I$2946,3,FALSE)</f>
        <v xml:space="preserve">CNIGM                         </v>
      </c>
      <c r="D313" s="89">
        <v>10</v>
      </c>
      <c r="E313" s="89">
        <v>1</v>
      </c>
      <c r="F313" s="89">
        <v>5</v>
      </c>
      <c r="G313" s="87" t="str">
        <f>IF('SUIVI DES VERIFICATIONS'!$D313="","",VLOOKUP(A313,'Liste détentions mat2k'!$A$1:$I$2946,5,FALSE))</f>
        <v xml:space="preserve">SERVICE TECHNIQUE             </v>
      </c>
      <c r="H313" s="87" t="str">
        <f>IF('SUIVI DES VERIFICATIONS'!$E313="","",VLOOKUP(A313,'Liste détentions mat2k'!$A$1:$I$2946,7,FALSE))</f>
        <v xml:space="preserve">SECTEUR PONT                  </v>
      </c>
      <c r="I313" s="101" t="str">
        <f>IF('SUIVI DES VERIFICATIONS'!$F313="","",VLOOKUP(A313,'Liste détentions mat2k'!$A$1:$I$2946,9,FALSE))</f>
        <v xml:space="preserve">EFFETS SPECIAUX               </v>
      </c>
      <c r="J313" s="108" t="s">
        <v>525</v>
      </c>
      <c r="K313" s="105" t="s">
        <v>525</v>
      </c>
      <c r="L313" s="105" t="s">
        <v>525</v>
      </c>
      <c r="M313" s="105" t="s">
        <v>525</v>
      </c>
      <c r="N313" s="105" t="s">
        <v>526</v>
      </c>
      <c r="O313" s="105" t="s">
        <v>525</v>
      </c>
      <c r="P313" s="105"/>
      <c r="Q313" s="105"/>
      <c r="R313" s="105"/>
      <c r="S313" s="105"/>
      <c r="T313" s="105"/>
      <c r="U313" s="113"/>
      <c r="V313" s="122"/>
      <c r="W313" s="119"/>
      <c r="X313" s="119"/>
      <c r="Y313" s="127"/>
      <c r="Z313" s="122">
        <v>43581</v>
      </c>
      <c r="AA313" s="131"/>
      <c r="AB313" s="149" t="str">
        <f>IF('SUIVI DES VERIFICATIONS'!$V313="","",IF('SUIVI DES VERIFICATIONS'!$V313&lt;='SUIVI DES VERIFICATIONS'!$AD313,0,'SUIVI DES VERIFICATIONS'!$V313-'SUIVI DES VERIFICATIONS'!$AD313))</f>
        <v/>
      </c>
      <c r="AC313" s="138" t="str">
        <f t="shared" si="9"/>
        <v>MAI</v>
      </c>
      <c r="AD313" s="139">
        <f>VLOOKUP('SUIVI DES VERIFICATIONS'!$AC313,'Liste 2'!$D$1:$E$12,2,FALSE)</f>
        <v>43616</v>
      </c>
      <c r="AE313" s="138" t="str">
        <f>IF('SUIVI DES VERIFICATIONS'!$V313="","",(MONTH('SUIVI DES VERIFICATIONS'!$V313))-(MONTH('SUIVI DES VERIFICATIONS'!$AD313)))</f>
        <v/>
      </c>
      <c r="AF313" s="138" t="str">
        <f>IF(V313="","",VLOOKUP(MONTH(V313),LISTES!$A$15:$B$26,2,FALSE))</f>
        <v/>
      </c>
      <c r="AG313" s="140"/>
      <c r="AH313" s="87"/>
      <c r="AI313" s="87"/>
      <c r="AJ313" s="87" t="s">
        <v>529</v>
      </c>
      <c r="AK313" s="118"/>
      <c r="AL313" s="87"/>
      <c r="AM313" s="119"/>
      <c r="AN313" s="127"/>
      <c r="AO313" s="162">
        <f>IF('SUIVI DES VERIFICATIONS'!$V313&gt;0,IF('SUIVI DES VERIFICATIONS'!$W313="",1,0),0)</f>
        <v>0</v>
      </c>
      <c r="AP313" s="141">
        <f>IF('SUIVI DES VERIFICATIONS'!$V313&gt;0,IF('SUIVI DES VERIFICATIONS'!$X313="",1,0),0)</f>
        <v>0</v>
      </c>
      <c r="AQ313" s="141">
        <f>IF('SUIVI DES VERIFICATIONS'!$V313&gt;0,IF('SUIVI DES VERIFICATIONS'!$AG313="",1,0),0)</f>
        <v>0</v>
      </c>
      <c r="AR313" s="150" t="str">
        <f>IF(Y313="","",VLOOKUP(Y313,'[1]TABLEAU LC1'!A:A,1,FALSE))</f>
        <v/>
      </c>
    </row>
    <row r="314" spans="1:44" ht="30" customHeight="1">
      <c r="A314" s="95" t="str">
        <f t="shared" si="8"/>
        <v>33720-10-1-7</v>
      </c>
      <c r="B314" s="85">
        <v>33720</v>
      </c>
      <c r="C314" s="81" t="str">
        <f>VLOOKUP(A314,'Liste détentions mat2k'!$A$1:$I$2946,3,FALSE)</f>
        <v xml:space="preserve">CNIGM                         </v>
      </c>
      <c r="D314" s="86">
        <v>10</v>
      </c>
      <c r="E314" s="86">
        <v>1</v>
      </c>
      <c r="F314" s="86">
        <v>7</v>
      </c>
      <c r="G314" s="81" t="str">
        <f>IF('SUIVI DES VERIFICATIONS'!$D314="","",VLOOKUP(A314,'Liste détentions mat2k'!$A$1:$I$2946,5,FALSE))</f>
        <v xml:space="preserve">SERVICE TECHNIQUE             </v>
      </c>
      <c r="H314" s="81" t="str">
        <f>IF('SUIVI DES VERIFICATIONS'!$E314="","",VLOOKUP(A314,'Liste détentions mat2k'!$A$1:$I$2946,7,FALSE))</f>
        <v xml:space="preserve">SECTEUR PONT                  </v>
      </c>
      <c r="I314" s="102" t="str">
        <f>IF('SUIVI DES VERIFICATIONS'!$F314="","",VLOOKUP(A314,'Liste détentions mat2k'!$A$1:$I$2946,9,FALSE))</f>
        <v xml:space="preserve">MAGASINIER                    </v>
      </c>
      <c r="J314" s="109" t="s">
        <v>525</v>
      </c>
      <c r="K314" s="104" t="s">
        <v>525</v>
      </c>
      <c r="L314" s="104" t="s">
        <v>525</v>
      </c>
      <c r="M314" s="104" t="s">
        <v>525</v>
      </c>
      <c r="N314" s="104" t="s">
        <v>525</v>
      </c>
      <c r="O314" s="104" t="s">
        <v>526</v>
      </c>
      <c r="P314" s="104"/>
      <c r="Q314" s="104"/>
      <c r="R314" s="104"/>
      <c r="S314" s="104"/>
      <c r="T314" s="104"/>
      <c r="U314" s="114"/>
      <c r="V314" s="123"/>
      <c r="W314" s="117"/>
      <c r="X314" s="117"/>
      <c r="Y314" s="128"/>
      <c r="Z314" s="123"/>
      <c r="AA314" s="132"/>
      <c r="AB314" s="151" t="str">
        <f>IF('SUIVI DES VERIFICATIONS'!$V314="","",IF('SUIVI DES VERIFICATIONS'!$V314&lt;='SUIVI DES VERIFICATIONS'!$AD314,0,'SUIVI DES VERIFICATIONS'!$V314-'SUIVI DES VERIFICATIONS'!$AD314))</f>
        <v/>
      </c>
      <c r="AC314" s="134" t="str">
        <f t="shared" si="9"/>
        <v>JUIN</v>
      </c>
      <c r="AD314" s="135">
        <f>VLOOKUP('SUIVI DES VERIFICATIONS'!$AC314,'Liste 2'!$D$1:$E$12,2,FALSE)</f>
        <v>43646</v>
      </c>
      <c r="AE314" s="134" t="str">
        <f>IF('SUIVI DES VERIFICATIONS'!$V314="","",(MONTH('SUIVI DES VERIFICATIONS'!$V314))-(MONTH('SUIVI DES VERIFICATIONS'!$AD314)))</f>
        <v/>
      </c>
      <c r="AF314" s="134" t="str">
        <f>IF(V314="","",VLOOKUP(MONTH(V314),LISTES!$A$15:$B$26,2,FALSE))</f>
        <v/>
      </c>
      <c r="AG314" s="136"/>
      <c r="AH314" s="81"/>
      <c r="AI314" s="81"/>
      <c r="AJ314" s="81"/>
      <c r="AK314" s="116"/>
      <c r="AL314" s="81"/>
      <c r="AM314" s="117"/>
      <c r="AN314" s="128"/>
      <c r="AO314" s="163">
        <f>IF('SUIVI DES VERIFICATIONS'!$V314&gt;0,IF('SUIVI DES VERIFICATIONS'!$W314="",1,0),0)</f>
        <v>0</v>
      </c>
      <c r="AP314" s="137">
        <f>IF('SUIVI DES VERIFICATIONS'!$V314&gt;0,IF('SUIVI DES VERIFICATIONS'!$X314="",1,0),0)</f>
        <v>0</v>
      </c>
      <c r="AQ314" s="137">
        <f>IF('SUIVI DES VERIFICATIONS'!$V314&gt;0,IF('SUIVI DES VERIFICATIONS'!$AG314="",1,0),0)</f>
        <v>0</v>
      </c>
      <c r="AR314" s="152" t="str">
        <f>IF(Y314="","",VLOOKUP(Y314,'[1]TABLEAU LC1'!A:A,1,FALSE))</f>
        <v/>
      </c>
    </row>
    <row r="315" spans="1:44" ht="30" customHeight="1">
      <c r="A315" s="94" t="str">
        <f t="shared" si="8"/>
        <v>33720-10-1-8</v>
      </c>
      <c r="B315" s="88">
        <v>33720</v>
      </c>
      <c r="C315" s="87" t="str">
        <f>VLOOKUP(A315,'Liste détentions mat2k'!$A$1:$I$2946,3,FALSE)</f>
        <v xml:space="preserve">CNIGM                         </v>
      </c>
      <c r="D315" s="89">
        <v>10</v>
      </c>
      <c r="E315" s="89">
        <v>1</v>
      </c>
      <c r="F315" s="89">
        <v>8</v>
      </c>
      <c r="G315" s="87" t="str">
        <f>IF('SUIVI DES VERIFICATIONS'!$D315="","",VLOOKUP(A315,'Liste détentions mat2k'!$A$1:$I$2946,5,FALSE))</f>
        <v xml:space="preserve">SERVICE TECHNIQUE             </v>
      </c>
      <c r="H315" s="87" t="str">
        <f>IF('SUIVI DES VERIFICATIONS'!$E315="","",VLOOKUP(A315,'Liste détentions mat2k'!$A$1:$I$2946,7,FALSE))</f>
        <v xml:space="preserve">SECTEUR PONT                  </v>
      </c>
      <c r="I315" s="101" t="str">
        <f>IF('SUIVI DES VERIFICATIONS'!$F315="","",VLOOKUP(A315,'Liste détentions mat2k'!$A$1:$I$2946,9,FALSE))</f>
        <v xml:space="preserve">PAVILLONERIE                  </v>
      </c>
      <c r="J315" s="108" t="s">
        <v>525</v>
      </c>
      <c r="K315" s="105" t="s">
        <v>526</v>
      </c>
      <c r="L315" s="105" t="s">
        <v>525</v>
      </c>
      <c r="M315" s="105" t="s">
        <v>525</v>
      </c>
      <c r="N315" s="105" t="s">
        <v>525</v>
      </c>
      <c r="O315" s="105" t="s">
        <v>525</v>
      </c>
      <c r="P315" s="105"/>
      <c r="Q315" s="105"/>
      <c r="R315" s="105"/>
      <c r="S315" s="105"/>
      <c r="T315" s="105"/>
      <c r="U315" s="113"/>
      <c r="V315" s="122">
        <v>43490</v>
      </c>
      <c r="W315" s="119" t="s">
        <v>542</v>
      </c>
      <c r="X315" s="119" t="s">
        <v>825</v>
      </c>
      <c r="Y315" s="127" t="s">
        <v>574</v>
      </c>
      <c r="Z315" s="122">
        <v>43490</v>
      </c>
      <c r="AA315" s="131"/>
      <c r="AB315" s="149">
        <f>IF('SUIVI DES VERIFICATIONS'!$V315="","",IF('SUIVI DES VERIFICATIONS'!$V315&lt;='SUIVI DES VERIFICATIONS'!$AD315,0,'SUIVI DES VERIFICATIONS'!$V315-'SUIVI DES VERIFICATIONS'!$AD315))</f>
        <v>0</v>
      </c>
      <c r="AC315" s="138" t="str">
        <f t="shared" si="9"/>
        <v>FEVRIER</v>
      </c>
      <c r="AD315" s="139">
        <f>VLOOKUP('SUIVI DES VERIFICATIONS'!$AC315,'Liste 2'!$D$1:$E$12,2,FALSE)</f>
        <v>43524</v>
      </c>
      <c r="AE315" s="138">
        <f>IF('SUIVI DES VERIFICATIONS'!$V315="","",(MONTH('SUIVI DES VERIFICATIONS'!$V315))-(MONTH('SUIVI DES VERIFICATIONS'!$AD315)))</f>
        <v>-1</v>
      </c>
      <c r="AF315" s="138" t="str">
        <f>IF(V315="","",VLOOKUP(MONTH(V315),LISTES!$A$15:$B$26,2,FALSE))</f>
        <v>JANVIER</v>
      </c>
      <c r="AG315" s="140" t="s">
        <v>6</v>
      </c>
      <c r="AH315" s="87"/>
      <c r="AI315" s="87"/>
      <c r="AJ315" s="87" t="s">
        <v>529</v>
      </c>
      <c r="AK315" s="118">
        <v>43537</v>
      </c>
      <c r="AL315" s="87"/>
      <c r="AM315" s="119"/>
      <c r="AN315" s="127"/>
      <c r="AO315" s="162">
        <f>IF('SUIVI DES VERIFICATIONS'!$V315&gt;0,IF('SUIVI DES VERIFICATIONS'!$W315="",1,0),0)</f>
        <v>0</v>
      </c>
      <c r="AP315" s="141">
        <f>IF('SUIVI DES VERIFICATIONS'!$V315&gt;0,IF('SUIVI DES VERIFICATIONS'!$X315="",1,0),0)</f>
        <v>0</v>
      </c>
      <c r="AQ315" s="141">
        <f>IF('SUIVI DES VERIFICATIONS'!$V315&gt;0,IF('SUIVI DES VERIFICATIONS'!$AG315="",1,0),0)</f>
        <v>0</v>
      </c>
      <c r="AR315" s="150" t="str">
        <f>IF(Y315="","",VLOOKUP(Y315,'[1]TABLEAU LC1'!A:A,1,FALSE))</f>
        <v>2019-178</v>
      </c>
    </row>
    <row r="316" spans="1:44" ht="30" customHeight="1">
      <c r="A316" s="95" t="str">
        <f t="shared" si="8"/>
        <v>33720-10-2-0</v>
      </c>
      <c r="B316" s="85">
        <v>33720</v>
      </c>
      <c r="C316" s="81" t="str">
        <f>VLOOKUP(A316,'Liste détentions mat2k'!$A$1:$I$2946,3,FALSE)</f>
        <v xml:space="preserve">CNIGM                         </v>
      </c>
      <c r="D316" s="86">
        <v>10</v>
      </c>
      <c r="E316" s="86">
        <v>2</v>
      </c>
      <c r="F316" s="86">
        <v>0</v>
      </c>
      <c r="G316" s="81" t="str">
        <f>IF('SUIVI DES VERIFICATIONS'!$D316="","",VLOOKUP(A316,'Liste détentions mat2k'!$A$1:$I$2946,5,FALSE))</f>
        <v xml:space="preserve">SERVICE TECHNIQUE             </v>
      </c>
      <c r="H316" s="81" t="str">
        <f>IF('SUIVI DES VERIFICATIONS'!$E316="","",VLOOKUP(A316,'Liste détentions mat2k'!$A$1:$I$2946,7,FALSE))</f>
        <v xml:space="preserve">SECTEUR FLOTTEUR              </v>
      </c>
      <c r="I316" s="102" t="str">
        <f>IF('SUIVI DES VERIFICATIONS'!$F316="","",VLOOKUP(A316,'Liste détentions mat2k'!$A$1:$I$2946,9,FALSE))</f>
        <v xml:space="preserve">MACHINE                       </v>
      </c>
      <c r="J316" s="109" t="s">
        <v>525</v>
      </c>
      <c r="K316" s="104" t="s">
        <v>525</v>
      </c>
      <c r="L316" s="104" t="s">
        <v>525</v>
      </c>
      <c r="M316" s="104" t="s">
        <v>526</v>
      </c>
      <c r="N316" s="104" t="s">
        <v>525</v>
      </c>
      <c r="O316" s="104" t="s">
        <v>525</v>
      </c>
      <c r="P316" s="104"/>
      <c r="Q316" s="104"/>
      <c r="R316" s="104"/>
      <c r="S316" s="104"/>
      <c r="T316" s="104"/>
      <c r="U316" s="114"/>
      <c r="V316" s="123">
        <v>43570</v>
      </c>
      <c r="W316" s="117" t="s">
        <v>542</v>
      </c>
      <c r="X316" s="117" t="s">
        <v>825</v>
      </c>
      <c r="Y316" s="128" t="s">
        <v>1039</v>
      </c>
      <c r="Z316" s="123">
        <v>43552</v>
      </c>
      <c r="AA316" s="132"/>
      <c r="AB316" s="151">
        <f>IF('SUIVI DES VERIFICATIONS'!$V316="","",IF('SUIVI DES VERIFICATIONS'!$V316&lt;='SUIVI DES VERIFICATIONS'!$AD316,0,'SUIVI DES VERIFICATIONS'!$V316-'SUIVI DES VERIFICATIONS'!$AD316))</f>
        <v>0</v>
      </c>
      <c r="AC316" s="134" t="str">
        <f t="shared" si="9"/>
        <v>AVRIL</v>
      </c>
      <c r="AD316" s="135">
        <f>VLOOKUP('SUIVI DES VERIFICATIONS'!$AC316,'Liste 2'!$D$1:$E$12,2,FALSE)</f>
        <v>43585</v>
      </c>
      <c r="AE316" s="134">
        <f>IF('SUIVI DES VERIFICATIONS'!$V316="","",(MONTH('SUIVI DES VERIFICATIONS'!$V316))-(MONTH('SUIVI DES VERIFICATIONS'!$AD316)))</f>
        <v>0</v>
      </c>
      <c r="AF316" s="134" t="str">
        <f>IF(V316="","",VLOOKUP(MONTH(V316),LISTES!$A$15:$B$26,2,FALSE))</f>
        <v>AVRIL</v>
      </c>
      <c r="AG316" s="136" t="s">
        <v>9</v>
      </c>
      <c r="AH316" s="81"/>
      <c r="AI316" s="81"/>
      <c r="AJ316" s="81"/>
      <c r="AK316" s="116"/>
      <c r="AL316" s="81"/>
      <c r="AM316" s="117"/>
      <c r="AN316" s="128"/>
      <c r="AO316" s="163">
        <f>IF('SUIVI DES VERIFICATIONS'!$V316&gt;0,IF('SUIVI DES VERIFICATIONS'!$W316="",1,0),0)</f>
        <v>0</v>
      </c>
      <c r="AP316" s="137">
        <f>IF('SUIVI DES VERIFICATIONS'!$V316&gt;0,IF('SUIVI DES VERIFICATIONS'!$X316="",1,0),0)</f>
        <v>0</v>
      </c>
      <c r="AQ316" s="137">
        <f>IF('SUIVI DES VERIFICATIONS'!$V316&gt;0,IF('SUIVI DES VERIFICATIONS'!$AG316="",1,0),0)</f>
        <v>0</v>
      </c>
      <c r="AR316" s="152" t="str">
        <f>IF(Y316="","",VLOOKUP(Y316,'[1]TABLEAU LC1'!A:A,1,FALSE))</f>
        <v>2019-1189</v>
      </c>
    </row>
    <row r="317" spans="1:44" ht="30" customHeight="1">
      <c r="A317" s="94" t="str">
        <f t="shared" si="8"/>
        <v>33720-10-2-2</v>
      </c>
      <c r="B317" s="88">
        <v>33720</v>
      </c>
      <c r="C317" s="87" t="str">
        <f>VLOOKUP(A317,'Liste détentions mat2k'!$A$1:$I$2946,3,FALSE)</f>
        <v xml:space="preserve">CNIGM                         </v>
      </c>
      <c r="D317" s="89">
        <v>10</v>
      </c>
      <c r="E317" s="89">
        <v>2</v>
      </c>
      <c r="F317" s="89">
        <v>2</v>
      </c>
      <c r="G317" s="87" t="str">
        <f>IF('SUIVI DES VERIFICATIONS'!$D317="","",VLOOKUP(A317,'Liste détentions mat2k'!$A$1:$I$2946,5,FALSE))</f>
        <v xml:space="preserve">SERVICE TECHNIQUE             </v>
      </c>
      <c r="H317" s="87" t="str">
        <f>IF('SUIVI DES VERIFICATIONS'!$E317="","",VLOOKUP(A317,'Liste détentions mat2k'!$A$1:$I$2946,7,FALSE))</f>
        <v xml:space="preserve">SECTEUR FLOTTEUR              </v>
      </c>
      <c r="I317" s="101" t="str">
        <f>IF('SUIVI DES VERIFICATIONS'!$F317="","",VLOOKUP(A317,'Liste détentions mat2k'!$A$1:$I$2946,9,FALSE))</f>
        <v xml:space="preserve">SECU/DIVERS AF                </v>
      </c>
      <c r="J317" s="108" t="s">
        <v>525</v>
      </c>
      <c r="K317" s="105" t="s">
        <v>525</v>
      </c>
      <c r="L317" s="105" t="s">
        <v>525</v>
      </c>
      <c r="M317" s="105" t="s">
        <v>525</v>
      </c>
      <c r="N317" s="105" t="s">
        <v>525</v>
      </c>
      <c r="O317" s="105" t="s">
        <v>526</v>
      </c>
      <c r="P317" s="105"/>
      <c r="Q317" s="105"/>
      <c r="R317" s="105"/>
      <c r="S317" s="105"/>
      <c r="T317" s="105"/>
      <c r="U317" s="113"/>
      <c r="V317" s="122"/>
      <c r="W317" s="119"/>
      <c r="X317" s="119"/>
      <c r="Y317" s="127"/>
      <c r="Z317" s="122"/>
      <c r="AA317" s="131"/>
      <c r="AB317" s="149" t="str">
        <f>IF('SUIVI DES VERIFICATIONS'!$V317="","",IF('SUIVI DES VERIFICATIONS'!$V317&lt;='SUIVI DES VERIFICATIONS'!$AD317,0,'SUIVI DES VERIFICATIONS'!$V317-'SUIVI DES VERIFICATIONS'!$AD317))</f>
        <v/>
      </c>
      <c r="AC317" s="138" t="str">
        <f t="shared" si="9"/>
        <v>JUIN</v>
      </c>
      <c r="AD317" s="139">
        <f>VLOOKUP('SUIVI DES VERIFICATIONS'!$AC317,'Liste 2'!$D$1:$E$12,2,FALSE)</f>
        <v>43646</v>
      </c>
      <c r="AE317" s="138" t="str">
        <f>IF('SUIVI DES VERIFICATIONS'!$V317="","",(MONTH('SUIVI DES VERIFICATIONS'!$V317))-(MONTH('SUIVI DES VERIFICATIONS'!$AD317)))</f>
        <v/>
      </c>
      <c r="AF317" s="138" t="str">
        <f>IF(V317="","",VLOOKUP(MONTH(V317),LISTES!$A$15:$B$26,2,FALSE))</f>
        <v/>
      </c>
      <c r="AG317" s="140"/>
      <c r="AH317" s="87"/>
      <c r="AI317" s="87"/>
      <c r="AJ317" s="87" t="s">
        <v>529</v>
      </c>
      <c r="AK317" s="118"/>
      <c r="AL317" s="87"/>
      <c r="AM317" s="119"/>
      <c r="AN317" s="127"/>
      <c r="AO317" s="162">
        <f>IF('SUIVI DES VERIFICATIONS'!$V317&gt;0,IF('SUIVI DES VERIFICATIONS'!$W317="",1,0),0)</f>
        <v>0</v>
      </c>
      <c r="AP317" s="141">
        <f>IF('SUIVI DES VERIFICATIONS'!$V317&gt;0,IF('SUIVI DES VERIFICATIONS'!$X317="",1,0),0)</f>
        <v>0</v>
      </c>
      <c r="AQ317" s="141">
        <f>IF('SUIVI DES VERIFICATIONS'!$V317&gt;0,IF('SUIVI DES VERIFICATIONS'!$AG317="",1,0),0)</f>
        <v>0</v>
      </c>
      <c r="AR317" s="150" t="str">
        <f>IF(Y317="","",VLOOKUP(Y317,'[1]TABLEAU LC1'!A:A,1,FALSE))</f>
        <v/>
      </c>
    </row>
    <row r="318" spans="1:44" ht="30" customHeight="1">
      <c r="A318" s="95" t="str">
        <f t="shared" si="8"/>
        <v>33720-10-2-3</v>
      </c>
      <c r="B318" s="85">
        <v>33720</v>
      </c>
      <c r="C318" s="81" t="str">
        <f>VLOOKUP(A318,'Liste détentions mat2k'!$A$1:$I$2946,3,FALSE)</f>
        <v xml:space="preserve">CNIGM                         </v>
      </c>
      <c r="D318" s="86">
        <v>10</v>
      </c>
      <c r="E318" s="86">
        <v>2</v>
      </c>
      <c r="F318" s="86">
        <v>3</v>
      </c>
      <c r="G318" s="81" t="str">
        <f>IF('SUIVI DES VERIFICATIONS'!$D318="","",VLOOKUP(A318,'Liste détentions mat2k'!$A$1:$I$2946,5,FALSE))</f>
        <v xml:space="preserve">SERVICE TECHNIQUE             </v>
      </c>
      <c r="H318" s="81" t="str">
        <f>IF('SUIVI DES VERIFICATIONS'!$E318="","",VLOOKUP(A318,'Liste détentions mat2k'!$A$1:$I$2946,7,FALSE))</f>
        <v xml:space="preserve">SECTEUR FLOTTEUR              </v>
      </c>
      <c r="I318" s="102" t="str">
        <f>IF('SUIVI DES VERIFICATIONS'!$F318="","",VLOOKUP(A318,'Liste détentions mat2k'!$A$1:$I$2946,9,FALSE))</f>
        <v xml:space="preserve">MECAN/ELEC                    </v>
      </c>
      <c r="J318" s="109" t="s">
        <v>525</v>
      </c>
      <c r="K318" s="104" t="s">
        <v>526</v>
      </c>
      <c r="L318" s="104" t="s">
        <v>525</v>
      </c>
      <c r="M318" s="104" t="s">
        <v>525</v>
      </c>
      <c r="N318" s="104" t="s">
        <v>525</v>
      </c>
      <c r="O318" s="104" t="s">
        <v>525</v>
      </c>
      <c r="P318" s="104"/>
      <c r="Q318" s="104"/>
      <c r="R318" s="104"/>
      <c r="S318" s="104"/>
      <c r="T318" s="104"/>
      <c r="U318" s="114"/>
      <c r="V318" s="123">
        <v>43490</v>
      </c>
      <c r="W318" s="117" t="s">
        <v>542</v>
      </c>
      <c r="X318" s="117" t="s">
        <v>825</v>
      </c>
      <c r="Y318" s="128" t="s">
        <v>575</v>
      </c>
      <c r="Z318" s="123">
        <v>43490</v>
      </c>
      <c r="AA318" s="132"/>
      <c r="AB318" s="151">
        <f>IF('SUIVI DES VERIFICATIONS'!$V318="","",IF('SUIVI DES VERIFICATIONS'!$V318&lt;='SUIVI DES VERIFICATIONS'!$AD318,0,'SUIVI DES VERIFICATIONS'!$V318-'SUIVI DES VERIFICATIONS'!$AD318))</f>
        <v>0</v>
      </c>
      <c r="AC318" s="134" t="str">
        <f t="shared" si="9"/>
        <v>FEVRIER</v>
      </c>
      <c r="AD318" s="135">
        <f>VLOOKUP('SUIVI DES VERIFICATIONS'!$AC318,'Liste 2'!$D$1:$E$12,2,FALSE)</f>
        <v>43524</v>
      </c>
      <c r="AE318" s="134">
        <f>IF('SUIVI DES VERIFICATIONS'!$V318="","",(MONTH('SUIVI DES VERIFICATIONS'!$V318))-(MONTH('SUIVI DES VERIFICATIONS'!$AD318)))</f>
        <v>-1</v>
      </c>
      <c r="AF318" s="134" t="str">
        <f>IF(V318="","",VLOOKUP(MONTH(V318),LISTES!$A$15:$B$26,2,FALSE))</f>
        <v>JANVIER</v>
      </c>
      <c r="AG318" s="136" t="s">
        <v>6</v>
      </c>
      <c r="AH318" s="81"/>
      <c r="AI318" s="81"/>
      <c r="AJ318" s="81"/>
      <c r="AK318" s="116"/>
      <c r="AL318" s="81"/>
      <c r="AM318" s="117"/>
      <c r="AN318" s="128"/>
      <c r="AO318" s="163">
        <f>IF('SUIVI DES VERIFICATIONS'!$V318&gt;0,IF('SUIVI DES VERIFICATIONS'!$W318="",1,0),0)</f>
        <v>0</v>
      </c>
      <c r="AP318" s="137">
        <f>IF('SUIVI DES VERIFICATIONS'!$V318&gt;0,IF('SUIVI DES VERIFICATIONS'!$X318="",1,0),0)</f>
        <v>0</v>
      </c>
      <c r="AQ318" s="137">
        <f>IF('SUIVI DES VERIFICATIONS'!$V318&gt;0,IF('SUIVI DES VERIFICATIONS'!$AG318="",1,0),0)</f>
        <v>0</v>
      </c>
      <c r="AR318" s="152" t="str">
        <f>IF(Y318="","",VLOOKUP(Y318,'[1]TABLEAU LC1'!A:A,1,FALSE))</f>
        <v>2019-179</v>
      </c>
    </row>
    <row r="319" spans="1:44" ht="30" customHeight="1">
      <c r="A319" s="94" t="str">
        <f t="shared" si="8"/>
        <v>33720-10-2-4</v>
      </c>
      <c r="B319" s="88">
        <v>33720</v>
      </c>
      <c r="C319" s="87" t="str">
        <f>VLOOKUP(A319,'Liste détentions mat2k'!$A$1:$I$2946,3,FALSE)</f>
        <v xml:space="preserve">CNIGM                         </v>
      </c>
      <c r="D319" s="89">
        <v>10</v>
      </c>
      <c r="E319" s="89">
        <v>2</v>
      </c>
      <c r="F319" s="89">
        <v>4</v>
      </c>
      <c r="G319" s="87" t="str">
        <f>IF('SUIVI DES VERIFICATIONS'!$D319="","",VLOOKUP(A319,'Liste détentions mat2k'!$A$1:$I$2946,5,FALSE))</f>
        <v xml:space="preserve">SERVICE TECHNIQUE             </v>
      </c>
      <c r="H319" s="87" t="str">
        <f>IF('SUIVI DES VERIFICATIONS'!$E319="","",VLOOKUP(A319,'Liste détentions mat2k'!$A$1:$I$2946,7,FALSE))</f>
        <v xml:space="preserve">SECTEUR FLOTTEUR              </v>
      </c>
      <c r="I319" s="101" t="str">
        <f>IF('SUIVI DES VERIFICATIONS'!$F319="","",VLOOKUP(A319,'Liste détentions mat2k'!$A$1:$I$2946,9,FALSE))</f>
        <v xml:space="preserve">VEHICULES                     </v>
      </c>
      <c r="J319" s="108" t="s">
        <v>525</v>
      </c>
      <c r="K319" s="105" t="s">
        <v>525</v>
      </c>
      <c r="L319" s="105" t="s">
        <v>525</v>
      </c>
      <c r="M319" s="105" t="s">
        <v>525</v>
      </c>
      <c r="N319" s="105" t="s">
        <v>526</v>
      </c>
      <c r="O319" s="105" t="s">
        <v>525</v>
      </c>
      <c r="P319" s="105"/>
      <c r="Q319" s="105"/>
      <c r="R319" s="105"/>
      <c r="S319" s="105"/>
      <c r="T319" s="105"/>
      <c r="U319" s="113"/>
      <c r="V319" s="122">
        <v>43490</v>
      </c>
      <c r="W319" s="119" t="s">
        <v>543</v>
      </c>
      <c r="X319" s="119" t="s">
        <v>825</v>
      </c>
      <c r="Y319" s="127" t="s">
        <v>1155</v>
      </c>
      <c r="Z319" s="122">
        <v>43587</v>
      </c>
      <c r="AA319" s="131"/>
      <c r="AB319" s="149">
        <f>IF('SUIVI DES VERIFICATIONS'!$V319="","",IF('SUIVI DES VERIFICATIONS'!$V319&lt;='SUIVI DES VERIFICATIONS'!$AD319,0,'SUIVI DES VERIFICATIONS'!$V319-'SUIVI DES VERIFICATIONS'!$AD319))</f>
        <v>0</v>
      </c>
      <c r="AC319" s="138" t="str">
        <f t="shared" si="9"/>
        <v>MAI</v>
      </c>
      <c r="AD319" s="139">
        <f>VLOOKUP('SUIVI DES VERIFICATIONS'!$AC319,'Liste 2'!$D$1:$E$12,2,FALSE)</f>
        <v>43616</v>
      </c>
      <c r="AE319" s="138">
        <f>IF('SUIVI DES VERIFICATIONS'!$V319="","",(MONTH('SUIVI DES VERIFICATIONS'!$V319))-(MONTH('SUIVI DES VERIFICATIONS'!$AD319)))</f>
        <v>-4</v>
      </c>
      <c r="AF319" s="138" t="str">
        <f>IF(V319="","",VLOOKUP(MONTH(V319),LISTES!$A$15:$B$26,2,FALSE))</f>
        <v>JANVIER</v>
      </c>
      <c r="AG319" s="140"/>
      <c r="AH319" s="87"/>
      <c r="AI319" s="87"/>
      <c r="AJ319" s="87"/>
      <c r="AK319" s="118"/>
      <c r="AL319" s="87" t="s">
        <v>526</v>
      </c>
      <c r="AM319" s="119"/>
      <c r="AN319" s="127"/>
      <c r="AO319" s="162">
        <f>IF('SUIVI DES VERIFICATIONS'!$V319&gt;0,IF('SUIVI DES VERIFICATIONS'!$W319="",1,0),0)</f>
        <v>0</v>
      </c>
      <c r="AP319" s="141">
        <f>IF('SUIVI DES VERIFICATIONS'!$V319&gt;0,IF('SUIVI DES VERIFICATIONS'!$X319="",1,0),0)</f>
        <v>0</v>
      </c>
      <c r="AQ319" s="141">
        <f>IF('SUIVI DES VERIFICATIONS'!$V319&gt;0,IF('SUIVI DES VERIFICATIONS'!$AG319="",1,0),0)</f>
        <v>1</v>
      </c>
      <c r="AR319" s="150" t="str">
        <f>IF(Y319="","",VLOOKUP(Y319,'[1]TABLEAU LC1'!A:A,1,FALSE))</f>
        <v>2019-141</v>
      </c>
    </row>
    <row r="320" spans="1:44" ht="30" customHeight="1">
      <c r="A320" s="95" t="str">
        <f t="shared" si="8"/>
        <v>33720-20-0-1</v>
      </c>
      <c r="B320" s="85">
        <v>33720</v>
      </c>
      <c r="C320" s="81" t="str">
        <f>VLOOKUP(A320,'Liste détentions mat2k'!$A$1:$I$2946,3,FALSE)</f>
        <v xml:space="preserve">CNIGM                         </v>
      </c>
      <c r="D320" s="86">
        <v>20</v>
      </c>
      <c r="E320" s="86">
        <v>0</v>
      </c>
      <c r="F320" s="86">
        <v>1</v>
      </c>
      <c r="G320" s="81" t="str">
        <f>IF('SUIVI DES VERIFICATIONS'!$D320="","",VLOOKUP(A320,'Liste détentions mat2k'!$A$1:$I$2946,5,FALSE))</f>
        <v xml:space="preserve">SERVICE GENERAL               </v>
      </c>
      <c r="H320" s="81" t="str">
        <f>IF('SUIVI DES VERIFICATIONS'!$E320="","",VLOOKUP(A320,'Liste détentions mat2k'!$A$1:$I$2946,7,FALSE))</f>
        <v xml:space="preserve">SEC/ ADM                      </v>
      </c>
      <c r="I320" s="102" t="str">
        <f>IF('SUIVI DES VERIFICATIONS'!$F320="","",VLOOKUP(A320,'Liste détentions mat2k'!$A$1:$I$2946,9,FALSE))</f>
        <v xml:space="preserve">MAT BUREAU                    </v>
      </c>
      <c r="J320" s="109" t="s">
        <v>525</v>
      </c>
      <c r="K320" s="104" t="s">
        <v>525</v>
      </c>
      <c r="L320" s="104" t="s">
        <v>525</v>
      </c>
      <c r="M320" s="104" t="s">
        <v>525</v>
      </c>
      <c r="N320" s="104" t="s">
        <v>525</v>
      </c>
      <c r="O320" s="104" t="s">
        <v>526</v>
      </c>
      <c r="P320" s="104"/>
      <c r="Q320" s="104"/>
      <c r="R320" s="104"/>
      <c r="S320" s="104"/>
      <c r="T320" s="104"/>
      <c r="U320" s="114"/>
      <c r="V320" s="123"/>
      <c r="W320" s="117"/>
      <c r="X320" s="117"/>
      <c r="Y320" s="128"/>
      <c r="Z320" s="123"/>
      <c r="AA320" s="132"/>
      <c r="AB320" s="151" t="str">
        <f>IF('SUIVI DES VERIFICATIONS'!$V320="","",IF('SUIVI DES VERIFICATIONS'!$V320&lt;='SUIVI DES VERIFICATIONS'!$AD320,0,'SUIVI DES VERIFICATIONS'!$V320-'SUIVI DES VERIFICATIONS'!$AD320))</f>
        <v/>
      </c>
      <c r="AC320" s="134" t="str">
        <f t="shared" si="9"/>
        <v>JUIN</v>
      </c>
      <c r="AD320" s="135">
        <f>VLOOKUP('SUIVI DES VERIFICATIONS'!$AC320,'Liste 2'!$D$1:$E$12,2,FALSE)</f>
        <v>43646</v>
      </c>
      <c r="AE320" s="134" t="str">
        <f>IF('SUIVI DES VERIFICATIONS'!$V320="","",(MONTH('SUIVI DES VERIFICATIONS'!$V320))-(MONTH('SUIVI DES VERIFICATIONS'!$AD320)))</f>
        <v/>
      </c>
      <c r="AF320" s="134" t="str">
        <f>IF(V320="","",VLOOKUP(MONTH(V320),LISTES!$A$15:$B$26,2,FALSE))</f>
        <v/>
      </c>
      <c r="AG320" s="136"/>
      <c r="AH320" s="81"/>
      <c r="AI320" s="81"/>
      <c r="AJ320" s="81"/>
      <c r="AK320" s="116"/>
      <c r="AL320" s="81"/>
      <c r="AM320" s="117"/>
      <c r="AN320" s="128"/>
      <c r="AO320" s="163">
        <f>IF('SUIVI DES VERIFICATIONS'!$V320&gt;0,IF('SUIVI DES VERIFICATIONS'!$W320="",1,0),0)</f>
        <v>0</v>
      </c>
      <c r="AP320" s="137">
        <f>IF('SUIVI DES VERIFICATIONS'!$V320&gt;0,IF('SUIVI DES VERIFICATIONS'!$X320="",1,0),0)</f>
        <v>0</v>
      </c>
      <c r="AQ320" s="137">
        <f>IF('SUIVI DES VERIFICATIONS'!$V320&gt;0,IF('SUIVI DES VERIFICATIONS'!$AG320="",1,0),0)</f>
        <v>0</v>
      </c>
      <c r="AR320" s="152" t="str">
        <f>IF(Y320="","",VLOOKUP(Y320,'[1]TABLEAU LC1'!A:A,1,FALSE))</f>
        <v/>
      </c>
    </row>
    <row r="321" spans="1:44" ht="30" customHeight="1">
      <c r="A321" s="94" t="str">
        <f t="shared" si="8"/>
        <v>33720-20-1-0</v>
      </c>
      <c r="B321" s="88">
        <v>33720</v>
      </c>
      <c r="C321" s="87" t="str">
        <f>VLOOKUP(A321,'Liste détentions mat2k'!$A$1:$I$2946,3,FALSE)</f>
        <v xml:space="preserve">CNIGM                         </v>
      </c>
      <c r="D321" s="89">
        <v>20</v>
      </c>
      <c r="E321" s="89">
        <v>1</v>
      </c>
      <c r="F321" s="89">
        <v>0</v>
      </c>
      <c r="G321" s="87" t="str">
        <f>IF('SUIVI DES VERIFICATIONS'!$D321="","",VLOOKUP(A321,'Liste détentions mat2k'!$A$1:$I$2946,5,FALSE))</f>
        <v xml:space="preserve">SERVICE GENERAL               </v>
      </c>
      <c r="H321" s="87" t="str">
        <f>IF('SUIVI DES VERIFICATIONS'!$E321="","",VLOOKUP(A321,'Liste détentions mat2k'!$A$1:$I$2946,7,FALSE))</f>
        <v xml:space="preserve">MAT COMMUN                    </v>
      </c>
      <c r="I321" s="101" t="str">
        <f>IF('SUIVI DES VERIFICATIONS'!$F321="","",VLOOKUP(A321,'Liste détentions mat2k'!$A$1:$I$2946,9,FALSE))</f>
        <v xml:space="preserve">CASERNEMENT                   </v>
      </c>
      <c r="J321" s="108" t="s">
        <v>525</v>
      </c>
      <c r="K321" s="105" t="s">
        <v>525</v>
      </c>
      <c r="L321" s="105" t="s">
        <v>525</v>
      </c>
      <c r="M321" s="105" t="s">
        <v>525</v>
      </c>
      <c r="N321" s="105" t="s">
        <v>525</v>
      </c>
      <c r="O321" s="105" t="s">
        <v>526</v>
      </c>
      <c r="P321" s="105"/>
      <c r="Q321" s="105"/>
      <c r="R321" s="105"/>
      <c r="S321" s="105"/>
      <c r="T321" s="105"/>
      <c r="U321" s="113"/>
      <c r="V321" s="122"/>
      <c r="W321" s="119"/>
      <c r="X321" s="119"/>
      <c r="Y321" s="127"/>
      <c r="Z321" s="122"/>
      <c r="AA321" s="131"/>
      <c r="AB321" s="149" t="str">
        <f>IF('SUIVI DES VERIFICATIONS'!$V321="","",IF('SUIVI DES VERIFICATIONS'!$V321&lt;='SUIVI DES VERIFICATIONS'!$AD321,0,'SUIVI DES VERIFICATIONS'!$V321-'SUIVI DES VERIFICATIONS'!$AD321))</f>
        <v/>
      </c>
      <c r="AC321" s="138" t="str">
        <f t="shared" si="9"/>
        <v>JUIN</v>
      </c>
      <c r="AD321" s="139">
        <f>VLOOKUP('SUIVI DES VERIFICATIONS'!$AC321,'Liste 2'!$D$1:$E$12,2,FALSE)</f>
        <v>43646</v>
      </c>
      <c r="AE321" s="138" t="str">
        <f>IF('SUIVI DES VERIFICATIONS'!$V321="","",(MONTH('SUIVI DES VERIFICATIONS'!$V321))-(MONTH('SUIVI DES VERIFICATIONS'!$AD321)))</f>
        <v/>
      </c>
      <c r="AF321" s="138" t="str">
        <f>IF(V321="","",VLOOKUP(MONTH(V321),LISTES!$A$15:$B$26,2,FALSE))</f>
        <v/>
      </c>
      <c r="AG321" s="140"/>
      <c r="AH321" s="87"/>
      <c r="AI321" s="87"/>
      <c r="AJ321" s="87"/>
      <c r="AK321" s="118"/>
      <c r="AL321" s="87"/>
      <c r="AM321" s="119"/>
      <c r="AN321" s="127"/>
      <c r="AO321" s="162">
        <f>IF('SUIVI DES VERIFICATIONS'!$V321&gt;0,IF('SUIVI DES VERIFICATIONS'!$W321="",1,0),0)</f>
        <v>0</v>
      </c>
      <c r="AP321" s="141">
        <f>IF('SUIVI DES VERIFICATIONS'!$V321&gt;0,IF('SUIVI DES VERIFICATIONS'!$X321="",1,0),0)</f>
        <v>0</v>
      </c>
      <c r="AQ321" s="141">
        <f>IF('SUIVI DES VERIFICATIONS'!$V321&gt;0,IF('SUIVI DES VERIFICATIONS'!$AG321="",1,0),0)</f>
        <v>0</v>
      </c>
      <c r="AR321" s="150" t="str">
        <f>IF(Y321="","",VLOOKUP(Y321,'[1]TABLEAU LC1'!A:A,1,FALSE))</f>
        <v/>
      </c>
    </row>
    <row r="322" spans="1:44" ht="30" customHeight="1">
      <c r="A322" s="95" t="str">
        <f t="shared" ref="A322:A385" si="10">CONCATENATE(B322,"-",D322,"-",E322,"-",F322)</f>
        <v>33720-20-1-1</v>
      </c>
      <c r="B322" s="85">
        <v>33720</v>
      </c>
      <c r="C322" s="81" t="str">
        <f>VLOOKUP(A322,'Liste détentions mat2k'!$A$1:$I$2946,3,FALSE)</f>
        <v xml:space="preserve">CNIGM                         </v>
      </c>
      <c r="D322" s="86">
        <v>20</v>
      </c>
      <c r="E322" s="86">
        <v>1</v>
      </c>
      <c r="F322" s="86">
        <v>1</v>
      </c>
      <c r="G322" s="81" t="str">
        <f>IF('SUIVI DES VERIFICATIONS'!$D322="","",VLOOKUP(A322,'Liste détentions mat2k'!$A$1:$I$2946,5,FALSE))</f>
        <v xml:space="preserve">SERVICE GENERAL               </v>
      </c>
      <c r="H322" s="81" t="str">
        <f>IF('SUIVI DES VERIFICATIONS'!$E322="","",VLOOKUP(A322,'Liste détentions mat2k'!$A$1:$I$2946,7,FALSE))</f>
        <v xml:space="preserve">MAT COMMUN                    </v>
      </c>
      <c r="I322" s="102" t="str">
        <f>IF('SUIVI DES VERIFICATIONS'!$F322="","",VLOOKUP(A322,'Liste détentions mat2k'!$A$1:$I$2946,9,FALSE))</f>
        <v xml:space="preserve">COUCHAGE                      </v>
      </c>
      <c r="J322" s="109"/>
      <c r="K322" s="104" t="s">
        <v>525</v>
      </c>
      <c r="L322" s="104" t="s">
        <v>525</v>
      </c>
      <c r="M322" s="104" t="s">
        <v>525</v>
      </c>
      <c r="N322" s="104" t="s">
        <v>526</v>
      </c>
      <c r="O322" s="104" t="s">
        <v>525</v>
      </c>
      <c r="P322" s="104"/>
      <c r="Q322" s="104"/>
      <c r="R322" s="104"/>
      <c r="S322" s="104"/>
      <c r="T322" s="104"/>
      <c r="U322" s="114"/>
      <c r="V322" s="123">
        <v>43599</v>
      </c>
      <c r="W322" s="117" t="s">
        <v>542</v>
      </c>
      <c r="X322" s="117" t="s">
        <v>825</v>
      </c>
      <c r="Y322" s="128" t="s">
        <v>1578</v>
      </c>
      <c r="Z322" s="123">
        <v>43581</v>
      </c>
      <c r="AA322" s="132"/>
      <c r="AB322" s="151">
        <f>IF('SUIVI DES VERIFICATIONS'!$V322="","",IF('SUIVI DES VERIFICATIONS'!$V322&lt;='SUIVI DES VERIFICATIONS'!$AD322,0,'SUIVI DES VERIFICATIONS'!$V322-'SUIVI DES VERIFICATIONS'!$AD322))</f>
        <v>0</v>
      </c>
      <c r="AC322" s="134" t="str">
        <f t="shared" ref="AC322:AC385" si="11">IF(J322&lt;&gt;"","JANVIER",IF(K322&lt;&gt;"","FEVRIER",IF(L322&lt;&gt;"","MARS",IF(M322&lt;&gt;"","AVRIL",IF(N322&lt;&gt;"","MAI",IF(O322&lt;&gt;"","JUIN",IF(P322&lt;&gt;"","JUILLET",IF(Q322&lt;&gt;"","AOUT",IF(R322&lt;&gt;"","SEPTEMBRE",IF(S322&lt;&gt;"","OCTOBRE",IF(T322&lt;&gt;"","NOVEMBRE",IF(U322&lt;&gt;"","DECEMBRE",""))))))))))))</f>
        <v>MAI</v>
      </c>
      <c r="AD322" s="135">
        <f>VLOOKUP('SUIVI DES VERIFICATIONS'!$AC322,'Liste 2'!$D$1:$E$12,2,FALSE)</f>
        <v>43616</v>
      </c>
      <c r="AE322" s="134">
        <f>IF('SUIVI DES VERIFICATIONS'!$V322="","",(MONTH('SUIVI DES VERIFICATIONS'!$V322))-(MONTH('SUIVI DES VERIFICATIONS'!$AD322)))</f>
        <v>0</v>
      </c>
      <c r="AF322" s="134" t="str">
        <f>IF(V322="","",VLOOKUP(MONTH(V322),LISTES!$A$15:$B$26,2,FALSE))</f>
        <v>MAI</v>
      </c>
      <c r="AG322" s="136"/>
      <c r="AH322" s="81"/>
      <c r="AI322" s="81"/>
      <c r="AJ322" s="81" t="s">
        <v>529</v>
      </c>
      <c r="AK322" s="116"/>
      <c r="AL322" s="81"/>
      <c r="AM322" s="117"/>
      <c r="AN322" s="128"/>
      <c r="AO322" s="163">
        <f>IF('SUIVI DES VERIFICATIONS'!$V322&gt;0,IF('SUIVI DES VERIFICATIONS'!$W322="",1,0),0)</f>
        <v>0</v>
      </c>
      <c r="AP322" s="137">
        <f>IF('SUIVI DES VERIFICATIONS'!$V322&gt;0,IF('SUIVI DES VERIFICATIONS'!$X322="",1,0),0)</f>
        <v>0</v>
      </c>
      <c r="AQ322" s="137">
        <f>IF('SUIVI DES VERIFICATIONS'!$V322&gt;0,IF('SUIVI DES VERIFICATIONS'!$AG322="",1,0),0)</f>
        <v>1</v>
      </c>
      <c r="AR322" s="152" t="str">
        <f>IF(Y322="","",VLOOKUP(Y322,'[1]TABLEAU LC1'!A:A,1,FALSE))</f>
        <v>2019-1628</v>
      </c>
    </row>
    <row r="323" spans="1:44" ht="30" customHeight="1">
      <c r="A323" s="94" t="str">
        <f t="shared" si="10"/>
        <v>33720-20-1-2</v>
      </c>
      <c r="B323" s="88">
        <v>33720</v>
      </c>
      <c r="C323" s="87" t="str">
        <f>VLOOKUP(A323,'Liste détentions mat2k'!$A$1:$I$2946,3,FALSE)</f>
        <v xml:space="preserve">CNIGM                         </v>
      </c>
      <c r="D323" s="89">
        <v>20</v>
      </c>
      <c r="E323" s="89">
        <v>1</v>
      </c>
      <c r="F323" s="89">
        <v>2</v>
      </c>
      <c r="G323" s="87" t="str">
        <f>IF('SUIVI DES VERIFICATIONS'!$D323="","",VLOOKUP(A323,'Liste détentions mat2k'!$A$1:$I$2946,5,FALSE))</f>
        <v xml:space="preserve">SERVICE GENERAL               </v>
      </c>
      <c r="H323" s="87" t="str">
        <f>IF('SUIVI DES VERIFICATIONS'!$E323="","",VLOOKUP(A323,'Liste détentions mat2k'!$A$1:$I$2946,7,FALSE))</f>
        <v xml:space="preserve">MAT COMMUN                    </v>
      </c>
      <c r="I323" s="101" t="str">
        <f>IF('SUIVI DES VERIFICATIONS'!$F323="","",VLOOKUP(A323,'Liste détentions mat2k'!$A$1:$I$2946,9,FALSE))</f>
        <v xml:space="preserve">EFFETS SPECIAUX               </v>
      </c>
      <c r="J323" s="108" t="s">
        <v>525</v>
      </c>
      <c r="K323" s="105" t="s">
        <v>526</v>
      </c>
      <c r="L323" s="105" t="s">
        <v>525</v>
      </c>
      <c r="M323" s="105" t="s">
        <v>525</v>
      </c>
      <c r="N323" s="105" t="s">
        <v>525</v>
      </c>
      <c r="O323" s="105" t="s">
        <v>525</v>
      </c>
      <c r="P323" s="105"/>
      <c r="Q323" s="105"/>
      <c r="R323" s="105"/>
      <c r="S323" s="105"/>
      <c r="T323" s="105"/>
      <c r="U323" s="113"/>
      <c r="V323" s="122">
        <v>43552</v>
      </c>
      <c r="W323" s="119" t="s">
        <v>542</v>
      </c>
      <c r="X323" s="119" t="s">
        <v>825</v>
      </c>
      <c r="Y323" s="128" t="s">
        <v>932</v>
      </c>
      <c r="Z323" s="122">
        <v>43490</v>
      </c>
      <c r="AA323" s="131"/>
      <c r="AB323" s="149">
        <f>IF('SUIVI DES VERIFICATIONS'!$V323="","",IF('SUIVI DES VERIFICATIONS'!$V323&lt;='SUIVI DES VERIFICATIONS'!$AD323,0,'SUIVI DES VERIFICATIONS'!$V323-'SUIVI DES VERIFICATIONS'!$AD323))</f>
        <v>28</v>
      </c>
      <c r="AC323" s="138" t="str">
        <f t="shared" si="11"/>
        <v>FEVRIER</v>
      </c>
      <c r="AD323" s="139">
        <f>VLOOKUP('SUIVI DES VERIFICATIONS'!$AC323,'Liste 2'!$D$1:$E$12,2,FALSE)</f>
        <v>43524</v>
      </c>
      <c r="AE323" s="138">
        <f>IF('SUIVI DES VERIFICATIONS'!$V323="","",(MONTH('SUIVI DES VERIFICATIONS'!$V323))-(MONTH('SUIVI DES VERIFICATIONS'!$AD323)))</f>
        <v>1</v>
      </c>
      <c r="AF323" s="138" t="str">
        <f>IF(V323="","",VLOOKUP(MONTH(V323),LISTES!$A$15:$B$26,2,FALSE))</f>
        <v>MARS</v>
      </c>
      <c r="AG323" s="140" t="s">
        <v>8</v>
      </c>
      <c r="AH323" s="87"/>
      <c r="AI323" s="87"/>
      <c r="AJ323" s="87" t="s">
        <v>529</v>
      </c>
      <c r="AK323" s="118">
        <v>43570</v>
      </c>
      <c r="AL323" s="87"/>
      <c r="AM323" s="119"/>
      <c r="AN323" s="127"/>
      <c r="AO323" s="162">
        <f>IF('SUIVI DES VERIFICATIONS'!$V323&gt;0,IF('SUIVI DES VERIFICATIONS'!$W323="",1,0),0)</f>
        <v>0</v>
      </c>
      <c r="AP323" s="141">
        <f>IF('SUIVI DES VERIFICATIONS'!$V323&gt;0,IF('SUIVI DES VERIFICATIONS'!$X323="",1,0),0)</f>
        <v>0</v>
      </c>
      <c r="AQ323" s="141">
        <f>IF('SUIVI DES VERIFICATIONS'!$V323&gt;0,IF('SUIVI DES VERIFICATIONS'!$AG323="",1,0),0)</f>
        <v>0</v>
      </c>
      <c r="AR323" s="150" t="str">
        <f>IF(Y323="","",VLOOKUP(Y323,'[1]TABLEAU LC1'!A:A,1,FALSE))</f>
        <v>2019-906</v>
      </c>
    </row>
    <row r="324" spans="1:44" ht="30" customHeight="1">
      <c r="A324" s="95" t="str">
        <f t="shared" si="10"/>
        <v>33720-20-3-0</v>
      </c>
      <c r="B324" s="85">
        <v>33720</v>
      </c>
      <c r="C324" s="81" t="str">
        <f>VLOOKUP(A324,'Liste détentions mat2k'!$A$1:$I$2946,3,FALSE)</f>
        <v xml:space="preserve">CNIGM                         </v>
      </c>
      <c r="D324" s="86">
        <v>20</v>
      </c>
      <c r="E324" s="86">
        <v>3</v>
      </c>
      <c r="F324" s="86">
        <v>0</v>
      </c>
      <c r="G324" s="81" t="str">
        <f>IF('SUIVI DES VERIFICATIONS'!$D324="","",VLOOKUP(A324,'Liste détentions mat2k'!$A$1:$I$2946,5,FALSE))</f>
        <v xml:space="preserve">SERVICE GENERAL               </v>
      </c>
      <c r="H324" s="81" t="str">
        <f>IF('SUIVI DES VERIFICATIONS'!$E324="","",VLOOKUP(A324,'Liste détentions mat2k'!$A$1:$I$2946,7,FALSE))</f>
        <v xml:space="preserve">INFRA/HSCT/SPORT              </v>
      </c>
      <c r="I324" s="102" t="str">
        <f>IF('SUIVI DES VERIFICATIONS'!$F324="","",VLOOKUP(A324,'Liste détentions mat2k'!$A$1:$I$2946,9,FALSE))</f>
        <v xml:space="preserve">SPORT                         </v>
      </c>
      <c r="J324" s="109" t="s">
        <v>525</v>
      </c>
      <c r="K324" s="104" t="s">
        <v>525</v>
      </c>
      <c r="L324" s="104" t="s">
        <v>525</v>
      </c>
      <c r="M324" s="104" t="s">
        <v>525</v>
      </c>
      <c r="N324" s="104" t="s">
        <v>526</v>
      </c>
      <c r="O324" s="104" t="s">
        <v>525</v>
      </c>
      <c r="P324" s="104"/>
      <c r="Q324" s="104"/>
      <c r="R324" s="104"/>
      <c r="S324" s="104"/>
      <c r="T324" s="104"/>
      <c r="U324" s="114"/>
      <c r="V324" s="123"/>
      <c r="W324" s="117"/>
      <c r="X324" s="117"/>
      <c r="Y324" s="128"/>
      <c r="Z324" s="123">
        <v>43581</v>
      </c>
      <c r="AA324" s="132"/>
      <c r="AB324" s="151" t="str">
        <f>IF('SUIVI DES VERIFICATIONS'!$V324="","",IF('SUIVI DES VERIFICATIONS'!$V324&lt;='SUIVI DES VERIFICATIONS'!$AD324,0,'SUIVI DES VERIFICATIONS'!$V324-'SUIVI DES VERIFICATIONS'!$AD324))</f>
        <v/>
      </c>
      <c r="AC324" s="134" t="str">
        <f t="shared" si="11"/>
        <v>MAI</v>
      </c>
      <c r="AD324" s="135">
        <f>VLOOKUP('SUIVI DES VERIFICATIONS'!$AC324,'Liste 2'!$D$1:$E$12,2,FALSE)</f>
        <v>43616</v>
      </c>
      <c r="AE324" s="134" t="str">
        <f>IF('SUIVI DES VERIFICATIONS'!$V324="","",(MONTH('SUIVI DES VERIFICATIONS'!$V324))-(MONTH('SUIVI DES VERIFICATIONS'!$AD324)))</f>
        <v/>
      </c>
      <c r="AF324" s="134" t="str">
        <f>IF(V324="","",VLOOKUP(MONTH(V324),LISTES!$A$15:$B$26,2,FALSE))</f>
        <v/>
      </c>
      <c r="AG324" s="136"/>
      <c r="AH324" s="81"/>
      <c r="AI324" s="81"/>
      <c r="AJ324" s="81" t="s">
        <v>529</v>
      </c>
      <c r="AK324" s="116"/>
      <c r="AL324" s="81"/>
      <c r="AM324" s="117"/>
      <c r="AN324" s="128"/>
      <c r="AO324" s="163">
        <f>IF('SUIVI DES VERIFICATIONS'!$V324&gt;0,IF('SUIVI DES VERIFICATIONS'!$W324="",1,0),0)</f>
        <v>0</v>
      </c>
      <c r="AP324" s="137">
        <f>IF('SUIVI DES VERIFICATIONS'!$V324&gt;0,IF('SUIVI DES VERIFICATIONS'!$X324="",1,0),0)</f>
        <v>0</v>
      </c>
      <c r="AQ324" s="137">
        <f>IF('SUIVI DES VERIFICATIONS'!$V324&gt;0,IF('SUIVI DES VERIFICATIONS'!$AG324="",1,0),0)</f>
        <v>0</v>
      </c>
      <c r="AR324" s="152" t="str">
        <f>IF(Y324="","",VLOOKUP(Y324,'[1]TABLEAU LC1'!A:A,1,FALSE))</f>
        <v/>
      </c>
    </row>
    <row r="325" spans="1:44" ht="30" customHeight="1">
      <c r="A325" s="94" t="str">
        <f t="shared" si="10"/>
        <v>33720-20-4-0</v>
      </c>
      <c r="B325" s="88">
        <v>33720</v>
      </c>
      <c r="C325" s="87" t="str">
        <f>VLOOKUP(A325,'Liste détentions mat2k'!$A$1:$I$2946,3,FALSE)</f>
        <v xml:space="preserve">CNIGM                         </v>
      </c>
      <c r="D325" s="89">
        <v>20</v>
      </c>
      <c r="E325" s="89">
        <v>4</v>
      </c>
      <c r="F325" s="89">
        <v>0</v>
      </c>
      <c r="G325" s="87" t="str">
        <f>IF('SUIVI DES VERIFICATIONS'!$D325="","",VLOOKUP(A325,'Liste détentions mat2k'!$A$1:$I$2946,5,FALSE))</f>
        <v xml:space="preserve">SERVICE GENERAL               </v>
      </c>
      <c r="H325" s="87" t="str">
        <f>IF('SUIVI DES VERIFICATIONS'!$E325="","",VLOOKUP(A325,'Liste détentions mat2k'!$A$1:$I$2946,7,FALSE))</f>
        <v xml:space="preserve">SIC                           </v>
      </c>
      <c r="I325" s="101" t="str">
        <f>IF('SUIVI DES VERIFICATIONS'!$F325="","",VLOOKUP(A325,'Liste détentions mat2k'!$A$1:$I$2946,9,FALSE))</f>
        <v xml:space="preserve">SERTIM                        </v>
      </c>
      <c r="J325" s="108" t="s">
        <v>525</v>
      </c>
      <c r="K325" s="105" t="s">
        <v>526</v>
      </c>
      <c r="L325" s="105" t="s">
        <v>525</v>
      </c>
      <c r="M325" s="105" t="s">
        <v>525</v>
      </c>
      <c r="N325" s="105" t="s">
        <v>525</v>
      </c>
      <c r="O325" s="105" t="s">
        <v>525</v>
      </c>
      <c r="P325" s="105"/>
      <c r="Q325" s="105"/>
      <c r="R325" s="105"/>
      <c r="S325" s="105"/>
      <c r="T325" s="105"/>
      <c r="U325" s="113"/>
      <c r="V325" s="122">
        <v>43508</v>
      </c>
      <c r="W325" s="119" t="s">
        <v>542</v>
      </c>
      <c r="X325" s="119" t="s">
        <v>825</v>
      </c>
      <c r="Y325" s="127" t="s">
        <v>720</v>
      </c>
      <c r="Z325" s="122">
        <v>43490</v>
      </c>
      <c r="AA325" s="131"/>
      <c r="AB325" s="149">
        <f>IF('SUIVI DES VERIFICATIONS'!$V325="","",IF('SUIVI DES VERIFICATIONS'!$V325&lt;='SUIVI DES VERIFICATIONS'!$AD325,0,'SUIVI DES VERIFICATIONS'!$V325-'SUIVI DES VERIFICATIONS'!$AD325))</f>
        <v>0</v>
      </c>
      <c r="AC325" s="138" t="str">
        <f t="shared" si="11"/>
        <v>FEVRIER</v>
      </c>
      <c r="AD325" s="139">
        <f>VLOOKUP('SUIVI DES VERIFICATIONS'!$AC325,'Liste 2'!$D$1:$E$12,2,FALSE)</f>
        <v>43524</v>
      </c>
      <c r="AE325" s="138">
        <f>IF('SUIVI DES VERIFICATIONS'!$V325="","",(MONTH('SUIVI DES VERIFICATIONS'!$V325))-(MONTH('SUIVI DES VERIFICATIONS'!$AD325)))</f>
        <v>0</v>
      </c>
      <c r="AF325" s="138" t="str">
        <f>IF(V325="","",VLOOKUP(MONTH(V325),LISTES!$A$15:$B$26,2,FALSE))</f>
        <v>FEVRIER</v>
      </c>
      <c r="AG325" s="140" t="s">
        <v>7</v>
      </c>
      <c r="AH325" s="87"/>
      <c r="AI325" s="87"/>
      <c r="AJ325" s="87"/>
      <c r="AK325" s="118"/>
      <c r="AL325" s="87"/>
      <c r="AM325" s="119"/>
      <c r="AN325" s="127"/>
      <c r="AO325" s="162">
        <f>IF('SUIVI DES VERIFICATIONS'!$V325&gt;0,IF('SUIVI DES VERIFICATIONS'!$W325="",1,0),0)</f>
        <v>0</v>
      </c>
      <c r="AP325" s="141">
        <f>IF('SUIVI DES VERIFICATIONS'!$V325&gt;0,IF('SUIVI DES VERIFICATIONS'!$X325="",1,0),0)</f>
        <v>0</v>
      </c>
      <c r="AQ325" s="141">
        <f>IF('SUIVI DES VERIFICATIONS'!$V325&gt;0,IF('SUIVI DES VERIFICATIONS'!$AG325="",1,0),0)</f>
        <v>0</v>
      </c>
      <c r="AR325" s="150" t="str">
        <f>IF(Y325="","",VLOOKUP(Y325,'[1]TABLEAU LC1'!A:A,1,FALSE))</f>
        <v>2019-469</v>
      </c>
    </row>
    <row r="326" spans="1:44" ht="30" customHeight="1">
      <c r="A326" s="95" t="str">
        <f t="shared" si="10"/>
        <v>33720-20-4-2</v>
      </c>
      <c r="B326" s="85">
        <v>33720</v>
      </c>
      <c r="C326" s="81" t="str">
        <f>VLOOKUP(A326,'Liste détentions mat2k'!$A$1:$I$2946,3,FALSE)</f>
        <v xml:space="preserve">CNIGM                         </v>
      </c>
      <c r="D326" s="86">
        <v>20</v>
      </c>
      <c r="E326" s="86">
        <v>4</v>
      </c>
      <c r="F326" s="86">
        <v>2</v>
      </c>
      <c r="G326" s="81" t="str">
        <f>IF('SUIVI DES VERIFICATIONS'!$D326="","",VLOOKUP(A326,'Liste détentions mat2k'!$A$1:$I$2946,5,FALSE))</f>
        <v xml:space="preserve">SERVICE GENERAL               </v>
      </c>
      <c r="H326" s="81" t="str">
        <f>IF('SUIVI DES VERIFICATIONS'!$E326="","",VLOOKUP(A326,'Liste détentions mat2k'!$A$1:$I$2946,7,FALSE))</f>
        <v xml:space="preserve">SIC                           </v>
      </c>
      <c r="I326" s="102" t="str">
        <f>IF('SUIVI DES VERIFICATIONS'!$F326="","",VLOOKUP(A326,'Liste détentions mat2k'!$A$1:$I$2946,9,FALSE))</f>
        <v xml:space="preserve">RADIO AUDIO                   </v>
      </c>
      <c r="J326" s="109" t="s">
        <v>525</v>
      </c>
      <c r="K326" s="104" t="s">
        <v>525</v>
      </c>
      <c r="L326" s="104" t="s">
        <v>525</v>
      </c>
      <c r="M326" s="104" t="s">
        <v>525</v>
      </c>
      <c r="N326" s="104" t="s">
        <v>526</v>
      </c>
      <c r="O326" s="104" t="s">
        <v>525</v>
      </c>
      <c r="P326" s="104"/>
      <c r="Q326" s="104"/>
      <c r="R326" s="104"/>
      <c r="S326" s="104"/>
      <c r="T326" s="104"/>
      <c r="U326" s="114"/>
      <c r="V326" s="123"/>
      <c r="W326" s="117"/>
      <c r="X326" s="117"/>
      <c r="Y326" s="128"/>
      <c r="Z326" s="123">
        <v>43587</v>
      </c>
      <c r="AA326" s="132"/>
      <c r="AB326" s="151" t="str">
        <f>IF('SUIVI DES VERIFICATIONS'!$V326="","",IF('SUIVI DES VERIFICATIONS'!$V326&lt;='SUIVI DES VERIFICATIONS'!$AD326,0,'SUIVI DES VERIFICATIONS'!$V326-'SUIVI DES VERIFICATIONS'!$AD326))</f>
        <v/>
      </c>
      <c r="AC326" s="134" t="str">
        <f t="shared" si="11"/>
        <v>MAI</v>
      </c>
      <c r="AD326" s="135">
        <f>VLOOKUP('SUIVI DES VERIFICATIONS'!$AC326,'Liste 2'!$D$1:$E$12,2,FALSE)</f>
        <v>43616</v>
      </c>
      <c r="AE326" s="134" t="str">
        <f>IF('SUIVI DES VERIFICATIONS'!$V326="","",(MONTH('SUIVI DES VERIFICATIONS'!$V326))-(MONTH('SUIVI DES VERIFICATIONS'!$AD326)))</f>
        <v/>
      </c>
      <c r="AF326" s="134" t="str">
        <f>IF(V326="","",VLOOKUP(MONTH(V326),LISTES!$A$15:$B$26,2,FALSE))</f>
        <v/>
      </c>
      <c r="AG326" s="136"/>
      <c r="AH326" s="81"/>
      <c r="AI326" s="81"/>
      <c r="AJ326" s="81"/>
      <c r="AK326" s="116"/>
      <c r="AL326" s="81"/>
      <c r="AM326" s="117"/>
      <c r="AN326" s="128"/>
      <c r="AO326" s="163">
        <f>IF('SUIVI DES VERIFICATIONS'!$V326&gt;0,IF('SUIVI DES VERIFICATIONS'!$W326="",1,0),0)</f>
        <v>0</v>
      </c>
      <c r="AP326" s="137">
        <f>IF('SUIVI DES VERIFICATIONS'!$V326&gt;0,IF('SUIVI DES VERIFICATIONS'!$X326="",1,0),0)</f>
        <v>0</v>
      </c>
      <c r="AQ326" s="137">
        <f>IF('SUIVI DES VERIFICATIONS'!$V326&gt;0,IF('SUIVI DES VERIFICATIONS'!$AG326="",1,0),0)</f>
        <v>0</v>
      </c>
      <c r="AR326" s="152" t="str">
        <f>IF(Y326="","",VLOOKUP(Y326,'[1]TABLEAU LC1'!A:A,1,FALSE))</f>
        <v/>
      </c>
    </row>
    <row r="327" spans="1:44" ht="40.5" customHeight="1">
      <c r="A327" s="94" t="str">
        <f t="shared" si="10"/>
        <v>43880-10--0</v>
      </c>
      <c r="B327" s="88">
        <v>43880</v>
      </c>
      <c r="C327" s="87" t="str">
        <f>VLOOKUP(A327,'Liste détentions mat2k'!$A$1:$I$2946,3,FALSE)</f>
        <v xml:space="preserve">CTAS                          </v>
      </c>
      <c r="D327" s="89">
        <v>10</v>
      </c>
      <c r="E327" s="89"/>
      <c r="F327" s="89">
        <v>0</v>
      </c>
      <c r="G327" s="87" t="str">
        <f>IF('SUIVI DES VERIFICATIONS'!$D327="","",VLOOKUP(A327,'Liste détentions mat2k'!$A$1:$I$2946,5,FALSE))</f>
        <v xml:space="preserve">SERVICE UNIQUE                </v>
      </c>
      <c r="H327" s="87" t="str">
        <f>IF('SUIVI DES VERIFICATIONS'!$E327="","",VLOOKUP(A327,'Liste détentions mat2k'!$A$1:$I$2946,7,FALSE))</f>
        <v/>
      </c>
      <c r="I327" s="101" t="str">
        <f>IF('SUIVI DES VERIFICATIONS'!$F327="","",VLOOKUP(A327,'Liste détentions mat2k'!$A$1:$I$2946,9,FALSE))</f>
        <v xml:space="preserve">MATERIEL DE BUREAU            </v>
      </c>
      <c r="J327" s="108" t="s">
        <v>525</v>
      </c>
      <c r="K327" s="105" t="s">
        <v>525</v>
      </c>
      <c r="L327" s="105" t="s">
        <v>525</v>
      </c>
      <c r="M327" s="105" t="s">
        <v>526</v>
      </c>
      <c r="N327" s="105" t="s">
        <v>525</v>
      </c>
      <c r="O327" s="105" t="s">
        <v>525</v>
      </c>
      <c r="P327" s="105"/>
      <c r="Q327" s="105"/>
      <c r="R327" s="105"/>
      <c r="S327" s="105"/>
      <c r="T327" s="105"/>
      <c r="U327" s="113"/>
      <c r="V327" s="122">
        <v>43551</v>
      </c>
      <c r="W327" s="119" t="s">
        <v>542</v>
      </c>
      <c r="X327" s="119" t="s">
        <v>554</v>
      </c>
      <c r="Y327" s="127" t="s">
        <v>1057</v>
      </c>
      <c r="Z327" s="122"/>
      <c r="AA327" s="131"/>
      <c r="AB327" s="149">
        <f>IF('SUIVI DES VERIFICATIONS'!$V327="","",IF('SUIVI DES VERIFICATIONS'!$V327&lt;='SUIVI DES VERIFICATIONS'!$AD327,0,'SUIVI DES VERIFICATIONS'!$V327-'SUIVI DES VERIFICATIONS'!$AD327))</f>
        <v>0</v>
      </c>
      <c r="AC327" s="138" t="str">
        <f t="shared" si="11"/>
        <v>AVRIL</v>
      </c>
      <c r="AD327" s="139">
        <f>VLOOKUP('SUIVI DES VERIFICATIONS'!$AC327,'Liste 2'!$D$1:$E$12,2,FALSE)</f>
        <v>43585</v>
      </c>
      <c r="AE327" s="138">
        <f>IF('SUIVI DES VERIFICATIONS'!$V327="","",(MONTH('SUIVI DES VERIFICATIONS'!$V327))-(MONTH('SUIVI DES VERIFICATIONS'!$AD327)))</f>
        <v>-1</v>
      </c>
      <c r="AF327" s="138" t="str">
        <f>IF(V327="","",VLOOKUP(MONTH(V327),LISTES!$A$15:$B$26,2,FALSE))</f>
        <v>MARS</v>
      </c>
      <c r="AG327" s="140" t="s">
        <v>9</v>
      </c>
      <c r="AH327" s="87"/>
      <c r="AI327" s="87"/>
      <c r="AJ327" s="87"/>
      <c r="AK327" s="118"/>
      <c r="AL327" s="87"/>
      <c r="AM327" s="119"/>
      <c r="AN327" s="127"/>
      <c r="AO327" s="162">
        <f>IF('SUIVI DES VERIFICATIONS'!$V327&gt;0,IF('SUIVI DES VERIFICATIONS'!$W327="",1,0),0)</f>
        <v>0</v>
      </c>
      <c r="AP327" s="141">
        <f>IF('SUIVI DES VERIFICATIONS'!$V327&gt;0,IF('SUIVI DES VERIFICATIONS'!$X327="",1,0),0)</f>
        <v>0</v>
      </c>
      <c r="AQ327" s="141">
        <f>IF('SUIVI DES VERIFICATIONS'!$V327&gt;0,IF('SUIVI DES VERIFICATIONS'!$AG327="",1,0),0)</f>
        <v>0</v>
      </c>
      <c r="AR327" s="150" t="str">
        <f>IF(Y327="","",VLOOKUP(Y327,'[1]TABLEAU LC1'!A:A,1,FALSE))</f>
        <v>2019-1231</v>
      </c>
    </row>
    <row r="328" spans="1:44" ht="30" customHeight="1">
      <c r="A328" s="95" t="str">
        <f t="shared" si="10"/>
        <v>43880-10--3</v>
      </c>
      <c r="B328" s="85">
        <v>43880</v>
      </c>
      <c r="C328" s="81" t="str">
        <f>VLOOKUP(A328,'Liste détentions mat2k'!$A$1:$I$2946,3,FALSE)</f>
        <v xml:space="preserve">CTAS                          </v>
      </c>
      <c r="D328" s="86">
        <v>10</v>
      </c>
      <c r="E328" s="86"/>
      <c r="F328" s="86">
        <v>3</v>
      </c>
      <c r="G328" s="81" t="str">
        <f>IF('SUIVI DES VERIFICATIONS'!$D328="","",VLOOKUP(A328,'Liste détentions mat2k'!$A$1:$I$2946,5,FALSE))</f>
        <v xml:space="preserve">SERVICE UNIQUE                </v>
      </c>
      <c r="H328" s="81" t="str">
        <f>IF('SUIVI DES VERIFICATIONS'!$E328="","",VLOOKUP(A328,'Liste détentions mat2k'!$A$1:$I$2946,7,FALSE))</f>
        <v/>
      </c>
      <c r="I328" s="102" t="str">
        <f>IF('SUIVI DES VERIFICATIONS'!$F328="","",VLOOKUP(A328,'Liste détentions mat2k'!$A$1:$I$2946,9,FALSE))</f>
        <v xml:space="preserve">SERTIM                        </v>
      </c>
      <c r="J328" s="109" t="s">
        <v>525</v>
      </c>
      <c r="K328" s="104" t="s">
        <v>525</v>
      </c>
      <c r="L328" s="104" t="s">
        <v>525</v>
      </c>
      <c r="M328" s="104" t="s">
        <v>525</v>
      </c>
      <c r="N328" s="104" t="s">
        <v>526</v>
      </c>
      <c r="O328" s="104" t="s">
        <v>525</v>
      </c>
      <c r="P328" s="104"/>
      <c r="Q328" s="104"/>
      <c r="R328" s="104"/>
      <c r="S328" s="104"/>
      <c r="T328" s="104"/>
      <c r="U328" s="114"/>
      <c r="V328" s="123"/>
      <c r="W328" s="117"/>
      <c r="X328" s="117"/>
      <c r="Y328" s="128"/>
      <c r="Z328" s="123">
        <v>43581</v>
      </c>
      <c r="AA328" s="132"/>
      <c r="AB328" s="151" t="str">
        <f>IF('SUIVI DES VERIFICATIONS'!$V328="","",IF('SUIVI DES VERIFICATIONS'!$V328&lt;='SUIVI DES VERIFICATIONS'!$AD328,0,'SUIVI DES VERIFICATIONS'!$V328-'SUIVI DES VERIFICATIONS'!$AD328))</f>
        <v/>
      </c>
      <c r="AC328" s="134" t="str">
        <f t="shared" si="11"/>
        <v>MAI</v>
      </c>
      <c r="AD328" s="135">
        <f>VLOOKUP('SUIVI DES VERIFICATIONS'!$AC328,'Liste 2'!$D$1:$E$12,2,FALSE)</f>
        <v>43616</v>
      </c>
      <c r="AE328" s="134" t="str">
        <f>IF('SUIVI DES VERIFICATIONS'!$V328="","",(MONTH('SUIVI DES VERIFICATIONS'!$V328))-(MONTH('SUIVI DES VERIFICATIONS'!$AD328)))</f>
        <v/>
      </c>
      <c r="AF328" s="134" t="str">
        <f>IF(V328="","",VLOOKUP(MONTH(V328),LISTES!$A$15:$B$26,2,FALSE))</f>
        <v/>
      </c>
      <c r="AG328" s="136"/>
      <c r="AH328" s="81"/>
      <c r="AI328" s="81"/>
      <c r="AJ328" s="81"/>
      <c r="AK328" s="116"/>
      <c r="AL328" s="81"/>
      <c r="AM328" s="117"/>
      <c r="AN328" s="128"/>
      <c r="AO328" s="163">
        <f>IF('SUIVI DES VERIFICATIONS'!$V328&gt;0,IF('SUIVI DES VERIFICATIONS'!$W328="",1,0),0)</f>
        <v>0</v>
      </c>
      <c r="AP328" s="137">
        <f>IF('SUIVI DES VERIFICATIONS'!$V328&gt;0,IF('SUIVI DES VERIFICATIONS'!$X328="",1,0),0)</f>
        <v>0</v>
      </c>
      <c r="AQ328" s="137">
        <f>IF('SUIVI DES VERIFICATIONS'!$V328&gt;0,IF('SUIVI DES VERIFICATIONS'!$AG328="",1,0),0)</f>
        <v>0</v>
      </c>
      <c r="AR328" s="152" t="str">
        <f>IF(Y328="","",VLOOKUP(Y328,'[1]TABLEAU LC1'!A:A,1,FALSE))</f>
        <v/>
      </c>
    </row>
    <row r="329" spans="1:44" ht="30" customHeight="1">
      <c r="A329" s="94" t="str">
        <f t="shared" si="10"/>
        <v>43880-10--6</v>
      </c>
      <c r="B329" s="88">
        <v>43880</v>
      </c>
      <c r="C329" s="87" t="str">
        <f>VLOOKUP(A329,'Liste détentions mat2k'!$A$1:$I$2946,3,FALSE)</f>
        <v xml:space="preserve">CTAS                          </v>
      </c>
      <c r="D329" s="89">
        <v>10</v>
      </c>
      <c r="E329" s="89"/>
      <c r="F329" s="89">
        <v>6</v>
      </c>
      <c r="G329" s="87" t="str">
        <f>IF('SUIVI DES VERIFICATIONS'!$D329="","",VLOOKUP(A329,'Liste détentions mat2k'!$A$1:$I$2946,5,FALSE))</f>
        <v xml:space="preserve">SERVICE UNIQUE                </v>
      </c>
      <c r="H329" s="87" t="str">
        <f>IF('SUIVI DES VERIFICATIONS'!$E329="","",VLOOKUP(A329,'Liste détentions mat2k'!$A$1:$I$2946,7,FALSE))</f>
        <v/>
      </c>
      <c r="I329" s="101" t="str">
        <f>IF('SUIVI DES VERIFICATIONS'!$F329="","",VLOOKUP(A329,'Liste détentions mat2k'!$A$1:$I$2946,9,FALSE))</f>
        <v xml:space="preserve">DIVERS                        </v>
      </c>
      <c r="J329" s="108" t="s">
        <v>525</v>
      </c>
      <c r="K329" s="105" t="s">
        <v>525</v>
      </c>
      <c r="L329" s="105" t="s">
        <v>525</v>
      </c>
      <c r="M329" s="105" t="s">
        <v>526</v>
      </c>
      <c r="N329" s="105" t="s">
        <v>525</v>
      </c>
      <c r="O329" s="105" t="s">
        <v>525</v>
      </c>
      <c r="P329" s="105"/>
      <c r="Q329" s="105"/>
      <c r="R329" s="105"/>
      <c r="S329" s="105"/>
      <c r="T329" s="105"/>
      <c r="U329" s="113"/>
      <c r="V329" s="122">
        <v>43549</v>
      </c>
      <c r="W329" s="119" t="s">
        <v>542</v>
      </c>
      <c r="X329" s="119" t="s">
        <v>554</v>
      </c>
      <c r="Y329" s="127" t="s">
        <v>933</v>
      </c>
      <c r="Z329" s="122"/>
      <c r="AA329" s="131"/>
      <c r="AB329" s="149">
        <f>IF('SUIVI DES VERIFICATIONS'!$V329="","",IF('SUIVI DES VERIFICATIONS'!$V329&lt;='SUIVI DES VERIFICATIONS'!$AD329,0,'SUIVI DES VERIFICATIONS'!$V329-'SUIVI DES VERIFICATIONS'!$AD329))</f>
        <v>0</v>
      </c>
      <c r="AC329" s="138" t="str">
        <f t="shared" si="11"/>
        <v>AVRIL</v>
      </c>
      <c r="AD329" s="139">
        <f>VLOOKUP('SUIVI DES VERIFICATIONS'!$AC329,'Liste 2'!$D$1:$E$12,2,FALSE)</f>
        <v>43585</v>
      </c>
      <c r="AE329" s="138">
        <f>IF('SUIVI DES VERIFICATIONS'!$V329="","",(MONTH('SUIVI DES VERIFICATIONS'!$V329))-(MONTH('SUIVI DES VERIFICATIONS'!$AD329)))</f>
        <v>-1</v>
      </c>
      <c r="AF329" s="138" t="str">
        <f>IF(V329="","",VLOOKUP(MONTH(V329),LISTES!$A$15:$B$26,2,FALSE))</f>
        <v>MARS</v>
      </c>
      <c r="AG329" s="140" t="s">
        <v>8</v>
      </c>
      <c r="AH329" s="87"/>
      <c r="AI329" s="87"/>
      <c r="AJ329" s="87" t="s">
        <v>529</v>
      </c>
      <c r="AK329" s="118"/>
      <c r="AL329" s="87"/>
      <c r="AM329" s="119"/>
      <c r="AN329" s="127"/>
      <c r="AO329" s="162">
        <f>IF('SUIVI DES VERIFICATIONS'!$V329&gt;0,IF('SUIVI DES VERIFICATIONS'!$W329="",1,0),0)</f>
        <v>0</v>
      </c>
      <c r="AP329" s="141">
        <f>IF('SUIVI DES VERIFICATIONS'!$V329&gt;0,IF('SUIVI DES VERIFICATIONS'!$X329="",1,0),0)</f>
        <v>0</v>
      </c>
      <c r="AQ329" s="141">
        <f>IF('SUIVI DES VERIFICATIONS'!$V329&gt;0,IF('SUIVI DES VERIFICATIONS'!$AG329="",1,0),0)</f>
        <v>0</v>
      </c>
      <c r="AR329" s="150" t="str">
        <f>IF(Y329="","",VLOOKUP(Y329,'[1]TABLEAU LC1'!A:A,1,FALSE))</f>
        <v>2019-858</v>
      </c>
    </row>
    <row r="330" spans="1:44" ht="30" customHeight="1">
      <c r="A330" s="95" t="str">
        <f t="shared" si="10"/>
        <v>63070-1--1</v>
      </c>
      <c r="B330" s="85">
        <v>63070</v>
      </c>
      <c r="C330" s="81" t="str">
        <f>VLOOKUP(A330,'Liste détentions mat2k'!$A$1:$I$2946,3,FALSE)</f>
        <v xml:space="preserve">DIRISI                        </v>
      </c>
      <c r="D330" s="86">
        <v>1</v>
      </c>
      <c r="E330" s="86"/>
      <c r="F330" s="86">
        <v>1</v>
      </c>
      <c r="G330" s="81" t="str">
        <f>IF('SUIVI DES VERIFICATIONS'!$D330="","",VLOOKUP(A330,'Liste détentions mat2k'!$A$1:$I$2946,5,FALSE))</f>
        <v xml:space="preserve">DL TOULON                     </v>
      </c>
      <c r="H330" s="81" t="str">
        <f>IF('SUIVI DES VERIFICATIONS'!$E330="","",VLOOKUP(A330,'Liste détentions mat2k'!$A$1:$I$2946,7,FALSE))</f>
        <v/>
      </c>
      <c r="I330" s="102" t="str">
        <f>IF('SUIVI DES VERIFICATIONS'!$F330="","",VLOOKUP(A330,'Liste détentions mat2k'!$A$1:$I$2946,9,FALSE))</f>
        <v xml:space="preserve">CASERNEMENT                   </v>
      </c>
      <c r="J330" s="109" t="s">
        <v>525</v>
      </c>
      <c r="K330" s="104" t="s">
        <v>525</v>
      </c>
      <c r="L330" s="104" t="s">
        <v>525</v>
      </c>
      <c r="M330" s="104" t="s">
        <v>525</v>
      </c>
      <c r="N330" s="104" t="s">
        <v>526</v>
      </c>
      <c r="O330" s="104" t="s">
        <v>525</v>
      </c>
      <c r="P330" s="104"/>
      <c r="Q330" s="104"/>
      <c r="R330" s="104"/>
      <c r="S330" s="104"/>
      <c r="T330" s="104"/>
      <c r="U330" s="114"/>
      <c r="V330" s="123">
        <v>43594</v>
      </c>
      <c r="W330" s="117" t="s">
        <v>542</v>
      </c>
      <c r="X330" s="117" t="s">
        <v>825</v>
      </c>
      <c r="Y330" s="128" t="s">
        <v>1523</v>
      </c>
      <c r="Z330" s="123">
        <v>43581</v>
      </c>
      <c r="AA330" s="132"/>
      <c r="AB330" s="151">
        <f>IF('SUIVI DES VERIFICATIONS'!$V330="","",IF('SUIVI DES VERIFICATIONS'!$V330&lt;='SUIVI DES VERIFICATIONS'!$AD330,0,'SUIVI DES VERIFICATIONS'!$V330-'SUIVI DES VERIFICATIONS'!$AD330))</f>
        <v>0</v>
      </c>
      <c r="AC330" s="134" t="str">
        <f t="shared" si="11"/>
        <v>MAI</v>
      </c>
      <c r="AD330" s="135">
        <f>VLOOKUP('SUIVI DES VERIFICATIONS'!$AC330,'Liste 2'!$D$1:$E$12,2,FALSE)</f>
        <v>43616</v>
      </c>
      <c r="AE330" s="134">
        <f>IF('SUIVI DES VERIFICATIONS'!$V330="","",(MONTH('SUIVI DES VERIFICATIONS'!$V330))-(MONTH('SUIVI DES VERIFICATIONS'!$AD330)))</f>
        <v>0</v>
      </c>
      <c r="AF330" s="134" t="str">
        <f>IF(V330="","",VLOOKUP(MONTH(V330),LISTES!$A$15:$B$26,2,FALSE))</f>
        <v>MAI</v>
      </c>
      <c r="AG330" s="136"/>
      <c r="AH330" s="81"/>
      <c r="AI330" s="81"/>
      <c r="AJ330" s="81"/>
      <c r="AK330" s="116"/>
      <c r="AL330" s="81"/>
      <c r="AM330" s="117"/>
      <c r="AN330" s="128" t="s">
        <v>33</v>
      </c>
      <c r="AO330" s="163">
        <f>IF('SUIVI DES VERIFICATIONS'!$V330&gt;0,IF('SUIVI DES VERIFICATIONS'!$W330="",1,0),0)</f>
        <v>0</v>
      </c>
      <c r="AP330" s="137">
        <f>IF('SUIVI DES VERIFICATIONS'!$V330&gt;0,IF('SUIVI DES VERIFICATIONS'!$X330="",1,0),0)</f>
        <v>0</v>
      </c>
      <c r="AQ330" s="137">
        <f>IF('SUIVI DES VERIFICATIONS'!$V330&gt;0,IF('SUIVI DES VERIFICATIONS'!$AG330="",1,0),0)</f>
        <v>1</v>
      </c>
      <c r="AR330" s="152" t="str">
        <f>IF(Y330="","",VLOOKUP(Y330,'[1]TABLEAU LC1'!A:A,1,FALSE))</f>
        <v>2019-1507</v>
      </c>
    </row>
    <row r="331" spans="1:44" ht="30" customHeight="1">
      <c r="A331" s="94" t="str">
        <f t="shared" si="10"/>
        <v>63070-2--1</v>
      </c>
      <c r="B331" s="88">
        <v>63070</v>
      </c>
      <c r="C331" s="87" t="str">
        <f>VLOOKUP(A331,'Liste détentions mat2k'!$A$1:$I$2946,3,FALSE)</f>
        <v xml:space="preserve">DIRISI                        </v>
      </c>
      <c r="D331" s="89">
        <v>2</v>
      </c>
      <c r="E331" s="89"/>
      <c r="F331" s="89">
        <v>1</v>
      </c>
      <c r="G331" s="87" t="str">
        <f>IF('SUIVI DES VERIFICATIONS'!$D331="","",VLOOKUP(A331,'Liste détentions mat2k'!$A$1:$I$2946,5,FALSE))</f>
        <v xml:space="preserve">CIRISI TOULON                 </v>
      </c>
      <c r="H331" s="87" t="str">
        <f>IF('SUIVI DES VERIFICATIONS'!$E331="","",VLOOKUP(A331,'Liste détentions mat2k'!$A$1:$I$2946,7,FALSE))</f>
        <v/>
      </c>
      <c r="I331" s="101" t="str">
        <f>IF('SUIVI DES VERIFICATIONS'!$F331="","",VLOOKUP(A331,'Liste détentions mat2k'!$A$1:$I$2946,9,FALSE))</f>
        <v xml:space="preserve">CASERNEMENT                   </v>
      </c>
      <c r="J331" s="108" t="s">
        <v>525</v>
      </c>
      <c r="K331" s="105" t="s">
        <v>525</v>
      </c>
      <c r="L331" s="105" t="s">
        <v>526</v>
      </c>
      <c r="M331" s="105" t="s">
        <v>525</v>
      </c>
      <c r="N331" s="105" t="s">
        <v>525</v>
      </c>
      <c r="O331" s="105" t="s">
        <v>525</v>
      </c>
      <c r="P331" s="105"/>
      <c r="Q331" s="105"/>
      <c r="R331" s="105"/>
      <c r="S331" s="105"/>
      <c r="T331" s="105"/>
      <c r="U331" s="113"/>
      <c r="V331" s="122">
        <v>43529</v>
      </c>
      <c r="W331" s="119" t="s">
        <v>537</v>
      </c>
      <c r="X331" s="119" t="s">
        <v>825</v>
      </c>
      <c r="Y331" s="127" t="s">
        <v>877</v>
      </c>
      <c r="Z331" s="122">
        <v>43525</v>
      </c>
      <c r="AA331" s="131"/>
      <c r="AB331" s="149">
        <f>IF('SUIVI DES VERIFICATIONS'!$V331="","",IF('SUIVI DES VERIFICATIONS'!$V331&lt;='SUIVI DES VERIFICATIONS'!$AD331,0,'SUIVI DES VERIFICATIONS'!$V331-'SUIVI DES VERIFICATIONS'!$AD331))</f>
        <v>0</v>
      </c>
      <c r="AC331" s="138" t="str">
        <f t="shared" si="11"/>
        <v>MARS</v>
      </c>
      <c r="AD331" s="139">
        <f>VLOOKUP('SUIVI DES VERIFICATIONS'!$AC331,'Liste 2'!$D$1:$E$12,2,FALSE)</f>
        <v>43555</v>
      </c>
      <c r="AE331" s="138">
        <f>IF('SUIVI DES VERIFICATIONS'!$V331="","",(MONTH('SUIVI DES VERIFICATIONS'!$V331))-(MONTH('SUIVI DES VERIFICATIONS'!$AD331)))</f>
        <v>0</v>
      </c>
      <c r="AF331" s="138" t="str">
        <f>IF(V331="","",VLOOKUP(MONTH(V331),LISTES!$A$15:$B$26,2,FALSE))</f>
        <v>MARS</v>
      </c>
      <c r="AG331" s="140" t="s">
        <v>8</v>
      </c>
      <c r="AH331" s="87"/>
      <c r="AI331" s="87"/>
      <c r="AJ331" s="87"/>
      <c r="AK331" s="118"/>
      <c r="AL331" s="87"/>
      <c r="AM331" s="119"/>
      <c r="AN331" s="127"/>
      <c r="AO331" s="162">
        <f>IF('SUIVI DES VERIFICATIONS'!$V331&gt;0,IF('SUIVI DES VERIFICATIONS'!$W331="",1,0),0)</f>
        <v>0</v>
      </c>
      <c r="AP331" s="141">
        <f>IF('SUIVI DES VERIFICATIONS'!$V331&gt;0,IF('SUIVI DES VERIFICATIONS'!$X331="",1,0),0)</f>
        <v>0</v>
      </c>
      <c r="AQ331" s="141">
        <f>IF('SUIVI DES VERIFICATIONS'!$V331&gt;0,IF('SUIVI DES VERIFICATIONS'!$AG331="",1,0),0)</f>
        <v>0</v>
      </c>
      <c r="AR331" s="150" t="str">
        <f>IF(Y331="","",VLOOKUP(Y331,'[1]TABLEAU LC1'!A:A,1,FALSE))</f>
        <v>2019-758</v>
      </c>
    </row>
    <row r="332" spans="1:44" ht="30" customHeight="1">
      <c r="A332" s="95" t="str">
        <f t="shared" si="10"/>
        <v>63070-3--1</v>
      </c>
      <c r="B332" s="85">
        <v>63070</v>
      </c>
      <c r="C332" s="81" t="str">
        <f>VLOOKUP(A332,'Liste détentions mat2k'!$A$1:$I$2946,3,FALSE)</f>
        <v xml:space="preserve">DIRISI                        </v>
      </c>
      <c r="D332" s="86">
        <v>3</v>
      </c>
      <c r="E332" s="86"/>
      <c r="F332" s="86">
        <v>1</v>
      </c>
      <c r="G332" s="81" t="str">
        <f>IF('SUIVI DES VERIFICATIONS'!$D332="","",VLOOKUP(A332,'Liste détentions mat2k'!$A$1:$I$2946,5,FALSE))</f>
        <v xml:space="preserve">CDAD-T LAMALGUE               </v>
      </c>
      <c r="H332" s="81" t="str">
        <f>IF('SUIVI DES VERIFICATIONS'!$E332="","",VLOOKUP(A332,'Liste détentions mat2k'!$A$1:$I$2946,7,FALSE))</f>
        <v/>
      </c>
      <c r="I332" s="102" t="str">
        <f>IF('SUIVI DES VERIFICATIONS'!$F332="","",VLOOKUP(A332,'Liste détentions mat2k'!$A$1:$I$2946,9,FALSE))</f>
        <v xml:space="preserve">CASERNEMENT                   </v>
      </c>
      <c r="J332" s="109" t="s">
        <v>525</v>
      </c>
      <c r="K332" s="104" t="s">
        <v>525</v>
      </c>
      <c r="L332" s="104" t="s">
        <v>525</v>
      </c>
      <c r="M332" s="104" t="s">
        <v>526</v>
      </c>
      <c r="N332" s="104" t="s">
        <v>525</v>
      </c>
      <c r="O332" s="104" t="s">
        <v>525</v>
      </c>
      <c r="P332" s="104"/>
      <c r="Q332" s="104"/>
      <c r="R332" s="104"/>
      <c r="S332" s="104"/>
      <c r="T332" s="104"/>
      <c r="U332" s="114"/>
      <c r="V332" s="123">
        <v>43573</v>
      </c>
      <c r="W332" s="117" t="s">
        <v>542</v>
      </c>
      <c r="X332" s="117" t="s">
        <v>825</v>
      </c>
      <c r="Y332" s="128" t="s">
        <v>1066</v>
      </c>
      <c r="Z332" s="123">
        <v>43552</v>
      </c>
      <c r="AA332" s="132"/>
      <c r="AB332" s="151">
        <f>IF('SUIVI DES VERIFICATIONS'!$V332="","",IF('SUIVI DES VERIFICATIONS'!$V332&lt;='SUIVI DES VERIFICATIONS'!$AD332,0,'SUIVI DES VERIFICATIONS'!$V332-'SUIVI DES VERIFICATIONS'!$AD332))</f>
        <v>0</v>
      </c>
      <c r="AC332" s="134" t="str">
        <f t="shared" si="11"/>
        <v>AVRIL</v>
      </c>
      <c r="AD332" s="135">
        <f>VLOOKUP('SUIVI DES VERIFICATIONS'!$AC332,'Liste 2'!$D$1:$E$12,2,FALSE)</f>
        <v>43585</v>
      </c>
      <c r="AE332" s="134">
        <f>IF('SUIVI DES VERIFICATIONS'!$V332="","",(MONTH('SUIVI DES VERIFICATIONS'!$V332))-(MONTH('SUIVI DES VERIFICATIONS'!$AD332)))</f>
        <v>0</v>
      </c>
      <c r="AF332" s="134" t="str">
        <f>IF(V332="","",VLOOKUP(MONTH(V332),LISTES!$A$15:$B$26,2,FALSE))</f>
        <v>AVRIL</v>
      </c>
      <c r="AG332" s="136" t="s">
        <v>9</v>
      </c>
      <c r="AH332" s="81"/>
      <c r="AI332" s="81"/>
      <c r="AJ332" s="81"/>
      <c r="AK332" s="116"/>
      <c r="AL332" s="81"/>
      <c r="AM332" s="117"/>
      <c r="AN332" s="128"/>
      <c r="AO332" s="163">
        <f>IF('SUIVI DES VERIFICATIONS'!$V332&gt;0,IF('SUIVI DES VERIFICATIONS'!$W332="",1,0),0)</f>
        <v>0</v>
      </c>
      <c r="AP332" s="137">
        <f>IF('SUIVI DES VERIFICATIONS'!$V332&gt;0,IF('SUIVI DES VERIFICATIONS'!$X332="",1,0),0)</f>
        <v>0</v>
      </c>
      <c r="AQ332" s="137">
        <f>IF('SUIVI DES VERIFICATIONS'!$V332&gt;0,IF('SUIVI DES VERIFICATIONS'!$AG332="",1,0),0)</f>
        <v>0</v>
      </c>
      <c r="AR332" s="152" t="str">
        <f>IF(Y332="","",VLOOKUP(Y332,'[1]TABLEAU LC1'!A:A,1,FALSE))</f>
        <v>2019-1262</v>
      </c>
    </row>
    <row r="333" spans="1:44" ht="30" customHeight="1">
      <c r="A333" s="94" t="str">
        <f t="shared" si="10"/>
        <v>63070-4-1-2</v>
      </c>
      <c r="B333" s="88">
        <v>63070</v>
      </c>
      <c r="C333" s="87" t="str">
        <f>VLOOKUP(A333,'Liste détentions mat2k'!$A$1:$I$2946,3,FALSE)</f>
        <v xml:space="preserve">DIRISI                        </v>
      </c>
      <c r="D333" s="89">
        <v>4</v>
      </c>
      <c r="E333" s="89">
        <v>1</v>
      </c>
      <c r="F333" s="89">
        <v>2</v>
      </c>
      <c r="G333" s="87" t="str">
        <f>IF('SUIVI DES VERIFICATIONS'!$D333="","",VLOOKUP(A333,'Liste détentions mat2k'!$A$1:$I$2946,5,FALSE))</f>
        <v xml:space="preserve">CNMO TSR                      </v>
      </c>
      <c r="H333" s="87" t="str">
        <f>IF('SUIVI DES VERIFICATIONS'!$E333="","",VLOOKUP(A333,'Liste détentions mat2k'!$A$1:$I$2946,7,FALSE))</f>
        <v xml:space="preserve">SIX-FOURS                     </v>
      </c>
      <c r="I333" s="101" t="str">
        <f>IF('SUIVI DES VERIFICATIONS'!$F333="","",VLOOKUP(A333,'Liste détentions mat2k'!$A$1:$I$2946,9,FALSE))</f>
        <v xml:space="preserve">BUREAU                        </v>
      </c>
      <c r="J333" s="108" t="s">
        <v>525</v>
      </c>
      <c r="K333" s="105" t="s">
        <v>525</v>
      </c>
      <c r="L333" s="105" t="s">
        <v>525</v>
      </c>
      <c r="M333" s="105" t="s">
        <v>525</v>
      </c>
      <c r="N333" s="105" t="s">
        <v>526</v>
      </c>
      <c r="O333" s="105" t="s">
        <v>525</v>
      </c>
      <c r="P333" s="105"/>
      <c r="Q333" s="105"/>
      <c r="R333" s="105"/>
      <c r="S333" s="105"/>
      <c r="T333" s="105"/>
      <c r="U333" s="113"/>
      <c r="V333" s="122">
        <v>43475</v>
      </c>
      <c r="W333" s="119" t="s">
        <v>537</v>
      </c>
      <c r="X333" s="119" t="s">
        <v>825</v>
      </c>
      <c r="Y333" s="127" t="s">
        <v>538</v>
      </c>
      <c r="Z333" s="122"/>
      <c r="AA333" s="131"/>
      <c r="AB333" s="149">
        <f>IF('SUIVI DES VERIFICATIONS'!$V333="","",IF('SUIVI DES VERIFICATIONS'!$V333&lt;='SUIVI DES VERIFICATIONS'!$AD333,0,'SUIVI DES VERIFICATIONS'!$V333-'SUIVI DES VERIFICATIONS'!$AD333))</f>
        <v>0</v>
      </c>
      <c r="AC333" s="138" t="str">
        <f t="shared" si="11"/>
        <v>MAI</v>
      </c>
      <c r="AD333" s="139">
        <f>VLOOKUP('SUIVI DES VERIFICATIONS'!$AC333,'Liste 2'!$D$1:$E$12,2,FALSE)</f>
        <v>43616</v>
      </c>
      <c r="AE333" s="138">
        <f>IF('SUIVI DES VERIFICATIONS'!$V333="","",(MONTH('SUIVI DES VERIFICATIONS'!$V333))-(MONTH('SUIVI DES VERIFICATIONS'!$AD333)))</f>
        <v>-4</v>
      </c>
      <c r="AF333" s="138" t="str">
        <f>IF(V333="","",VLOOKUP(MONTH(V333),LISTES!$A$15:$B$26,2,FALSE))</f>
        <v>JANVIER</v>
      </c>
      <c r="AG333" s="140" t="s">
        <v>6</v>
      </c>
      <c r="AH333" s="87"/>
      <c r="AI333" s="87"/>
      <c r="AJ333" s="87"/>
      <c r="AK333" s="118"/>
      <c r="AL333" s="87"/>
      <c r="AM333" s="119"/>
      <c r="AN333" s="127"/>
      <c r="AO333" s="162">
        <f>IF('SUIVI DES VERIFICATIONS'!$V333&gt;0,IF('SUIVI DES VERIFICATIONS'!$W333="",1,0),0)</f>
        <v>0</v>
      </c>
      <c r="AP333" s="141">
        <f>IF('SUIVI DES VERIFICATIONS'!$V333&gt;0,IF('SUIVI DES VERIFICATIONS'!$X333="",1,0),0)</f>
        <v>0</v>
      </c>
      <c r="AQ333" s="141">
        <f>IF('SUIVI DES VERIFICATIONS'!$V333&gt;0,IF('SUIVI DES VERIFICATIONS'!$AG333="",1,0),0)</f>
        <v>0</v>
      </c>
      <c r="AR333" s="150" t="str">
        <f>IF(Y333="","",VLOOKUP(Y333,'[1]TABLEAU LC1'!A:A,1,FALSE))</f>
        <v>2019-28</v>
      </c>
    </row>
    <row r="334" spans="1:44" ht="30" customHeight="1">
      <c r="A334" s="95" t="str">
        <f t="shared" si="10"/>
        <v>63070-4-1-3</v>
      </c>
      <c r="B334" s="85">
        <v>63070</v>
      </c>
      <c r="C334" s="81" t="str">
        <f>VLOOKUP(A334,'Liste détentions mat2k'!$A$1:$I$2946,3,FALSE)</f>
        <v xml:space="preserve">DIRISI                        </v>
      </c>
      <c r="D334" s="86">
        <v>4</v>
      </c>
      <c r="E334" s="86">
        <v>1</v>
      </c>
      <c r="F334" s="86">
        <v>3</v>
      </c>
      <c r="G334" s="81" t="str">
        <f>IF('SUIVI DES VERIFICATIONS'!$D334="","",VLOOKUP(A334,'Liste détentions mat2k'!$A$1:$I$2946,5,FALSE))</f>
        <v xml:space="preserve">CNMO TSR                      </v>
      </c>
      <c r="H334" s="81" t="str">
        <f>IF('SUIVI DES VERIFICATIONS'!$E334="","",VLOOKUP(A334,'Liste détentions mat2k'!$A$1:$I$2946,7,FALSE))</f>
        <v xml:space="preserve">SIX-FOURS                     </v>
      </c>
      <c r="I334" s="102" t="str">
        <f>IF('SUIVI DES VERIFICATIONS'!$F334="","",VLOOKUP(A334,'Liste détentions mat2k'!$A$1:$I$2946,9,FALSE))</f>
        <v xml:space="preserve">TELEPHONIE                    </v>
      </c>
      <c r="J334" s="109" t="s">
        <v>525</v>
      </c>
      <c r="K334" s="104" t="s">
        <v>525</v>
      </c>
      <c r="L334" s="104" t="s">
        <v>525</v>
      </c>
      <c r="M334" s="104" t="s">
        <v>525</v>
      </c>
      <c r="N334" s="104" t="s">
        <v>525</v>
      </c>
      <c r="O334" s="104" t="s">
        <v>526</v>
      </c>
      <c r="P334" s="104"/>
      <c r="Q334" s="104"/>
      <c r="R334" s="104"/>
      <c r="S334" s="104"/>
      <c r="T334" s="104"/>
      <c r="U334" s="114"/>
      <c r="V334" s="123">
        <v>43475</v>
      </c>
      <c r="W334" s="117" t="s">
        <v>537</v>
      </c>
      <c r="X334" s="117" t="s">
        <v>825</v>
      </c>
      <c r="Y334" s="128" t="s">
        <v>539</v>
      </c>
      <c r="Z334" s="123"/>
      <c r="AA334" s="132"/>
      <c r="AB334" s="151">
        <f>IF('SUIVI DES VERIFICATIONS'!$V334="","",IF('SUIVI DES VERIFICATIONS'!$V334&lt;='SUIVI DES VERIFICATIONS'!$AD334,0,'SUIVI DES VERIFICATIONS'!$V334-'SUIVI DES VERIFICATIONS'!$AD334))</f>
        <v>0</v>
      </c>
      <c r="AC334" s="134" t="str">
        <f t="shared" si="11"/>
        <v>JUIN</v>
      </c>
      <c r="AD334" s="135">
        <f>VLOOKUP('SUIVI DES VERIFICATIONS'!$AC334,'Liste 2'!$D$1:$E$12,2,FALSE)</f>
        <v>43646</v>
      </c>
      <c r="AE334" s="134">
        <f>IF('SUIVI DES VERIFICATIONS'!$V334="","",(MONTH('SUIVI DES VERIFICATIONS'!$V334))-(MONTH('SUIVI DES VERIFICATIONS'!$AD334)))</f>
        <v>-5</v>
      </c>
      <c r="AF334" s="134" t="str">
        <f>IF(V334="","",VLOOKUP(MONTH(V334),LISTES!$A$15:$B$26,2,FALSE))</f>
        <v>JANVIER</v>
      </c>
      <c r="AG334" s="136" t="s">
        <v>6</v>
      </c>
      <c r="AH334" s="81"/>
      <c r="AI334" s="81"/>
      <c r="AJ334" s="81"/>
      <c r="AK334" s="116"/>
      <c r="AL334" s="81"/>
      <c r="AM334" s="117"/>
      <c r="AN334" s="128"/>
      <c r="AO334" s="163">
        <f>IF('SUIVI DES VERIFICATIONS'!$V334&gt;0,IF('SUIVI DES VERIFICATIONS'!$W334="",1,0),0)</f>
        <v>0</v>
      </c>
      <c r="AP334" s="137">
        <f>IF('SUIVI DES VERIFICATIONS'!$V334&gt;0,IF('SUIVI DES VERIFICATIONS'!$X334="",1,0),0)</f>
        <v>0</v>
      </c>
      <c r="AQ334" s="137">
        <f>IF('SUIVI DES VERIFICATIONS'!$V334&gt;0,IF('SUIVI DES VERIFICATIONS'!$AG334="",1,0),0)</f>
        <v>0</v>
      </c>
      <c r="AR334" s="152" t="str">
        <f>IF(Y334="","",VLOOKUP(Y334,'[1]TABLEAU LC1'!A:A,1,FALSE))</f>
        <v>2019-29</v>
      </c>
    </row>
    <row r="335" spans="1:44" ht="30" customHeight="1">
      <c r="A335" s="94" t="str">
        <f t="shared" si="10"/>
        <v>63070-4-1-4</v>
      </c>
      <c r="B335" s="88">
        <v>63070</v>
      </c>
      <c r="C335" s="87" t="str">
        <f>VLOOKUP(A335,'Liste détentions mat2k'!$A$1:$I$2946,3,FALSE)</f>
        <v xml:space="preserve">DIRISI                        </v>
      </c>
      <c r="D335" s="89">
        <v>4</v>
      </c>
      <c r="E335" s="89">
        <v>1</v>
      </c>
      <c r="F335" s="89">
        <v>4</v>
      </c>
      <c r="G335" s="87" t="str">
        <f>IF('SUIVI DES VERIFICATIONS'!$D335="","",VLOOKUP(A335,'Liste détentions mat2k'!$A$1:$I$2946,5,FALSE))</f>
        <v xml:space="preserve">CNMO TSR                      </v>
      </c>
      <c r="H335" s="87" t="str">
        <f>IF('SUIVI DES VERIFICATIONS'!$E335="","",VLOOKUP(A335,'Liste détentions mat2k'!$A$1:$I$2946,7,FALSE))</f>
        <v xml:space="preserve">SIX-FOURS                     </v>
      </c>
      <c r="I335" s="101" t="str">
        <f>IF('SUIVI DES VERIFICATIONS'!$F335="","",VLOOKUP(A335,'Liste détentions mat2k'!$A$1:$I$2946,9,FALSE))</f>
        <v xml:space="preserve">PHOTAV                        </v>
      </c>
      <c r="J335" s="108" t="s">
        <v>525</v>
      </c>
      <c r="K335" s="105" t="s">
        <v>525</v>
      </c>
      <c r="L335" s="105" t="s">
        <v>525</v>
      </c>
      <c r="M335" s="105" t="s">
        <v>525</v>
      </c>
      <c r="N335" s="105" t="s">
        <v>526</v>
      </c>
      <c r="O335" s="105" t="s">
        <v>525</v>
      </c>
      <c r="P335" s="105"/>
      <c r="Q335" s="105"/>
      <c r="R335" s="105"/>
      <c r="S335" s="105"/>
      <c r="T335" s="105"/>
      <c r="U335" s="113"/>
      <c r="V335" s="122">
        <v>43475</v>
      </c>
      <c r="W335" s="119" t="s">
        <v>537</v>
      </c>
      <c r="X335" s="119" t="s">
        <v>825</v>
      </c>
      <c r="Y335" s="127" t="s">
        <v>540</v>
      </c>
      <c r="Z335" s="122"/>
      <c r="AA335" s="131"/>
      <c r="AB335" s="149">
        <f>IF('SUIVI DES VERIFICATIONS'!$V335="","",IF('SUIVI DES VERIFICATIONS'!$V335&lt;='SUIVI DES VERIFICATIONS'!$AD335,0,'SUIVI DES VERIFICATIONS'!$V335-'SUIVI DES VERIFICATIONS'!$AD335))</f>
        <v>0</v>
      </c>
      <c r="AC335" s="138" t="str">
        <f t="shared" si="11"/>
        <v>MAI</v>
      </c>
      <c r="AD335" s="139">
        <f>VLOOKUP('SUIVI DES VERIFICATIONS'!$AC335,'Liste 2'!$D$1:$E$12,2,FALSE)</f>
        <v>43616</v>
      </c>
      <c r="AE335" s="138">
        <f>IF('SUIVI DES VERIFICATIONS'!$V335="","",(MONTH('SUIVI DES VERIFICATIONS'!$V335))-(MONTH('SUIVI DES VERIFICATIONS'!$AD335)))</f>
        <v>-4</v>
      </c>
      <c r="AF335" s="138" t="str">
        <f>IF(V335="","",VLOOKUP(MONTH(V335),LISTES!$A$15:$B$26,2,FALSE))</f>
        <v>JANVIER</v>
      </c>
      <c r="AG335" s="140" t="s">
        <v>6</v>
      </c>
      <c r="AH335" s="87"/>
      <c r="AI335" s="87"/>
      <c r="AJ335" s="87"/>
      <c r="AK335" s="118"/>
      <c r="AL335" s="87"/>
      <c r="AM335" s="119"/>
      <c r="AN335" s="127"/>
      <c r="AO335" s="162">
        <f>IF('SUIVI DES VERIFICATIONS'!$V335&gt;0,IF('SUIVI DES VERIFICATIONS'!$W335="",1,0),0)</f>
        <v>0</v>
      </c>
      <c r="AP335" s="141">
        <f>IF('SUIVI DES VERIFICATIONS'!$V335&gt;0,IF('SUIVI DES VERIFICATIONS'!$X335="",1,0),0)</f>
        <v>0</v>
      </c>
      <c r="AQ335" s="141">
        <f>IF('SUIVI DES VERIFICATIONS'!$V335&gt;0,IF('SUIVI DES VERIFICATIONS'!$AG335="",1,0),0)</f>
        <v>0</v>
      </c>
      <c r="AR335" s="150" t="str">
        <f>IF(Y335="","",VLOOKUP(Y335,'[1]TABLEAU LC1'!A:A,1,FALSE))</f>
        <v>2019-30</v>
      </c>
    </row>
    <row r="336" spans="1:44" ht="30" customHeight="1">
      <c r="A336" s="95" t="str">
        <f t="shared" si="10"/>
        <v>63070-4-2-1</v>
      </c>
      <c r="B336" s="85">
        <v>63070</v>
      </c>
      <c r="C336" s="81" t="str">
        <f>VLOOKUP(A336,'Liste détentions mat2k'!$A$1:$I$2946,3,FALSE)</f>
        <v xml:space="preserve">DIRISI                        </v>
      </c>
      <c r="D336" s="86">
        <v>4</v>
      </c>
      <c r="E336" s="86">
        <v>2</v>
      </c>
      <c r="F336" s="86">
        <v>1</v>
      </c>
      <c r="G336" s="81" t="str">
        <f>IF('SUIVI DES VERIFICATIONS'!$D336="","",VLOOKUP(A336,'Liste détentions mat2k'!$A$1:$I$2946,5,FALSE))</f>
        <v xml:space="preserve">CNMO TSR                      </v>
      </c>
      <c r="H336" s="81" t="str">
        <f>IF('SUIVI DES VERIFICATIONS'!$E336="","",VLOOKUP(A336,'Liste détentions mat2k'!$A$1:$I$2946,7,FALSE))</f>
        <v xml:space="preserve">CROIX FARON                   </v>
      </c>
      <c r="I336" s="102" t="str">
        <f>IF('SUIVI DES VERIFICATIONS'!$F336="","",VLOOKUP(A336,'Liste détentions mat2k'!$A$1:$I$2946,9,FALSE))</f>
        <v xml:space="preserve">COUCHAGE                      </v>
      </c>
      <c r="J336" s="109" t="s">
        <v>525</v>
      </c>
      <c r="K336" s="104" t="s">
        <v>525</v>
      </c>
      <c r="L336" s="104" t="s">
        <v>525</v>
      </c>
      <c r="M336" s="104" t="s">
        <v>526</v>
      </c>
      <c r="N336" s="104" t="s">
        <v>525</v>
      </c>
      <c r="O336" s="104" t="s">
        <v>525</v>
      </c>
      <c r="P336" s="104"/>
      <c r="Q336" s="104"/>
      <c r="R336" s="104"/>
      <c r="S336" s="104"/>
      <c r="T336" s="104"/>
      <c r="U336" s="114"/>
      <c r="V336" s="123">
        <v>43515</v>
      </c>
      <c r="W336" s="117" t="s">
        <v>542</v>
      </c>
      <c r="X336" s="117" t="s">
        <v>825</v>
      </c>
      <c r="Y336" s="128" t="s">
        <v>795</v>
      </c>
      <c r="Z336" s="123"/>
      <c r="AA336" s="132"/>
      <c r="AB336" s="151">
        <f>IF('SUIVI DES VERIFICATIONS'!$V336="","",IF('SUIVI DES VERIFICATIONS'!$V336&lt;='SUIVI DES VERIFICATIONS'!$AD336,0,'SUIVI DES VERIFICATIONS'!$V336-'SUIVI DES VERIFICATIONS'!$AD336))</f>
        <v>0</v>
      </c>
      <c r="AC336" s="134" t="str">
        <f t="shared" si="11"/>
        <v>AVRIL</v>
      </c>
      <c r="AD336" s="135">
        <f>VLOOKUP('SUIVI DES VERIFICATIONS'!$AC336,'Liste 2'!$D$1:$E$12,2,FALSE)</f>
        <v>43585</v>
      </c>
      <c r="AE336" s="134">
        <f>IF('SUIVI DES VERIFICATIONS'!$V336="","",(MONTH('SUIVI DES VERIFICATIONS'!$V336))-(MONTH('SUIVI DES VERIFICATIONS'!$AD336)))</f>
        <v>-2</v>
      </c>
      <c r="AF336" s="134" t="str">
        <f>IF(V336="","",VLOOKUP(MONTH(V336),LISTES!$A$15:$B$26,2,FALSE))</f>
        <v>FEVRIER</v>
      </c>
      <c r="AG336" s="136" t="s">
        <v>8</v>
      </c>
      <c r="AH336" s="81"/>
      <c r="AI336" s="81"/>
      <c r="AJ336" s="81"/>
      <c r="AK336" s="116"/>
      <c r="AL336" s="81"/>
      <c r="AM336" s="117"/>
      <c r="AN336" s="128"/>
      <c r="AO336" s="163">
        <f>IF('SUIVI DES VERIFICATIONS'!$V336&gt;0,IF('SUIVI DES VERIFICATIONS'!$W336="",1,0),0)</f>
        <v>0</v>
      </c>
      <c r="AP336" s="137">
        <f>IF('SUIVI DES VERIFICATIONS'!$V336&gt;0,IF('SUIVI DES VERIFICATIONS'!$X336="",1,0),0)</f>
        <v>0</v>
      </c>
      <c r="AQ336" s="137">
        <f>IF('SUIVI DES VERIFICATIONS'!$V336&gt;0,IF('SUIVI DES VERIFICATIONS'!$AG336="",1,0),0)</f>
        <v>0</v>
      </c>
      <c r="AR336" s="152" t="str">
        <f>IF(Y336="","",VLOOKUP(Y336,'[1]TABLEAU LC1'!A:A,1,FALSE))</f>
        <v>2019-408</v>
      </c>
    </row>
    <row r="337" spans="1:44" ht="30" customHeight="1">
      <c r="A337" s="94" t="str">
        <f t="shared" si="10"/>
        <v>63070-4-2-2</v>
      </c>
      <c r="B337" s="88">
        <v>63070</v>
      </c>
      <c r="C337" s="87" t="str">
        <f>VLOOKUP(A337,'Liste détentions mat2k'!$A$1:$I$2946,3,FALSE)</f>
        <v xml:space="preserve">DIRISI                        </v>
      </c>
      <c r="D337" s="89">
        <v>4</v>
      </c>
      <c r="E337" s="89">
        <v>2</v>
      </c>
      <c r="F337" s="89">
        <v>2</v>
      </c>
      <c r="G337" s="87" t="str">
        <f>IF('SUIVI DES VERIFICATIONS'!$D337="","",VLOOKUP(A337,'Liste détentions mat2k'!$A$1:$I$2946,5,FALSE))</f>
        <v xml:space="preserve">CNMO TSR                      </v>
      </c>
      <c r="H337" s="87" t="str">
        <f>IF('SUIVI DES VERIFICATIONS'!$E337="","",VLOOKUP(A337,'Liste détentions mat2k'!$A$1:$I$2946,7,FALSE))</f>
        <v xml:space="preserve">CROIX FARON                   </v>
      </c>
      <c r="I337" s="101" t="str">
        <f>IF('SUIVI DES VERIFICATIONS'!$F337="","",VLOOKUP(A337,'Liste détentions mat2k'!$A$1:$I$2946,9,FALSE))</f>
        <v xml:space="preserve">DIVERS                        </v>
      </c>
      <c r="J337" s="108" t="s">
        <v>525</v>
      </c>
      <c r="K337" s="105" t="s">
        <v>525</v>
      </c>
      <c r="L337" s="105" t="s">
        <v>525</v>
      </c>
      <c r="M337" s="105" t="s">
        <v>525</v>
      </c>
      <c r="N337" s="105" t="s">
        <v>525</v>
      </c>
      <c r="O337" s="105" t="s">
        <v>526</v>
      </c>
      <c r="P337" s="105"/>
      <c r="Q337" s="105"/>
      <c r="R337" s="105"/>
      <c r="S337" s="105"/>
      <c r="T337" s="105"/>
      <c r="U337" s="113"/>
      <c r="V337" s="122">
        <v>43515</v>
      </c>
      <c r="W337" s="119" t="s">
        <v>542</v>
      </c>
      <c r="X337" s="119" t="s">
        <v>825</v>
      </c>
      <c r="Y337" s="127" t="s">
        <v>796</v>
      </c>
      <c r="Z337" s="122"/>
      <c r="AA337" s="131"/>
      <c r="AB337" s="149">
        <f>IF('SUIVI DES VERIFICATIONS'!$V337="","",IF('SUIVI DES VERIFICATIONS'!$V337&lt;='SUIVI DES VERIFICATIONS'!$AD337,0,'SUIVI DES VERIFICATIONS'!$V337-'SUIVI DES VERIFICATIONS'!$AD337))</f>
        <v>0</v>
      </c>
      <c r="AC337" s="138" t="str">
        <f t="shared" si="11"/>
        <v>JUIN</v>
      </c>
      <c r="AD337" s="139">
        <f>VLOOKUP('SUIVI DES VERIFICATIONS'!$AC337,'Liste 2'!$D$1:$E$12,2,FALSE)</f>
        <v>43646</v>
      </c>
      <c r="AE337" s="138">
        <f>IF('SUIVI DES VERIFICATIONS'!$V337="","",(MONTH('SUIVI DES VERIFICATIONS'!$V337))-(MONTH('SUIVI DES VERIFICATIONS'!$AD337)))</f>
        <v>-4</v>
      </c>
      <c r="AF337" s="138" t="str">
        <f>IF(V337="","",VLOOKUP(MONTH(V337),LISTES!$A$15:$B$26,2,FALSE))</f>
        <v>FEVRIER</v>
      </c>
      <c r="AG337" s="140" t="s">
        <v>8</v>
      </c>
      <c r="AH337" s="87"/>
      <c r="AI337" s="87"/>
      <c r="AJ337" s="87" t="s">
        <v>529</v>
      </c>
      <c r="AK337" s="118">
        <v>43537</v>
      </c>
      <c r="AL337" s="87"/>
      <c r="AM337" s="119"/>
      <c r="AN337" s="127"/>
      <c r="AO337" s="162">
        <f>IF('SUIVI DES VERIFICATIONS'!$V337&gt;0,IF('SUIVI DES VERIFICATIONS'!$W337="",1,0),0)</f>
        <v>0</v>
      </c>
      <c r="AP337" s="141">
        <f>IF('SUIVI DES VERIFICATIONS'!$V337&gt;0,IF('SUIVI DES VERIFICATIONS'!$X337="",1,0),0)</f>
        <v>0</v>
      </c>
      <c r="AQ337" s="141">
        <f>IF('SUIVI DES VERIFICATIONS'!$V337&gt;0,IF('SUIVI DES VERIFICATIONS'!$AG337="",1,0),0)</f>
        <v>0</v>
      </c>
      <c r="AR337" s="150" t="str">
        <f>IF(Y337="","",VLOOKUP(Y337,'[1]TABLEAU LC1'!A:A,1,FALSE))</f>
        <v>2019-409</v>
      </c>
    </row>
    <row r="338" spans="1:44" ht="30" customHeight="1">
      <c r="A338" s="95" t="str">
        <f t="shared" si="10"/>
        <v>63070-4-2-3</v>
      </c>
      <c r="B338" s="85">
        <v>63070</v>
      </c>
      <c r="C338" s="81" t="str">
        <f>VLOOKUP(A338,'Liste détentions mat2k'!$A$1:$I$2946,3,FALSE)</f>
        <v xml:space="preserve">DIRISI                        </v>
      </c>
      <c r="D338" s="86">
        <v>4</v>
      </c>
      <c r="E338" s="86">
        <v>2</v>
      </c>
      <c r="F338" s="86">
        <v>3</v>
      </c>
      <c r="G338" s="81" t="str">
        <f>IF('SUIVI DES VERIFICATIONS'!$D338="","",VLOOKUP(A338,'Liste détentions mat2k'!$A$1:$I$2946,5,FALSE))</f>
        <v xml:space="preserve">CNMO TSR                      </v>
      </c>
      <c r="H338" s="81" t="str">
        <f>IF('SUIVI DES VERIFICATIONS'!$E338="","",VLOOKUP(A338,'Liste détentions mat2k'!$A$1:$I$2946,7,FALSE))</f>
        <v xml:space="preserve">CROIX FARON                   </v>
      </c>
      <c r="I338" s="102" t="str">
        <f>IF('SUIVI DES VERIFICATIONS'!$F338="","",VLOOKUP(A338,'Liste détentions mat2k'!$A$1:$I$2946,9,FALSE))</f>
        <v xml:space="preserve">EFFETS SPECIAUX               </v>
      </c>
      <c r="J338" s="109" t="s">
        <v>525</v>
      </c>
      <c r="K338" s="104" t="s">
        <v>525</v>
      </c>
      <c r="L338" s="104" t="s">
        <v>525</v>
      </c>
      <c r="M338" s="104" t="s">
        <v>525</v>
      </c>
      <c r="N338" s="104" t="s">
        <v>526</v>
      </c>
      <c r="O338" s="104" t="s">
        <v>525</v>
      </c>
      <c r="P338" s="104"/>
      <c r="Q338" s="104"/>
      <c r="R338" s="104"/>
      <c r="S338" s="104"/>
      <c r="T338" s="104"/>
      <c r="U338" s="114"/>
      <c r="V338" s="123">
        <v>43515</v>
      </c>
      <c r="W338" s="117" t="s">
        <v>542</v>
      </c>
      <c r="X338" s="117" t="s">
        <v>825</v>
      </c>
      <c r="Y338" s="128" t="s">
        <v>797</v>
      </c>
      <c r="Z338" s="123"/>
      <c r="AA338" s="132"/>
      <c r="AB338" s="151">
        <f>IF('SUIVI DES VERIFICATIONS'!$V338="","",IF('SUIVI DES VERIFICATIONS'!$V338&lt;='SUIVI DES VERIFICATIONS'!$AD338,0,'SUIVI DES VERIFICATIONS'!$V338-'SUIVI DES VERIFICATIONS'!$AD338))</f>
        <v>0</v>
      </c>
      <c r="AC338" s="134" t="str">
        <f t="shared" si="11"/>
        <v>MAI</v>
      </c>
      <c r="AD338" s="135">
        <f>VLOOKUP('SUIVI DES VERIFICATIONS'!$AC338,'Liste 2'!$D$1:$E$12,2,FALSE)</f>
        <v>43616</v>
      </c>
      <c r="AE338" s="134">
        <f>IF('SUIVI DES VERIFICATIONS'!$V338="","",(MONTH('SUIVI DES VERIFICATIONS'!$V338))-(MONTH('SUIVI DES VERIFICATIONS'!$AD338)))</f>
        <v>-3</v>
      </c>
      <c r="AF338" s="134" t="str">
        <f>IF(V338="","",VLOOKUP(MONTH(V338),LISTES!$A$15:$B$26,2,FALSE))</f>
        <v>FEVRIER</v>
      </c>
      <c r="AG338" s="136" t="s">
        <v>8</v>
      </c>
      <c r="AH338" s="81"/>
      <c r="AI338" s="81"/>
      <c r="AJ338" s="81" t="s">
        <v>529</v>
      </c>
      <c r="AK338" s="116">
        <v>43537</v>
      </c>
      <c r="AL338" s="81"/>
      <c r="AM338" s="117"/>
      <c r="AN338" s="128"/>
      <c r="AO338" s="163">
        <f>IF('SUIVI DES VERIFICATIONS'!$V338&gt;0,IF('SUIVI DES VERIFICATIONS'!$W338="",1,0),0)</f>
        <v>0</v>
      </c>
      <c r="AP338" s="137">
        <f>IF('SUIVI DES VERIFICATIONS'!$V338&gt;0,IF('SUIVI DES VERIFICATIONS'!$X338="",1,0),0)</f>
        <v>0</v>
      </c>
      <c r="AQ338" s="137">
        <f>IF('SUIVI DES VERIFICATIONS'!$V338&gt;0,IF('SUIVI DES VERIFICATIONS'!$AG338="",1,0),0)</f>
        <v>0</v>
      </c>
      <c r="AR338" s="152" t="str">
        <f>IF(Y338="","",VLOOKUP(Y338,'[1]TABLEAU LC1'!A:A,1,FALSE))</f>
        <v>2019-410</v>
      </c>
    </row>
    <row r="339" spans="1:44" ht="30" customHeight="1">
      <c r="A339" s="94" t="str">
        <f t="shared" si="10"/>
        <v>63070-4-2-5</v>
      </c>
      <c r="B339" s="88">
        <v>63070</v>
      </c>
      <c r="C339" s="87" t="str">
        <f>VLOOKUP(A339,'Liste détentions mat2k'!$A$1:$I$2946,3,FALSE)</f>
        <v xml:space="preserve">DIRISI                        </v>
      </c>
      <c r="D339" s="89">
        <v>4</v>
      </c>
      <c r="E339" s="89">
        <v>2</v>
      </c>
      <c r="F339" s="89">
        <v>5</v>
      </c>
      <c r="G339" s="87" t="str">
        <f>IF('SUIVI DES VERIFICATIONS'!$D339="","",VLOOKUP(A339,'Liste détentions mat2k'!$A$1:$I$2946,5,FALSE))</f>
        <v xml:space="preserve">CNMO TSR                      </v>
      </c>
      <c r="H339" s="87" t="str">
        <f>IF('SUIVI DES VERIFICATIONS'!$E339="","",VLOOKUP(A339,'Liste détentions mat2k'!$A$1:$I$2946,7,FALSE))</f>
        <v xml:space="preserve">CROIX FARON                   </v>
      </c>
      <c r="I339" s="101" t="str">
        <f>IF('SUIVI DES VERIFICATIONS'!$F339="","",VLOOKUP(A339,'Liste détentions mat2k'!$A$1:$I$2946,9,FALSE))</f>
        <v xml:space="preserve">DIRISI                        </v>
      </c>
      <c r="J339" s="108"/>
      <c r="K339" s="105" t="s">
        <v>526</v>
      </c>
      <c r="L339" s="105" t="s">
        <v>525</v>
      </c>
      <c r="M339" s="105" t="s">
        <v>525</v>
      </c>
      <c r="N339" s="105" t="s">
        <v>525</v>
      </c>
      <c r="O339" s="105" t="s">
        <v>525</v>
      </c>
      <c r="P339" s="105"/>
      <c r="Q339" s="105"/>
      <c r="R339" s="105"/>
      <c r="S339" s="105"/>
      <c r="T339" s="105"/>
      <c r="U339" s="113"/>
      <c r="V339" s="122">
        <v>43521</v>
      </c>
      <c r="W339" s="119" t="s">
        <v>542</v>
      </c>
      <c r="X339" s="119" t="s">
        <v>825</v>
      </c>
      <c r="Y339" s="127" t="s">
        <v>698</v>
      </c>
      <c r="Z339" s="122">
        <v>43495</v>
      </c>
      <c r="AA339" s="131"/>
      <c r="AB339" s="149">
        <f>IF('SUIVI DES VERIFICATIONS'!$V339="","",IF('SUIVI DES VERIFICATIONS'!$V339&lt;='SUIVI DES VERIFICATIONS'!$AD339,0,'SUIVI DES VERIFICATIONS'!$V339-'SUIVI DES VERIFICATIONS'!$AD339))</f>
        <v>0</v>
      </c>
      <c r="AC339" s="138" t="str">
        <f t="shared" si="11"/>
        <v>FEVRIER</v>
      </c>
      <c r="AD339" s="139">
        <f>VLOOKUP('SUIVI DES VERIFICATIONS'!$AC339,'Liste 2'!$D$1:$E$12,2,FALSE)</f>
        <v>43524</v>
      </c>
      <c r="AE339" s="138">
        <f>IF('SUIVI DES VERIFICATIONS'!$V339="","",(MONTH('SUIVI DES VERIFICATIONS'!$V339))-(MONTH('SUIVI DES VERIFICATIONS'!$AD339)))</f>
        <v>0</v>
      </c>
      <c r="AF339" s="138" t="str">
        <f>IF(V339="","",VLOOKUP(MONTH(V339),LISTES!$A$15:$B$26,2,FALSE))</f>
        <v>FEVRIER</v>
      </c>
      <c r="AG339" s="140" t="s">
        <v>7</v>
      </c>
      <c r="AH339" s="87"/>
      <c r="AI339" s="87"/>
      <c r="AJ339" s="87" t="s">
        <v>529</v>
      </c>
      <c r="AK339" s="118">
        <v>43537</v>
      </c>
      <c r="AL339" s="87"/>
      <c r="AM339" s="119"/>
      <c r="AN339" s="127"/>
      <c r="AO339" s="162">
        <f>IF('SUIVI DES VERIFICATIONS'!$V339&gt;0,IF('SUIVI DES VERIFICATIONS'!$W339="",1,0),0)</f>
        <v>0</v>
      </c>
      <c r="AP339" s="141">
        <f>IF('SUIVI DES VERIFICATIONS'!$V339&gt;0,IF('SUIVI DES VERIFICATIONS'!$X339="",1,0),0)</f>
        <v>0</v>
      </c>
      <c r="AQ339" s="141">
        <f>IF('SUIVI DES VERIFICATIONS'!$V339&gt;0,IF('SUIVI DES VERIFICATIONS'!$AG339="",1,0),0)</f>
        <v>0</v>
      </c>
      <c r="AR339" s="150" t="str">
        <f>IF(Y339="","",VLOOKUP(Y339,'[1]TABLEAU LC1'!A:A,1,FALSE))</f>
        <v>2019-433</v>
      </c>
    </row>
    <row r="340" spans="1:44" ht="30" customHeight="1">
      <c r="A340" s="95" t="str">
        <f t="shared" si="10"/>
        <v>63070-4-3-1</v>
      </c>
      <c r="B340" s="85">
        <v>63070</v>
      </c>
      <c r="C340" s="81" t="str">
        <f>VLOOKUP(A340,'Liste détentions mat2k'!$A$1:$I$2946,3,FALSE)</f>
        <v xml:space="preserve">DIRISI                        </v>
      </c>
      <c r="D340" s="86">
        <v>4</v>
      </c>
      <c r="E340" s="86">
        <v>3</v>
      </c>
      <c r="F340" s="86">
        <v>1</v>
      </c>
      <c r="G340" s="81" t="str">
        <f>IF('SUIVI DES VERIFICATIONS'!$D340="","",VLOOKUP(A340,'Liste détentions mat2k'!$A$1:$I$2946,5,FALSE))</f>
        <v xml:space="preserve">CNMO TSR                      </v>
      </c>
      <c r="H340" s="81" t="str">
        <f>IF('SUIVI DES VERIFICATIONS'!$E340="","",VLOOKUP(A340,'Liste détentions mat2k'!$A$1:$I$2946,7,FALSE))</f>
        <v xml:space="preserve">LA CRAU                       </v>
      </c>
      <c r="I340" s="102" t="str">
        <f>IF('SUIVI DES VERIFICATIONS'!$F340="","",VLOOKUP(A340,'Liste détentions mat2k'!$A$1:$I$2946,9,FALSE))</f>
        <v xml:space="preserve">EFFETS SPECIAUX               </v>
      </c>
      <c r="J340" s="109" t="s">
        <v>525</v>
      </c>
      <c r="K340" s="104" t="s">
        <v>525</v>
      </c>
      <c r="L340" s="104" t="s">
        <v>525</v>
      </c>
      <c r="M340" s="104" t="s">
        <v>525</v>
      </c>
      <c r="N340" s="104" t="s">
        <v>525</v>
      </c>
      <c r="O340" s="104" t="s">
        <v>526</v>
      </c>
      <c r="P340" s="104"/>
      <c r="Q340" s="104"/>
      <c r="R340" s="104"/>
      <c r="S340" s="104"/>
      <c r="T340" s="104"/>
      <c r="U340" s="114"/>
      <c r="V340" s="123">
        <v>43580</v>
      </c>
      <c r="W340" s="117" t="s">
        <v>542</v>
      </c>
      <c r="X340" s="117" t="s">
        <v>825</v>
      </c>
      <c r="Y340" s="128" t="s">
        <v>1072</v>
      </c>
      <c r="Z340" s="123"/>
      <c r="AA340" s="132"/>
      <c r="AB340" s="151">
        <f>IF('SUIVI DES VERIFICATIONS'!$V340="","",IF('SUIVI DES VERIFICATIONS'!$V340&lt;='SUIVI DES VERIFICATIONS'!$AD340,0,'SUIVI DES VERIFICATIONS'!$V340-'SUIVI DES VERIFICATIONS'!$AD340))</f>
        <v>0</v>
      </c>
      <c r="AC340" s="134" t="str">
        <f t="shared" si="11"/>
        <v>JUIN</v>
      </c>
      <c r="AD340" s="135">
        <f>VLOOKUP('SUIVI DES VERIFICATIONS'!$AC340,'Liste 2'!$D$1:$E$12,2,FALSE)</f>
        <v>43646</v>
      </c>
      <c r="AE340" s="134">
        <f>IF('SUIVI DES VERIFICATIONS'!$V340="","",(MONTH('SUIVI DES VERIFICATIONS'!$V340))-(MONTH('SUIVI DES VERIFICATIONS'!$AD340)))</f>
        <v>-2</v>
      </c>
      <c r="AF340" s="134" t="str">
        <f>IF(V340="","",VLOOKUP(MONTH(V340),LISTES!$A$15:$B$26,2,FALSE))</f>
        <v>AVRIL</v>
      </c>
      <c r="AG340" s="136" t="s">
        <v>9</v>
      </c>
      <c r="AH340" s="81"/>
      <c r="AI340" s="81"/>
      <c r="AJ340" s="81" t="s">
        <v>529</v>
      </c>
      <c r="AK340" s="116">
        <v>43584</v>
      </c>
      <c r="AL340" s="81"/>
      <c r="AM340" s="117"/>
      <c r="AN340" s="128"/>
      <c r="AO340" s="163">
        <f>IF('SUIVI DES VERIFICATIONS'!$V340&gt;0,IF('SUIVI DES VERIFICATIONS'!$W340="",1,0),0)</f>
        <v>0</v>
      </c>
      <c r="AP340" s="137">
        <f>IF('SUIVI DES VERIFICATIONS'!$V340&gt;0,IF('SUIVI DES VERIFICATIONS'!$X340="",1,0),0)</f>
        <v>0</v>
      </c>
      <c r="AQ340" s="137">
        <f>IF('SUIVI DES VERIFICATIONS'!$V340&gt;0,IF('SUIVI DES VERIFICATIONS'!$AG340="",1,0),0)</f>
        <v>0</v>
      </c>
      <c r="AR340" s="152" t="str">
        <f>IF(Y340="","",VLOOKUP(Y340,'[1]TABLEAU LC1'!A:A,1,FALSE))</f>
        <v>2019-1288</v>
      </c>
    </row>
    <row r="341" spans="1:44" ht="30" customHeight="1">
      <c r="A341" s="94" t="str">
        <f t="shared" si="10"/>
        <v>63070-4-3-2</v>
      </c>
      <c r="B341" s="88">
        <v>63070</v>
      </c>
      <c r="C341" s="87" t="str">
        <f>VLOOKUP(A341,'Liste détentions mat2k'!$A$1:$I$2946,3,FALSE)</f>
        <v xml:space="preserve">DIRISI                        </v>
      </c>
      <c r="D341" s="89">
        <v>4</v>
      </c>
      <c r="E341" s="89">
        <v>3</v>
      </c>
      <c r="F341" s="89">
        <v>2</v>
      </c>
      <c r="G341" s="87" t="str">
        <f>IF('SUIVI DES VERIFICATIONS'!$D341="","",VLOOKUP(A341,'Liste détentions mat2k'!$A$1:$I$2946,5,FALSE))</f>
        <v xml:space="preserve">CNMO TSR                      </v>
      </c>
      <c r="H341" s="87" t="str">
        <f>IF('SUIVI DES VERIFICATIONS'!$E341="","",VLOOKUP(A341,'Liste détentions mat2k'!$A$1:$I$2946,7,FALSE))</f>
        <v xml:space="preserve">LA CRAU                       </v>
      </c>
      <c r="I341" s="101" t="str">
        <f>IF('SUIVI DES VERIFICATIONS'!$F341="","",VLOOKUP(A341,'Liste détentions mat2k'!$A$1:$I$2946,9,FALSE))</f>
        <v xml:space="preserve">MACHINE/SECURITE              </v>
      </c>
      <c r="J341" s="108" t="s">
        <v>525</v>
      </c>
      <c r="K341" s="105" t="s">
        <v>525</v>
      </c>
      <c r="L341" s="105" t="s">
        <v>525</v>
      </c>
      <c r="M341" s="105" t="s">
        <v>525</v>
      </c>
      <c r="N341" s="105" t="s">
        <v>526</v>
      </c>
      <c r="O341" s="105" t="s">
        <v>525</v>
      </c>
      <c r="P341" s="105"/>
      <c r="Q341" s="105"/>
      <c r="R341" s="105"/>
      <c r="S341" s="105"/>
      <c r="T341" s="105"/>
      <c r="U341" s="113"/>
      <c r="V341" s="122">
        <v>43584</v>
      </c>
      <c r="W341" s="119" t="s">
        <v>542</v>
      </c>
      <c r="X341" s="119" t="s">
        <v>825</v>
      </c>
      <c r="Y341" s="127" t="s">
        <v>1108</v>
      </c>
      <c r="Z341" s="122">
        <v>43581</v>
      </c>
      <c r="AA341" s="131"/>
      <c r="AB341" s="149">
        <f>IF('SUIVI DES VERIFICATIONS'!$V341="","",IF('SUIVI DES VERIFICATIONS'!$V341&lt;='SUIVI DES VERIFICATIONS'!$AD341,0,'SUIVI DES VERIFICATIONS'!$V341-'SUIVI DES VERIFICATIONS'!$AD341))</f>
        <v>0</v>
      </c>
      <c r="AC341" s="138" t="str">
        <f t="shared" si="11"/>
        <v>MAI</v>
      </c>
      <c r="AD341" s="139">
        <f>VLOOKUP('SUIVI DES VERIFICATIONS'!$AC341,'Liste 2'!$D$1:$E$12,2,FALSE)</f>
        <v>43616</v>
      </c>
      <c r="AE341" s="138">
        <f>IF('SUIVI DES VERIFICATIONS'!$V341="","",(MONTH('SUIVI DES VERIFICATIONS'!$V341))-(MONTH('SUIVI DES VERIFICATIONS'!$AD341)))</f>
        <v>-1</v>
      </c>
      <c r="AF341" s="138" t="str">
        <f>IF(V341="","",VLOOKUP(MONTH(V341),LISTES!$A$15:$B$26,2,FALSE))</f>
        <v>AVRIL</v>
      </c>
      <c r="AG341" s="140"/>
      <c r="AH341" s="87"/>
      <c r="AI341" s="87"/>
      <c r="AJ341" s="87"/>
      <c r="AK341" s="118"/>
      <c r="AL341" s="87"/>
      <c r="AM341" s="119"/>
      <c r="AN341" s="127"/>
      <c r="AO341" s="162">
        <f>IF('SUIVI DES VERIFICATIONS'!$V341&gt;0,IF('SUIVI DES VERIFICATIONS'!$W341="",1,0),0)</f>
        <v>0</v>
      </c>
      <c r="AP341" s="141">
        <f>IF('SUIVI DES VERIFICATIONS'!$V341&gt;0,IF('SUIVI DES VERIFICATIONS'!$X341="",1,0),0)</f>
        <v>0</v>
      </c>
      <c r="AQ341" s="141">
        <f>IF('SUIVI DES VERIFICATIONS'!$V341&gt;0,IF('SUIVI DES VERIFICATIONS'!$AG341="",1,0),0)</f>
        <v>1</v>
      </c>
      <c r="AR341" s="150" t="str">
        <f>IF(Y341="","",VLOOKUP(Y341,'[1]TABLEAU LC1'!A:A,1,FALSE))</f>
        <v>2019-1397</v>
      </c>
    </row>
    <row r="342" spans="1:44" ht="30" customHeight="1">
      <c r="A342" s="95" t="str">
        <f t="shared" si="10"/>
        <v>63070-4-3-3</v>
      </c>
      <c r="B342" s="85">
        <v>63070</v>
      </c>
      <c r="C342" s="81" t="str">
        <f>VLOOKUP(A342,'Liste détentions mat2k'!$A$1:$I$2946,3,FALSE)</f>
        <v xml:space="preserve">DIRISI                        </v>
      </c>
      <c r="D342" s="86">
        <v>4</v>
      </c>
      <c r="E342" s="86">
        <v>3</v>
      </c>
      <c r="F342" s="86">
        <v>3</v>
      </c>
      <c r="G342" s="81" t="str">
        <f>IF('SUIVI DES VERIFICATIONS'!$D342="","",VLOOKUP(A342,'Liste détentions mat2k'!$A$1:$I$2946,5,FALSE))</f>
        <v xml:space="preserve">CNMO TSR                      </v>
      </c>
      <c r="H342" s="81" t="str">
        <f>IF('SUIVI DES VERIFICATIONS'!$E342="","",VLOOKUP(A342,'Liste détentions mat2k'!$A$1:$I$2946,7,FALSE))</f>
        <v xml:space="preserve">LA CRAU                       </v>
      </c>
      <c r="I342" s="102" t="str">
        <f>IF('SUIVI DES VERIFICATIONS'!$F342="","",VLOOKUP(A342,'Liste détentions mat2k'!$A$1:$I$2946,9,FALSE))</f>
        <v xml:space="preserve">CASERNEMENT                   </v>
      </c>
      <c r="J342" s="109" t="s">
        <v>525</v>
      </c>
      <c r="K342" s="104" t="s">
        <v>525</v>
      </c>
      <c r="L342" s="104" t="s">
        <v>525</v>
      </c>
      <c r="M342" s="104" t="s">
        <v>526</v>
      </c>
      <c r="N342" s="104" t="s">
        <v>525</v>
      </c>
      <c r="O342" s="104" t="s">
        <v>525</v>
      </c>
      <c r="P342" s="104"/>
      <c r="Q342" s="104"/>
      <c r="R342" s="104"/>
      <c r="S342" s="104"/>
      <c r="T342" s="104"/>
      <c r="U342" s="114"/>
      <c r="V342" s="123">
        <v>43573</v>
      </c>
      <c r="W342" s="117" t="s">
        <v>542</v>
      </c>
      <c r="X342" s="117" t="s">
        <v>825</v>
      </c>
      <c r="Y342" s="128" t="s">
        <v>1050</v>
      </c>
      <c r="Z342" s="123">
        <v>43552</v>
      </c>
      <c r="AA342" s="132"/>
      <c r="AB342" s="151">
        <f>IF('SUIVI DES VERIFICATIONS'!$V342="","",IF('SUIVI DES VERIFICATIONS'!$V342&lt;='SUIVI DES VERIFICATIONS'!$AD342,0,'SUIVI DES VERIFICATIONS'!$V342-'SUIVI DES VERIFICATIONS'!$AD342))</f>
        <v>0</v>
      </c>
      <c r="AC342" s="134" t="str">
        <f t="shared" si="11"/>
        <v>AVRIL</v>
      </c>
      <c r="AD342" s="135">
        <f>VLOOKUP('SUIVI DES VERIFICATIONS'!$AC342,'Liste 2'!$D$1:$E$12,2,FALSE)</f>
        <v>43585</v>
      </c>
      <c r="AE342" s="134">
        <f>IF('SUIVI DES VERIFICATIONS'!$V342="","",(MONTH('SUIVI DES VERIFICATIONS'!$V342))-(MONTH('SUIVI DES VERIFICATIONS'!$AD342)))</f>
        <v>0</v>
      </c>
      <c r="AF342" s="134" t="str">
        <f>IF(V342="","",VLOOKUP(MONTH(V342),LISTES!$A$15:$B$26,2,FALSE))</f>
        <v>AVRIL</v>
      </c>
      <c r="AG342" s="136" t="s">
        <v>9</v>
      </c>
      <c r="AH342" s="81"/>
      <c r="AI342" s="81"/>
      <c r="AJ342" s="81" t="s">
        <v>529</v>
      </c>
      <c r="AK342" s="116">
        <v>43584</v>
      </c>
      <c r="AL342" s="81"/>
      <c r="AM342" s="117"/>
      <c r="AN342" s="128"/>
      <c r="AO342" s="163">
        <f>IF('SUIVI DES VERIFICATIONS'!$V342&gt;0,IF('SUIVI DES VERIFICATIONS'!$W342="",1,0),0)</f>
        <v>0</v>
      </c>
      <c r="AP342" s="137">
        <f>IF('SUIVI DES VERIFICATIONS'!$V342&gt;0,IF('SUIVI DES VERIFICATIONS'!$X342="",1,0),0)</f>
        <v>0</v>
      </c>
      <c r="AQ342" s="137">
        <f>IF('SUIVI DES VERIFICATIONS'!$V342&gt;0,IF('SUIVI DES VERIFICATIONS'!$AG342="",1,0),0)</f>
        <v>0</v>
      </c>
      <c r="AR342" s="152" t="str">
        <f>IF(Y342="","",VLOOKUP(Y342,'[1]TABLEAU LC1'!A:A,1,FALSE))</f>
        <v>2019-1206</v>
      </c>
    </row>
    <row r="343" spans="1:44" ht="30" customHeight="1">
      <c r="A343" s="94" t="str">
        <f t="shared" si="10"/>
        <v>63070-4-3-4</v>
      </c>
      <c r="B343" s="88">
        <v>63070</v>
      </c>
      <c r="C343" s="87" t="str">
        <f>VLOOKUP(A343,'Liste détentions mat2k'!$A$1:$I$2946,3,FALSE)</f>
        <v xml:space="preserve">DIRISI                        </v>
      </c>
      <c r="D343" s="89">
        <v>4</v>
      </c>
      <c r="E343" s="89">
        <v>3</v>
      </c>
      <c r="F343" s="89">
        <v>4</v>
      </c>
      <c r="G343" s="87" t="str">
        <f>IF('SUIVI DES VERIFICATIONS'!$D343="","",VLOOKUP(A343,'Liste détentions mat2k'!$A$1:$I$2946,5,FALSE))</f>
        <v xml:space="preserve">CNMO TSR                      </v>
      </c>
      <c r="H343" s="87" t="str">
        <f>IF('SUIVI DES VERIFICATIONS'!$E343="","",VLOOKUP(A343,'Liste détentions mat2k'!$A$1:$I$2946,7,FALSE))</f>
        <v xml:space="preserve">LA CRAU                       </v>
      </c>
      <c r="I343" s="101" t="str">
        <f>IF('SUIVI DES VERIFICATIONS'!$F343="","",VLOOKUP(A343,'Liste détentions mat2k'!$A$1:$I$2946,9,FALSE))</f>
        <v xml:space="preserve">COUCHAGE                      </v>
      </c>
      <c r="J343" s="108" t="s">
        <v>525</v>
      </c>
      <c r="K343" s="105" t="s">
        <v>526</v>
      </c>
      <c r="L343" s="105" t="s">
        <v>525</v>
      </c>
      <c r="M343" s="105" t="s">
        <v>525</v>
      </c>
      <c r="N343" s="105" t="s">
        <v>525</v>
      </c>
      <c r="O343" s="105" t="s">
        <v>525</v>
      </c>
      <c r="P343" s="105"/>
      <c r="Q343" s="105"/>
      <c r="R343" s="105"/>
      <c r="S343" s="105"/>
      <c r="T343" s="105"/>
      <c r="U343" s="113"/>
      <c r="V343" s="122">
        <v>43503</v>
      </c>
      <c r="W343" s="119" t="s">
        <v>542</v>
      </c>
      <c r="X343" s="119" t="s">
        <v>825</v>
      </c>
      <c r="Y343" s="127" t="s">
        <v>655</v>
      </c>
      <c r="Z343" s="122">
        <v>43495</v>
      </c>
      <c r="AA343" s="131"/>
      <c r="AB343" s="149">
        <f>IF('SUIVI DES VERIFICATIONS'!$V343="","",IF('SUIVI DES VERIFICATIONS'!$V343&lt;='SUIVI DES VERIFICATIONS'!$AD343,0,'SUIVI DES VERIFICATIONS'!$V343-'SUIVI DES VERIFICATIONS'!$AD343))</f>
        <v>0</v>
      </c>
      <c r="AC343" s="138" t="str">
        <f t="shared" si="11"/>
        <v>FEVRIER</v>
      </c>
      <c r="AD343" s="139">
        <f>VLOOKUP('SUIVI DES VERIFICATIONS'!$AC343,'Liste 2'!$D$1:$E$12,2,FALSE)</f>
        <v>43524</v>
      </c>
      <c r="AE343" s="138">
        <f>IF('SUIVI DES VERIFICATIONS'!$V343="","",(MONTH('SUIVI DES VERIFICATIONS'!$V343))-(MONTH('SUIVI DES VERIFICATIONS'!$AD343)))</f>
        <v>0</v>
      </c>
      <c r="AF343" s="138" t="str">
        <f>IF(V343="","",VLOOKUP(MONTH(V343),LISTES!$A$15:$B$26,2,FALSE))</f>
        <v>FEVRIER</v>
      </c>
      <c r="AG343" s="140" t="s">
        <v>7</v>
      </c>
      <c r="AH343" s="87"/>
      <c r="AI343" s="87"/>
      <c r="AJ343" s="87" t="s">
        <v>529</v>
      </c>
      <c r="AK343" s="118">
        <v>43537</v>
      </c>
      <c r="AL343" s="87"/>
      <c r="AM343" s="119"/>
      <c r="AN343" s="127"/>
      <c r="AO343" s="162">
        <f>IF('SUIVI DES VERIFICATIONS'!$V343&gt;0,IF('SUIVI DES VERIFICATIONS'!$W343="",1,0),0)</f>
        <v>0</v>
      </c>
      <c r="AP343" s="141">
        <f>IF('SUIVI DES VERIFICATIONS'!$V343&gt;0,IF('SUIVI DES VERIFICATIONS'!$X343="",1,0),0)</f>
        <v>0</v>
      </c>
      <c r="AQ343" s="141">
        <f>IF('SUIVI DES VERIFICATIONS'!$V343&gt;0,IF('SUIVI DES VERIFICATIONS'!$AG343="",1,0),0)</f>
        <v>0</v>
      </c>
      <c r="AR343" s="150" t="str">
        <f>IF(Y343="","",VLOOKUP(Y343,'[1]TABLEAU LC1'!A:A,1,FALSE))</f>
        <v>2019-327</v>
      </c>
    </row>
    <row r="344" spans="1:44" ht="30" customHeight="1">
      <c r="A344" s="95" t="str">
        <f t="shared" si="10"/>
        <v>63070-4-3-5</v>
      </c>
      <c r="B344" s="85">
        <v>63070</v>
      </c>
      <c r="C344" s="81" t="str">
        <f>VLOOKUP(A344,'Liste détentions mat2k'!$A$1:$I$2946,3,FALSE)</f>
        <v xml:space="preserve">DIRISI                        </v>
      </c>
      <c r="D344" s="86">
        <v>4</v>
      </c>
      <c r="E344" s="86">
        <v>3</v>
      </c>
      <c r="F344" s="86">
        <v>5</v>
      </c>
      <c r="G344" s="81" t="str">
        <f>IF('SUIVI DES VERIFICATIONS'!$D344="","",VLOOKUP(A344,'Liste détentions mat2k'!$A$1:$I$2946,5,FALSE))</f>
        <v xml:space="preserve">CNMO TSR                      </v>
      </c>
      <c r="H344" s="81" t="str">
        <f>IF('SUIVI DES VERIFICATIONS'!$E344="","",VLOOKUP(A344,'Liste détentions mat2k'!$A$1:$I$2946,7,FALSE))</f>
        <v xml:space="preserve">LA CRAU                       </v>
      </c>
      <c r="I344" s="102" t="str">
        <f>IF('SUIVI DES VERIFICATIONS'!$F344="","",VLOOKUP(A344,'Liste détentions mat2k'!$A$1:$I$2946,9,FALSE))</f>
        <v xml:space="preserve">CUISINE                       </v>
      </c>
      <c r="J344" s="109" t="s">
        <v>525</v>
      </c>
      <c r="K344" s="104" t="s">
        <v>525</v>
      </c>
      <c r="L344" s="104" t="s">
        <v>525</v>
      </c>
      <c r="M344" s="104" t="s">
        <v>525</v>
      </c>
      <c r="N344" s="104" t="s">
        <v>525</v>
      </c>
      <c r="O344" s="104" t="s">
        <v>526</v>
      </c>
      <c r="P344" s="104"/>
      <c r="Q344" s="104"/>
      <c r="R344" s="104"/>
      <c r="S344" s="104"/>
      <c r="T344" s="104"/>
      <c r="U344" s="114"/>
      <c r="V344" s="123">
        <v>43557</v>
      </c>
      <c r="W344" s="117" t="s">
        <v>542</v>
      </c>
      <c r="X344" s="117" t="s">
        <v>825</v>
      </c>
      <c r="Y344" s="128" t="s">
        <v>1116</v>
      </c>
      <c r="Z344" s="123"/>
      <c r="AA344" s="132"/>
      <c r="AB344" s="151">
        <f>IF('SUIVI DES VERIFICATIONS'!$V344="","",IF('SUIVI DES VERIFICATIONS'!$V344&lt;='SUIVI DES VERIFICATIONS'!$AD344,0,'SUIVI DES VERIFICATIONS'!$V344-'SUIVI DES VERIFICATIONS'!$AD344))</f>
        <v>0</v>
      </c>
      <c r="AC344" s="134" t="str">
        <f t="shared" si="11"/>
        <v>JUIN</v>
      </c>
      <c r="AD344" s="135">
        <f>VLOOKUP('SUIVI DES VERIFICATIONS'!$AC344,'Liste 2'!$D$1:$E$12,2,FALSE)</f>
        <v>43646</v>
      </c>
      <c r="AE344" s="134">
        <f>IF('SUIVI DES VERIFICATIONS'!$V344="","",(MONTH('SUIVI DES VERIFICATIONS'!$V344))-(MONTH('SUIVI DES VERIFICATIONS'!$AD344)))</f>
        <v>-2</v>
      </c>
      <c r="AF344" s="134" t="str">
        <f>IF(V344="","",VLOOKUP(MONTH(V344),LISTES!$A$15:$B$26,2,FALSE))</f>
        <v>AVRIL</v>
      </c>
      <c r="AG344" s="136"/>
      <c r="AH344" s="81"/>
      <c r="AI344" s="81"/>
      <c r="AJ344" s="81"/>
      <c r="AK344" s="116"/>
      <c r="AL344" s="81"/>
      <c r="AM344" s="117"/>
      <c r="AN344" s="128"/>
      <c r="AO344" s="163">
        <f>IF('SUIVI DES VERIFICATIONS'!$V344&gt;0,IF('SUIVI DES VERIFICATIONS'!$W344="",1,0),0)</f>
        <v>0</v>
      </c>
      <c r="AP344" s="137">
        <f>IF('SUIVI DES VERIFICATIONS'!$V344&gt;0,IF('SUIVI DES VERIFICATIONS'!$X344="",1,0),0)</f>
        <v>0</v>
      </c>
      <c r="AQ344" s="137">
        <f>IF('SUIVI DES VERIFICATIONS'!$V344&gt;0,IF('SUIVI DES VERIFICATIONS'!$AG344="",1,0),0)</f>
        <v>1</v>
      </c>
      <c r="AR344" s="152" t="str">
        <f>IF(Y344="","",VLOOKUP(Y344,'[1]TABLEAU LC1'!A:A,1,FALSE))</f>
        <v>2019-1403</v>
      </c>
    </row>
    <row r="345" spans="1:44" ht="30" customHeight="1">
      <c r="A345" s="94" t="str">
        <f t="shared" si="10"/>
        <v>63070-4-3-7</v>
      </c>
      <c r="B345" s="88">
        <v>63070</v>
      </c>
      <c r="C345" s="87" t="str">
        <f>VLOOKUP(A345,'Liste détentions mat2k'!$A$1:$I$2946,3,FALSE)</f>
        <v xml:space="preserve">DIRISI                        </v>
      </c>
      <c r="D345" s="89">
        <v>4</v>
      </c>
      <c r="E345" s="89">
        <v>3</v>
      </c>
      <c r="F345" s="89">
        <v>7</v>
      </c>
      <c r="G345" s="87" t="str">
        <f>IF('SUIVI DES VERIFICATIONS'!$D345="","",VLOOKUP(A345,'Liste détentions mat2k'!$A$1:$I$2946,5,FALSE))</f>
        <v xml:space="preserve">CNMO TSR                      </v>
      </c>
      <c r="H345" s="87" t="str">
        <f>IF('SUIVI DES VERIFICATIONS'!$E345="","",VLOOKUP(A345,'Liste détentions mat2k'!$A$1:$I$2946,7,FALSE))</f>
        <v xml:space="preserve">LA CRAU                       </v>
      </c>
      <c r="I345" s="101" t="str">
        <f>IF('SUIVI DES VERIFICATIONS'!$F345="","",VLOOKUP(A345,'Liste détentions mat2k'!$A$1:$I$2946,9,FALSE))</f>
        <v xml:space="preserve">RADIO ELECTRICITE             </v>
      </c>
      <c r="J345" s="108" t="s">
        <v>525</v>
      </c>
      <c r="K345" s="105" t="s">
        <v>525</v>
      </c>
      <c r="L345" s="105" t="s">
        <v>525</v>
      </c>
      <c r="M345" s="105" t="s">
        <v>525</v>
      </c>
      <c r="N345" s="105" t="s">
        <v>525</v>
      </c>
      <c r="O345" s="105" t="s">
        <v>526</v>
      </c>
      <c r="P345" s="105"/>
      <c r="Q345" s="105"/>
      <c r="R345" s="105"/>
      <c r="S345" s="105"/>
      <c r="T345" s="105"/>
      <c r="U345" s="113"/>
      <c r="V345" s="122"/>
      <c r="W345" s="119"/>
      <c r="X345" s="119"/>
      <c r="Y345" s="127"/>
      <c r="Z345" s="122"/>
      <c r="AA345" s="131"/>
      <c r="AB345" s="149" t="str">
        <f>IF('SUIVI DES VERIFICATIONS'!$V345="","",IF('SUIVI DES VERIFICATIONS'!$V345&lt;='SUIVI DES VERIFICATIONS'!$AD345,0,'SUIVI DES VERIFICATIONS'!$V345-'SUIVI DES VERIFICATIONS'!$AD345))</f>
        <v/>
      </c>
      <c r="AC345" s="138" t="str">
        <f t="shared" si="11"/>
        <v>JUIN</v>
      </c>
      <c r="AD345" s="139">
        <f>VLOOKUP('SUIVI DES VERIFICATIONS'!$AC345,'Liste 2'!$D$1:$E$12,2,FALSE)</f>
        <v>43646</v>
      </c>
      <c r="AE345" s="138" t="str">
        <f>IF('SUIVI DES VERIFICATIONS'!$V345="","",(MONTH('SUIVI DES VERIFICATIONS'!$V345))-(MONTH('SUIVI DES VERIFICATIONS'!$AD345)))</f>
        <v/>
      </c>
      <c r="AF345" s="138" t="str">
        <f>IF(V345="","",VLOOKUP(MONTH(V345),LISTES!$A$15:$B$26,2,FALSE))</f>
        <v/>
      </c>
      <c r="AG345" s="140"/>
      <c r="AH345" s="87"/>
      <c r="AI345" s="87"/>
      <c r="AJ345" s="87"/>
      <c r="AK345" s="118"/>
      <c r="AL345" s="87"/>
      <c r="AM345" s="119"/>
      <c r="AN345" s="127"/>
      <c r="AO345" s="162">
        <f>IF('SUIVI DES VERIFICATIONS'!$V345&gt;0,IF('SUIVI DES VERIFICATIONS'!$W345="",1,0),0)</f>
        <v>0</v>
      </c>
      <c r="AP345" s="141">
        <f>IF('SUIVI DES VERIFICATIONS'!$V345&gt;0,IF('SUIVI DES VERIFICATIONS'!$X345="",1,0),0)</f>
        <v>0</v>
      </c>
      <c r="AQ345" s="141">
        <f>IF('SUIVI DES VERIFICATIONS'!$V345&gt;0,IF('SUIVI DES VERIFICATIONS'!$AG345="",1,0),0)</f>
        <v>0</v>
      </c>
      <c r="AR345" s="150" t="str">
        <f>IF(Y345="","",VLOOKUP(Y345,'[1]TABLEAU LC1'!A:A,1,FALSE))</f>
        <v/>
      </c>
    </row>
    <row r="346" spans="1:44" ht="30" customHeight="1">
      <c r="A346" s="95" t="str">
        <f t="shared" si="10"/>
        <v>63070-4-4-1</v>
      </c>
      <c r="B346" s="85">
        <v>63070</v>
      </c>
      <c r="C346" s="81" t="str">
        <f>VLOOKUP(A346,'Liste détentions mat2k'!$A$1:$I$2946,3,FALSE)</f>
        <v xml:space="preserve">DIRISI                        </v>
      </c>
      <c r="D346" s="86">
        <v>4</v>
      </c>
      <c r="E346" s="86">
        <v>4</v>
      </c>
      <c r="F346" s="86">
        <v>1</v>
      </c>
      <c r="G346" s="81" t="str">
        <f>IF('SUIVI DES VERIFICATIONS'!$D346="","",VLOOKUP(A346,'Liste détentions mat2k'!$A$1:$I$2946,5,FALSE))</f>
        <v xml:space="preserve">CNMO TSR                      </v>
      </c>
      <c r="H346" s="81" t="str">
        <f>IF('SUIVI DES VERIFICATIONS'!$E346="","",VLOOKUP(A346,'Liste détentions mat2k'!$A$1:$I$2946,7,FALSE))</f>
        <v xml:space="preserve">MUSE                          </v>
      </c>
      <c r="I346" s="102" t="str">
        <f>IF('SUIVI DES VERIFICATIONS'!$F346="","",VLOOKUP(A346,'Liste détentions mat2k'!$A$1:$I$2946,9,FALSE))</f>
        <v xml:space="preserve">INFOR/TEL                     </v>
      </c>
      <c r="J346" s="109" t="s">
        <v>525</v>
      </c>
      <c r="K346" s="104" t="s">
        <v>525</v>
      </c>
      <c r="L346" s="104" t="s">
        <v>525</v>
      </c>
      <c r="M346" s="104" t="s">
        <v>525</v>
      </c>
      <c r="N346" s="104" t="s">
        <v>525</v>
      </c>
      <c r="O346" s="104" t="s">
        <v>526</v>
      </c>
      <c r="P346" s="104"/>
      <c r="Q346" s="104"/>
      <c r="R346" s="104"/>
      <c r="S346" s="104"/>
      <c r="T346" s="104"/>
      <c r="U346" s="114"/>
      <c r="V346" s="123"/>
      <c r="W346" s="117"/>
      <c r="X346" s="117"/>
      <c r="Y346" s="128"/>
      <c r="Z346" s="123"/>
      <c r="AA346" s="132"/>
      <c r="AB346" s="151" t="str">
        <f>IF('SUIVI DES VERIFICATIONS'!$V346="","",IF('SUIVI DES VERIFICATIONS'!$V346&lt;='SUIVI DES VERIFICATIONS'!$AD346,0,'SUIVI DES VERIFICATIONS'!$V346-'SUIVI DES VERIFICATIONS'!$AD346))</f>
        <v/>
      </c>
      <c r="AC346" s="134" t="str">
        <f t="shared" si="11"/>
        <v>JUIN</v>
      </c>
      <c r="AD346" s="135">
        <f>VLOOKUP('SUIVI DES VERIFICATIONS'!$AC346,'Liste 2'!$D$1:$E$12,2,FALSE)</f>
        <v>43646</v>
      </c>
      <c r="AE346" s="134" t="str">
        <f>IF('SUIVI DES VERIFICATIONS'!$V346="","",(MONTH('SUIVI DES VERIFICATIONS'!$V346))-(MONTH('SUIVI DES VERIFICATIONS'!$AD346)))</f>
        <v/>
      </c>
      <c r="AF346" s="134" t="str">
        <f>IF(V346="","",VLOOKUP(MONTH(V346),LISTES!$A$15:$B$26,2,FALSE))</f>
        <v/>
      </c>
      <c r="AG346" s="136"/>
      <c r="AH346" s="81"/>
      <c r="AI346" s="81"/>
      <c r="AJ346" s="81"/>
      <c r="AK346" s="116"/>
      <c r="AL346" s="81"/>
      <c r="AM346" s="117"/>
      <c r="AN346" s="128"/>
      <c r="AO346" s="163">
        <f>IF('SUIVI DES VERIFICATIONS'!$V346&gt;0,IF('SUIVI DES VERIFICATIONS'!$W346="",1,0),0)</f>
        <v>0</v>
      </c>
      <c r="AP346" s="137">
        <f>IF('SUIVI DES VERIFICATIONS'!$V346&gt;0,IF('SUIVI DES VERIFICATIONS'!$X346="",1,0),0)</f>
        <v>0</v>
      </c>
      <c r="AQ346" s="137">
        <f>IF('SUIVI DES VERIFICATIONS'!$V346&gt;0,IF('SUIVI DES VERIFICATIONS'!$AG346="",1,0),0)</f>
        <v>0</v>
      </c>
      <c r="AR346" s="152" t="str">
        <f>IF(Y346="","",VLOOKUP(Y346,'[1]TABLEAU LC1'!A:A,1,FALSE))</f>
        <v/>
      </c>
    </row>
    <row r="347" spans="1:44" ht="30" customHeight="1">
      <c r="A347" s="94" t="str">
        <f t="shared" si="10"/>
        <v>63070-5--1</v>
      </c>
      <c r="B347" s="88">
        <v>63070</v>
      </c>
      <c r="C347" s="87" t="str">
        <f>VLOOKUP(A347,'Liste détentions mat2k'!$A$1:$I$2946,3,FALSE)</f>
        <v xml:space="preserve">DIRISI                        </v>
      </c>
      <c r="D347" s="89">
        <v>5</v>
      </c>
      <c r="E347" s="89"/>
      <c r="F347" s="89">
        <v>1</v>
      </c>
      <c r="G347" s="87" t="str">
        <f>IF('SUIVI DES VERIFICATIONS'!$D347="","",VLOOKUP(A347,'Liste détentions mat2k'!$A$1:$I$2946,5,FALSE))</f>
        <v xml:space="preserve">POLE CDT SIX-FOURS            </v>
      </c>
      <c r="H347" s="87" t="str">
        <f>IF('SUIVI DES VERIFICATIONS'!$E347="","",VLOOKUP(A347,'Liste détentions mat2k'!$A$1:$I$2946,7,FALSE))</f>
        <v/>
      </c>
      <c r="I347" s="101" t="str">
        <f>IF('SUIVI DES VERIFICATIONS'!$F347="","",VLOOKUP(A347,'Liste détentions mat2k'!$A$1:$I$2946,9,FALSE))</f>
        <v xml:space="preserve">SECURITE                      </v>
      </c>
      <c r="J347" s="108" t="s">
        <v>525</v>
      </c>
      <c r="K347" s="105" t="s">
        <v>525</v>
      </c>
      <c r="L347" s="105" t="s">
        <v>526</v>
      </c>
      <c r="M347" s="105" t="s">
        <v>525</v>
      </c>
      <c r="N347" s="105" t="s">
        <v>525</v>
      </c>
      <c r="O347" s="105" t="s">
        <v>525</v>
      </c>
      <c r="P347" s="105"/>
      <c r="Q347" s="105"/>
      <c r="R347" s="105"/>
      <c r="S347" s="105"/>
      <c r="T347" s="105"/>
      <c r="U347" s="113"/>
      <c r="V347" s="122">
        <v>43599</v>
      </c>
      <c r="W347" s="119" t="s">
        <v>542</v>
      </c>
      <c r="X347" s="119" t="s">
        <v>825</v>
      </c>
      <c r="Y347" s="127" t="s">
        <v>1559</v>
      </c>
      <c r="Z347" s="122">
        <v>43553</v>
      </c>
      <c r="AA347" s="131"/>
      <c r="AB347" s="149">
        <f>IF('SUIVI DES VERIFICATIONS'!$V347="","",IF('SUIVI DES VERIFICATIONS'!$V347&lt;='SUIVI DES VERIFICATIONS'!$AD347,0,'SUIVI DES VERIFICATIONS'!$V347-'SUIVI DES VERIFICATIONS'!$AD347))</f>
        <v>44</v>
      </c>
      <c r="AC347" s="138" t="str">
        <f t="shared" si="11"/>
        <v>MARS</v>
      </c>
      <c r="AD347" s="139">
        <f>VLOOKUP('SUIVI DES VERIFICATIONS'!$AC347,'Liste 2'!$D$1:$E$12,2,FALSE)</f>
        <v>43555</v>
      </c>
      <c r="AE347" s="138">
        <f>IF('SUIVI DES VERIFICATIONS'!$V347="","",(MONTH('SUIVI DES VERIFICATIONS'!$V347))-(MONTH('SUIVI DES VERIFICATIONS'!$AD347)))</f>
        <v>2</v>
      </c>
      <c r="AF347" s="138" t="str">
        <f>IF(V347="","",VLOOKUP(MONTH(V347),LISTES!$A$15:$B$26,2,FALSE))</f>
        <v>MAI</v>
      </c>
      <c r="AG347" s="140"/>
      <c r="AH347" s="87"/>
      <c r="AI347" s="87"/>
      <c r="AJ347" s="87" t="s">
        <v>529</v>
      </c>
      <c r="AK347" s="118"/>
      <c r="AL347" s="87"/>
      <c r="AM347" s="119"/>
      <c r="AN347" s="127"/>
      <c r="AO347" s="162">
        <f>IF('SUIVI DES VERIFICATIONS'!$V347&gt;0,IF('SUIVI DES VERIFICATIONS'!$W347="",1,0),0)</f>
        <v>0</v>
      </c>
      <c r="AP347" s="141">
        <f>IF('SUIVI DES VERIFICATIONS'!$V347&gt;0,IF('SUIVI DES VERIFICATIONS'!$X347="",1,0),0)</f>
        <v>0</v>
      </c>
      <c r="AQ347" s="141">
        <f>IF('SUIVI DES VERIFICATIONS'!$V347&gt;0,IF('SUIVI DES VERIFICATIONS'!$AG347="",1,0),0)</f>
        <v>1</v>
      </c>
      <c r="AR347" s="150" t="str">
        <f>IF(Y347="","",VLOOKUP(Y347,'[1]TABLEAU LC1'!A:A,1,FALSE))</f>
        <v>2019-1593</v>
      </c>
    </row>
    <row r="348" spans="1:44" ht="30" customHeight="1">
      <c r="A348" s="95" t="str">
        <f t="shared" si="10"/>
        <v>63070-5--2</v>
      </c>
      <c r="B348" s="85">
        <v>63070</v>
      </c>
      <c r="C348" s="81" t="str">
        <f>VLOOKUP(A348,'Liste détentions mat2k'!$A$1:$I$2946,3,FALSE)</f>
        <v xml:space="preserve">DIRISI                        </v>
      </c>
      <c r="D348" s="86">
        <v>5</v>
      </c>
      <c r="E348" s="86"/>
      <c r="F348" s="86">
        <v>2</v>
      </c>
      <c r="G348" s="81" t="str">
        <f>IF('SUIVI DES VERIFICATIONS'!$D348="","",VLOOKUP(A348,'Liste détentions mat2k'!$A$1:$I$2946,5,FALSE))</f>
        <v xml:space="preserve">POLE CDT SIX-FOURS            </v>
      </c>
      <c r="H348" s="81" t="str">
        <f>IF('SUIVI DES VERIFICATIONS'!$E348="","",VLOOKUP(A348,'Liste détentions mat2k'!$A$1:$I$2946,7,FALSE))</f>
        <v/>
      </c>
      <c r="I348" s="102" t="str">
        <f>IF('SUIVI DES VERIFICATIONS'!$F348="","",VLOOKUP(A348,'Liste détentions mat2k'!$A$1:$I$2946,9,FALSE))</f>
        <v xml:space="preserve">PAVILLONNERIE / COUCHAGE      </v>
      </c>
      <c r="J348" s="109" t="s">
        <v>525</v>
      </c>
      <c r="K348" s="104" t="s">
        <v>525</v>
      </c>
      <c r="L348" s="104" t="s">
        <v>525</v>
      </c>
      <c r="M348" s="104" t="s">
        <v>526</v>
      </c>
      <c r="N348" s="104" t="s">
        <v>525</v>
      </c>
      <c r="O348" s="104" t="s">
        <v>525</v>
      </c>
      <c r="P348" s="104"/>
      <c r="Q348" s="104"/>
      <c r="R348" s="104"/>
      <c r="S348" s="104"/>
      <c r="T348" s="104"/>
      <c r="U348" s="114"/>
      <c r="V348" s="123">
        <v>43553</v>
      </c>
      <c r="W348" s="117" t="s">
        <v>542</v>
      </c>
      <c r="X348" s="117" t="s">
        <v>825</v>
      </c>
      <c r="Y348" s="128" t="s">
        <v>950</v>
      </c>
      <c r="Z348" s="123">
        <v>43552</v>
      </c>
      <c r="AA348" s="132"/>
      <c r="AB348" s="151">
        <f>IF('SUIVI DES VERIFICATIONS'!$V348="","",IF('SUIVI DES VERIFICATIONS'!$V348&lt;='SUIVI DES VERIFICATIONS'!$AD348,0,'SUIVI DES VERIFICATIONS'!$V348-'SUIVI DES VERIFICATIONS'!$AD348))</f>
        <v>0</v>
      </c>
      <c r="AC348" s="134" t="str">
        <f t="shared" si="11"/>
        <v>AVRIL</v>
      </c>
      <c r="AD348" s="135">
        <f>VLOOKUP('SUIVI DES VERIFICATIONS'!$AC348,'Liste 2'!$D$1:$E$12,2,FALSE)</f>
        <v>43585</v>
      </c>
      <c r="AE348" s="134">
        <f>IF('SUIVI DES VERIFICATIONS'!$V348="","",(MONTH('SUIVI DES VERIFICATIONS'!$V348))-(MONTH('SUIVI DES VERIFICATIONS'!$AD348)))</f>
        <v>-1</v>
      </c>
      <c r="AF348" s="134" t="str">
        <f>IF(V348="","",VLOOKUP(MONTH(V348),LISTES!$A$15:$B$26,2,FALSE))</f>
        <v>MARS</v>
      </c>
      <c r="AG348" s="136" t="s">
        <v>8</v>
      </c>
      <c r="AH348" s="81"/>
      <c r="AI348" s="81"/>
      <c r="AJ348" s="81" t="s">
        <v>529</v>
      </c>
      <c r="AK348" s="116">
        <v>43570</v>
      </c>
      <c r="AL348" s="81"/>
      <c r="AM348" s="117"/>
      <c r="AN348" s="128"/>
      <c r="AO348" s="163">
        <f>IF('SUIVI DES VERIFICATIONS'!$V348&gt;0,IF('SUIVI DES VERIFICATIONS'!$W348="",1,0),0)</f>
        <v>0</v>
      </c>
      <c r="AP348" s="137">
        <f>IF('SUIVI DES VERIFICATIONS'!$V348&gt;0,IF('SUIVI DES VERIFICATIONS'!$X348="",1,0),0)</f>
        <v>0</v>
      </c>
      <c r="AQ348" s="137">
        <f>IF('SUIVI DES VERIFICATIONS'!$V348&gt;0,IF('SUIVI DES VERIFICATIONS'!$AG348="",1,0),0)</f>
        <v>0</v>
      </c>
      <c r="AR348" s="152" t="str">
        <f>IF(Y348="","",VLOOKUP(Y348,'[1]TABLEAU LC1'!A:A,1,FALSE))</f>
        <v>2019-925</v>
      </c>
    </row>
    <row r="349" spans="1:44" ht="30" customHeight="1">
      <c r="A349" s="94" t="str">
        <f t="shared" si="10"/>
        <v>63070-5--3</v>
      </c>
      <c r="B349" s="88">
        <v>63070</v>
      </c>
      <c r="C349" s="87" t="str">
        <f>VLOOKUP(A349,'Liste détentions mat2k'!$A$1:$I$2946,3,FALSE)</f>
        <v xml:space="preserve">DIRISI                        </v>
      </c>
      <c r="D349" s="89">
        <v>5</v>
      </c>
      <c r="E349" s="89"/>
      <c r="F349" s="89">
        <v>3</v>
      </c>
      <c r="G349" s="87" t="str">
        <f>IF('SUIVI DES VERIFICATIONS'!$D349="","",VLOOKUP(A349,'Liste détentions mat2k'!$A$1:$I$2946,5,FALSE))</f>
        <v xml:space="preserve">POLE CDT SIX-FOURS            </v>
      </c>
      <c r="H349" s="87" t="str">
        <f>IF('SUIVI DES VERIFICATIONS'!$E349="","",VLOOKUP(A349,'Liste détentions mat2k'!$A$1:$I$2946,7,FALSE))</f>
        <v/>
      </c>
      <c r="I349" s="101" t="str">
        <f>IF('SUIVI DES VERIFICATIONS'!$F349="","",VLOOKUP(A349,'Liste détentions mat2k'!$A$1:$I$2946,9,FALSE))</f>
        <v xml:space="preserve">CASERNEMENT                   </v>
      </c>
      <c r="J349" s="108" t="s">
        <v>525</v>
      </c>
      <c r="K349" s="105" t="s">
        <v>525</v>
      </c>
      <c r="L349" s="105" t="s">
        <v>525</v>
      </c>
      <c r="M349" s="105" t="s">
        <v>525</v>
      </c>
      <c r="N349" s="105" t="s">
        <v>525</v>
      </c>
      <c r="O349" s="105" t="s">
        <v>526</v>
      </c>
      <c r="P349" s="105"/>
      <c r="Q349" s="105"/>
      <c r="R349" s="105"/>
      <c r="S349" s="105"/>
      <c r="T349" s="105"/>
      <c r="U349" s="113"/>
      <c r="V349" s="122"/>
      <c r="W349" s="119"/>
      <c r="X349" s="119"/>
      <c r="Y349" s="127"/>
      <c r="Z349" s="122"/>
      <c r="AA349" s="131"/>
      <c r="AB349" s="149" t="str">
        <f>IF('SUIVI DES VERIFICATIONS'!$V349="","",IF('SUIVI DES VERIFICATIONS'!$V349&lt;='SUIVI DES VERIFICATIONS'!$AD349,0,'SUIVI DES VERIFICATIONS'!$V349-'SUIVI DES VERIFICATIONS'!$AD349))</f>
        <v/>
      </c>
      <c r="AC349" s="138" t="str">
        <f t="shared" si="11"/>
        <v>JUIN</v>
      </c>
      <c r="AD349" s="139">
        <f>VLOOKUP('SUIVI DES VERIFICATIONS'!$AC349,'Liste 2'!$D$1:$E$12,2,FALSE)</f>
        <v>43646</v>
      </c>
      <c r="AE349" s="138" t="str">
        <f>IF('SUIVI DES VERIFICATIONS'!$V349="","",(MONTH('SUIVI DES VERIFICATIONS'!$V349))-(MONTH('SUIVI DES VERIFICATIONS'!$AD349)))</f>
        <v/>
      </c>
      <c r="AF349" s="138" t="str">
        <f>IF(V349="","",VLOOKUP(MONTH(V349),LISTES!$A$15:$B$26,2,FALSE))</f>
        <v/>
      </c>
      <c r="AG349" s="140"/>
      <c r="AH349" s="87"/>
      <c r="AI349" s="87"/>
      <c r="AJ349" s="87"/>
      <c r="AK349" s="118"/>
      <c r="AL349" s="87"/>
      <c r="AM349" s="119"/>
      <c r="AN349" s="127"/>
      <c r="AO349" s="162">
        <f>IF('SUIVI DES VERIFICATIONS'!$V349&gt;0,IF('SUIVI DES VERIFICATIONS'!$W349="",1,0),0)</f>
        <v>0</v>
      </c>
      <c r="AP349" s="141">
        <f>IF('SUIVI DES VERIFICATIONS'!$V349&gt;0,IF('SUIVI DES VERIFICATIONS'!$X349="",1,0),0)</f>
        <v>0</v>
      </c>
      <c r="AQ349" s="141">
        <f>IF('SUIVI DES VERIFICATIONS'!$V349&gt;0,IF('SUIVI DES VERIFICATIONS'!$AG349="",1,0),0)</f>
        <v>0</v>
      </c>
      <c r="AR349" s="150" t="str">
        <f>IF(Y349="","",VLOOKUP(Y349,'[1]TABLEAU LC1'!A:A,1,FALSE))</f>
        <v/>
      </c>
    </row>
    <row r="350" spans="1:44" ht="30" customHeight="1">
      <c r="A350" s="95" t="str">
        <f t="shared" si="10"/>
        <v>63070-6--1</v>
      </c>
      <c r="B350" s="85">
        <v>63070</v>
      </c>
      <c r="C350" s="81" t="str">
        <f>VLOOKUP(A350,'Liste détentions mat2k'!$A$1:$I$2946,3,FALSE)</f>
        <v xml:space="preserve">DIRISI                        </v>
      </c>
      <c r="D350" s="86" t="s">
        <v>533</v>
      </c>
      <c r="E350" s="86"/>
      <c r="F350" s="86" t="s">
        <v>530</v>
      </c>
      <c r="G350" s="81" t="str">
        <f>IF('SUIVI DES VERIFICATIONS'!$D350="","",VLOOKUP(A350,'Liste détentions mat2k'!$A$1:$I$2946,5,FALSE))</f>
        <v xml:space="preserve">SOC-R TLN                     </v>
      </c>
      <c r="H350" s="81" t="str">
        <f>IF('SUIVI DES VERIFICATIONS'!$E350="","",VLOOKUP(A350,'Liste détentions mat2k'!$A$1:$I$2946,7,FALSE))</f>
        <v/>
      </c>
      <c r="I350" s="102" t="str">
        <f>IF('SUIVI DES VERIFICATIONS'!$F350="","",VLOOKUP(A350,'Liste détentions mat2k'!$A$1:$I$2946,9,FALSE))</f>
        <v xml:space="preserve">DIVERS                        </v>
      </c>
      <c r="J350" s="109"/>
      <c r="K350" s="104"/>
      <c r="L350" s="104"/>
      <c r="M350" s="104"/>
      <c r="N350" s="104" t="s">
        <v>526</v>
      </c>
      <c r="O350" s="104"/>
      <c r="P350" s="104"/>
      <c r="Q350" s="104"/>
      <c r="R350" s="104"/>
      <c r="S350" s="104"/>
      <c r="T350" s="104"/>
      <c r="U350" s="114"/>
      <c r="V350" s="123">
        <v>43584</v>
      </c>
      <c r="W350" s="117" t="s">
        <v>542</v>
      </c>
      <c r="X350" s="117" t="s">
        <v>825</v>
      </c>
      <c r="Y350" s="128" t="s">
        <v>1111</v>
      </c>
      <c r="Z350" s="123">
        <v>43581</v>
      </c>
      <c r="AA350" s="132"/>
      <c r="AB350" s="151">
        <f>IF('SUIVI DES VERIFICATIONS'!$V350="","",IF('SUIVI DES VERIFICATIONS'!$V350&lt;='SUIVI DES VERIFICATIONS'!$AD350,0,'SUIVI DES VERIFICATIONS'!$V350-'SUIVI DES VERIFICATIONS'!$AD350))</f>
        <v>0</v>
      </c>
      <c r="AC350" s="134" t="str">
        <f t="shared" si="11"/>
        <v>MAI</v>
      </c>
      <c r="AD350" s="135">
        <f>VLOOKUP('SUIVI DES VERIFICATIONS'!$AC350,'Liste 2'!$D$1:$E$12,2,FALSE)</f>
        <v>43616</v>
      </c>
      <c r="AE350" s="134">
        <f>IF('SUIVI DES VERIFICATIONS'!$V350="","",(MONTH('SUIVI DES VERIFICATIONS'!$V350))-(MONTH('SUIVI DES VERIFICATIONS'!$AD350)))</f>
        <v>-1</v>
      </c>
      <c r="AF350" s="134" t="str">
        <f>IF(V350="","",VLOOKUP(MONTH(V350),LISTES!$A$15:$B$26,2,FALSE))</f>
        <v>AVRIL</v>
      </c>
      <c r="AG350" s="136"/>
      <c r="AH350" s="81"/>
      <c r="AI350" s="81"/>
      <c r="AJ350" s="81"/>
      <c r="AK350" s="116"/>
      <c r="AL350" s="81"/>
      <c r="AM350" s="117"/>
      <c r="AN350" s="128"/>
      <c r="AO350" s="163">
        <f>IF('SUIVI DES VERIFICATIONS'!$V350&gt;0,IF('SUIVI DES VERIFICATIONS'!$W350="",1,0),0)</f>
        <v>0</v>
      </c>
      <c r="AP350" s="137">
        <f>IF('SUIVI DES VERIFICATIONS'!$V350&gt;0,IF('SUIVI DES VERIFICATIONS'!$X350="",1,0),0)</f>
        <v>0</v>
      </c>
      <c r="AQ350" s="137">
        <f>IF('SUIVI DES VERIFICATIONS'!$V350&gt;0,IF('SUIVI DES VERIFICATIONS'!$AG350="",1,0),0)</f>
        <v>1</v>
      </c>
      <c r="AR350" s="152" t="str">
        <f>IF(Y350="","",VLOOKUP(Y350,'[1]TABLEAU LC1'!A:A,1,FALSE))</f>
        <v>2019-1398</v>
      </c>
    </row>
    <row r="351" spans="1:44" ht="30" customHeight="1">
      <c r="A351" s="94" t="str">
        <f t="shared" si="10"/>
        <v>43606-10--0</v>
      </c>
      <c r="B351" s="88">
        <v>43606</v>
      </c>
      <c r="C351" s="87" t="str">
        <f>VLOOKUP(A351,'Liste détentions mat2k'!$A$1:$I$2946,3,FALSE)</f>
        <v xml:space="preserve">DMD VAR                       </v>
      </c>
      <c r="D351" s="89">
        <v>10</v>
      </c>
      <c r="E351" s="89"/>
      <c r="F351" s="89">
        <v>0</v>
      </c>
      <c r="G351" s="87" t="str">
        <f>IF('SUIVI DES VERIFICATIONS'!$D351="","",VLOOKUP(A351,'Liste détentions mat2k'!$A$1:$I$2946,5,FALSE))</f>
        <v xml:space="preserve">SERVICE INFRA                 </v>
      </c>
      <c r="H351" s="87" t="str">
        <f>IF('SUIVI DES VERIFICATIONS'!$E351="","",VLOOKUP(A351,'Liste détentions mat2k'!$A$1:$I$2946,7,FALSE))</f>
        <v/>
      </c>
      <c r="I351" s="101" t="str">
        <f>IF('SUIVI DES VERIFICATIONS'!$F351="","",VLOOKUP(A351,'Liste détentions mat2k'!$A$1:$I$2946,9,FALSE))</f>
        <v xml:space="preserve">CASERNEMENT                   </v>
      </c>
      <c r="J351" s="108" t="s">
        <v>525</v>
      </c>
      <c r="K351" s="105" t="s">
        <v>525</v>
      </c>
      <c r="L351" s="105" t="s">
        <v>526</v>
      </c>
      <c r="M351" s="105" t="s">
        <v>525</v>
      </c>
      <c r="N351" s="105" t="s">
        <v>525</v>
      </c>
      <c r="O351" s="105" t="s">
        <v>525</v>
      </c>
      <c r="P351" s="105"/>
      <c r="Q351" s="105"/>
      <c r="R351" s="105"/>
      <c r="S351" s="105"/>
      <c r="T351" s="105"/>
      <c r="U351" s="113"/>
      <c r="V351" s="122">
        <v>43535</v>
      </c>
      <c r="W351" s="119" t="s">
        <v>542</v>
      </c>
      <c r="X351" s="119" t="s">
        <v>825</v>
      </c>
      <c r="Y351" s="127" t="s">
        <v>864</v>
      </c>
      <c r="Z351" s="122">
        <v>43525</v>
      </c>
      <c r="AA351" s="131"/>
      <c r="AB351" s="149">
        <f>IF('SUIVI DES VERIFICATIONS'!$V351="","",IF('SUIVI DES VERIFICATIONS'!$V351&lt;='SUIVI DES VERIFICATIONS'!$AD351,0,'SUIVI DES VERIFICATIONS'!$V351-'SUIVI DES VERIFICATIONS'!$AD351))</f>
        <v>0</v>
      </c>
      <c r="AC351" s="138" t="str">
        <f t="shared" si="11"/>
        <v>MARS</v>
      </c>
      <c r="AD351" s="139">
        <f>VLOOKUP('SUIVI DES VERIFICATIONS'!$AC351,'Liste 2'!$D$1:$E$12,2,FALSE)</f>
        <v>43555</v>
      </c>
      <c r="AE351" s="138">
        <f>IF('SUIVI DES VERIFICATIONS'!$V351="","",(MONTH('SUIVI DES VERIFICATIONS'!$V351))-(MONTH('SUIVI DES VERIFICATIONS'!$AD351)))</f>
        <v>0</v>
      </c>
      <c r="AF351" s="138" t="str">
        <f>IF(V351="","",VLOOKUP(MONTH(V351),LISTES!$A$15:$B$26,2,FALSE))</f>
        <v>MARS</v>
      </c>
      <c r="AG351" s="140" t="s">
        <v>8</v>
      </c>
      <c r="AH351" s="87"/>
      <c r="AI351" s="87"/>
      <c r="AJ351" s="87" t="s">
        <v>529</v>
      </c>
      <c r="AK351" s="118">
        <v>43544</v>
      </c>
      <c r="AL351" s="87"/>
      <c r="AM351" s="119"/>
      <c r="AN351" s="127"/>
      <c r="AO351" s="162">
        <f>IF('SUIVI DES VERIFICATIONS'!$V351&gt;0,IF('SUIVI DES VERIFICATIONS'!$W351="",1,0),0)</f>
        <v>0</v>
      </c>
      <c r="AP351" s="141">
        <f>IF('SUIVI DES VERIFICATIONS'!$V351&gt;0,IF('SUIVI DES VERIFICATIONS'!$X351="",1,0),0)</f>
        <v>0</v>
      </c>
      <c r="AQ351" s="141">
        <f>IF('SUIVI DES VERIFICATIONS'!$V351&gt;0,IF('SUIVI DES VERIFICATIONS'!$AG351="",1,0),0)</f>
        <v>0</v>
      </c>
      <c r="AR351" s="150" t="str">
        <f>IF(Y351="","",VLOOKUP(Y351,'[1]TABLEAU LC1'!A:A,1,FALSE))</f>
        <v>2019-708</v>
      </c>
    </row>
    <row r="352" spans="1:44" ht="30" customHeight="1">
      <c r="A352" s="95" t="str">
        <f t="shared" si="10"/>
        <v>43604-10--0</v>
      </c>
      <c r="B352" s="85">
        <v>43604</v>
      </c>
      <c r="C352" s="81" t="str">
        <f>VLOOKUP(A352,'Liste détentions mat2k'!$A$1:$I$2946,3,FALSE)</f>
        <v xml:space="preserve">DRSD TOULON                   </v>
      </c>
      <c r="D352" s="86">
        <v>10</v>
      </c>
      <c r="E352" s="86"/>
      <c r="F352" s="86">
        <v>0</v>
      </c>
      <c r="G352" s="81" t="str">
        <f>IF('SUIVI DES VERIFICATIONS'!$D352="","",VLOOKUP(A352,'Liste détentions mat2k'!$A$1:$I$2946,5,FALSE))</f>
        <v xml:space="preserve">SERVICE UNIQUE                </v>
      </c>
      <c r="H352" s="81" t="str">
        <f>IF('SUIVI DES VERIFICATIONS'!$E352="","",VLOOKUP(A352,'Liste détentions mat2k'!$A$1:$I$2946,7,FALSE))</f>
        <v/>
      </c>
      <c r="I352" s="102" t="str">
        <f>IF('SUIVI DES VERIFICATIONS'!$F352="","",VLOOKUP(A352,'Liste détentions mat2k'!$A$1:$I$2946,9,FALSE))</f>
        <v xml:space="preserve">MATERIEL DE BUREAU            </v>
      </c>
      <c r="J352" s="109"/>
      <c r="K352" s="104" t="s">
        <v>525</v>
      </c>
      <c r="L352" s="104" t="s">
        <v>525</v>
      </c>
      <c r="M352" s="104" t="s">
        <v>525</v>
      </c>
      <c r="N352" s="104" t="s">
        <v>525</v>
      </c>
      <c r="O352" s="104" t="s">
        <v>526</v>
      </c>
      <c r="P352" s="104"/>
      <c r="Q352" s="104"/>
      <c r="R352" s="104"/>
      <c r="S352" s="104"/>
      <c r="T352" s="104"/>
      <c r="U352" s="114"/>
      <c r="V352" s="123"/>
      <c r="W352" s="117"/>
      <c r="X352" s="117"/>
      <c r="Y352" s="128"/>
      <c r="Z352" s="123"/>
      <c r="AA352" s="132"/>
      <c r="AB352" s="151" t="str">
        <f>IF('SUIVI DES VERIFICATIONS'!$V352="","",IF('SUIVI DES VERIFICATIONS'!$V352&lt;='SUIVI DES VERIFICATIONS'!$AD352,0,'SUIVI DES VERIFICATIONS'!$V352-'SUIVI DES VERIFICATIONS'!$AD352))</f>
        <v/>
      </c>
      <c r="AC352" s="134" t="str">
        <f t="shared" si="11"/>
        <v>JUIN</v>
      </c>
      <c r="AD352" s="135">
        <f>VLOOKUP('SUIVI DES VERIFICATIONS'!$AC352,'Liste 2'!$D$1:$E$12,2,FALSE)</f>
        <v>43646</v>
      </c>
      <c r="AE352" s="134" t="str">
        <f>IF('SUIVI DES VERIFICATIONS'!$V352="","",(MONTH('SUIVI DES VERIFICATIONS'!$V352))-(MONTH('SUIVI DES VERIFICATIONS'!$AD352)))</f>
        <v/>
      </c>
      <c r="AF352" s="134" t="str">
        <f>IF(V352="","",VLOOKUP(MONTH(V352),LISTES!$A$15:$B$26,2,FALSE))</f>
        <v/>
      </c>
      <c r="AG352" s="136"/>
      <c r="AH352" s="81"/>
      <c r="AI352" s="81"/>
      <c r="AJ352" s="81"/>
      <c r="AK352" s="116"/>
      <c r="AL352" s="81"/>
      <c r="AM352" s="117"/>
      <c r="AN352" s="128"/>
      <c r="AO352" s="163">
        <f>IF('SUIVI DES VERIFICATIONS'!$V352&gt;0,IF('SUIVI DES VERIFICATIONS'!$W352="",1,0),0)</f>
        <v>0</v>
      </c>
      <c r="AP352" s="137">
        <f>IF('SUIVI DES VERIFICATIONS'!$V352&gt;0,IF('SUIVI DES VERIFICATIONS'!$X352="",1,0),0)</f>
        <v>0</v>
      </c>
      <c r="AQ352" s="137">
        <f>IF('SUIVI DES VERIFICATIONS'!$V352&gt;0,IF('SUIVI DES VERIFICATIONS'!$AG352="",1,0),0)</f>
        <v>0</v>
      </c>
      <c r="AR352" s="152" t="str">
        <f>IF(Y352="","",VLOOKUP(Y352,'[1]TABLEAU LC1'!A:A,1,FALSE))</f>
        <v/>
      </c>
    </row>
    <row r="353" spans="1:44" ht="30" customHeight="1">
      <c r="A353" s="94" t="str">
        <f t="shared" si="10"/>
        <v>43604-10--10</v>
      </c>
      <c r="B353" s="88">
        <v>43604</v>
      </c>
      <c r="C353" s="87" t="str">
        <f>VLOOKUP(A353,'Liste détentions mat2k'!$A$1:$I$2946,3,FALSE)</f>
        <v xml:space="preserve">DRSD TOULON                   </v>
      </c>
      <c r="D353" s="89">
        <v>10</v>
      </c>
      <c r="E353" s="89"/>
      <c r="F353" s="89">
        <v>10</v>
      </c>
      <c r="G353" s="87" t="str">
        <f>IF('SUIVI DES VERIFICATIONS'!$D353="","",VLOOKUP(A353,'Liste détentions mat2k'!$A$1:$I$2946,5,FALSE))</f>
        <v xml:space="preserve">SERVICE UNIQUE                </v>
      </c>
      <c r="H353" s="87" t="str">
        <f>IF('SUIVI DES VERIFICATIONS'!$E353="","",VLOOKUP(A353,'Liste détentions mat2k'!$A$1:$I$2946,7,FALSE))</f>
        <v/>
      </c>
      <c r="I353" s="101" t="str">
        <f>IF('SUIVI DES VERIFICATIONS'!$F353="","",VLOOKUP(A353,'Liste détentions mat2k'!$A$1:$I$2946,9,FALSE))</f>
        <v xml:space="preserve">ARMES / MUNITIONS             </v>
      </c>
      <c r="J353" s="108" t="s">
        <v>525</v>
      </c>
      <c r="K353" s="105" t="s">
        <v>525</v>
      </c>
      <c r="L353" s="105" t="s">
        <v>525</v>
      </c>
      <c r="M353" s="105" t="s">
        <v>525</v>
      </c>
      <c r="N353" s="105" t="s">
        <v>525</v>
      </c>
      <c r="O353" s="105" t="s">
        <v>526</v>
      </c>
      <c r="P353" s="105"/>
      <c r="Q353" s="105"/>
      <c r="R353" s="105"/>
      <c r="S353" s="105"/>
      <c r="T353" s="105"/>
      <c r="U353" s="113"/>
      <c r="V353" s="122"/>
      <c r="W353" s="119"/>
      <c r="X353" s="119"/>
      <c r="Y353" s="127"/>
      <c r="Z353" s="122"/>
      <c r="AA353" s="131"/>
      <c r="AB353" s="149" t="str">
        <f>IF('SUIVI DES VERIFICATIONS'!$V353="","",IF('SUIVI DES VERIFICATIONS'!$V353&lt;='SUIVI DES VERIFICATIONS'!$AD353,0,'SUIVI DES VERIFICATIONS'!$V353-'SUIVI DES VERIFICATIONS'!$AD353))</f>
        <v/>
      </c>
      <c r="AC353" s="138" t="str">
        <f t="shared" si="11"/>
        <v>JUIN</v>
      </c>
      <c r="AD353" s="139">
        <f>VLOOKUP('SUIVI DES VERIFICATIONS'!$AC353,'Liste 2'!$D$1:$E$12,2,FALSE)</f>
        <v>43646</v>
      </c>
      <c r="AE353" s="138" t="str">
        <f>IF('SUIVI DES VERIFICATIONS'!$V353="","",(MONTH('SUIVI DES VERIFICATIONS'!$V353))-(MONTH('SUIVI DES VERIFICATIONS'!$AD353)))</f>
        <v/>
      </c>
      <c r="AF353" s="138" t="str">
        <f>IF(V353="","",VLOOKUP(MONTH(V353),LISTES!$A$15:$B$26,2,FALSE))</f>
        <v/>
      </c>
      <c r="AG353" s="140"/>
      <c r="AH353" s="87"/>
      <c r="AI353" s="87"/>
      <c r="AJ353" s="87" t="s">
        <v>529</v>
      </c>
      <c r="AK353" s="118"/>
      <c r="AL353" s="87"/>
      <c r="AM353" s="119"/>
      <c r="AN353" s="127"/>
      <c r="AO353" s="162">
        <f>IF('SUIVI DES VERIFICATIONS'!$V353&gt;0,IF('SUIVI DES VERIFICATIONS'!$W353="",1,0),0)</f>
        <v>0</v>
      </c>
      <c r="AP353" s="141">
        <f>IF('SUIVI DES VERIFICATIONS'!$V353&gt;0,IF('SUIVI DES VERIFICATIONS'!$X353="",1,0),0)</f>
        <v>0</v>
      </c>
      <c r="AQ353" s="141">
        <f>IF('SUIVI DES VERIFICATIONS'!$V353&gt;0,IF('SUIVI DES VERIFICATIONS'!$AG353="",1,0),0)</f>
        <v>0</v>
      </c>
      <c r="AR353" s="150" t="str">
        <f>IF(Y353="","",VLOOKUP(Y353,'[1]TABLEAU LC1'!A:A,1,FALSE))</f>
        <v/>
      </c>
    </row>
    <row r="354" spans="1:44" ht="30" customHeight="1">
      <c r="A354" s="95" t="str">
        <f t="shared" si="10"/>
        <v>43604-10--2</v>
      </c>
      <c r="B354" s="85">
        <v>43604</v>
      </c>
      <c r="C354" s="81" t="str">
        <f>VLOOKUP(A354,'Liste détentions mat2k'!$A$1:$I$2946,3,FALSE)</f>
        <v xml:space="preserve">DRSD TOULON                   </v>
      </c>
      <c r="D354" s="86">
        <v>10</v>
      </c>
      <c r="E354" s="86"/>
      <c r="F354" s="86">
        <v>2</v>
      </c>
      <c r="G354" s="81" t="str">
        <f>IF('SUIVI DES VERIFICATIONS'!$D354="","",VLOOKUP(A354,'Liste détentions mat2k'!$A$1:$I$2946,5,FALSE))</f>
        <v xml:space="preserve">SERVICE UNIQUE                </v>
      </c>
      <c r="H354" s="81" t="str">
        <f>IF('SUIVI DES VERIFICATIONS'!$E354="","",VLOOKUP(A354,'Liste détentions mat2k'!$A$1:$I$2946,7,FALSE))</f>
        <v/>
      </c>
      <c r="I354" s="102" t="str">
        <f>IF('SUIVI DES VERIFICATIONS'!$F354="","",VLOOKUP(A354,'Liste détentions mat2k'!$A$1:$I$2946,9,FALSE))</f>
        <v xml:space="preserve">CASERNEMENT                   </v>
      </c>
      <c r="J354" s="109" t="s">
        <v>525</v>
      </c>
      <c r="K354" s="104" t="s">
        <v>525</v>
      </c>
      <c r="L354" s="104" t="s">
        <v>526</v>
      </c>
      <c r="M354" s="104" t="s">
        <v>525</v>
      </c>
      <c r="N354" s="104" t="s">
        <v>525</v>
      </c>
      <c r="O354" s="104" t="s">
        <v>525</v>
      </c>
      <c r="P354" s="104"/>
      <c r="Q354" s="104"/>
      <c r="R354" s="104"/>
      <c r="S354" s="104"/>
      <c r="T354" s="104"/>
      <c r="U354" s="114"/>
      <c r="V354" s="123">
        <v>43538</v>
      </c>
      <c r="W354" s="117" t="s">
        <v>542</v>
      </c>
      <c r="X354" s="117" t="s">
        <v>825</v>
      </c>
      <c r="Y354" s="128" t="s">
        <v>874</v>
      </c>
      <c r="Z354" s="123">
        <v>43531</v>
      </c>
      <c r="AA354" s="132"/>
      <c r="AB354" s="151">
        <f>IF('SUIVI DES VERIFICATIONS'!$V354="","",IF('SUIVI DES VERIFICATIONS'!$V354&lt;='SUIVI DES VERIFICATIONS'!$AD354,0,'SUIVI DES VERIFICATIONS'!$V354-'SUIVI DES VERIFICATIONS'!$AD354))</f>
        <v>0</v>
      </c>
      <c r="AC354" s="134" t="str">
        <f t="shared" si="11"/>
        <v>MARS</v>
      </c>
      <c r="AD354" s="135">
        <f>VLOOKUP('SUIVI DES VERIFICATIONS'!$AC354,'Liste 2'!$D$1:$E$12,2,FALSE)</f>
        <v>43555</v>
      </c>
      <c r="AE354" s="134">
        <f>IF('SUIVI DES VERIFICATIONS'!$V354="","",(MONTH('SUIVI DES VERIFICATIONS'!$V354))-(MONTH('SUIVI DES VERIFICATIONS'!$AD354)))</f>
        <v>0</v>
      </c>
      <c r="AF354" s="134" t="str">
        <f>IF(V354="","",VLOOKUP(MONTH(V354),LISTES!$A$15:$B$26,2,FALSE))</f>
        <v>MARS</v>
      </c>
      <c r="AG354" s="136" t="s">
        <v>8</v>
      </c>
      <c r="AH354" s="81"/>
      <c r="AI354" s="81"/>
      <c r="AJ354" s="81"/>
      <c r="AK354" s="116"/>
      <c r="AL354" s="81"/>
      <c r="AM354" s="117"/>
      <c r="AN354" s="128"/>
      <c r="AO354" s="163">
        <f>IF('SUIVI DES VERIFICATIONS'!$V354&gt;0,IF('SUIVI DES VERIFICATIONS'!$W354="",1,0),0)</f>
        <v>0</v>
      </c>
      <c r="AP354" s="137">
        <f>IF('SUIVI DES VERIFICATIONS'!$V354&gt;0,IF('SUIVI DES VERIFICATIONS'!$X354="",1,0),0)</f>
        <v>0</v>
      </c>
      <c r="AQ354" s="137">
        <f>IF('SUIVI DES VERIFICATIONS'!$V354&gt;0,IF('SUIVI DES VERIFICATIONS'!$AG354="",1,0),0)</f>
        <v>0</v>
      </c>
      <c r="AR354" s="152" t="str">
        <f>IF(Y354="","",VLOOKUP(Y354,'[1]TABLEAU LC1'!A:A,1,FALSE))</f>
        <v>2019-752</v>
      </c>
    </row>
    <row r="355" spans="1:44" ht="30" customHeight="1">
      <c r="A355" s="94" t="str">
        <f t="shared" si="10"/>
        <v>43604-10--5</v>
      </c>
      <c r="B355" s="88">
        <v>43604</v>
      </c>
      <c r="C355" s="87" t="str">
        <f>VLOOKUP(A355,'Liste détentions mat2k'!$A$1:$I$2946,3,FALSE)</f>
        <v xml:space="preserve">DRSD TOULON                   </v>
      </c>
      <c r="D355" s="89">
        <v>10</v>
      </c>
      <c r="E355" s="89"/>
      <c r="F355" s="89">
        <v>5</v>
      </c>
      <c r="G355" s="87" t="str">
        <f>IF('SUIVI DES VERIFICATIONS'!$D355="","",VLOOKUP(A355,'Liste détentions mat2k'!$A$1:$I$2946,5,FALSE))</f>
        <v xml:space="preserve">SERVICE UNIQUE                </v>
      </c>
      <c r="H355" s="87" t="str">
        <f>IF('SUIVI DES VERIFICATIONS'!$E355="","",VLOOKUP(A355,'Liste détentions mat2k'!$A$1:$I$2946,7,FALSE))</f>
        <v/>
      </c>
      <c r="I355" s="101" t="str">
        <f>IF('SUIVI DES VERIFICATIONS'!$F355="","",VLOOKUP(A355,'Liste détentions mat2k'!$A$1:$I$2946,9,FALSE))</f>
        <v xml:space="preserve">COUCHAGE                      </v>
      </c>
      <c r="J355" s="108" t="s">
        <v>525</v>
      </c>
      <c r="K355" s="105" t="s">
        <v>525</v>
      </c>
      <c r="L355" s="105" t="s">
        <v>526</v>
      </c>
      <c r="M355" s="105" t="s">
        <v>525</v>
      </c>
      <c r="N355" s="105" t="s">
        <v>525</v>
      </c>
      <c r="O355" s="105" t="s">
        <v>525</v>
      </c>
      <c r="P355" s="105"/>
      <c r="Q355" s="105"/>
      <c r="R355" s="105"/>
      <c r="S355" s="105"/>
      <c r="T355" s="105"/>
      <c r="U355" s="113"/>
      <c r="V355" s="122">
        <v>43536</v>
      </c>
      <c r="W355" s="119" t="s">
        <v>542</v>
      </c>
      <c r="X355" s="119" t="s">
        <v>825</v>
      </c>
      <c r="Y355" s="127" t="s">
        <v>875</v>
      </c>
      <c r="Z355" s="122">
        <v>43531</v>
      </c>
      <c r="AA355" s="131"/>
      <c r="AB355" s="149">
        <f>IF('SUIVI DES VERIFICATIONS'!$V355="","",IF('SUIVI DES VERIFICATIONS'!$V355&lt;='SUIVI DES VERIFICATIONS'!$AD355,0,'SUIVI DES VERIFICATIONS'!$V355-'SUIVI DES VERIFICATIONS'!$AD355))</f>
        <v>0</v>
      </c>
      <c r="AC355" s="138" t="str">
        <f t="shared" si="11"/>
        <v>MARS</v>
      </c>
      <c r="AD355" s="139">
        <f>VLOOKUP('SUIVI DES VERIFICATIONS'!$AC355,'Liste 2'!$D$1:$E$12,2,FALSE)</f>
        <v>43555</v>
      </c>
      <c r="AE355" s="138">
        <f>IF('SUIVI DES VERIFICATIONS'!$V355="","",(MONTH('SUIVI DES VERIFICATIONS'!$V355))-(MONTH('SUIVI DES VERIFICATIONS'!$AD355)))</f>
        <v>0</v>
      </c>
      <c r="AF355" s="138" t="str">
        <f>IF(V355="","",VLOOKUP(MONTH(V355),LISTES!$A$15:$B$26,2,FALSE))</f>
        <v>MARS</v>
      </c>
      <c r="AG355" s="140" t="s">
        <v>8</v>
      </c>
      <c r="AH355" s="87"/>
      <c r="AI355" s="87"/>
      <c r="AJ355" s="87"/>
      <c r="AK355" s="118"/>
      <c r="AL355" s="87"/>
      <c r="AM355" s="119"/>
      <c r="AN355" s="127"/>
      <c r="AO355" s="162">
        <f>IF('SUIVI DES VERIFICATIONS'!$V355&gt;0,IF('SUIVI DES VERIFICATIONS'!$W355="",1,0),0)</f>
        <v>0</v>
      </c>
      <c r="AP355" s="141">
        <f>IF('SUIVI DES VERIFICATIONS'!$V355&gt;0,IF('SUIVI DES VERIFICATIONS'!$X355="",1,0),0)</f>
        <v>0</v>
      </c>
      <c r="AQ355" s="141">
        <f>IF('SUIVI DES VERIFICATIONS'!$V355&gt;0,IF('SUIVI DES VERIFICATIONS'!$AG355="",1,0),0)</f>
        <v>0</v>
      </c>
      <c r="AR355" s="150" t="str">
        <f>IF(Y355="","",VLOOKUP(Y355,'[1]TABLEAU LC1'!A:A,1,FALSE))</f>
        <v>2019-753</v>
      </c>
    </row>
    <row r="356" spans="1:44" ht="30" customHeight="1">
      <c r="A356" s="95" t="str">
        <f t="shared" si="10"/>
        <v>43604-10--7</v>
      </c>
      <c r="B356" s="85">
        <v>43604</v>
      </c>
      <c r="C356" s="81" t="str">
        <f>VLOOKUP(A356,'Liste détentions mat2k'!$A$1:$I$2946,3,FALSE)</f>
        <v xml:space="preserve">DRSD TOULON                   </v>
      </c>
      <c r="D356" s="86">
        <v>10</v>
      </c>
      <c r="E356" s="86"/>
      <c r="F356" s="86">
        <v>7</v>
      </c>
      <c r="G356" s="81" t="str">
        <f>IF('SUIVI DES VERIFICATIONS'!$D356="","",VLOOKUP(A356,'Liste détentions mat2k'!$A$1:$I$2946,5,FALSE))</f>
        <v xml:space="preserve">SERVICE UNIQUE                </v>
      </c>
      <c r="H356" s="81" t="str">
        <f>IF('SUIVI DES VERIFICATIONS'!$E356="","",VLOOKUP(A356,'Liste détentions mat2k'!$A$1:$I$2946,7,FALSE))</f>
        <v/>
      </c>
      <c r="I356" s="102" t="str">
        <f>IF('SUIVI DES VERIFICATIONS'!$F356="","",VLOOKUP(A356,'Liste détentions mat2k'!$A$1:$I$2946,9,FALSE))</f>
        <v xml:space="preserve">DIVERS AF                     </v>
      </c>
      <c r="J356" s="109" t="s">
        <v>525</v>
      </c>
      <c r="K356" s="104" t="s">
        <v>525</v>
      </c>
      <c r="L356" s="104" t="s">
        <v>525</v>
      </c>
      <c r="M356" s="104" t="s">
        <v>525</v>
      </c>
      <c r="N356" s="104" t="s">
        <v>525</v>
      </c>
      <c r="O356" s="104" t="s">
        <v>526</v>
      </c>
      <c r="P356" s="104"/>
      <c r="Q356" s="104"/>
      <c r="R356" s="104"/>
      <c r="S356" s="104"/>
      <c r="T356" s="104"/>
      <c r="U356" s="114"/>
      <c r="V356" s="123"/>
      <c r="W356" s="117"/>
      <c r="X356" s="117"/>
      <c r="Y356" s="128"/>
      <c r="Z356" s="123"/>
      <c r="AA356" s="132"/>
      <c r="AB356" s="151" t="str">
        <f>IF('SUIVI DES VERIFICATIONS'!$V356="","",IF('SUIVI DES VERIFICATIONS'!$V356&lt;='SUIVI DES VERIFICATIONS'!$AD356,0,'SUIVI DES VERIFICATIONS'!$V356-'SUIVI DES VERIFICATIONS'!$AD356))</f>
        <v/>
      </c>
      <c r="AC356" s="134" t="str">
        <f t="shared" si="11"/>
        <v>JUIN</v>
      </c>
      <c r="AD356" s="135">
        <f>VLOOKUP('SUIVI DES VERIFICATIONS'!$AC356,'Liste 2'!$D$1:$E$12,2,FALSE)</f>
        <v>43646</v>
      </c>
      <c r="AE356" s="134" t="str">
        <f>IF('SUIVI DES VERIFICATIONS'!$V356="","",(MONTH('SUIVI DES VERIFICATIONS'!$V356))-(MONTH('SUIVI DES VERIFICATIONS'!$AD356)))</f>
        <v/>
      </c>
      <c r="AF356" s="134" t="str">
        <f>IF(V356="","",VLOOKUP(MONTH(V356),LISTES!$A$15:$B$26,2,FALSE))</f>
        <v/>
      </c>
      <c r="AG356" s="136"/>
      <c r="AH356" s="81"/>
      <c r="AI356" s="81"/>
      <c r="AJ356" s="81"/>
      <c r="AK356" s="116"/>
      <c r="AL356" s="81"/>
      <c r="AM356" s="117"/>
      <c r="AN356" s="128"/>
      <c r="AO356" s="163">
        <f>IF('SUIVI DES VERIFICATIONS'!$V356&gt;0,IF('SUIVI DES VERIFICATIONS'!$W356="",1,0),0)</f>
        <v>0</v>
      </c>
      <c r="AP356" s="137">
        <f>IF('SUIVI DES VERIFICATIONS'!$V356&gt;0,IF('SUIVI DES VERIFICATIONS'!$X356="",1,0),0)</f>
        <v>0</v>
      </c>
      <c r="AQ356" s="137">
        <f>IF('SUIVI DES VERIFICATIONS'!$V356&gt;0,IF('SUIVI DES VERIFICATIONS'!$AG356="",1,0),0)</f>
        <v>0</v>
      </c>
      <c r="AR356" s="152" t="str">
        <f>IF(Y356="","",VLOOKUP(Y356,'[1]TABLEAU LC1'!A:A,1,FALSE))</f>
        <v/>
      </c>
    </row>
    <row r="357" spans="1:44" ht="30" customHeight="1">
      <c r="A357" s="94" t="str">
        <f t="shared" si="10"/>
        <v>40109-1--1</v>
      </c>
      <c r="B357" s="88">
        <v>40109</v>
      </c>
      <c r="C357" s="87" t="str">
        <f>VLOOKUP(A357,'Liste détentions mat2k'!$A$1:$I$2946,3,FALSE)</f>
        <v xml:space="preserve">DSLM TOULON                   </v>
      </c>
      <c r="D357" s="89">
        <v>1</v>
      </c>
      <c r="E357" s="89"/>
      <c r="F357" s="89">
        <v>1</v>
      </c>
      <c r="G357" s="87" t="str">
        <f>IF('SUIVI DES VERIFICATIONS'!$D357="","",VLOOKUP(A357,'Liste détentions mat2k'!$A$1:$I$2946,5,FALSE))</f>
        <v xml:space="preserve">SERVICE UNIQUE                </v>
      </c>
      <c r="H357" s="87" t="str">
        <f>IF('SUIVI DES VERIFICATIONS'!$E357="","",VLOOKUP(A357,'Liste détentions mat2k'!$A$1:$I$2946,7,FALSE))</f>
        <v/>
      </c>
      <c r="I357" s="101" t="str">
        <f>IF('SUIVI DES VERIFICATIONS'!$F357="","",VLOOKUP(A357,'Liste détentions mat2k'!$A$1:$I$2946,9,FALSE))</f>
        <v xml:space="preserve">DIVERS                        </v>
      </c>
      <c r="J357" s="108" t="s">
        <v>525</v>
      </c>
      <c r="K357" s="105" t="s">
        <v>525</v>
      </c>
      <c r="L357" s="105" t="s">
        <v>525</v>
      </c>
      <c r="M357" s="105" t="s">
        <v>525</v>
      </c>
      <c r="N357" s="105" t="s">
        <v>526</v>
      </c>
      <c r="O357" s="105" t="s">
        <v>525</v>
      </c>
      <c r="P357" s="105"/>
      <c r="Q357" s="105"/>
      <c r="R357" s="105"/>
      <c r="S357" s="105"/>
      <c r="T357" s="105"/>
      <c r="U357" s="113"/>
      <c r="V357" s="122"/>
      <c r="W357" s="119"/>
      <c r="X357" s="119"/>
      <c r="Y357" s="127"/>
      <c r="Z357" s="122">
        <v>43584</v>
      </c>
      <c r="AA357" s="131"/>
      <c r="AB357" s="149" t="str">
        <f>IF('SUIVI DES VERIFICATIONS'!$V357="","",IF('SUIVI DES VERIFICATIONS'!$V357&lt;='SUIVI DES VERIFICATIONS'!$AD357,0,'SUIVI DES VERIFICATIONS'!$V357-'SUIVI DES VERIFICATIONS'!$AD357))</f>
        <v/>
      </c>
      <c r="AC357" s="138" t="str">
        <f t="shared" si="11"/>
        <v>MAI</v>
      </c>
      <c r="AD357" s="139">
        <f>VLOOKUP('SUIVI DES VERIFICATIONS'!$AC357,'Liste 2'!$D$1:$E$12,2,FALSE)</f>
        <v>43616</v>
      </c>
      <c r="AE357" s="138" t="str">
        <f>IF('SUIVI DES VERIFICATIONS'!$V357="","",(MONTH('SUIVI DES VERIFICATIONS'!$V357))-(MONTH('SUIVI DES VERIFICATIONS'!$AD357)))</f>
        <v/>
      </c>
      <c r="AF357" s="138" t="str">
        <f>IF(V357="","",VLOOKUP(MONTH(V357),LISTES!$A$15:$B$26,2,FALSE))</f>
        <v/>
      </c>
      <c r="AG357" s="140"/>
      <c r="AH357" s="87"/>
      <c r="AI357" s="87"/>
      <c r="AJ357" s="87" t="s">
        <v>529</v>
      </c>
      <c r="AK357" s="118"/>
      <c r="AL357" s="87"/>
      <c r="AM357" s="119"/>
      <c r="AN357" s="127"/>
      <c r="AO357" s="162">
        <f>IF('SUIVI DES VERIFICATIONS'!$V357&gt;0,IF('SUIVI DES VERIFICATIONS'!$W357="",1,0),0)</f>
        <v>0</v>
      </c>
      <c r="AP357" s="141">
        <f>IF('SUIVI DES VERIFICATIONS'!$V357&gt;0,IF('SUIVI DES VERIFICATIONS'!$X357="",1,0),0)</f>
        <v>0</v>
      </c>
      <c r="AQ357" s="141">
        <f>IF('SUIVI DES VERIFICATIONS'!$V357&gt;0,IF('SUIVI DES VERIFICATIONS'!$AG357="",1,0),0)</f>
        <v>0</v>
      </c>
      <c r="AR357" s="150" t="str">
        <f>IF(Y357="","",VLOOKUP(Y357,'[1]TABLEAU LC1'!A:A,1,FALSE))</f>
        <v/>
      </c>
    </row>
    <row r="358" spans="1:44" ht="30" customHeight="1">
      <c r="A358" s="95" t="str">
        <f t="shared" si="10"/>
        <v>63200-30--10</v>
      </c>
      <c r="B358" s="85">
        <v>63200</v>
      </c>
      <c r="C358" s="81" t="str">
        <f>VLOOKUP(A358,'Liste détentions mat2k'!$A$1:$I$2946,3,FALSE)</f>
        <v xml:space="preserve">DSSF                          </v>
      </c>
      <c r="D358" s="86">
        <v>30</v>
      </c>
      <c r="E358" s="86"/>
      <c r="F358" s="86">
        <v>10</v>
      </c>
      <c r="G358" s="81" t="str">
        <f>IF('SUIVI DES VERIFICATIONS'!$D358="","",VLOOKUP(A358,'Liste détentions mat2k'!$A$1:$I$2946,5,FALSE))</f>
        <v xml:space="preserve">SDAG                          </v>
      </c>
      <c r="H358" s="81" t="str">
        <f>IF('SUIVI DES VERIFICATIONS'!$E358="","",VLOOKUP(A358,'Liste détentions mat2k'!$A$1:$I$2946,7,FALSE))</f>
        <v/>
      </c>
      <c r="I358" s="102" t="str">
        <f>IF('SUIVI DES VERIFICATIONS'!$F358="","",VLOOKUP(A358,'Liste détentions mat2k'!$A$1:$I$2946,9,FALSE))</f>
        <v xml:space="preserve">CASERNEMENT/MAT.BUREAU        </v>
      </c>
      <c r="J358" s="109"/>
      <c r="K358" s="104" t="s">
        <v>525</v>
      </c>
      <c r="L358" s="104" t="s">
        <v>526</v>
      </c>
      <c r="M358" s="104" t="s">
        <v>525</v>
      </c>
      <c r="N358" s="104" t="s">
        <v>525</v>
      </c>
      <c r="O358" s="104" t="s">
        <v>525</v>
      </c>
      <c r="P358" s="104"/>
      <c r="Q358" s="104"/>
      <c r="R358" s="104"/>
      <c r="S358" s="104"/>
      <c r="T358" s="104"/>
      <c r="U358" s="114"/>
      <c r="V358" s="123">
        <v>43503</v>
      </c>
      <c r="W358" s="117" t="s">
        <v>543</v>
      </c>
      <c r="X358" s="117" t="s">
        <v>553</v>
      </c>
      <c r="Y358" s="128" t="s">
        <v>635</v>
      </c>
      <c r="Z358" s="123"/>
      <c r="AA358" s="132"/>
      <c r="AB358" s="151">
        <f>IF('SUIVI DES VERIFICATIONS'!$V358="","",IF('SUIVI DES VERIFICATIONS'!$V358&lt;='SUIVI DES VERIFICATIONS'!$AD358,0,'SUIVI DES VERIFICATIONS'!$V358-'SUIVI DES VERIFICATIONS'!$AD358))</f>
        <v>0</v>
      </c>
      <c r="AC358" s="134" t="str">
        <f t="shared" si="11"/>
        <v>MARS</v>
      </c>
      <c r="AD358" s="135">
        <f>VLOOKUP('SUIVI DES VERIFICATIONS'!$AC358,'Liste 2'!$D$1:$E$12,2,FALSE)</f>
        <v>43555</v>
      </c>
      <c r="AE358" s="134">
        <f>IF('SUIVI DES VERIFICATIONS'!$V358="","",(MONTH('SUIVI DES VERIFICATIONS'!$V358))-(MONTH('SUIVI DES VERIFICATIONS'!$AD358)))</f>
        <v>-1</v>
      </c>
      <c r="AF358" s="134" t="str">
        <f>IF(V358="","",VLOOKUP(MONTH(V358),LISTES!$A$15:$B$26,2,FALSE))</f>
        <v>FEVRIER</v>
      </c>
      <c r="AG358" s="136" t="s">
        <v>7</v>
      </c>
      <c r="AH358" s="81"/>
      <c r="AI358" s="81"/>
      <c r="AJ358" s="81"/>
      <c r="AK358" s="116"/>
      <c r="AL358" s="81"/>
      <c r="AM358" s="117"/>
      <c r="AN358" s="128"/>
      <c r="AO358" s="163">
        <f>IF('SUIVI DES VERIFICATIONS'!$V358&gt;0,IF('SUIVI DES VERIFICATIONS'!$W358="",1,0),0)</f>
        <v>0</v>
      </c>
      <c r="AP358" s="137">
        <f>IF('SUIVI DES VERIFICATIONS'!$V358&gt;0,IF('SUIVI DES VERIFICATIONS'!$X358="",1,0),0)</f>
        <v>0</v>
      </c>
      <c r="AQ358" s="137">
        <f>IF('SUIVI DES VERIFICATIONS'!$V358&gt;0,IF('SUIVI DES VERIFICATIONS'!$AG358="",1,0),0)</f>
        <v>0</v>
      </c>
      <c r="AR358" s="152" t="str">
        <f>IF(Y358="","",VLOOKUP(Y358,'[1]TABLEAU LC1'!A:A,1,FALSE))</f>
        <v>2019-289</v>
      </c>
    </row>
    <row r="359" spans="1:44" ht="30" customHeight="1">
      <c r="A359" s="94" t="str">
        <f t="shared" si="10"/>
        <v>63200-30--20</v>
      </c>
      <c r="B359" s="88">
        <v>63200</v>
      </c>
      <c r="C359" s="87" t="str">
        <f>VLOOKUP(A359,'Liste détentions mat2k'!$A$1:$I$2946,3,FALSE)</f>
        <v xml:space="preserve">DSSF                          </v>
      </c>
      <c r="D359" s="89">
        <v>30</v>
      </c>
      <c r="E359" s="89"/>
      <c r="F359" s="89">
        <v>20</v>
      </c>
      <c r="G359" s="87" t="str">
        <f>IF('SUIVI DES VERIFICATIONS'!$D359="","",VLOOKUP(A359,'Liste détentions mat2k'!$A$1:$I$2946,5,FALSE))</f>
        <v xml:space="preserve">SDAG                          </v>
      </c>
      <c r="H359" s="87" t="str">
        <f>IF('SUIVI DES VERIFICATIONS'!$E359="","",VLOOKUP(A359,'Liste détentions mat2k'!$A$1:$I$2946,7,FALSE))</f>
        <v/>
      </c>
      <c r="I359" s="101" t="str">
        <f>IF('SUIVI DES VERIFICATIONS'!$F359="","",VLOOKUP(A359,'Liste détentions mat2k'!$A$1:$I$2946,9,FALSE))</f>
        <v xml:space="preserve">MATERIEL SURETE               </v>
      </c>
      <c r="J359" s="108" t="s">
        <v>525</v>
      </c>
      <c r="K359" s="105" t="s">
        <v>526</v>
      </c>
      <c r="L359" s="105" t="s">
        <v>525</v>
      </c>
      <c r="M359" s="105" t="s">
        <v>525</v>
      </c>
      <c r="N359" s="105" t="s">
        <v>525</v>
      </c>
      <c r="O359" s="105" t="s">
        <v>525</v>
      </c>
      <c r="P359" s="105"/>
      <c r="Q359" s="105"/>
      <c r="R359" s="105"/>
      <c r="S359" s="105"/>
      <c r="T359" s="105"/>
      <c r="U359" s="113"/>
      <c r="V359" s="122">
        <v>43503</v>
      </c>
      <c r="W359" s="119" t="s">
        <v>543</v>
      </c>
      <c r="X359" s="119" t="s">
        <v>825</v>
      </c>
      <c r="Y359" s="127" t="s">
        <v>636</v>
      </c>
      <c r="Z359" s="122"/>
      <c r="AA359" s="131"/>
      <c r="AB359" s="149">
        <f>IF('SUIVI DES VERIFICATIONS'!$V359="","",IF('SUIVI DES VERIFICATIONS'!$V359&lt;='SUIVI DES VERIFICATIONS'!$AD359,0,'SUIVI DES VERIFICATIONS'!$V359-'SUIVI DES VERIFICATIONS'!$AD359))</f>
        <v>0</v>
      </c>
      <c r="AC359" s="138" t="str">
        <f t="shared" si="11"/>
        <v>FEVRIER</v>
      </c>
      <c r="AD359" s="139">
        <f>VLOOKUP('SUIVI DES VERIFICATIONS'!$AC359,'Liste 2'!$D$1:$E$12,2,FALSE)</f>
        <v>43524</v>
      </c>
      <c r="AE359" s="138">
        <f>IF('SUIVI DES VERIFICATIONS'!$V359="","",(MONTH('SUIVI DES VERIFICATIONS'!$V359))-(MONTH('SUIVI DES VERIFICATIONS'!$AD359)))</f>
        <v>0</v>
      </c>
      <c r="AF359" s="138" t="str">
        <f>IF(V359="","",VLOOKUP(MONTH(V359),LISTES!$A$15:$B$26,2,FALSE))</f>
        <v>FEVRIER</v>
      </c>
      <c r="AG359" s="140" t="s">
        <v>7</v>
      </c>
      <c r="AH359" s="87"/>
      <c r="AI359" s="87"/>
      <c r="AJ359" s="87"/>
      <c r="AK359" s="118"/>
      <c r="AL359" s="87"/>
      <c r="AM359" s="119"/>
      <c r="AN359" s="127"/>
      <c r="AO359" s="162">
        <f>IF('SUIVI DES VERIFICATIONS'!$V359&gt;0,IF('SUIVI DES VERIFICATIONS'!$W359="",1,0),0)</f>
        <v>0</v>
      </c>
      <c r="AP359" s="141">
        <f>IF('SUIVI DES VERIFICATIONS'!$V359&gt;0,IF('SUIVI DES VERIFICATIONS'!$X359="",1,0),0)</f>
        <v>0</v>
      </c>
      <c r="AQ359" s="141">
        <f>IF('SUIVI DES VERIFICATIONS'!$V359&gt;0,IF('SUIVI DES VERIFICATIONS'!$AG359="",1,0),0)</f>
        <v>0</v>
      </c>
      <c r="AR359" s="150" t="str">
        <f>IF(Y359="","",VLOOKUP(Y359,'[1]TABLEAU LC1'!A:A,1,FALSE))</f>
        <v>2019-290</v>
      </c>
    </row>
    <row r="360" spans="1:44" ht="30" customHeight="1">
      <c r="A360" s="95" t="str">
        <f t="shared" si="10"/>
        <v>63200-30--50</v>
      </c>
      <c r="B360" s="85">
        <v>63200</v>
      </c>
      <c r="C360" s="81" t="str">
        <f>VLOOKUP(A360,'Liste détentions mat2k'!$A$1:$I$2946,3,FALSE)</f>
        <v xml:space="preserve">DSSF                          </v>
      </c>
      <c r="D360" s="86">
        <v>30</v>
      </c>
      <c r="E360" s="86"/>
      <c r="F360" s="86">
        <v>50</v>
      </c>
      <c r="G360" s="81" t="str">
        <f>IF('SUIVI DES VERIFICATIONS'!$D360="","",VLOOKUP(A360,'Liste détentions mat2k'!$A$1:$I$2946,5,FALSE))</f>
        <v xml:space="preserve">SDAG                          </v>
      </c>
      <c r="H360" s="81" t="str">
        <f>IF('SUIVI DES VERIFICATIONS'!$E360="","",VLOOKUP(A360,'Liste détentions mat2k'!$A$1:$I$2946,7,FALSE))</f>
        <v/>
      </c>
      <c r="I360" s="102" t="str">
        <f>IF('SUIVI DES VERIFICATIONS'!$F360="","",VLOOKUP(A360,'Liste détentions mat2k'!$A$1:$I$2946,9,FALSE))</f>
        <v xml:space="preserve">OUTILLAGE/APPAREILS MESURE    </v>
      </c>
      <c r="J360" s="109" t="s">
        <v>525</v>
      </c>
      <c r="K360" s="104" t="s">
        <v>526</v>
      </c>
      <c r="L360" s="104" t="s">
        <v>525</v>
      </c>
      <c r="M360" s="104" t="s">
        <v>525</v>
      </c>
      <c r="N360" s="104" t="s">
        <v>525</v>
      </c>
      <c r="O360" s="104" t="s">
        <v>525</v>
      </c>
      <c r="P360" s="104"/>
      <c r="Q360" s="104"/>
      <c r="R360" s="104"/>
      <c r="S360" s="104"/>
      <c r="T360" s="104"/>
      <c r="U360" s="114"/>
      <c r="V360" s="123">
        <v>43503</v>
      </c>
      <c r="W360" s="117" t="s">
        <v>543</v>
      </c>
      <c r="X360" s="117" t="s">
        <v>825</v>
      </c>
      <c r="Y360" s="128" t="s">
        <v>637</v>
      </c>
      <c r="Z360" s="123"/>
      <c r="AA360" s="132"/>
      <c r="AB360" s="151">
        <f>IF('SUIVI DES VERIFICATIONS'!$V360="","",IF('SUIVI DES VERIFICATIONS'!$V360&lt;='SUIVI DES VERIFICATIONS'!$AD360,0,'SUIVI DES VERIFICATIONS'!$V360-'SUIVI DES VERIFICATIONS'!$AD360))</f>
        <v>0</v>
      </c>
      <c r="AC360" s="134" t="str">
        <f t="shared" si="11"/>
        <v>FEVRIER</v>
      </c>
      <c r="AD360" s="135">
        <f>VLOOKUP('SUIVI DES VERIFICATIONS'!$AC360,'Liste 2'!$D$1:$E$12,2,FALSE)</f>
        <v>43524</v>
      </c>
      <c r="AE360" s="134">
        <f>IF('SUIVI DES VERIFICATIONS'!$V360="","",(MONTH('SUIVI DES VERIFICATIONS'!$V360))-(MONTH('SUIVI DES VERIFICATIONS'!$AD360)))</f>
        <v>0</v>
      </c>
      <c r="AF360" s="134" t="str">
        <f>IF(V360="","",VLOOKUP(MONTH(V360),LISTES!$A$15:$B$26,2,FALSE))</f>
        <v>FEVRIER</v>
      </c>
      <c r="AG360" s="136" t="s">
        <v>7</v>
      </c>
      <c r="AH360" s="81"/>
      <c r="AI360" s="81"/>
      <c r="AJ360" s="81"/>
      <c r="AK360" s="116"/>
      <c r="AL360" s="81"/>
      <c r="AM360" s="117"/>
      <c r="AN360" s="128"/>
      <c r="AO360" s="163">
        <f>IF('SUIVI DES VERIFICATIONS'!$V360&gt;0,IF('SUIVI DES VERIFICATIONS'!$W360="",1,0),0)</f>
        <v>0</v>
      </c>
      <c r="AP360" s="137">
        <f>IF('SUIVI DES VERIFICATIONS'!$V360&gt;0,IF('SUIVI DES VERIFICATIONS'!$X360="",1,0),0)</f>
        <v>0</v>
      </c>
      <c r="AQ360" s="137">
        <f>IF('SUIVI DES VERIFICATIONS'!$V360&gt;0,IF('SUIVI DES VERIFICATIONS'!$AG360="",1,0),0)</f>
        <v>0</v>
      </c>
      <c r="AR360" s="152" t="str">
        <f>IF(Y360="","",VLOOKUP(Y360,'[1]TABLEAU LC1'!A:A,1,FALSE))</f>
        <v>2019-291</v>
      </c>
    </row>
    <row r="361" spans="1:44" ht="30" customHeight="1">
      <c r="A361" s="94" t="str">
        <f t="shared" si="10"/>
        <v>63200-30--70</v>
      </c>
      <c r="B361" s="88">
        <v>63200</v>
      </c>
      <c r="C361" s="87" t="str">
        <f>VLOOKUP(A361,'Liste détentions mat2k'!$A$1:$I$2946,3,FALSE)</f>
        <v xml:space="preserve">DSSF                          </v>
      </c>
      <c r="D361" s="89">
        <v>30</v>
      </c>
      <c r="E361" s="89"/>
      <c r="F361" s="89">
        <v>70</v>
      </c>
      <c r="G361" s="87" t="str">
        <f>IF('SUIVI DES VERIFICATIONS'!$D361="","",VLOOKUP(A361,'Liste détentions mat2k'!$A$1:$I$2946,5,FALSE))</f>
        <v xml:space="preserve">SDAG                          </v>
      </c>
      <c r="H361" s="87" t="str">
        <f>IF('SUIVI DES VERIFICATIONS'!$E361="","",VLOOKUP(A361,'Liste détentions mat2k'!$A$1:$I$2946,7,FALSE))</f>
        <v/>
      </c>
      <c r="I361" s="101" t="str">
        <f>IF('SUIVI DES VERIFICATIONS'!$F361="","",VLOOKUP(A361,'Liste détentions mat2k'!$A$1:$I$2946,9,FALSE))</f>
        <v xml:space="preserve">AUDIOVISUEL                   </v>
      </c>
      <c r="J361" s="108" t="s">
        <v>525</v>
      </c>
      <c r="K361" s="105" t="s">
        <v>525</v>
      </c>
      <c r="L361" s="105" t="s">
        <v>525</v>
      </c>
      <c r="M361" s="105" t="s">
        <v>525</v>
      </c>
      <c r="N361" s="105" t="s">
        <v>526</v>
      </c>
      <c r="O361" s="105" t="s">
        <v>525</v>
      </c>
      <c r="P361" s="105"/>
      <c r="Q361" s="105"/>
      <c r="R361" s="105"/>
      <c r="S361" s="105"/>
      <c r="T361" s="105"/>
      <c r="U361" s="113"/>
      <c r="V361" s="122">
        <v>43510</v>
      </c>
      <c r="W361" s="119" t="s">
        <v>543</v>
      </c>
      <c r="X361" s="119" t="s">
        <v>825</v>
      </c>
      <c r="Y361" s="127" t="s">
        <v>757</v>
      </c>
      <c r="Z361" s="122"/>
      <c r="AA361" s="131"/>
      <c r="AB361" s="149">
        <f>IF('SUIVI DES VERIFICATIONS'!$V361="","",IF('SUIVI DES VERIFICATIONS'!$V361&lt;='SUIVI DES VERIFICATIONS'!$AD361,0,'SUIVI DES VERIFICATIONS'!$V361-'SUIVI DES VERIFICATIONS'!$AD361))</f>
        <v>0</v>
      </c>
      <c r="AC361" s="138" t="str">
        <f t="shared" si="11"/>
        <v>MAI</v>
      </c>
      <c r="AD361" s="139">
        <f>VLOOKUP('SUIVI DES VERIFICATIONS'!$AC361,'Liste 2'!$D$1:$E$12,2,FALSE)</f>
        <v>43616</v>
      </c>
      <c r="AE361" s="138">
        <f>IF('SUIVI DES VERIFICATIONS'!$V361="","",(MONTH('SUIVI DES VERIFICATIONS'!$V361))-(MONTH('SUIVI DES VERIFICATIONS'!$AD361)))</f>
        <v>-3</v>
      </c>
      <c r="AF361" s="138" t="str">
        <f>IF(V361="","",VLOOKUP(MONTH(V361),LISTES!$A$15:$B$26,2,FALSE))</f>
        <v>FEVRIER</v>
      </c>
      <c r="AG361" s="140" t="s">
        <v>7</v>
      </c>
      <c r="AH361" s="87"/>
      <c r="AI361" s="87"/>
      <c r="AJ361" s="87"/>
      <c r="AK361" s="118"/>
      <c r="AL361" s="87"/>
      <c r="AM361" s="119"/>
      <c r="AN361" s="127"/>
      <c r="AO361" s="162">
        <f>IF('SUIVI DES VERIFICATIONS'!$V361&gt;0,IF('SUIVI DES VERIFICATIONS'!$W361="",1,0),0)</f>
        <v>0</v>
      </c>
      <c r="AP361" s="141">
        <f>IF('SUIVI DES VERIFICATIONS'!$V361&gt;0,IF('SUIVI DES VERIFICATIONS'!$X361="",1,0),0)</f>
        <v>0</v>
      </c>
      <c r="AQ361" s="141">
        <f>IF('SUIVI DES VERIFICATIONS'!$V361&gt;0,IF('SUIVI DES VERIFICATIONS'!$AG361="",1,0),0)</f>
        <v>0</v>
      </c>
      <c r="AR361" s="150" t="str">
        <f>IF(Y361="","",VLOOKUP(Y361,'[1]TABLEAU LC1'!A:A,1,FALSE))</f>
        <v>2019-459</v>
      </c>
    </row>
    <row r="362" spans="1:44" ht="30" customHeight="1">
      <c r="A362" s="95" t="str">
        <f t="shared" si="10"/>
        <v>63200-30--80</v>
      </c>
      <c r="B362" s="85">
        <v>63200</v>
      </c>
      <c r="C362" s="81" t="str">
        <f>VLOOKUP(A362,'Liste détentions mat2k'!$A$1:$I$2946,3,FALSE)</f>
        <v xml:space="preserve">DSSF                          </v>
      </c>
      <c r="D362" s="86">
        <v>30</v>
      </c>
      <c r="E362" s="86"/>
      <c r="F362" s="86">
        <v>80</v>
      </c>
      <c r="G362" s="81" t="str">
        <f>IF('SUIVI DES VERIFICATIONS'!$D362="","",VLOOKUP(A362,'Liste détentions mat2k'!$A$1:$I$2946,5,FALSE))</f>
        <v xml:space="preserve">SDAG                          </v>
      </c>
      <c r="H362" s="81" t="str">
        <f>IF('SUIVI DES VERIFICATIONS'!$E362="","",VLOOKUP(A362,'Liste détentions mat2k'!$A$1:$I$2946,7,FALSE))</f>
        <v/>
      </c>
      <c r="I362" s="102" t="str">
        <f>IF('SUIVI DES VERIFICATIONS'!$F362="","",VLOOKUP(A362,'Liste détentions mat2k'!$A$1:$I$2946,9,FALSE))</f>
        <v xml:space="preserve">EFFETS SPECIAUX               </v>
      </c>
      <c r="J362" s="109" t="s">
        <v>525</v>
      </c>
      <c r="K362" s="104" t="s">
        <v>525</v>
      </c>
      <c r="L362" s="104" t="s">
        <v>525</v>
      </c>
      <c r="M362" s="104" t="s">
        <v>526</v>
      </c>
      <c r="N362" s="104" t="s">
        <v>525</v>
      </c>
      <c r="O362" s="104" t="s">
        <v>525</v>
      </c>
      <c r="P362" s="104"/>
      <c r="Q362" s="104"/>
      <c r="R362" s="104"/>
      <c r="S362" s="104"/>
      <c r="T362" s="104"/>
      <c r="U362" s="114"/>
      <c r="V362" s="123">
        <v>43503</v>
      </c>
      <c r="W362" s="117" t="s">
        <v>543</v>
      </c>
      <c r="X362" s="117" t="s">
        <v>825</v>
      </c>
      <c r="Y362" s="128" t="s">
        <v>638</v>
      </c>
      <c r="Z362" s="123"/>
      <c r="AA362" s="132"/>
      <c r="AB362" s="151">
        <f>IF('SUIVI DES VERIFICATIONS'!$V362="","",IF('SUIVI DES VERIFICATIONS'!$V362&lt;='SUIVI DES VERIFICATIONS'!$AD362,0,'SUIVI DES VERIFICATIONS'!$V362-'SUIVI DES VERIFICATIONS'!$AD362))</f>
        <v>0</v>
      </c>
      <c r="AC362" s="134" t="str">
        <f t="shared" si="11"/>
        <v>AVRIL</v>
      </c>
      <c r="AD362" s="135">
        <f>VLOOKUP('SUIVI DES VERIFICATIONS'!$AC362,'Liste 2'!$D$1:$E$12,2,FALSE)</f>
        <v>43585</v>
      </c>
      <c r="AE362" s="134">
        <f>IF('SUIVI DES VERIFICATIONS'!$V362="","",(MONTH('SUIVI DES VERIFICATIONS'!$V362))-(MONTH('SUIVI DES VERIFICATIONS'!$AD362)))</f>
        <v>-2</v>
      </c>
      <c r="AF362" s="134" t="str">
        <f>IF(V362="","",VLOOKUP(MONTH(V362),LISTES!$A$15:$B$26,2,FALSE))</f>
        <v>FEVRIER</v>
      </c>
      <c r="AG362" s="136" t="s">
        <v>7</v>
      </c>
      <c r="AH362" s="81"/>
      <c r="AI362" s="81"/>
      <c r="AJ362" s="81" t="s">
        <v>529</v>
      </c>
      <c r="AK362" s="116">
        <v>43537</v>
      </c>
      <c r="AL362" s="81"/>
      <c r="AM362" s="117"/>
      <c r="AN362" s="128"/>
      <c r="AO362" s="163">
        <f>IF('SUIVI DES VERIFICATIONS'!$V362&gt;0,IF('SUIVI DES VERIFICATIONS'!$W362="",1,0),0)</f>
        <v>0</v>
      </c>
      <c r="AP362" s="137">
        <f>IF('SUIVI DES VERIFICATIONS'!$V362&gt;0,IF('SUIVI DES VERIFICATIONS'!$X362="",1,0),0)</f>
        <v>0</v>
      </c>
      <c r="AQ362" s="137">
        <f>IF('SUIVI DES VERIFICATIONS'!$V362&gt;0,IF('SUIVI DES VERIFICATIONS'!$AG362="",1,0),0)</f>
        <v>0</v>
      </c>
      <c r="AR362" s="152" t="str">
        <f>IF(Y362="","",VLOOKUP(Y362,'[1]TABLEAU LC1'!A:A,1,FALSE))</f>
        <v>2019-292</v>
      </c>
    </row>
    <row r="363" spans="1:44" ht="30" customHeight="1">
      <c r="A363" s="94" t="str">
        <f t="shared" si="10"/>
        <v>63200-40--10</v>
      </c>
      <c r="B363" s="88">
        <v>63200</v>
      </c>
      <c r="C363" s="87" t="str">
        <f>VLOOKUP(A363,'Liste détentions mat2k'!$A$1:$I$2946,3,FALSE)</f>
        <v xml:space="preserve">DSSF                          </v>
      </c>
      <c r="D363" s="89">
        <v>40</v>
      </c>
      <c r="E363" s="89"/>
      <c r="F363" s="89">
        <v>10</v>
      </c>
      <c r="G363" s="87" t="str">
        <f>IF('SUIVI DES VERIFICATIONS'!$D363="","",VLOOKUP(A363,'Liste détentions mat2k'!$A$1:$I$2946,5,FALSE))</f>
        <v xml:space="preserve">SDPM                          </v>
      </c>
      <c r="H363" s="87" t="str">
        <f>IF('SUIVI DES VERIFICATIONS'!$E363="","",VLOOKUP(A363,'Liste détentions mat2k'!$A$1:$I$2946,7,FALSE))</f>
        <v/>
      </c>
      <c r="I363" s="101" t="str">
        <f>IF('SUIVI DES VERIFICATIONS'!$F363="","",VLOOKUP(A363,'Liste détentions mat2k'!$A$1:$I$2946,9,FALSE))</f>
        <v xml:space="preserve">INFORMATIQUE                  </v>
      </c>
      <c r="J363" s="108" t="s">
        <v>525</v>
      </c>
      <c r="K363" s="105" t="s">
        <v>526</v>
      </c>
      <c r="L363" s="105" t="s">
        <v>525</v>
      </c>
      <c r="M363" s="105" t="s">
        <v>525</v>
      </c>
      <c r="N363" s="105" t="s">
        <v>525</v>
      </c>
      <c r="O363" s="105" t="s">
        <v>525</v>
      </c>
      <c r="P363" s="105"/>
      <c r="Q363" s="105"/>
      <c r="R363" s="105"/>
      <c r="S363" s="105"/>
      <c r="T363" s="105"/>
      <c r="U363" s="113"/>
      <c r="V363" s="122">
        <v>43510</v>
      </c>
      <c r="W363" s="119" t="s">
        <v>543</v>
      </c>
      <c r="X363" s="119" t="s">
        <v>825</v>
      </c>
      <c r="Y363" s="127" t="s">
        <v>756</v>
      </c>
      <c r="Z363" s="122"/>
      <c r="AA363" s="131"/>
      <c r="AB363" s="149">
        <f>IF('SUIVI DES VERIFICATIONS'!$V363="","",IF('SUIVI DES VERIFICATIONS'!$V363&lt;='SUIVI DES VERIFICATIONS'!$AD363,0,'SUIVI DES VERIFICATIONS'!$V363-'SUIVI DES VERIFICATIONS'!$AD363))</f>
        <v>0</v>
      </c>
      <c r="AC363" s="138" t="str">
        <f t="shared" si="11"/>
        <v>FEVRIER</v>
      </c>
      <c r="AD363" s="139">
        <f>VLOOKUP('SUIVI DES VERIFICATIONS'!$AC363,'Liste 2'!$D$1:$E$12,2,FALSE)</f>
        <v>43524</v>
      </c>
      <c r="AE363" s="138">
        <f>IF('SUIVI DES VERIFICATIONS'!$V363="","",(MONTH('SUIVI DES VERIFICATIONS'!$V363))-(MONTH('SUIVI DES VERIFICATIONS'!$AD363)))</f>
        <v>0</v>
      </c>
      <c r="AF363" s="138" t="str">
        <f>IF(V363="","",VLOOKUP(MONTH(V363),LISTES!$A$15:$B$26,2,FALSE))</f>
        <v>FEVRIER</v>
      </c>
      <c r="AG363" s="140" t="s">
        <v>7</v>
      </c>
      <c r="AH363" s="87"/>
      <c r="AI363" s="87"/>
      <c r="AJ363" s="87"/>
      <c r="AK363" s="118"/>
      <c r="AL363" s="87"/>
      <c r="AM363" s="119"/>
      <c r="AN363" s="127"/>
      <c r="AO363" s="162">
        <f>IF('SUIVI DES VERIFICATIONS'!$V363&gt;0,IF('SUIVI DES VERIFICATIONS'!$W363="",1,0),0)</f>
        <v>0</v>
      </c>
      <c r="AP363" s="141">
        <f>IF('SUIVI DES VERIFICATIONS'!$V363&gt;0,IF('SUIVI DES VERIFICATIONS'!$X363="",1,0),0)</f>
        <v>0</v>
      </c>
      <c r="AQ363" s="141">
        <f>IF('SUIVI DES VERIFICATIONS'!$V363&gt;0,IF('SUIVI DES VERIFICATIONS'!$AG363="",1,0),0)</f>
        <v>0</v>
      </c>
      <c r="AR363" s="150" t="str">
        <f>IF(Y363="","",VLOOKUP(Y363,'[1]TABLEAU LC1'!A:A,1,FALSE))</f>
        <v>2019-460</v>
      </c>
    </row>
    <row r="364" spans="1:44" ht="30" customHeight="1">
      <c r="A364" s="95" t="str">
        <f t="shared" si="10"/>
        <v>63200-60--0</v>
      </c>
      <c r="B364" s="85">
        <v>63200</v>
      </c>
      <c r="C364" s="81" t="str">
        <f>VLOOKUP(A364,'Liste détentions mat2k'!$A$1:$I$2946,3,FALSE)</f>
        <v xml:space="preserve">DSSF                          </v>
      </c>
      <c r="D364" s="86">
        <v>60</v>
      </c>
      <c r="E364" s="86"/>
      <c r="F364" s="86">
        <v>0</v>
      </c>
      <c r="G364" s="81" t="str">
        <f>IF('SUIVI DES VERIFICATIONS'!$D364="","",VLOOKUP(A364,'Liste détentions mat2k'!$A$1:$I$2946,5,FALSE))</f>
        <v xml:space="preserve">GRUE ET BASSIN                </v>
      </c>
      <c r="H364" s="81" t="str">
        <f>IF('SUIVI DES VERIFICATIONS'!$E364="","",VLOOKUP(A364,'Liste détentions mat2k'!$A$1:$I$2946,7,FALSE))</f>
        <v/>
      </c>
      <c r="I364" s="102" t="str">
        <f>IF('SUIVI DES VERIFICATIONS'!$F364="","",VLOOKUP(A364,'Liste détentions mat2k'!$A$1:$I$2946,9,FALSE))</f>
        <v xml:space="preserve">MATERIEL TECHNIQUE LOGISTIQUE </v>
      </c>
      <c r="J364" s="109" t="s">
        <v>525</v>
      </c>
      <c r="K364" s="104" t="s">
        <v>525</v>
      </c>
      <c r="L364" s="104" t="s">
        <v>525</v>
      </c>
      <c r="M364" s="104" t="s">
        <v>525</v>
      </c>
      <c r="N364" s="104" t="s">
        <v>525</v>
      </c>
      <c r="O364" s="104" t="s">
        <v>526</v>
      </c>
      <c r="P364" s="104"/>
      <c r="Q364" s="104"/>
      <c r="R364" s="104"/>
      <c r="S364" s="104"/>
      <c r="T364" s="104"/>
      <c r="U364" s="114"/>
      <c r="V364" s="123">
        <v>43515</v>
      </c>
      <c r="W364" s="117" t="s">
        <v>543</v>
      </c>
      <c r="X364" s="117" t="s">
        <v>825</v>
      </c>
      <c r="Y364" s="128" t="s">
        <v>758</v>
      </c>
      <c r="Z364" s="123"/>
      <c r="AA364" s="132"/>
      <c r="AB364" s="151">
        <f>IF('SUIVI DES VERIFICATIONS'!$V364="","",IF('SUIVI DES VERIFICATIONS'!$V364&lt;='SUIVI DES VERIFICATIONS'!$AD364,0,'SUIVI DES VERIFICATIONS'!$V364-'SUIVI DES VERIFICATIONS'!$AD364))</f>
        <v>0</v>
      </c>
      <c r="AC364" s="134" t="str">
        <f t="shared" si="11"/>
        <v>JUIN</v>
      </c>
      <c r="AD364" s="135">
        <f>VLOOKUP('SUIVI DES VERIFICATIONS'!$AC364,'Liste 2'!$D$1:$E$12,2,FALSE)</f>
        <v>43646</v>
      </c>
      <c r="AE364" s="134">
        <f>IF('SUIVI DES VERIFICATIONS'!$V364="","",(MONTH('SUIVI DES VERIFICATIONS'!$V364))-(MONTH('SUIVI DES VERIFICATIONS'!$AD364)))</f>
        <v>-4</v>
      </c>
      <c r="AF364" s="134" t="str">
        <f>IF(V364="","",VLOOKUP(MONTH(V364),LISTES!$A$15:$B$26,2,FALSE))</f>
        <v>FEVRIER</v>
      </c>
      <c r="AG364" s="136" t="s">
        <v>7</v>
      </c>
      <c r="AH364" s="81"/>
      <c r="AI364" s="81"/>
      <c r="AJ364" s="81"/>
      <c r="AK364" s="116"/>
      <c r="AL364" s="81"/>
      <c r="AM364" s="117"/>
      <c r="AN364" s="128"/>
      <c r="AO364" s="163">
        <f>IF('SUIVI DES VERIFICATIONS'!$V364&gt;0,IF('SUIVI DES VERIFICATIONS'!$W364="",1,0),0)</f>
        <v>0</v>
      </c>
      <c r="AP364" s="137">
        <f>IF('SUIVI DES VERIFICATIONS'!$V364&gt;0,IF('SUIVI DES VERIFICATIONS'!$X364="",1,0),0)</f>
        <v>0</v>
      </c>
      <c r="AQ364" s="137">
        <f>IF('SUIVI DES VERIFICATIONS'!$V364&gt;0,IF('SUIVI DES VERIFICATIONS'!$AG364="",1,0),0)</f>
        <v>0</v>
      </c>
      <c r="AR364" s="152" t="str">
        <f>IF(Y364="","",VLOOKUP(Y364,'[1]TABLEAU LC1'!A:A,1,FALSE))</f>
        <v>2019-461</v>
      </c>
    </row>
    <row r="365" spans="1:44" ht="30" customHeight="1">
      <c r="A365" s="94" t="str">
        <f t="shared" si="10"/>
        <v>63200-60--1</v>
      </c>
      <c r="B365" s="88">
        <v>63200</v>
      </c>
      <c r="C365" s="87" t="str">
        <f>VLOOKUP(A365,'Liste détentions mat2k'!$A$1:$I$2946,3,FALSE)</f>
        <v xml:space="preserve">DSSF                          </v>
      </c>
      <c r="D365" s="89">
        <v>60</v>
      </c>
      <c r="E365" s="89"/>
      <c r="F365" s="89">
        <v>1</v>
      </c>
      <c r="G365" s="87" t="str">
        <f>IF('SUIVI DES VERIFICATIONS'!$D365="","",VLOOKUP(A365,'Liste détentions mat2k'!$A$1:$I$2946,5,FALSE))</f>
        <v xml:space="preserve">GRUE ET BASSIN                </v>
      </c>
      <c r="H365" s="87" t="str">
        <f>IF('SUIVI DES VERIFICATIONS'!$E365="","",VLOOKUP(A365,'Liste détentions mat2k'!$A$1:$I$2946,7,FALSE))</f>
        <v/>
      </c>
      <c r="I365" s="101" t="str">
        <f>IF('SUIVI DES VERIFICATIONS'!$F365="","",VLOOKUP(A365,'Liste détentions mat2k'!$A$1:$I$2946,9,FALSE))</f>
        <v xml:space="preserve">CASERNEMENT BASSIN            </v>
      </c>
      <c r="J365" s="108" t="s">
        <v>525</v>
      </c>
      <c r="K365" s="105" t="s">
        <v>525</v>
      </c>
      <c r="L365" s="105" t="s">
        <v>525</v>
      </c>
      <c r="M365" s="105" t="s">
        <v>526</v>
      </c>
      <c r="N365" s="105" t="s">
        <v>525</v>
      </c>
      <c r="O365" s="105" t="s">
        <v>525</v>
      </c>
      <c r="P365" s="105"/>
      <c r="Q365" s="105"/>
      <c r="R365" s="105"/>
      <c r="S365" s="105"/>
      <c r="T365" s="105"/>
      <c r="U365" s="113"/>
      <c r="V365" s="122">
        <v>43515</v>
      </c>
      <c r="W365" s="119" t="s">
        <v>543</v>
      </c>
      <c r="X365" s="119" t="s">
        <v>825</v>
      </c>
      <c r="Y365" s="127" t="s">
        <v>759</v>
      </c>
      <c r="Z365" s="122"/>
      <c r="AA365" s="131"/>
      <c r="AB365" s="149">
        <f>IF('SUIVI DES VERIFICATIONS'!$V365="","",IF('SUIVI DES VERIFICATIONS'!$V365&lt;='SUIVI DES VERIFICATIONS'!$AD365,0,'SUIVI DES VERIFICATIONS'!$V365-'SUIVI DES VERIFICATIONS'!$AD365))</f>
        <v>0</v>
      </c>
      <c r="AC365" s="138" t="str">
        <f t="shared" si="11"/>
        <v>AVRIL</v>
      </c>
      <c r="AD365" s="139">
        <f>VLOOKUP('SUIVI DES VERIFICATIONS'!$AC365,'Liste 2'!$D$1:$E$12,2,FALSE)</f>
        <v>43585</v>
      </c>
      <c r="AE365" s="138">
        <f>IF('SUIVI DES VERIFICATIONS'!$V365="","",(MONTH('SUIVI DES VERIFICATIONS'!$V365))-(MONTH('SUIVI DES VERIFICATIONS'!$AD365)))</f>
        <v>-2</v>
      </c>
      <c r="AF365" s="138" t="str">
        <f>IF(V365="","",VLOOKUP(MONTH(V365),LISTES!$A$15:$B$26,2,FALSE))</f>
        <v>FEVRIER</v>
      </c>
      <c r="AG365" s="140" t="s">
        <v>7</v>
      </c>
      <c r="AH365" s="87"/>
      <c r="AI365" s="87"/>
      <c r="AJ365" s="87"/>
      <c r="AK365" s="118"/>
      <c r="AL365" s="87"/>
      <c r="AM365" s="119"/>
      <c r="AN365" s="127"/>
      <c r="AO365" s="162">
        <f>IF('SUIVI DES VERIFICATIONS'!$V365&gt;0,IF('SUIVI DES VERIFICATIONS'!$W365="",1,0),0)</f>
        <v>0</v>
      </c>
      <c r="AP365" s="141">
        <f>IF('SUIVI DES VERIFICATIONS'!$V365&gt;0,IF('SUIVI DES VERIFICATIONS'!$X365="",1,0),0)</f>
        <v>0</v>
      </c>
      <c r="AQ365" s="141">
        <f>IF('SUIVI DES VERIFICATIONS'!$V365&gt;0,IF('SUIVI DES VERIFICATIONS'!$AG365="",1,0),0)</f>
        <v>0</v>
      </c>
      <c r="AR365" s="150" t="str">
        <f>IF(Y365="","",VLOOKUP(Y365,'[1]TABLEAU LC1'!A:A,1,FALSE))</f>
        <v>2019-462</v>
      </c>
    </row>
    <row r="366" spans="1:44" ht="30" customHeight="1">
      <c r="A366" s="95" t="str">
        <f t="shared" si="10"/>
        <v>63200-60--2</v>
      </c>
      <c r="B366" s="85">
        <v>63200</v>
      </c>
      <c r="C366" s="81" t="str">
        <f>VLOOKUP(A366,'Liste détentions mat2k'!$A$1:$I$2946,3,FALSE)</f>
        <v xml:space="preserve">DSSF                          </v>
      </c>
      <c r="D366" s="86">
        <v>60</v>
      </c>
      <c r="E366" s="86"/>
      <c r="F366" s="86">
        <v>2</v>
      </c>
      <c r="G366" s="81" t="str">
        <f>IF('SUIVI DES VERIFICATIONS'!$D366="","",VLOOKUP(A366,'Liste détentions mat2k'!$A$1:$I$2946,5,FALSE))</f>
        <v xml:space="preserve">GRUE ET BASSIN                </v>
      </c>
      <c r="H366" s="81" t="str">
        <f>IF('SUIVI DES VERIFICATIONS'!$E366="","",VLOOKUP(A366,'Liste détentions mat2k'!$A$1:$I$2946,7,FALSE))</f>
        <v/>
      </c>
      <c r="I366" s="102" t="str">
        <f>IF('SUIVI DES VERIFICATIONS'!$F366="","",VLOOKUP(A366,'Liste détentions mat2k'!$A$1:$I$2946,9,FALSE))</f>
        <v xml:space="preserve">OUTILLAGE BASSINS (ETEINTE)   </v>
      </c>
      <c r="J366" s="109" t="s">
        <v>525</v>
      </c>
      <c r="K366" s="104" t="s">
        <v>525</v>
      </c>
      <c r="L366" s="104" t="s">
        <v>525</v>
      </c>
      <c r="M366" s="104" t="s">
        <v>526</v>
      </c>
      <c r="N366" s="104" t="s">
        <v>525</v>
      </c>
      <c r="O366" s="104" t="s">
        <v>525</v>
      </c>
      <c r="P366" s="104"/>
      <c r="Q366" s="104"/>
      <c r="R366" s="104"/>
      <c r="S366" s="104"/>
      <c r="T366" s="104"/>
      <c r="U366" s="114"/>
      <c r="V366" s="123">
        <v>43515</v>
      </c>
      <c r="W366" s="117" t="s">
        <v>543</v>
      </c>
      <c r="X366" s="117" t="s">
        <v>553</v>
      </c>
      <c r="Y366" s="128" t="s">
        <v>760</v>
      </c>
      <c r="Z366" s="123"/>
      <c r="AA366" s="132"/>
      <c r="AB366" s="151">
        <f>IF('SUIVI DES VERIFICATIONS'!$V366="","",IF('SUIVI DES VERIFICATIONS'!$V366&lt;='SUIVI DES VERIFICATIONS'!$AD366,0,'SUIVI DES VERIFICATIONS'!$V366-'SUIVI DES VERIFICATIONS'!$AD366))</f>
        <v>0</v>
      </c>
      <c r="AC366" s="134" t="str">
        <f t="shared" si="11"/>
        <v>AVRIL</v>
      </c>
      <c r="AD366" s="135">
        <f>VLOOKUP('SUIVI DES VERIFICATIONS'!$AC366,'Liste 2'!$D$1:$E$12,2,FALSE)</f>
        <v>43585</v>
      </c>
      <c r="AE366" s="134">
        <f>IF('SUIVI DES VERIFICATIONS'!$V366="","",(MONTH('SUIVI DES VERIFICATIONS'!$V366))-(MONTH('SUIVI DES VERIFICATIONS'!$AD366)))</f>
        <v>-2</v>
      </c>
      <c r="AF366" s="134" t="str">
        <f>IF(V366="","",VLOOKUP(MONTH(V366),LISTES!$A$15:$B$26,2,FALSE))</f>
        <v>FEVRIER</v>
      </c>
      <c r="AG366" s="136" t="s">
        <v>7</v>
      </c>
      <c r="AH366" s="81"/>
      <c r="AI366" s="81"/>
      <c r="AJ366" s="81"/>
      <c r="AK366" s="116"/>
      <c r="AL366" s="81"/>
      <c r="AM366" s="117"/>
      <c r="AN366" s="128"/>
      <c r="AO366" s="163">
        <f>IF('SUIVI DES VERIFICATIONS'!$V366&gt;0,IF('SUIVI DES VERIFICATIONS'!$W366="",1,0),0)</f>
        <v>0</v>
      </c>
      <c r="AP366" s="137">
        <f>IF('SUIVI DES VERIFICATIONS'!$V366&gt;0,IF('SUIVI DES VERIFICATIONS'!$X366="",1,0),0)</f>
        <v>0</v>
      </c>
      <c r="AQ366" s="137">
        <f>IF('SUIVI DES VERIFICATIONS'!$V366&gt;0,IF('SUIVI DES VERIFICATIONS'!$AG366="",1,0),0)</f>
        <v>0</v>
      </c>
      <c r="AR366" s="152" t="str">
        <f>IF(Y366="","",VLOOKUP(Y366,'[1]TABLEAU LC1'!A:A,1,FALSE))</f>
        <v>2019-463</v>
      </c>
    </row>
    <row r="367" spans="1:44" ht="30" customHeight="1">
      <c r="A367" s="94" t="str">
        <f t="shared" si="10"/>
        <v>63200-60--3</v>
      </c>
      <c r="B367" s="88">
        <v>63200</v>
      </c>
      <c r="C367" s="87" t="str">
        <f>VLOOKUP(A367,'Liste détentions mat2k'!$A$1:$I$2946,3,FALSE)</f>
        <v xml:space="preserve">DSSF                          </v>
      </c>
      <c r="D367" s="89">
        <v>60</v>
      </c>
      <c r="E367" s="89"/>
      <c r="F367" s="89">
        <v>3</v>
      </c>
      <c r="G367" s="87" t="str">
        <f>IF('SUIVI DES VERIFICATIONS'!$D367="","",VLOOKUP(A367,'Liste détentions mat2k'!$A$1:$I$2946,5,FALSE))</f>
        <v xml:space="preserve">GRUE ET BASSIN                </v>
      </c>
      <c r="H367" s="87" t="str">
        <f>IF('SUIVI DES VERIFICATIONS'!$E367="","",VLOOKUP(A367,'Liste détentions mat2k'!$A$1:$I$2946,7,FALSE))</f>
        <v/>
      </c>
      <c r="I367" s="101" t="str">
        <f>IF('SUIVI DES VERIFICATIONS'!$F367="","",VLOOKUP(A367,'Liste détentions mat2k'!$A$1:$I$2946,9,FALSE))</f>
        <v xml:space="preserve">EFFETS SPECIAUX BASSINS       </v>
      </c>
      <c r="J367" s="108" t="s">
        <v>525</v>
      </c>
      <c r="K367" s="105" t="s">
        <v>526</v>
      </c>
      <c r="L367" s="105" t="s">
        <v>525</v>
      </c>
      <c r="M367" s="105" t="s">
        <v>525</v>
      </c>
      <c r="N367" s="105" t="s">
        <v>525</v>
      </c>
      <c r="O367" s="105" t="s">
        <v>525</v>
      </c>
      <c r="P367" s="105"/>
      <c r="Q367" s="105"/>
      <c r="R367" s="105"/>
      <c r="S367" s="105"/>
      <c r="T367" s="105"/>
      <c r="U367" s="113"/>
      <c r="V367" s="122">
        <v>43515</v>
      </c>
      <c r="W367" s="119" t="s">
        <v>543</v>
      </c>
      <c r="X367" s="119" t="s">
        <v>825</v>
      </c>
      <c r="Y367" s="127" t="s">
        <v>761</v>
      </c>
      <c r="Z367" s="122"/>
      <c r="AA367" s="131"/>
      <c r="AB367" s="149">
        <f>IF('SUIVI DES VERIFICATIONS'!$V367="","",IF('SUIVI DES VERIFICATIONS'!$V367&lt;='SUIVI DES VERIFICATIONS'!$AD367,0,'SUIVI DES VERIFICATIONS'!$V367-'SUIVI DES VERIFICATIONS'!$AD367))</f>
        <v>0</v>
      </c>
      <c r="AC367" s="138" t="str">
        <f t="shared" si="11"/>
        <v>FEVRIER</v>
      </c>
      <c r="AD367" s="139">
        <f>VLOOKUP('SUIVI DES VERIFICATIONS'!$AC367,'Liste 2'!$D$1:$E$12,2,FALSE)</f>
        <v>43524</v>
      </c>
      <c r="AE367" s="138">
        <f>IF('SUIVI DES VERIFICATIONS'!$V367="","",(MONTH('SUIVI DES VERIFICATIONS'!$V367))-(MONTH('SUIVI DES VERIFICATIONS'!$AD367)))</f>
        <v>0</v>
      </c>
      <c r="AF367" s="138" t="str">
        <f>IF(V367="","",VLOOKUP(MONTH(V367),LISTES!$A$15:$B$26,2,FALSE))</f>
        <v>FEVRIER</v>
      </c>
      <c r="AG367" s="140" t="s">
        <v>7</v>
      </c>
      <c r="AH367" s="87"/>
      <c r="AI367" s="87"/>
      <c r="AJ367" s="87" t="s">
        <v>529</v>
      </c>
      <c r="AK367" s="118">
        <v>43558</v>
      </c>
      <c r="AL367" s="87"/>
      <c r="AM367" s="119"/>
      <c r="AN367" s="127"/>
      <c r="AO367" s="162">
        <f>IF('SUIVI DES VERIFICATIONS'!$V367&gt;0,IF('SUIVI DES VERIFICATIONS'!$W367="",1,0),0)</f>
        <v>0</v>
      </c>
      <c r="AP367" s="141">
        <f>IF('SUIVI DES VERIFICATIONS'!$V367&gt;0,IF('SUIVI DES VERIFICATIONS'!$X367="",1,0),0)</f>
        <v>0</v>
      </c>
      <c r="AQ367" s="141">
        <f>IF('SUIVI DES VERIFICATIONS'!$V367&gt;0,IF('SUIVI DES VERIFICATIONS'!$AG367="",1,0),0)</f>
        <v>0</v>
      </c>
      <c r="AR367" s="150" t="str">
        <f>IF(Y367="","",VLOOKUP(Y367,'[1]TABLEAU LC1'!A:A,1,FALSE))</f>
        <v>2019-464</v>
      </c>
    </row>
    <row r="368" spans="1:44" ht="30" customHeight="1">
      <c r="A368" s="95" t="str">
        <f t="shared" si="10"/>
        <v>33820-1--1</v>
      </c>
      <c r="B368" s="85">
        <v>33820</v>
      </c>
      <c r="C368" s="81" t="str">
        <f>VLOOKUP(A368,'Liste détentions mat2k'!$A$1:$I$2946,3,FALSE)</f>
        <v xml:space="preserve">EPPA TOULON                   </v>
      </c>
      <c r="D368" s="86">
        <v>1</v>
      </c>
      <c r="E368" s="86"/>
      <c r="F368" s="86">
        <v>1</v>
      </c>
      <c r="G368" s="81" t="str">
        <f>IF('SUIVI DES VERIFICATIONS'!$D368="","",VLOOKUP(A368,'Liste détentions mat2k'!$A$1:$I$2946,5,FALSE))</f>
        <v xml:space="preserve">DEPARTEMENT SUPPORT           </v>
      </c>
      <c r="H368" s="81" t="str">
        <f>IF('SUIVI DES VERIFICATIONS'!$E368="","",VLOOKUP(A368,'Liste détentions mat2k'!$A$1:$I$2946,7,FALSE))</f>
        <v/>
      </c>
      <c r="I368" s="102" t="str">
        <f>IF('SUIVI DES VERIFICATIONS'!$F368="","",VLOOKUP(A368,'Liste détentions mat2k'!$A$1:$I$2946,9,FALSE))</f>
        <v xml:space="preserve">CASERNEMENT                   </v>
      </c>
      <c r="J368" s="109" t="s">
        <v>525</v>
      </c>
      <c r="K368" s="104"/>
      <c r="L368" s="104" t="s">
        <v>529</v>
      </c>
      <c r="M368" s="104"/>
      <c r="N368" s="104"/>
      <c r="O368" s="104"/>
      <c r="P368" s="104"/>
      <c r="Q368" s="104"/>
      <c r="R368" s="104"/>
      <c r="S368" s="104"/>
      <c r="T368" s="104"/>
      <c r="U368" s="114"/>
      <c r="V368" s="123">
        <v>43472</v>
      </c>
      <c r="W368" s="117" t="s">
        <v>537</v>
      </c>
      <c r="X368" s="117" t="s">
        <v>825</v>
      </c>
      <c r="Y368" s="128" t="s">
        <v>703</v>
      </c>
      <c r="Z368" s="123"/>
      <c r="AA368" s="132"/>
      <c r="AB368" s="151">
        <f>IF('SUIVI DES VERIFICATIONS'!$V368="","",IF('SUIVI DES VERIFICATIONS'!$V368&lt;='SUIVI DES VERIFICATIONS'!$AD368,0,'SUIVI DES VERIFICATIONS'!$V368-'SUIVI DES VERIFICATIONS'!$AD368))</f>
        <v>0</v>
      </c>
      <c r="AC368" s="134" t="str">
        <f t="shared" si="11"/>
        <v>MARS</v>
      </c>
      <c r="AD368" s="135">
        <f>VLOOKUP('SUIVI DES VERIFICATIONS'!$AC368,'Liste 2'!$D$1:$E$12,2,FALSE)</f>
        <v>43555</v>
      </c>
      <c r="AE368" s="134">
        <f>IF('SUIVI DES VERIFICATIONS'!$V368="","",(MONTH('SUIVI DES VERIFICATIONS'!$V368))-(MONTH('SUIVI DES VERIFICATIONS'!$AD368)))</f>
        <v>-2</v>
      </c>
      <c r="AF368" s="134" t="str">
        <f>IF(V368="","",VLOOKUP(MONTH(V368),LISTES!$A$15:$B$26,2,FALSE))</f>
        <v>JANVIER</v>
      </c>
      <c r="AG368" s="136" t="s">
        <v>7</v>
      </c>
      <c r="AH368" s="81"/>
      <c r="AI368" s="81"/>
      <c r="AJ368" s="81"/>
      <c r="AK368" s="116"/>
      <c r="AL368" s="81"/>
      <c r="AM368" s="117"/>
      <c r="AN368" s="128"/>
      <c r="AO368" s="163">
        <f>IF('SUIVI DES VERIFICATIONS'!$V368&gt;0,IF('SUIVI DES VERIFICATIONS'!$W368="",1,0),0)</f>
        <v>0</v>
      </c>
      <c r="AP368" s="137">
        <f>IF('SUIVI DES VERIFICATIONS'!$V368&gt;0,IF('SUIVI DES VERIFICATIONS'!$X368="",1,0),0)</f>
        <v>0</v>
      </c>
      <c r="AQ368" s="137">
        <f>IF('SUIVI DES VERIFICATIONS'!$V368&gt;0,IF('SUIVI DES VERIFICATIONS'!$AG368="",1,0),0)</f>
        <v>0</v>
      </c>
      <c r="AR368" s="152" t="str">
        <f>IF(Y368="","",VLOOKUP(Y368,'[1]TABLEAU LC1'!A:A,1,FALSE))</f>
        <v>2019-437</v>
      </c>
    </row>
    <row r="369" spans="1:44" ht="30" customHeight="1">
      <c r="A369" s="94" t="str">
        <f t="shared" si="10"/>
        <v>33820-1--2</v>
      </c>
      <c r="B369" s="88">
        <v>33820</v>
      </c>
      <c r="C369" s="87" t="str">
        <f>VLOOKUP(A369,'Liste détentions mat2k'!$A$1:$I$2946,3,FALSE)</f>
        <v xml:space="preserve">EPPA TOULON                   </v>
      </c>
      <c r="D369" s="89">
        <v>1</v>
      </c>
      <c r="E369" s="89"/>
      <c r="F369" s="89">
        <v>2</v>
      </c>
      <c r="G369" s="87" t="str">
        <f>IF('SUIVI DES VERIFICATIONS'!$D369="","",VLOOKUP(A369,'Liste détentions mat2k'!$A$1:$I$2946,5,FALSE))</f>
        <v xml:space="preserve">DEPARTEMENT SUPPORT           </v>
      </c>
      <c r="H369" s="87" t="str">
        <f>IF('SUIVI DES VERIFICATIONS'!$E369="","",VLOOKUP(A369,'Liste détentions mat2k'!$A$1:$I$2946,7,FALSE))</f>
        <v/>
      </c>
      <c r="I369" s="101" t="str">
        <f>IF('SUIVI DES VERIFICATIONS'!$F369="","",VLOOKUP(A369,'Liste détentions mat2k'!$A$1:$I$2946,9,FALSE))</f>
        <v xml:space="preserve">MATERIEL DE LEVAGE            </v>
      </c>
      <c r="J369" s="108" t="s">
        <v>525</v>
      </c>
      <c r="K369" s="105"/>
      <c r="L369" s="105" t="s">
        <v>529</v>
      </c>
      <c r="M369" s="105"/>
      <c r="N369" s="105"/>
      <c r="O369" s="105"/>
      <c r="P369" s="105"/>
      <c r="Q369" s="105"/>
      <c r="R369" s="105"/>
      <c r="S369" s="105"/>
      <c r="T369" s="105"/>
      <c r="U369" s="113"/>
      <c r="V369" s="122">
        <v>43472</v>
      </c>
      <c r="W369" s="119" t="s">
        <v>537</v>
      </c>
      <c r="X369" s="119" t="s">
        <v>825</v>
      </c>
      <c r="Y369" s="127" t="s">
        <v>704</v>
      </c>
      <c r="Z369" s="122"/>
      <c r="AA369" s="131"/>
      <c r="AB369" s="149">
        <f>IF('SUIVI DES VERIFICATIONS'!$V369="","",IF('SUIVI DES VERIFICATIONS'!$V369&lt;='SUIVI DES VERIFICATIONS'!$AD369,0,'SUIVI DES VERIFICATIONS'!$V369-'SUIVI DES VERIFICATIONS'!$AD369))</f>
        <v>0</v>
      </c>
      <c r="AC369" s="138" t="str">
        <f t="shared" si="11"/>
        <v>MARS</v>
      </c>
      <c r="AD369" s="139">
        <f>VLOOKUP('SUIVI DES VERIFICATIONS'!$AC369,'Liste 2'!$D$1:$E$12,2,FALSE)</f>
        <v>43555</v>
      </c>
      <c r="AE369" s="138">
        <f>IF('SUIVI DES VERIFICATIONS'!$V369="","",(MONTH('SUIVI DES VERIFICATIONS'!$V369))-(MONTH('SUIVI DES VERIFICATIONS'!$AD369)))</f>
        <v>-2</v>
      </c>
      <c r="AF369" s="138" t="str">
        <f>IF(V369="","",VLOOKUP(MONTH(V369),LISTES!$A$15:$B$26,2,FALSE))</f>
        <v>JANVIER</v>
      </c>
      <c r="AG369" s="140" t="s">
        <v>7</v>
      </c>
      <c r="AH369" s="87"/>
      <c r="AI369" s="87"/>
      <c r="AJ369" s="87"/>
      <c r="AK369" s="118"/>
      <c r="AL369" s="87"/>
      <c r="AM369" s="119"/>
      <c r="AN369" s="127"/>
      <c r="AO369" s="162">
        <f>IF('SUIVI DES VERIFICATIONS'!$V369&gt;0,IF('SUIVI DES VERIFICATIONS'!$W369="",1,0),0)</f>
        <v>0</v>
      </c>
      <c r="AP369" s="141">
        <f>IF('SUIVI DES VERIFICATIONS'!$V369&gt;0,IF('SUIVI DES VERIFICATIONS'!$X369="",1,0),0)</f>
        <v>0</v>
      </c>
      <c r="AQ369" s="141">
        <f>IF('SUIVI DES VERIFICATIONS'!$V369&gt;0,IF('SUIVI DES VERIFICATIONS'!$AG369="",1,0),0)</f>
        <v>0</v>
      </c>
      <c r="AR369" s="150" t="str">
        <f>IF(Y369="","",VLOOKUP(Y369,'[1]TABLEAU LC1'!A:A,1,FALSE))</f>
        <v>2019-438</v>
      </c>
    </row>
    <row r="370" spans="1:44" ht="30" customHeight="1">
      <c r="A370" s="95" t="str">
        <f t="shared" si="10"/>
        <v>33820-2--1</v>
      </c>
      <c r="B370" s="85">
        <v>33820</v>
      </c>
      <c r="C370" s="81" t="str">
        <f>VLOOKUP(A370,'Liste détentions mat2k'!$A$1:$I$2946,3,FALSE)</f>
        <v xml:space="preserve">EPPA TOULON                   </v>
      </c>
      <c r="D370" s="86">
        <v>2</v>
      </c>
      <c r="E370" s="86"/>
      <c r="F370" s="86">
        <v>1</v>
      </c>
      <c r="G370" s="81" t="str">
        <f>IF('SUIVI DES VERIFICATIONS'!$D370="","",VLOOKUP(A370,'Liste détentions mat2k'!$A$1:$I$2946,5,FALSE))</f>
        <v xml:space="preserve">DIVISION ETUDE FORMATION      </v>
      </c>
      <c r="H370" s="81" t="str">
        <f>IF('SUIVI DES VERIFICATIONS'!$E370="","",VLOOKUP(A370,'Liste détentions mat2k'!$A$1:$I$2946,7,FALSE))</f>
        <v/>
      </c>
      <c r="I370" s="102" t="str">
        <f>IF('SUIVI DES VERIFICATIONS'!$F370="","",VLOOKUP(A370,'Liste détentions mat2k'!$A$1:$I$2946,9,FALSE))</f>
        <v xml:space="preserve">CASERNEMENT                   </v>
      </c>
      <c r="J370" s="109" t="s">
        <v>525</v>
      </c>
      <c r="K370" s="104"/>
      <c r="L370" s="104" t="s">
        <v>529</v>
      </c>
      <c r="M370" s="104"/>
      <c r="N370" s="104"/>
      <c r="O370" s="104"/>
      <c r="P370" s="104"/>
      <c r="Q370" s="104"/>
      <c r="R370" s="104"/>
      <c r="S370" s="104"/>
      <c r="T370" s="104"/>
      <c r="U370" s="114"/>
      <c r="V370" s="123">
        <v>43472</v>
      </c>
      <c r="W370" s="117" t="s">
        <v>537</v>
      </c>
      <c r="X370" s="117" t="s">
        <v>825</v>
      </c>
      <c r="Y370" s="128" t="s">
        <v>705</v>
      </c>
      <c r="Z370" s="123"/>
      <c r="AA370" s="132"/>
      <c r="AB370" s="151">
        <f>IF('SUIVI DES VERIFICATIONS'!$V370="","",IF('SUIVI DES VERIFICATIONS'!$V370&lt;='SUIVI DES VERIFICATIONS'!$AD370,0,'SUIVI DES VERIFICATIONS'!$V370-'SUIVI DES VERIFICATIONS'!$AD370))</f>
        <v>0</v>
      </c>
      <c r="AC370" s="134" t="str">
        <f t="shared" si="11"/>
        <v>MARS</v>
      </c>
      <c r="AD370" s="135">
        <f>VLOOKUP('SUIVI DES VERIFICATIONS'!$AC370,'Liste 2'!$D$1:$E$12,2,FALSE)</f>
        <v>43555</v>
      </c>
      <c r="AE370" s="134">
        <f>IF('SUIVI DES VERIFICATIONS'!$V370="","",(MONTH('SUIVI DES VERIFICATIONS'!$V370))-(MONTH('SUIVI DES VERIFICATIONS'!$AD370)))</f>
        <v>-2</v>
      </c>
      <c r="AF370" s="134" t="str">
        <f>IF(V370="","",VLOOKUP(MONTH(V370),LISTES!$A$15:$B$26,2,FALSE))</f>
        <v>JANVIER</v>
      </c>
      <c r="AG370" s="136" t="s">
        <v>7</v>
      </c>
      <c r="AH370" s="81"/>
      <c r="AI370" s="81"/>
      <c r="AJ370" s="81"/>
      <c r="AK370" s="116"/>
      <c r="AL370" s="81"/>
      <c r="AM370" s="117"/>
      <c r="AN370" s="128"/>
      <c r="AO370" s="163">
        <f>IF('SUIVI DES VERIFICATIONS'!$V370&gt;0,IF('SUIVI DES VERIFICATIONS'!$W370="",1,0),0)</f>
        <v>0</v>
      </c>
      <c r="AP370" s="137">
        <f>IF('SUIVI DES VERIFICATIONS'!$V370&gt;0,IF('SUIVI DES VERIFICATIONS'!$X370="",1,0),0)</f>
        <v>0</v>
      </c>
      <c r="AQ370" s="137">
        <f>IF('SUIVI DES VERIFICATIONS'!$V370&gt;0,IF('SUIVI DES VERIFICATIONS'!$AG370="",1,0),0)</f>
        <v>0</v>
      </c>
      <c r="AR370" s="152" t="str">
        <f>IF(Y370="","",VLOOKUP(Y370,'[1]TABLEAU LC1'!A:A,1,FALSE))</f>
        <v>2019-440</v>
      </c>
    </row>
    <row r="371" spans="1:44" ht="30" customHeight="1">
      <c r="A371" s="94" t="str">
        <f t="shared" si="10"/>
        <v>33820-2--2</v>
      </c>
      <c r="B371" s="88">
        <v>33820</v>
      </c>
      <c r="C371" s="87" t="str">
        <f>VLOOKUP(A371,'Liste détentions mat2k'!$A$1:$I$2946,3,FALSE)</f>
        <v xml:space="preserve">EPPA TOULON                   </v>
      </c>
      <c r="D371" s="89">
        <v>2</v>
      </c>
      <c r="E371" s="89"/>
      <c r="F371" s="89">
        <v>2</v>
      </c>
      <c r="G371" s="87" t="str">
        <f>IF('SUIVI DES VERIFICATIONS'!$D371="","",VLOOKUP(A371,'Liste détentions mat2k'!$A$1:$I$2946,5,FALSE))</f>
        <v xml:space="preserve">DIVISION ETUDE FORMATION      </v>
      </c>
      <c r="H371" s="87" t="str">
        <f>IF('SUIVI DES VERIFICATIONS'!$E371="","",VLOOKUP(A371,'Liste détentions mat2k'!$A$1:$I$2946,7,FALSE))</f>
        <v/>
      </c>
      <c r="I371" s="101" t="str">
        <f>IF('SUIVI DES VERIFICATIONS'!$F371="","",VLOOKUP(A371,'Liste détentions mat2k'!$A$1:$I$2946,9,FALSE))</f>
        <v xml:space="preserve">AUDIOVISUEL                   </v>
      </c>
      <c r="J371" s="108" t="s">
        <v>525</v>
      </c>
      <c r="K371" s="105"/>
      <c r="L371" s="105" t="s">
        <v>529</v>
      </c>
      <c r="M371" s="105"/>
      <c r="N371" s="105"/>
      <c r="O371" s="105"/>
      <c r="P371" s="105"/>
      <c r="Q371" s="105"/>
      <c r="R371" s="105"/>
      <c r="S371" s="105"/>
      <c r="T371" s="105"/>
      <c r="U371" s="113"/>
      <c r="V371" s="122">
        <v>43472</v>
      </c>
      <c r="W371" s="119" t="s">
        <v>537</v>
      </c>
      <c r="X371" s="119" t="s">
        <v>825</v>
      </c>
      <c r="Y371" s="127" t="s">
        <v>706</v>
      </c>
      <c r="Z371" s="122"/>
      <c r="AA371" s="131"/>
      <c r="AB371" s="149">
        <f>IF('SUIVI DES VERIFICATIONS'!$V371="","",IF('SUIVI DES VERIFICATIONS'!$V371&lt;='SUIVI DES VERIFICATIONS'!$AD371,0,'SUIVI DES VERIFICATIONS'!$V371-'SUIVI DES VERIFICATIONS'!$AD371))</f>
        <v>0</v>
      </c>
      <c r="AC371" s="138" t="str">
        <f t="shared" si="11"/>
        <v>MARS</v>
      </c>
      <c r="AD371" s="139">
        <f>VLOOKUP('SUIVI DES VERIFICATIONS'!$AC371,'Liste 2'!$D$1:$E$12,2,FALSE)</f>
        <v>43555</v>
      </c>
      <c r="AE371" s="138">
        <f>IF('SUIVI DES VERIFICATIONS'!$V371="","",(MONTH('SUIVI DES VERIFICATIONS'!$V371))-(MONTH('SUIVI DES VERIFICATIONS'!$AD371)))</f>
        <v>-2</v>
      </c>
      <c r="AF371" s="138" t="str">
        <f>IF(V371="","",VLOOKUP(MONTH(V371),LISTES!$A$15:$B$26,2,FALSE))</f>
        <v>JANVIER</v>
      </c>
      <c r="AG371" s="140" t="s">
        <v>7</v>
      </c>
      <c r="AH371" s="87"/>
      <c r="AI371" s="87"/>
      <c r="AJ371" s="87" t="s">
        <v>529</v>
      </c>
      <c r="AK371" s="118">
        <v>43537</v>
      </c>
      <c r="AL371" s="87"/>
      <c r="AM371" s="119"/>
      <c r="AN371" s="127"/>
      <c r="AO371" s="162">
        <f>IF('SUIVI DES VERIFICATIONS'!$V371&gt;0,IF('SUIVI DES VERIFICATIONS'!$W371="",1,0),0)</f>
        <v>0</v>
      </c>
      <c r="AP371" s="141">
        <f>IF('SUIVI DES VERIFICATIONS'!$V371&gt;0,IF('SUIVI DES VERIFICATIONS'!$X371="",1,0),0)</f>
        <v>0</v>
      </c>
      <c r="AQ371" s="141">
        <f>IF('SUIVI DES VERIFICATIONS'!$V371&gt;0,IF('SUIVI DES VERIFICATIONS'!$AG371="",1,0),0)</f>
        <v>0</v>
      </c>
      <c r="AR371" s="150" t="str">
        <f>IF(Y371="","",VLOOKUP(Y371,'[1]TABLEAU LC1'!A:A,1,FALSE))</f>
        <v>2019-441</v>
      </c>
    </row>
    <row r="372" spans="1:44" ht="30" customHeight="1">
      <c r="A372" s="95" t="str">
        <f t="shared" si="10"/>
        <v>33820-2--3</v>
      </c>
      <c r="B372" s="85">
        <v>33820</v>
      </c>
      <c r="C372" s="81" t="str">
        <f>VLOOKUP(A372,'Liste détentions mat2k'!$A$1:$I$2946,3,FALSE)</f>
        <v xml:space="preserve">EPPA TOULON                   </v>
      </c>
      <c r="D372" s="86">
        <v>2</v>
      </c>
      <c r="E372" s="86"/>
      <c r="F372" s="86">
        <v>3</v>
      </c>
      <c r="G372" s="81" t="str">
        <f>IF('SUIVI DES VERIFICATIONS'!$D372="","",VLOOKUP(A372,'Liste détentions mat2k'!$A$1:$I$2946,5,FALSE))</f>
        <v xml:space="preserve">DIVISION ETUDE FORMATION      </v>
      </c>
      <c r="H372" s="81" t="str">
        <f>IF('SUIVI DES VERIFICATIONS'!$E372="","",VLOOKUP(A372,'Liste détentions mat2k'!$A$1:$I$2946,7,FALSE))</f>
        <v/>
      </c>
      <c r="I372" s="102" t="str">
        <f>IF('SUIVI DES VERIFICATIONS'!$F372="","",VLOOKUP(A372,'Liste détentions mat2k'!$A$1:$I$2946,9,FALSE))</f>
        <v xml:space="preserve">MATERIEL DE BUREAU (VIDE)     </v>
      </c>
      <c r="J372" s="109" t="s">
        <v>525</v>
      </c>
      <c r="K372" s="104"/>
      <c r="L372" s="104" t="s">
        <v>529</v>
      </c>
      <c r="M372" s="104"/>
      <c r="N372" s="104"/>
      <c r="O372" s="104"/>
      <c r="P372" s="104"/>
      <c r="Q372" s="104"/>
      <c r="R372" s="104"/>
      <c r="S372" s="104"/>
      <c r="T372" s="104"/>
      <c r="U372" s="114"/>
      <c r="V372" s="123">
        <v>43472</v>
      </c>
      <c r="W372" s="117" t="s">
        <v>537</v>
      </c>
      <c r="X372" s="117" t="s">
        <v>825</v>
      </c>
      <c r="Y372" s="128" t="s">
        <v>707</v>
      </c>
      <c r="Z372" s="123"/>
      <c r="AA372" s="132"/>
      <c r="AB372" s="151">
        <f>IF('SUIVI DES VERIFICATIONS'!$V372="","",IF('SUIVI DES VERIFICATIONS'!$V372&lt;='SUIVI DES VERIFICATIONS'!$AD372,0,'SUIVI DES VERIFICATIONS'!$V372-'SUIVI DES VERIFICATIONS'!$AD372))</f>
        <v>0</v>
      </c>
      <c r="AC372" s="134" t="str">
        <f t="shared" si="11"/>
        <v>MARS</v>
      </c>
      <c r="AD372" s="135">
        <f>VLOOKUP('SUIVI DES VERIFICATIONS'!$AC372,'Liste 2'!$D$1:$E$12,2,FALSE)</f>
        <v>43555</v>
      </c>
      <c r="AE372" s="134">
        <f>IF('SUIVI DES VERIFICATIONS'!$V372="","",(MONTH('SUIVI DES VERIFICATIONS'!$V372))-(MONTH('SUIVI DES VERIFICATIONS'!$AD372)))</f>
        <v>-2</v>
      </c>
      <c r="AF372" s="134" t="str">
        <f>IF(V372="","",VLOOKUP(MONTH(V372),LISTES!$A$15:$B$26,2,FALSE))</f>
        <v>JANVIER</v>
      </c>
      <c r="AG372" s="136" t="s">
        <v>7</v>
      </c>
      <c r="AH372" s="81"/>
      <c r="AI372" s="81"/>
      <c r="AJ372" s="81"/>
      <c r="AK372" s="116"/>
      <c r="AL372" s="81"/>
      <c r="AM372" s="117"/>
      <c r="AN372" s="128"/>
      <c r="AO372" s="163">
        <f>IF('SUIVI DES VERIFICATIONS'!$V372&gt;0,IF('SUIVI DES VERIFICATIONS'!$W372="",1,0),0)</f>
        <v>0</v>
      </c>
      <c r="AP372" s="137">
        <f>IF('SUIVI DES VERIFICATIONS'!$V372&gt;0,IF('SUIVI DES VERIFICATIONS'!$X372="",1,0),0)</f>
        <v>0</v>
      </c>
      <c r="AQ372" s="137">
        <f>IF('SUIVI DES VERIFICATIONS'!$V372&gt;0,IF('SUIVI DES VERIFICATIONS'!$AG372="",1,0),0)</f>
        <v>0</v>
      </c>
      <c r="AR372" s="152" t="str">
        <f>IF(Y372="","",VLOOKUP(Y372,'[1]TABLEAU LC1'!A:A,1,FALSE))</f>
        <v>2019-442</v>
      </c>
    </row>
    <row r="373" spans="1:44" ht="30" customHeight="1">
      <c r="A373" s="94" t="str">
        <f t="shared" si="10"/>
        <v>33820-3--1</v>
      </c>
      <c r="B373" s="88">
        <v>33820</v>
      </c>
      <c r="C373" s="87" t="str">
        <f>VLOOKUP(A373,'Liste détentions mat2k'!$A$1:$I$2946,3,FALSE)</f>
        <v xml:space="preserve">EPPA TOULON                   </v>
      </c>
      <c r="D373" s="89">
        <v>3</v>
      </c>
      <c r="E373" s="89"/>
      <c r="F373" s="89">
        <v>1</v>
      </c>
      <c r="G373" s="87" t="str">
        <f>IF('SUIVI DES VERIFICATIONS'!$D373="","",VLOOKUP(A373,'Liste détentions mat2k'!$A$1:$I$2946,5,FALSE))</f>
        <v xml:space="preserve">DEPARTEMENT AIDE COMMANDEMENT </v>
      </c>
      <c r="H373" s="87" t="str">
        <f>IF('SUIVI DES VERIFICATIONS'!$E373="","",VLOOKUP(A373,'Liste détentions mat2k'!$A$1:$I$2946,7,FALSE))</f>
        <v/>
      </c>
      <c r="I373" s="101" t="str">
        <f>IF('SUIVI DES VERIFICATIONS'!$F373="","",VLOOKUP(A373,'Liste détentions mat2k'!$A$1:$I$2946,9,FALSE))</f>
        <v xml:space="preserve">CASERNEMENT (VIDE)            </v>
      </c>
      <c r="J373" s="108" t="s">
        <v>525</v>
      </c>
      <c r="K373" s="105"/>
      <c r="L373" s="105" t="s">
        <v>529</v>
      </c>
      <c r="M373" s="105"/>
      <c r="N373" s="105"/>
      <c r="O373" s="105"/>
      <c r="P373" s="105"/>
      <c r="Q373" s="105"/>
      <c r="R373" s="105"/>
      <c r="S373" s="105"/>
      <c r="T373" s="105"/>
      <c r="U373" s="113"/>
      <c r="V373" s="122">
        <v>43472</v>
      </c>
      <c r="W373" s="119" t="s">
        <v>537</v>
      </c>
      <c r="X373" s="119" t="s">
        <v>825</v>
      </c>
      <c r="Y373" s="127" t="s">
        <v>708</v>
      </c>
      <c r="Z373" s="122"/>
      <c r="AA373" s="131"/>
      <c r="AB373" s="149">
        <f>IF('SUIVI DES VERIFICATIONS'!$V373="","",IF('SUIVI DES VERIFICATIONS'!$V373&lt;='SUIVI DES VERIFICATIONS'!$AD373,0,'SUIVI DES VERIFICATIONS'!$V373-'SUIVI DES VERIFICATIONS'!$AD373))</f>
        <v>0</v>
      </c>
      <c r="AC373" s="138" t="str">
        <f t="shared" si="11"/>
        <v>MARS</v>
      </c>
      <c r="AD373" s="139">
        <f>VLOOKUP('SUIVI DES VERIFICATIONS'!$AC373,'Liste 2'!$D$1:$E$12,2,FALSE)</f>
        <v>43555</v>
      </c>
      <c r="AE373" s="138">
        <f>IF('SUIVI DES VERIFICATIONS'!$V373="","",(MONTH('SUIVI DES VERIFICATIONS'!$V373))-(MONTH('SUIVI DES VERIFICATIONS'!$AD373)))</f>
        <v>-2</v>
      </c>
      <c r="AF373" s="138" t="str">
        <f>IF(V373="","",VLOOKUP(MONTH(V373),LISTES!$A$15:$B$26,2,FALSE))</f>
        <v>JANVIER</v>
      </c>
      <c r="AG373" s="140" t="s">
        <v>7</v>
      </c>
      <c r="AH373" s="87"/>
      <c r="AI373" s="87"/>
      <c r="AJ373" s="87" t="s">
        <v>529</v>
      </c>
      <c r="AK373" s="118">
        <v>43537</v>
      </c>
      <c r="AL373" s="87"/>
      <c r="AM373" s="119"/>
      <c r="AN373" s="127"/>
      <c r="AO373" s="162">
        <f>IF('SUIVI DES VERIFICATIONS'!$V373&gt;0,IF('SUIVI DES VERIFICATIONS'!$W373="",1,0),0)</f>
        <v>0</v>
      </c>
      <c r="AP373" s="141">
        <f>IF('SUIVI DES VERIFICATIONS'!$V373&gt;0,IF('SUIVI DES VERIFICATIONS'!$X373="",1,0),0)</f>
        <v>0</v>
      </c>
      <c r="AQ373" s="141">
        <f>IF('SUIVI DES VERIFICATIONS'!$V373&gt;0,IF('SUIVI DES VERIFICATIONS'!$AG373="",1,0),0)</f>
        <v>0</v>
      </c>
      <c r="AR373" s="150" t="str">
        <f>IF(Y373="","",VLOOKUP(Y373,'[1]TABLEAU LC1'!A:A,1,FALSE))</f>
        <v>2019-444</v>
      </c>
    </row>
    <row r="374" spans="1:44" ht="30" customHeight="1">
      <c r="A374" s="95" t="str">
        <f t="shared" si="10"/>
        <v>33820-3--2</v>
      </c>
      <c r="B374" s="85">
        <v>33820</v>
      </c>
      <c r="C374" s="81" t="str">
        <f>VLOOKUP(A374,'Liste détentions mat2k'!$A$1:$I$2946,3,FALSE)</f>
        <v xml:space="preserve">EPPA TOULON                   </v>
      </c>
      <c r="D374" s="86">
        <v>3</v>
      </c>
      <c r="E374" s="86"/>
      <c r="F374" s="86">
        <v>2</v>
      </c>
      <c r="G374" s="81" t="str">
        <f>IF('SUIVI DES VERIFICATIONS'!$D374="","",VLOOKUP(A374,'Liste détentions mat2k'!$A$1:$I$2946,5,FALSE))</f>
        <v xml:space="preserve">DEPARTEMENT AIDE COMMANDEMENT </v>
      </c>
      <c r="H374" s="81" t="str">
        <f>IF('SUIVI DES VERIFICATIONS'!$E374="","",VLOOKUP(A374,'Liste détentions mat2k'!$A$1:$I$2946,7,FALSE))</f>
        <v/>
      </c>
      <c r="I374" s="102" t="str">
        <f>IF('SUIVI DES VERIFICATIONS'!$F374="","",VLOOKUP(A374,'Liste détentions mat2k'!$A$1:$I$2946,9,FALSE))</f>
        <v xml:space="preserve">PAVILLONERIE (VIDE)           </v>
      </c>
      <c r="J374" s="109" t="s">
        <v>525</v>
      </c>
      <c r="K374" s="104"/>
      <c r="L374" s="104" t="s">
        <v>529</v>
      </c>
      <c r="M374" s="104"/>
      <c r="N374" s="104"/>
      <c r="O374" s="104"/>
      <c r="P374" s="104"/>
      <c r="Q374" s="104"/>
      <c r="R374" s="104"/>
      <c r="S374" s="104"/>
      <c r="T374" s="104"/>
      <c r="U374" s="114"/>
      <c r="V374" s="123">
        <v>43472</v>
      </c>
      <c r="W374" s="117" t="s">
        <v>537</v>
      </c>
      <c r="X374" s="117" t="s">
        <v>825</v>
      </c>
      <c r="Y374" s="128" t="s">
        <v>709</v>
      </c>
      <c r="Z374" s="123"/>
      <c r="AA374" s="132"/>
      <c r="AB374" s="151">
        <f>IF('SUIVI DES VERIFICATIONS'!$V374="","",IF('SUIVI DES VERIFICATIONS'!$V374&lt;='SUIVI DES VERIFICATIONS'!$AD374,0,'SUIVI DES VERIFICATIONS'!$V374-'SUIVI DES VERIFICATIONS'!$AD374))</f>
        <v>0</v>
      </c>
      <c r="AC374" s="134" t="str">
        <f t="shared" si="11"/>
        <v>MARS</v>
      </c>
      <c r="AD374" s="135">
        <f>VLOOKUP('SUIVI DES VERIFICATIONS'!$AC374,'Liste 2'!$D$1:$E$12,2,FALSE)</f>
        <v>43555</v>
      </c>
      <c r="AE374" s="134">
        <f>IF('SUIVI DES VERIFICATIONS'!$V374="","",(MONTH('SUIVI DES VERIFICATIONS'!$V374))-(MONTH('SUIVI DES VERIFICATIONS'!$AD374)))</f>
        <v>-2</v>
      </c>
      <c r="AF374" s="134" t="str">
        <f>IF(V374="","",VLOOKUP(MONTH(V374),LISTES!$A$15:$B$26,2,FALSE))</f>
        <v>JANVIER</v>
      </c>
      <c r="AG374" s="136" t="s">
        <v>7</v>
      </c>
      <c r="AH374" s="81"/>
      <c r="AI374" s="81"/>
      <c r="AJ374" s="81" t="s">
        <v>529</v>
      </c>
      <c r="AK374" s="116">
        <v>43537</v>
      </c>
      <c r="AL374" s="81"/>
      <c r="AM374" s="117"/>
      <c r="AN374" s="128"/>
      <c r="AO374" s="163">
        <f>IF('SUIVI DES VERIFICATIONS'!$V374&gt;0,IF('SUIVI DES VERIFICATIONS'!$W374="",1,0),0)</f>
        <v>0</v>
      </c>
      <c r="AP374" s="137">
        <f>IF('SUIVI DES VERIFICATIONS'!$V374&gt;0,IF('SUIVI DES VERIFICATIONS'!$X374="",1,0),0)</f>
        <v>0</v>
      </c>
      <c r="AQ374" s="137">
        <f>IF('SUIVI DES VERIFICATIONS'!$V374&gt;0,IF('SUIVI DES VERIFICATIONS'!$AG374="",1,0),0)</f>
        <v>0</v>
      </c>
      <c r="AR374" s="152" t="str">
        <f>IF(Y374="","",VLOOKUP(Y374,'[1]TABLEAU LC1'!A:A,1,FALSE))</f>
        <v>2019-445</v>
      </c>
    </row>
    <row r="375" spans="1:44" ht="30" customHeight="1">
      <c r="A375" s="94" t="str">
        <f t="shared" si="10"/>
        <v>33820-3--3</v>
      </c>
      <c r="B375" s="88">
        <v>33820</v>
      </c>
      <c r="C375" s="87" t="str">
        <f>VLOOKUP(A375,'Liste détentions mat2k'!$A$1:$I$2946,3,FALSE)</f>
        <v xml:space="preserve">EPPA TOULON                   </v>
      </c>
      <c r="D375" s="89">
        <v>3</v>
      </c>
      <c r="E375" s="89"/>
      <c r="F375" s="89">
        <v>3</v>
      </c>
      <c r="G375" s="87" t="str">
        <f>IF('SUIVI DES VERIFICATIONS'!$D375="","",VLOOKUP(A375,'Liste détentions mat2k'!$A$1:$I$2946,5,FALSE))</f>
        <v xml:space="preserve">DEPARTEMENT AIDE COMMANDEMENT </v>
      </c>
      <c r="H375" s="87" t="str">
        <f>IF('SUIVI DES VERIFICATIONS'!$E375="","",VLOOKUP(A375,'Liste détentions mat2k'!$A$1:$I$2946,7,FALSE))</f>
        <v/>
      </c>
      <c r="I375" s="101" t="str">
        <f>IF('SUIVI DES VERIFICATIONS'!$F375="","",VLOOKUP(A375,'Liste détentions mat2k'!$A$1:$I$2946,9,FALSE))</f>
        <v xml:space="preserve">ELECTROMENAGER (VIDE)         </v>
      </c>
      <c r="J375" s="108"/>
      <c r="K375" s="105"/>
      <c r="L375" s="105" t="s">
        <v>529</v>
      </c>
      <c r="M375" s="105"/>
      <c r="N375" s="105"/>
      <c r="O375" s="105"/>
      <c r="P375" s="105"/>
      <c r="Q375" s="105"/>
      <c r="R375" s="105"/>
      <c r="S375" s="105"/>
      <c r="T375" s="105"/>
      <c r="U375" s="113"/>
      <c r="V375" s="122">
        <v>43472</v>
      </c>
      <c r="W375" s="119" t="s">
        <v>537</v>
      </c>
      <c r="X375" s="119" t="s">
        <v>825</v>
      </c>
      <c r="Y375" s="127" t="s">
        <v>710</v>
      </c>
      <c r="Z375" s="122"/>
      <c r="AA375" s="131"/>
      <c r="AB375" s="149">
        <f>IF('SUIVI DES VERIFICATIONS'!$V375="","",IF('SUIVI DES VERIFICATIONS'!$V375&lt;='SUIVI DES VERIFICATIONS'!$AD375,0,'SUIVI DES VERIFICATIONS'!$V375-'SUIVI DES VERIFICATIONS'!$AD375))</f>
        <v>0</v>
      </c>
      <c r="AC375" s="138" t="str">
        <f t="shared" si="11"/>
        <v>MARS</v>
      </c>
      <c r="AD375" s="139">
        <f>VLOOKUP('SUIVI DES VERIFICATIONS'!$AC375,'Liste 2'!$D$1:$E$12,2,FALSE)</f>
        <v>43555</v>
      </c>
      <c r="AE375" s="138">
        <f>IF('SUIVI DES VERIFICATIONS'!$V375="","",(MONTH('SUIVI DES VERIFICATIONS'!$V375))-(MONTH('SUIVI DES VERIFICATIONS'!$AD375)))</f>
        <v>-2</v>
      </c>
      <c r="AF375" s="138" t="str">
        <f>IF(V375="","",VLOOKUP(MONTH(V375),LISTES!$A$15:$B$26,2,FALSE))</f>
        <v>JANVIER</v>
      </c>
      <c r="AG375" s="140" t="s">
        <v>7</v>
      </c>
      <c r="AH375" s="87"/>
      <c r="AI375" s="87"/>
      <c r="AJ375" s="87"/>
      <c r="AK375" s="118"/>
      <c r="AL375" s="87"/>
      <c r="AM375" s="119"/>
      <c r="AN375" s="127"/>
      <c r="AO375" s="162">
        <f>IF('SUIVI DES VERIFICATIONS'!$V375&gt;0,IF('SUIVI DES VERIFICATIONS'!$W375="",1,0),0)</f>
        <v>0</v>
      </c>
      <c r="AP375" s="141">
        <f>IF('SUIVI DES VERIFICATIONS'!$V375&gt;0,IF('SUIVI DES VERIFICATIONS'!$X375="",1,0),0)</f>
        <v>0</v>
      </c>
      <c r="AQ375" s="141">
        <f>IF('SUIVI DES VERIFICATIONS'!$V375&gt;0,IF('SUIVI DES VERIFICATIONS'!$AG375="",1,0),0)</f>
        <v>0</v>
      </c>
      <c r="AR375" s="150" t="str">
        <f>IF(Y375="","",VLOOKUP(Y375,'[1]TABLEAU LC1'!A:A,1,FALSE))</f>
        <v>2019-446</v>
      </c>
    </row>
    <row r="376" spans="1:44" ht="30" customHeight="1">
      <c r="A376" s="95" t="str">
        <f t="shared" si="10"/>
        <v>33820-3--4</v>
      </c>
      <c r="B376" s="85">
        <v>33820</v>
      </c>
      <c r="C376" s="81" t="str">
        <f>VLOOKUP(A376,'Liste détentions mat2k'!$A$1:$I$2946,3,FALSE)</f>
        <v xml:space="preserve">EPPA TOULON                   </v>
      </c>
      <c r="D376" s="86">
        <v>3</v>
      </c>
      <c r="E376" s="86"/>
      <c r="F376" s="86">
        <v>4</v>
      </c>
      <c r="G376" s="81" t="str">
        <f>IF('SUIVI DES VERIFICATIONS'!$D376="","",VLOOKUP(A376,'Liste détentions mat2k'!$A$1:$I$2946,5,FALSE))</f>
        <v xml:space="preserve">DEPARTEMENT AIDE COMMANDEMENT </v>
      </c>
      <c r="H376" s="81" t="str">
        <f>IF('SUIVI DES VERIFICATIONS'!$E376="","",VLOOKUP(A376,'Liste détentions mat2k'!$A$1:$I$2946,7,FALSE))</f>
        <v/>
      </c>
      <c r="I376" s="102" t="str">
        <f>IF('SUIVI DES VERIFICATIONS'!$F376="","",VLOOKUP(A376,'Liste détentions mat2k'!$A$1:$I$2946,9,FALSE))</f>
        <v xml:space="preserve">SANTE (VIDE)                  </v>
      </c>
      <c r="J376" s="109" t="s">
        <v>525</v>
      </c>
      <c r="K376" s="104"/>
      <c r="L376" s="104" t="s">
        <v>529</v>
      </c>
      <c r="M376" s="104"/>
      <c r="N376" s="104"/>
      <c r="O376" s="104"/>
      <c r="P376" s="104"/>
      <c r="Q376" s="104"/>
      <c r="R376" s="104"/>
      <c r="S376" s="104"/>
      <c r="T376" s="104"/>
      <c r="U376" s="114"/>
      <c r="V376" s="123">
        <v>43472</v>
      </c>
      <c r="W376" s="117" t="s">
        <v>537</v>
      </c>
      <c r="X376" s="117" t="s">
        <v>825</v>
      </c>
      <c r="Y376" s="128" t="s">
        <v>711</v>
      </c>
      <c r="Z376" s="123"/>
      <c r="AA376" s="132"/>
      <c r="AB376" s="151">
        <f>IF('SUIVI DES VERIFICATIONS'!$V376="","",IF('SUIVI DES VERIFICATIONS'!$V376&lt;='SUIVI DES VERIFICATIONS'!$AD376,0,'SUIVI DES VERIFICATIONS'!$V376-'SUIVI DES VERIFICATIONS'!$AD376))</f>
        <v>0</v>
      </c>
      <c r="AC376" s="134" t="str">
        <f t="shared" si="11"/>
        <v>MARS</v>
      </c>
      <c r="AD376" s="135">
        <f>VLOOKUP('SUIVI DES VERIFICATIONS'!$AC376,'Liste 2'!$D$1:$E$12,2,FALSE)</f>
        <v>43555</v>
      </c>
      <c r="AE376" s="134">
        <f>IF('SUIVI DES VERIFICATIONS'!$V376="","",(MONTH('SUIVI DES VERIFICATIONS'!$V376))-(MONTH('SUIVI DES VERIFICATIONS'!$AD376)))</f>
        <v>-2</v>
      </c>
      <c r="AF376" s="134" t="str">
        <f>IF(V376="","",VLOOKUP(MONTH(V376),LISTES!$A$15:$B$26,2,FALSE))</f>
        <v>JANVIER</v>
      </c>
      <c r="AG376" s="136" t="s">
        <v>7</v>
      </c>
      <c r="AH376" s="81"/>
      <c r="AI376" s="81"/>
      <c r="AJ376" s="81"/>
      <c r="AK376" s="116"/>
      <c r="AL376" s="81"/>
      <c r="AM376" s="117"/>
      <c r="AN376" s="128"/>
      <c r="AO376" s="163">
        <f>IF('SUIVI DES VERIFICATIONS'!$V376&gt;0,IF('SUIVI DES VERIFICATIONS'!$W376="",1,0),0)</f>
        <v>0</v>
      </c>
      <c r="AP376" s="137">
        <f>IF('SUIVI DES VERIFICATIONS'!$V376&gt;0,IF('SUIVI DES VERIFICATIONS'!$X376="",1,0),0)</f>
        <v>0</v>
      </c>
      <c r="AQ376" s="137">
        <f>IF('SUIVI DES VERIFICATIONS'!$V376&gt;0,IF('SUIVI DES VERIFICATIONS'!$AG376="",1,0),0)</f>
        <v>0</v>
      </c>
      <c r="AR376" s="152" t="str">
        <f>IF(Y376="","",VLOOKUP(Y376,'[1]TABLEAU LC1'!A:A,1,FALSE))</f>
        <v>2019-447</v>
      </c>
    </row>
    <row r="377" spans="1:44" ht="30" customHeight="1">
      <c r="A377" s="94" t="str">
        <f t="shared" si="10"/>
        <v>33820-3--5</v>
      </c>
      <c r="B377" s="88">
        <v>33820</v>
      </c>
      <c r="C377" s="87" t="str">
        <f>VLOOKUP(A377,'Liste détentions mat2k'!$A$1:$I$2946,3,FALSE)</f>
        <v xml:space="preserve">EPPA TOULON                   </v>
      </c>
      <c r="D377" s="89">
        <v>3</v>
      </c>
      <c r="E377" s="89"/>
      <c r="F377" s="89">
        <v>5</v>
      </c>
      <c r="G377" s="87" t="str">
        <f>IF('SUIVI DES VERIFICATIONS'!$D377="","",VLOOKUP(A377,'Liste détentions mat2k'!$A$1:$I$2946,5,FALSE))</f>
        <v xml:space="preserve">DEPARTEMENT AIDE COMMANDEMENT </v>
      </c>
      <c r="H377" s="87" t="str">
        <f>IF('SUIVI DES VERIFICATIONS'!$E377="","",VLOOKUP(A377,'Liste détentions mat2k'!$A$1:$I$2946,7,FALSE))</f>
        <v/>
      </c>
      <c r="I377" s="101" t="str">
        <f>IF('SUIVI DES VERIFICATIONS'!$F377="","",VLOOKUP(A377,'Liste détentions mat2k'!$A$1:$I$2946,9,FALSE))</f>
        <v xml:space="preserve">DIVERS (VIDE)                 </v>
      </c>
      <c r="J377" s="108" t="s">
        <v>525</v>
      </c>
      <c r="K377" s="105"/>
      <c r="L377" s="105" t="s">
        <v>529</v>
      </c>
      <c r="M377" s="105"/>
      <c r="N377" s="105"/>
      <c r="O377" s="105"/>
      <c r="P377" s="105"/>
      <c r="Q377" s="105"/>
      <c r="R377" s="105"/>
      <c r="S377" s="105"/>
      <c r="T377" s="105"/>
      <c r="U377" s="113"/>
      <c r="V377" s="122">
        <v>43472</v>
      </c>
      <c r="W377" s="119" t="s">
        <v>537</v>
      </c>
      <c r="X377" s="119" t="s">
        <v>825</v>
      </c>
      <c r="Y377" s="127" t="s">
        <v>712</v>
      </c>
      <c r="Z377" s="122"/>
      <c r="AA377" s="131"/>
      <c r="AB377" s="149">
        <f>IF('SUIVI DES VERIFICATIONS'!$V377="","",IF('SUIVI DES VERIFICATIONS'!$V377&lt;='SUIVI DES VERIFICATIONS'!$AD377,0,'SUIVI DES VERIFICATIONS'!$V377-'SUIVI DES VERIFICATIONS'!$AD377))</f>
        <v>0</v>
      </c>
      <c r="AC377" s="138" t="str">
        <f t="shared" si="11"/>
        <v>MARS</v>
      </c>
      <c r="AD377" s="139">
        <f>VLOOKUP('SUIVI DES VERIFICATIONS'!$AC377,'Liste 2'!$D$1:$E$12,2,FALSE)</f>
        <v>43555</v>
      </c>
      <c r="AE377" s="138">
        <f>IF('SUIVI DES VERIFICATIONS'!$V377="","",(MONTH('SUIVI DES VERIFICATIONS'!$V377))-(MONTH('SUIVI DES VERIFICATIONS'!$AD377)))</f>
        <v>-2</v>
      </c>
      <c r="AF377" s="138" t="str">
        <f>IF(V377="","",VLOOKUP(MONTH(V377),LISTES!$A$15:$B$26,2,FALSE))</f>
        <v>JANVIER</v>
      </c>
      <c r="AG377" s="140" t="s">
        <v>7</v>
      </c>
      <c r="AH377" s="87"/>
      <c r="AI377" s="87"/>
      <c r="AJ377" s="87"/>
      <c r="AK377" s="118"/>
      <c r="AL377" s="87"/>
      <c r="AM377" s="119"/>
      <c r="AN377" s="127"/>
      <c r="AO377" s="162">
        <f>IF('SUIVI DES VERIFICATIONS'!$V377&gt;0,IF('SUIVI DES VERIFICATIONS'!$W377="",1,0),0)</f>
        <v>0</v>
      </c>
      <c r="AP377" s="141">
        <f>IF('SUIVI DES VERIFICATIONS'!$V377&gt;0,IF('SUIVI DES VERIFICATIONS'!$X377="",1,0),0)</f>
        <v>0</v>
      </c>
      <c r="AQ377" s="141">
        <f>IF('SUIVI DES VERIFICATIONS'!$V377&gt;0,IF('SUIVI DES VERIFICATIONS'!$AG377="",1,0),0)</f>
        <v>0</v>
      </c>
      <c r="AR377" s="150" t="str">
        <f>IF(Y377="","",VLOOKUP(Y377,'[1]TABLEAU LC1'!A:A,1,FALSE))</f>
        <v>2019-448</v>
      </c>
    </row>
    <row r="378" spans="1:44" ht="30" customHeight="1">
      <c r="A378" s="95" t="str">
        <f t="shared" si="10"/>
        <v>33820-4--1</v>
      </c>
      <c r="B378" s="85">
        <v>33820</v>
      </c>
      <c r="C378" s="81" t="str">
        <f>VLOOKUP(A378,'Liste détentions mat2k'!$A$1:$I$2946,3,FALSE)</f>
        <v xml:space="preserve">EPPA TOULON                   </v>
      </c>
      <c r="D378" s="86">
        <v>4</v>
      </c>
      <c r="E378" s="86"/>
      <c r="F378" s="86">
        <v>1</v>
      </c>
      <c r="G378" s="81" t="str">
        <f>IF('SUIVI DES VERIFICATIONS'!$D378="","",VLOOKUP(A378,'Liste détentions mat2k'!$A$1:$I$2946,5,FALSE))</f>
        <v xml:space="preserve">BATAILLON DES ELEVES          </v>
      </c>
      <c r="H378" s="81" t="str">
        <f>IF('SUIVI DES VERIFICATIONS'!$E378="","",VLOOKUP(A378,'Liste détentions mat2k'!$A$1:$I$2946,7,FALSE))</f>
        <v/>
      </c>
      <c r="I378" s="102" t="str">
        <f>IF('SUIVI DES VERIFICATIONS'!$F378="","",VLOOKUP(A378,'Liste détentions mat2k'!$A$1:$I$2946,9,FALSE))</f>
        <v xml:space="preserve">CASERNEMENT (VIDE)            </v>
      </c>
      <c r="J378" s="109" t="s">
        <v>525</v>
      </c>
      <c r="K378" s="104"/>
      <c r="L378" s="104" t="s">
        <v>529</v>
      </c>
      <c r="M378" s="104"/>
      <c r="N378" s="104"/>
      <c r="O378" s="104"/>
      <c r="P378" s="104"/>
      <c r="Q378" s="104"/>
      <c r="R378" s="104"/>
      <c r="S378" s="104"/>
      <c r="T378" s="104"/>
      <c r="U378" s="114"/>
      <c r="V378" s="123">
        <v>43472</v>
      </c>
      <c r="W378" s="117" t="s">
        <v>537</v>
      </c>
      <c r="X378" s="117" t="s">
        <v>825</v>
      </c>
      <c r="Y378" s="128" t="s">
        <v>713</v>
      </c>
      <c r="Z378" s="123"/>
      <c r="AA378" s="132"/>
      <c r="AB378" s="151">
        <f>IF('SUIVI DES VERIFICATIONS'!$V378="","",IF('SUIVI DES VERIFICATIONS'!$V378&lt;='SUIVI DES VERIFICATIONS'!$AD378,0,'SUIVI DES VERIFICATIONS'!$V378-'SUIVI DES VERIFICATIONS'!$AD378))</f>
        <v>0</v>
      </c>
      <c r="AC378" s="134" t="str">
        <f t="shared" si="11"/>
        <v>MARS</v>
      </c>
      <c r="AD378" s="135">
        <f>VLOOKUP('SUIVI DES VERIFICATIONS'!$AC378,'Liste 2'!$D$1:$E$12,2,FALSE)</f>
        <v>43555</v>
      </c>
      <c r="AE378" s="134">
        <f>IF('SUIVI DES VERIFICATIONS'!$V378="","",(MONTH('SUIVI DES VERIFICATIONS'!$V378))-(MONTH('SUIVI DES VERIFICATIONS'!$AD378)))</f>
        <v>-2</v>
      </c>
      <c r="AF378" s="134" t="str">
        <f>IF(V378="","",VLOOKUP(MONTH(V378),LISTES!$A$15:$B$26,2,FALSE))</f>
        <v>JANVIER</v>
      </c>
      <c r="AG378" s="136" t="s">
        <v>7</v>
      </c>
      <c r="AH378" s="81"/>
      <c r="AI378" s="81"/>
      <c r="AJ378" s="81"/>
      <c r="AK378" s="116"/>
      <c r="AL378" s="81"/>
      <c r="AM378" s="117"/>
      <c r="AN378" s="128"/>
      <c r="AO378" s="163">
        <f>IF('SUIVI DES VERIFICATIONS'!$V378&gt;0,IF('SUIVI DES VERIFICATIONS'!$W378="",1,0),0)</f>
        <v>0</v>
      </c>
      <c r="AP378" s="137">
        <f>IF('SUIVI DES VERIFICATIONS'!$V378&gt;0,IF('SUIVI DES VERIFICATIONS'!$X378="",1,0),0)</f>
        <v>0</v>
      </c>
      <c r="AQ378" s="137">
        <f>IF('SUIVI DES VERIFICATIONS'!$V378&gt;0,IF('SUIVI DES VERIFICATIONS'!$AG378="",1,0),0)</f>
        <v>0</v>
      </c>
      <c r="AR378" s="152" t="str">
        <f>IF(Y378="","",VLOOKUP(Y378,'[1]TABLEAU LC1'!A:A,1,FALSE))</f>
        <v>2019-450</v>
      </c>
    </row>
    <row r="379" spans="1:44" ht="30" customHeight="1">
      <c r="A379" s="94" t="str">
        <f t="shared" si="10"/>
        <v>33820-4--2</v>
      </c>
      <c r="B379" s="88">
        <v>33820</v>
      </c>
      <c r="C379" s="87" t="str">
        <f>VLOOKUP(A379,'Liste détentions mat2k'!$A$1:$I$2946,3,FALSE)</f>
        <v xml:space="preserve">EPPA TOULON                   </v>
      </c>
      <c r="D379" s="89">
        <v>4</v>
      </c>
      <c r="E379" s="89"/>
      <c r="F379" s="89">
        <v>2</v>
      </c>
      <c r="G379" s="87" t="str">
        <f>IF('SUIVI DES VERIFICATIONS'!$D379="","",VLOOKUP(A379,'Liste détentions mat2k'!$A$1:$I$2946,5,FALSE))</f>
        <v xml:space="preserve">BATAILLON DES ELEVES          </v>
      </c>
      <c r="H379" s="87" t="str">
        <f>IF('SUIVI DES VERIFICATIONS'!$E379="","",VLOOKUP(A379,'Liste détentions mat2k'!$A$1:$I$2946,7,FALSE))</f>
        <v/>
      </c>
      <c r="I379" s="101" t="str">
        <f>IF('SUIVI DES VERIFICATIONS'!$F379="","",VLOOKUP(A379,'Liste détentions mat2k'!$A$1:$I$2946,9,FALSE))</f>
        <v xml:space="preserve">ELECTROMENAGER                </v>
      </c>
      <c r="J379" s="108" t="s">
        <v>525</v>
      </c>
      <c r="K379" s="105"/>
      <c r="L379" s="105" t="s">
        <v>529</v>
      </c>
      <c r="M379" s="105"/>
      <c r="N379" s="105"/>
      <c r="O379" s="105"/>
      <c r="P379" s="105"/>
      <c r="Q379" s="105"/>
      <c r="R379" s="105"/>
      <c r="S379" s="105"/>
      <c r="T379" s="105"/>
      <c r="U379" s="113"/>
      <c r="V379" s="122">
        <v>43472</v>
      </c>
      <c r="W379" s="119" t="s">
        <v>537</v>
      </c>
      <c r="X379" s="119" t="s">
        <v>825</v>
      </c>
      <c r="Y379" s="127" t="s">
        <v>714</v>
      </c>
      <c r="Z379" s="122"/>
      <c r="AA379" s="131"/>
      <c r="AB379" s="149">
        <f>IF('SUIVI DES VERIFICATIONS'!$V379="","",IF('SUIVI DES VERIFICATIONS'!$V379&lt;='SUIVI DES VERIFICATIONS'!$AD379,0,'SUIVI DES VERIFICATIONS'!$V379-'SUIVI DES VERIFICATIONS'!$AD379))</f>
        <v>0</v>
      </c>
      <c r="AC379" s="138" t="str">
        <f t="shared" si="11"/>
        <v>MARS</v>
      </c>
      <c r="AD379" s="139">
        <f>VLOOKUP('SUIVI DES VERIFICATIONS'!$AC379,'Liste 2'!$D$1:$E$12,2,FALSE)</f>
        <v>43555</v>
      </c>
      <c r="AE379" s="138">
        <f>IF('SUIVI DES VERIFICATIONS'!$V379="","",(MONTH('SUIVI DES VERIFICATIONS'!$V379))-(MONTH('SUIVI DES VERIFICATIONS'!$AD379)))</f>
        <v>-2</v>
      </c>
      <c r="AF379" s="138" t="str">
        <f>IF(V379="","",VLOOKUP(MONTH(V379),LISTES!$A$15:$B$26,2,FALSE))</f>
        <v>JANVIER</v>
      </c>
      <c r="AG379" s="140" t="s">
        <v>7</v>
      </c>
      <c r="AH379" s="87"/>
      <c r="AI379" s="87"/>
      <c r="AJ379" s="87"/>
      <c r="AK379" s="118"/>
      <c r="AL379" s="87"/>
      <c r="AM379" s="119"/>
      <c r="AN379" s="127"/>
      <c r="AO379" s="162">
        <f>IF('SUIVI DES VERIFICATIONS'!$V379&gt;0,IF('SUIVI DES VERIFICATIONS'!$W379="",1,0),0)</f>
        <v>0</v>
      </c>
      <c r="AP379" s="141">
        <f>IF('SUIVI DES VERIFICATIONS'!$V379&gt;0,IF('SUIVI DES VERIFICATIONS'!$X379="",1,0),0)</f>
        <v>0</v>
      </c>
      <c r="AQ379" s="141">
        <f>IF('SUIVI DES VERIFICATIONS'!$V379&gt;0,IF('SUIVI DES VERIFICATIONS'!$AG379="",1,0),0)</f>
        <v>0</v>
      </c>
      <c r="AR379" s="150" t="str">
        <f>IF(Y379="","",VLOOKUP(Y379,'[1]TABLEAU LC1'!A:A,1,FALSE))</f>
        <v>2019-451</v>
      </c>
    </row>
    <row r="380" spans="1:44" ht="30" customHeight="1">
      <c r="A380" s="95" t="str">
        <f t="shared" si="10"/>
        <v>33820-4--4</v>
      </c>
      <c r="B380" s="85">
        <v>33820</v>
      </c>
      <c r="C380" s="81" t="str">
        <f>VLOOKUP(A380,'Liste détentions mat2k'!$A$1:$I$2946,3,FALSE)</f>
        <v xml:space="preserve">EPPA TOULON                   </v>
      </c>
      <c r="D380" s="86">
        <v>4</v>
      </c>
      <c r="E380" s="86"/>
      <c r="F380" s="86">
        <v>4</v>
      </c>
      <c r="G380" s="81" t="str">
        <f>IF('SUIVI DES VERIFICATIONS'!$D380="","",VLOOKUP(A380,'Liste détentions mat2k'!$A$1:$I$2946,5,FALSE))</f>
        <v xml:space="preserve">BATAILLON DES ELEVES          </v>
      </c>
      <c r="H380" s="81" t="str">
        <f>IF('SUIVI DES VERIFICATIONS'!$E380="","",VLOOKUP(A380,'Liste détentions mat2k'!$A$1:$I$2946,7,FALSE))</f>
        <v/>
      </c>
      <c r="I380" s="102" t="str">
        <f>IF('SUIVI DES VERIFICATIONS'!$F380="","",VLOOKUP(A380,'Liste détentions mat2k'!$A$1:$I$2946,9,FALSE))</f>
        <v>PAVILLONNERIE ARMES INFANTERIE</v>
      </c>
      <c r="J380" s="109" t="s">
        <v>525</v>
      </c>
      <c r="K380" s="104"/>
      <c r="L380" s="104" t="s">
        <v>529</v>
      </c>
      <c r="M380" s="104"/>
      <c r="N380" s="104"/>
      <c r="O380" s="104"/>
      <c r="P380" s="104"/>
      <c r="Q380" s="104"/>
      <c r="R380" s="104"/>
      <c r="S380" s="104"/>
      <c r="T380" s="104"/>
      <c r="U380" s="114"/>
      <c r="V380" s="123">
        <v>43472</v>
      </c>
      <c r="W380" s="117" t="s">
        <v>537</v>
      </c>
      <c r="X380" s="117" t="s">
        <v>825</v>
      </c>
      <c r="Y380" s="128" t="s">
        <v>715</v>
      </c>
      <c r="Z380" s="123"/>
      <c r="AA380" s="132"/>
      <c r="AB380" s="151">
        <f>IF('SUIVI DES VERIFICATIONS'!$V380="","",IF('SUIVI DES VERIFICATIONS'!$V380&lt;='SUIVI DES VERIFICATIONS'!$AD380,0,'SUIVI DES VERIFICATIONS'!$V380-'SUIVI DES VERIFICATIONS'!$AD380))</f>
        <v>0</v>
      </c>
      <c r="AC380" s="134" t="str">
        <f t="shared" si="11"/>
        <v>MARS</v>
      </c>
      <c r="AD380" s="135">
        <f>VLOOKUP('SUIVI DES VERIFICATIONS'!$AC380,'Liste 2'!$D$1:$E$12,2,FALSE)</f>
        <v>43555</v>
      </c>
      <c r="AE380" s="134">
        <f>IF('SUIVI DES VERIFICATIONS'!$V380="","",(MONTH('SUIVI DES VERIFICATIONS'!$V380))-(MONTH('SUIVI DES VERIFICATIONS'!$AD380)))</f>
        <v>-2</v>
      </c>
      <c r="AF380" s="134" t="str">
        <f>IF(V380="","",VLOOKUP(MONTH(V380),LISTES!$A$15:$B$26,2,FALSE))</f>
        <v>JANVIER</v>
      </c>
      <c r="AG380" s="136" t="s">
        <v>7</v>
      </c>
      <c r="AH380" s="81"/>
      <c r="AI380" s="81"/>
      <c r="AJ380" s="81" t="s">
        <v>529</v>
      </c>
      <c r="AK380" s="116">
        <v>43537</v>
      </c>
      <c r="AL380" s="81"/>
      <c r="AM380" s="117"/>
      <c r="AN380" s="128"/>
      <c r="AO380" s="163">
        <f>IF('SUIVI DES VERIFICATIONS'!$V380&gt;0,IF('SUIVI DES VERIFICATIONS'!$W380="",1,0),0)</f>
        <v>0</v>
      </c>
      <c r="AP380" s="137">
        <f>IF('SUIVI DES VERIFICATIONS'!$V380&gt;0,IF('SUIVI DES VERIFICATIONS'!$X380="",1,0),0)</f>
        <v>0</v>
      </c>
      <c r="AQ380" s="137">
        <f>IF('SUIVI DES VERIFICATIONS'!$V380&gt;0,IF('SUIVI DES VERIFICATIONS'!$AG380="",1,0),0)</f>
        <v>0</v>
      </c>
      <c r="AR380" s="152" t="str">
        <f>IF(Y380="","",VLOOKUP(Y380,'[1]TABLEAU LC1'!A:A,1,FALSE))</f>
        <v>2019-452</v>
      </c>
    </row>
    <row r="381" spans="1:44" ht="30" customHeight="1">
      <c r="A381" s="94" t="str">
        <f t="shared" si="10"/>
        <v>33820-4--5</v>
      </c>
      <c r="B381" s="88">
        <v>33820</v>
      </c>
      <c r="C381" s="87" t="str">
        <f>VLOOKUP(A381,'Liste détentions mat2k'!$A$1:$I$2946,3,FALSE)</f>
        <v xml:space="preserve">EPPA TOULON                   </v>
      </c>
      <c r="D381" s="89">
        <v>4</v>
      </c>
      <c r="E381" s="89"/>
      <c r="F381" s="89">
        <v>5</v>
      </c>
      <c r="G381" s="87" t="str">
        <f>IF('SUIVI DES VERIFICATIONS'!$D381="","",VLOOKUP(A381,'Liste détentions mat2k'!$A$1:$I$2946,5,FALSE))</f>
        <v xml:space="preserve">BATAILLON DES ELEVES          </v>
      </c>
      <c r="H381" s="87" t="str">
        <f>IF('SUIVI DES VERIFICATIONS'!$E381="","",VLOOKUP(A381,'Liste détentions mat2k'!$A$1:$I$2946,7,FALSE))</f>
        <v/>
      </c>
      <c r="I381" s="101" t="str">
        <f>IF('SUIVI DES VERIFICATIONS'!$F381="","",VLOOKUP(A381,'Liste détentions mat2k'!$A$1:$I$2946,9,FALSE))</f>
        <v xml:space="preserve">SANTE (VIDE)                  </v>
      </c>
      <c r="J381" s="108" t="s">
        <v>525</v>
      </c>
      <c r="K381" s="105"/>
      <c r="L381" s="105" t="s">
        <v>529</v>
      </c>
      <c r="M381" s="105"/>
      <c r="N381" s="105"/>
      <c r="O381" s="105"/>
      <c r="P381" s="105"/>
      <c r="Q381" s="105"/>
      <c r="R381" s="105"/>
      <c r="S381" s="105"/>
      <c r="T381" s="105"/>
      <c r="U381" s="113"/>
      <c r="V381" s="122">
        <v>43472</v>
      </c>
      <c r="W381" s="119" t="s">
        <v>537</v>
      </c>
      <c r="X381" s="119" t="s">
        <v>825</v>
      </c>
      <c r="Y381" s="127" t="s">
        <v>716</v>
      </c>
      <c r="Z381" s="122"/>
      <c r="AA381" s="131"/>
      <c r="AB381" s="149">
        <f>IF('SUIVI DES VERIFICATIONS'!$V381="","",IF('SUIVI DES VERIFICATIONS'!$V381&lt;='SUIVI DES VERIFICATIONS'!$AD381,0,'SUIVI DES VERIFICATIONS'!$V381-'SUIVI DES VERIFICATIONS'!$AD381))</f>
        <v>0</v>
      </c>
      <c r="AC381" s="138" t="str">
        <f t="shared" si="11"/>
        <v>MARS</v>
      </c>
      <c r="AD381" s="139">
        <f>VLOOKUP('SUIVI DES VERIFICATIONS'!$AC381,'Liste 2'!$D$1:$E$12,2,FALSE)</f>
        <v>43555</v>
      </c>
      <c r="AE381" s="138">
        <f>IF('SUIVI DES VERIFICATIONS'!$V381="","",(MONTH('SUIVI DES VERIFICATIONS'!$V381))-(MONTH('SUIVI DES VERIFICATIONS'!$AD381)))</f>
        <v>-2</v>
      </c>
      <c r="AF381" s="138" t="str">
        <f>IF(V381="","",VLOOKUP(MONTH(V381),LISTES!$A$15:$B$26,2,FALSE))</f>
        <v>JANVIER</v>
      </c>
      <c r="AG381" s="140" t="s">
        <v>7</v>
      </c>
      <c r="AH381" s="87"/>
      <c r="AI381" s="87"/>
      <c r="AJ381" s="87"/>
      <c r="AK381" s="118"/>
      <c r="AL381" s="87"/>
      <c r="AM381" s="119"/>
      <c r="AN381" s="127"/>
      <c r="AO381" s="162">
        <f>IF('SUIVI DES VERIFICATIONS'!$V381&gt;0,IF('SUIVI DES VERIFICATIONS'!$W381="",1,0),0)</f>
        <v>0</v>
      </c>
      <c r="AP381" s="141">
        <f>IF('SUIVI DES VERIFICATIONS'!$V381&gt;0,IF('SUIVI DES VERIFICATIONS'!$X381="",1,0),0)</f>
        <v>0</v>
      </c>
      <c r="AQ381" s="141">
        <f>IF('SUIVI DES VERIFICATIONS'!$V381&gt;0,IF('SUIVI DES VERIFICATIONS'!$AG381="",1,0),0)</f>
        <v>0</v>
      </c>
      <c r="AR381" s="150" t="str">
        <f>IF(Y381="","",VLOOKUP(Y381,'[1]TABLEAU LC1'!A:A,1,FALSE))</f>
        <v>2019-453</v>
      </c>
    </row>
    <row r="382" spans="1:44" ht="30" customHeight="1">
      <c r="A382" s="95" t="str">
        <f t="shared" si="10"/>
        <v>33820-4--6</v>
      </c>
      <c r="B382" s="85">
        <v>33820</v>
      </c>
      <c r="C382" s="81" t="str">
        <f>VLOOKUP(A382,'Liste détentions mat2k'!$A$1:$I$2946,3,FALSE)</f>
        <v xml:space="preserve">EPPA TOULON                   </v>
      </c>
      <c r="D382" s="86">
        <v>4</v>
      </c>
      <c r="E382" s="86"/>
      <c r="F382" s="86">
        <v>6</v>
      </c>
      <c r="G382" s="81" t="str">
        <f>IF('SUIVI DES VERIFICATIONS'!$D382="","",VLOOKUP(A382,'Liste détentions mat2k'!$A$1:$I$2946,5,FALSE))</f>
        <v xml:space="preserve">BATAILLON DES ELEVES          </v>
      </c>
      <c r="H382" s="81" t="str">
        <f>IF('SUIVI DES VERIFICATIONS'!$E382="","",VLOOKUP(A382,'Liste détentions mat2k'!$A$1:$I$2946,7,FALSE))</f>
        <v/>
      </c>
      <c r="I382" s="102" t="str">
        <f>IF('SUIVI DES VERIFICATIONS'!$F382="","",VLOOKUP(A382,'Liste détentions mat2k'!$A$1:$I$2946,9,FALSE))</f>
        <v xml:space="preserve">AUDIOVISUEL                   </v>
      </c>
      <c r="J382" s="109"/>
      <c r="K382" s="104"/>
      <c r="L382" s="104" t="s">
        <v>529</v>
      </c>
      <c r="M382" s="104"/>
      <c r="N382" s="104"/>
      <c r="O382" s="104"/>
      <c r="P382" s="104"/>
      <c r="Q382" s="104"/>
      <c r="R382" s="104"/>
      <c r="S382" s="104"/>
      <c r="T382" s="104"/>
      <c r="U382" s="114"/>
      <c r="V382" s="123">
        <v>43472</v>
      </c>
      <c r="W382" s="117" t="s">
        <v>537</v>
      </c>
      <c r="X382" s="117" t="s">
        <v>825</v>
      </c>
      <c r="Y382" s="128" t="s">
        <v>717</v>
      </c>
      <c r="Z382" s="123"/>
      <c r="AA382" s="132"/>
      <c r="AB382" s="151">
        <f>IF('SUIVI DES VERIFICATIONS'!$V382="","",IF('SUIVI DES VERIFICATIONS'!$V382&lt;='SUIVI DES VERIFICATIONS'!$AD382,0,'SUIVI DES VERIFICATIONS'!$V382-'SUIVI DES VERIFICATIONS'!$AD382))</f>
        <v>0</v>
      </c>
      <c r="AC382" s="134" t="str">
        <f t="shared" si="11"/>
        <v>MARS</v>
      </c>
      <c r="AD382" s="135">
        <f>VLOOKUP('SUIVI DES VERIFICATIONS'!$AC382,'Liste 2'!$D$1:$E$12,2,FALSE)</f>
        <v>43555</v>
      </c>
      <c r="AE382" s="134">
        <f>IF('SUIVI DES VERIFICATIONS'!$V382="","",(MONTH('SUIVI DES VERIFICATIONS'!$V382))-(MONTH('SUIVI DES VERIFICATIONS'!$AD382)))</f>
        <v>-2</v>
      </c>
      <c r="AF382" s="134" t="str">
        <f>IF(V382="","",VLOOKUP(MONTH(V382),LISTES!$A$15:$B$26,2,FALSE))</f>
        <v>JANVIER</v>
      </c>
      <c r="AG382" s="136" t="s">
        <v>7</v>
      </c>
      <c r="AH382" s="81"/>
      <c r="AI382" s="81"/>
      <c r="AJ382" s="81"/>
      <c r="AK382" s="116"/>
      <c r="AL382" s="81"/>
      <c r="AM382" s="117"/>
      <c r="AN382" s="128"/>
      <c r="AO382" s="163">
        <f>IF('SUIVI DES VERIFICATIONS'!$V382&gt;0,IF('SUIVI DES VERIFICATIONS'!$W382="",1,0),0)</f>
        <v>0</v>
      </c>
      <c r="AP382" s="137">
        <f>IF('SUIVI DES VERIFICATIONS'!$V382&gt;0,IF('SUIVI DES VERIFICATIONS'!$X382="",1,0),0)</f>
        <v>0</v>
      </c>
      <c r="AQ382" s="137">
        <f>IF('SUIVI DES VERIFICATIONS'!$V382&gt;0,IF('SUIVI DES VERIFICATIONS'!$AG382="",1,0),0)</f>
        <v>0</v>
      </c>
      <c r="AR382" s="152" t="str">
        <f>IF(Y382="","",VLOOKUP(Y382,'[1]TABLEAU LC1'!A:A,1,FALSE))</f>
        <v>2019-454</v>
      </c>
    </row>
    <row r="383" spans="1:44" ht="30" customHeight="1">
      <c r="A383" s="94" t="str">
        <f t="shared" si="10"/>
        <v>33820-4--7</v>
      </c>
      <c r="B383" s="88">
        <v>33820</v>
      </c>
      <c r="C383" s="87" t="str">
        <f>VLOOKUP(A383,'Liste détentions mat2k'!$A$1:$I$2946,3,FALSE)</f>
        <v xml:space="preserve">EPPA TOULON                   </v>
      </c>
      <c r="D383" s="89">
        <v>4</v>
      </c>
      <c r="E383" s="89"/>
      <c r="F383" s="89">
        <v>7</v>
      </c>
      <c r="G383" s="87" t="str">
        <f>IF('SUIVI DES VERIFICATIONS'!$D383="","",VLOOKUP(A383,'Liste détentions mat2k'!$A$1:$I$2946,5,FALSE))</f>
        <v xml:space="preserve">BATAILLON DES ELEVES          </v>
      </c>
      <c r="H383" s="87" t="str">
        <f>IF('SUIVI DES VERIFICATIONS'!$E383="","",VLOOKUP(A383,'Liste détentions mat2k'!$A$1:$I$2946,7,FALSE))</f>
        <v/>
      </c>
      <c r="I383" s="101" t="str">
        <f>IF('SUIVI DES VERIFICATIONS'!$F383="","",VLOOKUP(A383,'Liste détentions mat2k'!$A$1:$I$2946,9,FALSE))</f>
        <v xml:space="preserve">SPORT (VIDE)                  </v>
      </c>
      <c r="J383" s="108" t="s">
        <v>525</v>
      </c>
      <c r="K383" s="105"/>
      <c r="L383" s="105" t="s">
        <v>529</v>
      </c>
      <c r="M383" s="105"/>
      <c r="N383" s="105"/>
      <c r="O383" s="105"/>
      <c r="P383" s="105"/>
      <c r="Q383" s="105"/>
      <c r="R383" s="105"/>
      <c r="S383" s="105"/>
      <c r="T383" s="105"/>
      <c r="U383" s="113"/>
      <c r="V383" s="122">
        <v>43472</v>
      </c>
      <c r="W383" s="119" t="s">
        <v>537</v>
      </c>
      <c r="X383" s="119" t="s">
        <v>825</v>
      </c>
      <c r="Y383" s="127" t="s">
        <v>718</v>
      </c>
      <c r="Z383" s="122"/>
      <c r="AA383" s="131"/>
      <c r="AB383" s="149">
        <f>IF('SUIVI DES VERIFICATIONS'!$V383="","",IF('SUIVI DES VERIFICATIONS'!$V383&lt;='SUIVI DES VERIFICATIONS'!$AD383,0,'SUIVI DES VERIFICATIONS'!$V383-'SUIVI DES VERIFICATIONS'!$AD383))</f>
        <v>0</v>
      </c>
      <c r="AC383" s="138" t="str">
        <f t="shared" si="11"/>
        <v>MARS</v>
      </c>
      <c r="AD383" s="139">
        <f>VLOOKUP('SUIVI DES VERIFICATIONS'!$AC383,'Liste 2'!$D$1:$E$12,2,FALSE)</f>
        <v>43555</v>
      </c>
      <c r="AE383" s="138">
        <f>IF('SUIVI DES VERIFICATIONS'!$V383="","",(MONTH('SUIVI DES VERIFICATIONS'!$V383))-(MONTH('SUIVI DES VERIFICATIONS'!$AD383)))</f>
        <v>-2</v>
      </c>
      <c r="AF383" s="138" t="str">
        <f>IF(V383="","",VLOOKUP(MONTH(V383),LISTES!$A$15:$B$26,2,FALSE))</f>
        <v>JANVIER</v>
      </c>
      <c r="AG383" s="140" t="s">
        <v>7</v>
      </c>
      <c r="AH383" s="87"/>
      <c r="AI383" s="87"/>
      <c r="AJ383" s="87"/>
      <c r="AK383" s="118"/>
      <c r="AL383" s="87"/>
      <c r="AM383" s="119"/>
      <c r="AN383" s="127"/>
      <c r="AO383" s="162">
        <f>IF('SUIVI DES VERIFICATIONS'!$V383&gt;0,IF('SUIVI DES VERIFICATIONS'!$W383="",1,0),0)</f>
        <v>0</v>
      </c>
      <c r="AP383" s="141">
        <f>IF('SUIVI DES VERIFICATIONS'!$V383&gt;0,IF('SUIVI DES VERIFICATIONS'!$X383="",1,0),0)</f>
        <v>0</v>
      </c>
      <c r="AQ383" s="141">
        <f>IF('SUIVI DES VERIFICATIONS'!$V383&gt;0,IF('SUIVI DES VERIFICATIONS'!$AG383="",1,0),0)</f>
        <v>0</v>
      </c>
      <c r="AR383" s="150" t="str">
        <f>IF(Y383="","",VLOOKUP(Y383,'[1]TABLEAU LC1'!A:A,1,FALSE))</f>
        <v>2019-455</v>
      </c>
    </row>
    <row r="384" spans="1:44" ht="30" customHeight="1">
      <c r="A384" s="95" t="str">
        <f t="shared" si="10"/>
        <v>63064-0--0</v>
      </c>
      <c r="B384" s="85">
        <v>63064</v>
      </c>
      <c r="C384" s="81" t="str">
        <f>VLOOKUP(A384,'Liste détentions mat2k'!$A$1:$I$2946,3,FALSE)</f>
        <v xml:space="preserve">ESID                          </v>
      </c>
      <c r="D384" s="86">
        <v>0</v>
      </c>
      <c r="E384" s="86"/>
      <c r="F384" s="86">
        <v>0</v>
      </c>
      <c r="G384" s="81" t="str">
        <f>IF('SUIVI DES VERIFICATIONS'!$D384="","",VLOOKUP(A384,'Liste détentions mat2k'!$A$1:$I$2946,5,FALSE))</f>
        <v xml:space="preserve">ATELIER MACONNERIE            </v>
      </c>
      <c r="H384" s="81" t="str">
        <f>IF('SUIVI DES VERIFICATIONS'!$E384="","",VLOOKUP(A384,'Liste détentions mat2k'!$A$1:$I$2946,7,FALSE))</f>
        <v/>
      </c>
      <c r="I384" s="102" t="str">
        <f>IF('SUIVI DES VERIFICATIONS'!$F384="","",VLOOKUP(A384,'Liste détentions mat2k'!$A$1:$I$2946,9,FALSE))</f>
        <v xml:space="preserve">MACONNERIE                    </v>
      </c>
      <c r="J384" s="109" t="s">
        <v>525</v>
      </c>
      <c r="K384" s="104"/>
      <c r="L384" s="104"/>
      <c r="M384" s="104" t="s">
        <v>529</v>
      </c>
      <c r="N384" s="104"/>
      <c r="O384" s="104"/>
      <c r="P384" s="104"/>
      <c r="Q384" s="104"/>
      <c r="R384" s="104"/>
      <c r="S384" s="104"/>
      <c r="T384" s="104"/>
      <c r="U384" s="114"/>
      <c r="V384" s="123"/>
      <c r="W384" s="117"/>
      <c r="X384" s="117"/>
      <c r="Y384" s="128"/>
      <c r="Z384" s="123"/>
      <c r="AA384" s="132"/>
      <c r="AB384" s="151" t="str">
        <f>IF('SUIVI DES VERIFICATIONS'!$V384="","",IF('SUIVI DES VERIFICATIONS'!$V384&lt;='SUIVI DES VERIFICATIONS'!$AD384,0,'SUIVI DES VERIFICATIONS'!$V384-'SUIVI DES VERIFICATIONS'!$AD384))</f>
        <v/>
      </c>
      <c r="AC384" s="134" t="str">
        <f t="shared" si="11"/>
        <v>AVRIL</v>
      </c>
      <c r="AD384" s="135">
        <f>VLOOKUP('SUIVI DES VERIFICATIONS'!$AC384,'Liste 2'!$D$1:$E$12,2,FALSE)</f>
        <v>43585</v>
      </c>
      <c r="AE384" s="134" t="str">
        <f>IF('SUIVI DES VERIFICATIONS'!$V384="","",(MONTH('SUIVI DES VERIFICATIONS'!$V384))-(MONTH('SUIVI DES VERIFICATIONS'!$AD384)))</f>
        <v/>
      </c>
      <c r="AF384" s="134" t="str">
        <f>IF(V384="","",VLOOKUP(MONTH(V384),LISTES!$A$15:$B$26,2,FALSE))</f>
        <v/>
      </c>
      <c r="AG384" s="136"/>
      <c r="AH384" s="81"/>
      <c r="AI384" s="81"/>
      <c r="AJ384" s="81"/>
      <c r="AK384" s="116"/>
      <c r="AL384" s="81"/>
      <c r="AM384" s="117"/>
      <c r="AN384" s="128" t="s">
        <v>33</v>
      </c>
      <c r="AO384" s="163">
        <f>IF('SUIVI DES VERIFICATIONS'!$V384&gt;0,IF('SUIVI DES VERIFICATIONS'!$W384="",1,0),0)</f>
        <v>0</v>
      </c>
      <c r="AP384" s="137">
        <f>IF('SUIVI DES VERIFICATIONS'!$V384&gt;0,IF('SUIVI DES VERIFICATIONS'!$X384="",1,0),0)</f>
        <v>0</v>
      </c>
      <c r="AQ384" s="137">
        <f>IF('SUIVI DES VERIFICATIONS'!$V384&gt;0,IF('SUIVI DES VERIFICATIONS'!$AG384="",1,0),0)</f>
        <v>0</v>
      </c>
      <c r="AR384" s="152" t="str">
        <f>IF(Y384="","",VLOOKUP(Y384,'[1]TABLEAU LC1'!A:A,1,FALSE))</f>
        <v/>
      </c>
    </row>
    <row r="385" spans="1:44" ht="30" customHeight="1">
      <c r="A385" s="94" t="str">
        <f t="shared" si="10"/>
        <v>63064-1--0</v>
      </c>
      <c r="B385" s="88">
        <v>63064</v>
      </c>
      <c r="C385" s="87" t="str">
        <f>VLOOKUP(A385,'Liste détentions mat2k'!$A$1:$I$2946,3,FALSE)</f>
        <v xml:space="preserve">ESID                          </v>
      </c>
      <c r="D385" s="89">
        <v>1</v>
      </c>
      <c r="E385" s="89"/>
      <c r="F385" s="89">
        <v>0</v>
      </c>
      <c r="G385" s="87" t="str">
        <f>IF('SUIVI DES VERIFICATIONS'!$D385="","",VLOOKUP(A385,'Liste détentions mat2k'!$A$1:$I$2946,5,FALSE))</f>
        <v xml:space="preserve">ATELIER MULTISERVICES         </v>
      </c>
      <c r="H385" s="87" t="str">
        <f>IF('SUIVI DES VERIFICATIONS'!$E385="","",VLOOKUP(A385,'Liste détentions mat2k'!$A$1:$I$2946,7,FALSE))</f>
        <v/>
      </c>
      <c r="I385" s="101" t="str">
        <f>IF('SUIVI DES VERIFICATIONS'!$F385="","",VLOOKUP(A385,'Liste détentions mat2k'!$A$1:$I$2946,9,FALSE))</f>
        <v xml:space="preserve">MULTISERVICES                 </v>
      </c>
      <c r="J385" s="108" t="s">
        <v>525</v>
      </c>
      <c r="K385" s="105"/>
      <c r="L385" s="105"/>
      <c r="M385" s="105" t="s">
        <v>529</v>
      </c>
      <c r="N385" s="105"/>
      <c r="O385" s="105"/>
      <c r="P385" s="105"/>
      <c r="Q385" s="105"/>
      <c r="R385" s="105"/>
      <c r="S385" s="105"/>
      <c r="T385" s="105"/>
      <c r="U385" s="113"/>
      <c r="V385" s="122"/>
      <c r="W385" s="119"/>
      <c r="X385" s="119"/>
      <c r="Y385" s="127"/>
      <c r="Z385" s="122"/>
      <c r="AA385" s="131"/>
      <c r="AB385" s="149" t="str">
        <f>IF('SUIVI DES VERIFICATIONS'!$V385="","",IF('SUIVI DES VERIFICATIONS'!$V385&lt;='SUIVI DES VERIFICATIONS'!$AD385,0,'SUIVI DES VERIFICATIONS'!$V385-'SUIVI DES VERIFICATIONS'!$AD385))</f>
        <v/>
      </c>
      <c r="AC385" s="138" t="str">
        <f t="shared" si="11"/>
        <v>AVRIL</v>
      </c>
      <c r="AD385" s="139">
        <f>VLOOKUP('SUIVI DES VERIFICATIONS'!$AC385,'Liste 2'!$D$1:$E$12,2,FALSE)</f>
        <v>43585</v>
      </c>
      <c r="AE385" s="138" t="str">
        <f>IF('SUIVI DES VERIFICATIONS'!$V385="","",(MONTH('SUIVI DES VERIFICATIONS'!$V385))-(MONTH('SUIVI DES VERIFICATIONS'!$AD385)))</f>
        <v/>
      </c>
      <c r="AF385" s="138" t="str">
        <f>IF(V385="","",VLOOKUP(MONTH(V385),LISTES!$A$15:$B$26,2,FALSE))</f>
        <v/>
      </c>
      <c r="AG385" s="140"/>
      <c r="AH385" s="87"/>
      <c r="AI385" s="87"/>
      <c r="AJ385" s="87"/>
      <c r="AK385" s="118"/>
      <c r="AL385" s="87"/>
      <c r="AM385" s="119"/>
      <c r="AN385" s="127"/>
      <c r="AO385" s="162">
        <f>IF('SUIVI DES VERIFICATIONS'!$V385&gt;0,IF('SUIVI DES VERIFICATIONS'!$W385="",1,0),0)</f>
        <v>0</v>
      </c>
      <c r="AP385" s="141">
        <f>IF('SUIVI DES VERIFICATIONS'!$V385&gt;0,IF('SUIVI DES VERIFICATIONS'!$X385="",1,0),0)</f>
        <v>0</v>
      </c>
      <c r="AQ385" s="141">
        <f>IF('SUIVI DES VERIFICATIONS'!$V385&gt;0,IF('SUIVI DES VERIFICATIONS'!$AG385="",1,0),0)</f>
        <v>0</v>
      </c>
      <c r="AR385" s="150" t="str">
        <f>IF(Y385="","",VLOOKUP(Y385,'[1]TABLEAU LC1'!A:A,1,FALSE))</f>
        <v/>
      </c>
    </row>
    <row r="386" spans="1:44" ht="30" customHeight="1">
      <c r="A386" s="95" t="str">
        <f t="shared" ref="A386:A449" si="12">CONCATENATE(B386,"-",D386,"-",E386,"-",F386)</f>
        <v>63064-3--0</v>
      </c>
      <c r="B386" s="85">
        <v>63064</v>
      </c>
      <c r="C386" s="81" t="str">
        <f>VLOOKUP(A386,'Liste détentions mat2k'!$A$1:$I$2946,3,FALSE)</f>
        <v xml:space="preserve">ESID                          </v>
      </c>
      <c r="D386" s="86">
        <v>3</v>
      </c>
      <c r="E386" s="86"/>
      <c r="F386" s="86">
        <v>0</v>
      </c>
      <c r="G386" s="81" t="str">
        <f>IF('SUIVI DES VERIFICATIONS'!$D386="","",VLOOKUP(A386,'Liste détentions mat2k'!$A$1:$I$2946,5,FALSE))</f>
        <v xml:space="preserve">ATELIER MACONNERIE MENUISERIE </v>
      </c>
      <c r="H386" s="81" t="str">
        <f>IF('SUIVI DES VERIFICATIONS'!$E386="","",VLOOKUP(A386,'Liste détentions mat2k'!$A$1:$I$2946,7,FALSE))</f>
        <v/>
      </c>
      <c r="I386" s="102" t="str">
        <f>IF('SUIVI DES VERIFICATIONS'!$F386="","",VLOOKUP(A386,'Liste détentions mat2k'!$A$1:$I$2946,9,FALSE))</f>
        <v xml:space="preserve">CASERNEMENT                   </v>
      </c>
      <c r="J386" s="109" t="s">
        <v>525</v>
      </c>
      <c r="K386" s="104"/>
      <c r="L386" s="104"/>
      <c r="M386" s="104" t="s">
        <v>529</v>
      </c>
      <c r="N386" s="104"/>
      <c r="O386" s="104"/>
      <c r="P386" s="104"/>
      <c r="Q386" s="104"/>
      <c r="R386" s="104"/>
      <c r="S386" s="104"/>
      <c r="T386" s="104"/>
      <c r="U386" s="114"/>
      <c r="V386" s="123"/>
      <c r="W386" s="117"/>
      <c r="X386" s="117"/>
      <c r="Y386" s="128"/>
      <c r="Z386" s="123"/>
      <c r="AA386" s="132"/>
      <c r="AB386" s="151" t="str">
        <f>IF('SUIVI DES VERIFICATIONS'!$V386="","",IF('SUIVI DES VERIFICATIONS'!$V386&lt;='SUIVI DES VERIFICATIONS'!$AD386,0,'SUIVI DES VERIFICATIONS'!$V386-'SUIVI DES VERIFICATIONS'!$AD386))</f>
        <v/>
      </c>
      <c r="AC386" s="134" t="str">
        <f t="shared" ref="AC386:AC449" si="13">IF(J386&lt;&gt;"","JANVIER",IF(K386&lt;&gt;"","FEVRIER",IF(L386&lt;&gt;"","MARS",IF(M386&lt;&gt;"","AVRIL",IF(N386&lt;&gt;"","MAI",IF(O386&lt;&gt;"","JUIN",IF(P386&lt;&gt;"","JUILLET",IF(Q386&lt;&gt;"","AOUT",IF(R386&lt;&gt;"","SEPTEMBRE",IF(S386&lt;&gt;"","OCTOBRE",IF(T386&lt;&gt;"","NOVEMBRE",IF(U386&lt;&gt;"","DECEMBRE",""))))))))))))</f>
        <v>AVRIL</v>
      </c>
      <c r="AD386" s="135">
        <f>VLOOKUP('SUIVI DES VERIFICATIONS'!$AC386,'Liste 2'!$D$1:$E$12,2,FALSE)</f>
        <v>43585</v>
      </c>
      <c r="AE386" s="134" t="str">
        <f>IF('SUIVI DES VERIFICATIONS'!$V386="","",(MONTH('SUIVI DES VERIFICATIONS'!$V386))-(MONTH('SUIVI DES VERIFICATIONS'!$AD386)))</f>
        <v/>
      </c>
      <c r="AF386" s="134" t="str">
        <f>IF(V386="","",VLOOKUP(MONTH(V386),LISTES!$A$15:$B$26,2,FALSE))</f>
        <v/>
      </c>
      <c r="AG386" s="136"/>
      <c r="AH386" s="81"/>
      <c r="AI386" s="81"/>
      <c r="AJ386" s="81"/>
      <c r="AK386" s="116"/>
      <c r="AL386" s="81"/>
      <c r="AM386" s="117"/>
      <c r="AN386" s="128"/>
      <c r="AO386" s="163">
        <f>IF('SUIVI DES VERIFICATIONS'!$V386&gt;0,IF('SUIVI DES VERIFICATIONS'!$W386="",1,0),0)</f>
        <v>0</v>
      </c>
      <c r="AP386" s="137">
        <f>IF('SUIVI DES VERIFICATIONS'!$V386&gt;0,IF('SUIVI DES VERIFICATIONS'!$X386="",1,0),0)</f>
        <v>0</v>
      </c>
      <c r="AQ386" s="137">
        <f>IF('SUIVI DES VERIFICATIONS'!$V386&gt;0,IF('SUIVI DES VERIFICATIONS'!$AG386="",1,0),0)</f>
        <v>0</v>
      </c>
      <c r="AR386" s="152" t="str">
        <f>IF(Y386="","",VLOOKUP(Y386,'[1]TABLEAU LC1'!A:A,1,FALSE))</f>
        <v/>
      </c>
    </row>
    <row r="387" spans="1:44" ht="30" customHeight="1">
      <c r="A387" s="94" t="str">
        <f t="shared" si="12"/>
        <v>63064-5--0</v>
      </c>
      <c r="B387" s="88">
        <v>63064</v>
      </c>
      <c r="C387" s="87" t="str">
        <f>VLOOKUP(A387,'Liste détentions mat2k'!$A$1:$I$2946,3,FALSE)</f>
        <v xml:space="preserve">ESID                          </v>
      </c>
      <c r="D387" s="89">
        <v>5</v>
      </c>
      <c r="E387" s="89"/>
      <c r="F387" s="89">
        <v>0</v>
      </c>
      <c r="G387" s="87" t="str">
        <f>IF('SUIVI DES VERIFICATIONS'!$D387="","",VLOOKUP(A387,'Liste détentions mat2k'!$A$1:$I$2946,5,FALSE))</f>
        <v xml:space="preserve">ANTENNE LAMALGUE              </v>
      </c>
      <c r="H387" s="87" t="str">
        <f>IF('SUIVI DES VERIFICATIONS'!$E387="","",VLOOKUP(A387,'Liste détentions mat2k'!$A$1:$I$2946,7,FALSE))</f>
        <v/>
      </c>
      <c r="I387" s="101" t="str">
        <f>IF('SUIVI DES VERIFICATIONS'!$F387="","",VLOOKUP(A387,'Liste détentions mat2k'!$A$1:$I$2946,9,FALSE))</f>
        <v xml:space="preserve">ELECTRICITE                   </v>
      </c>
      <c r="J387" s="108" t="s">
        <v>525</v>
      </c>
      <c r="K387" s="105"/>
      <c r="L387" s="105"/>
      <c r="M387" s="105" t="s">
        <v>529</v>
      </c>
      <c r="N387" s="105"/>
      <c r="O387" s="105"/>
      <c r="P387" s="105"/>
      <c r="Q387" s="105"/>
      <c r="R387" s="105"/>
      <c r="S387" s="105"/>
      <c r="T387" s="105"/>
      <c r="U387" s="113"/>
      <c r="V387" s="122"/>
      <c r="W387" s="119"/>
      <c r="X387" s="119"/>
      <c r="Y387" s="127"/>
      <c r="Z387" s="122"/>
      <c r="AA387" s="131"/>
      <c r="AB387" s="149" t="str">
        <f>IF('SUIVI DES VERIFICATIONS'!$V387="","",IF('SUIVI DES VERIFICATIONS'!$V387&lt;='SUIVI DES VERIFICATIONS'!$AD387,0,'SUIVI DES VERIFICATIONS'!$V387-'SUIVI DES VERIFICATIONS'!$AD387))</f>
        <v/>
      </c>
      <c r="AC387" s="138" t="str">
        <f t="shared" si="13"/>
        <v>AVRIL</v>
      </c>
      <c r="AD387" s="139">
        <f>VLOOKUP('SUIVI DES VERIFICATIONS'!$AC387,'Liste 2'!$D$1:$E$12,2,FALSE)</f>
        <v>43585</v>
      </c>
      <c r="AE387" s="138" t="str">
        <f>IF('SUIVI DES VERIFICATIONS'!$V387="","",(MONTH('SUIVI DES VERIFICATIONS'!$V387))-(MONTH('SUIVI DES VERIFICATIONS'!$AD387)))</f>
        <v/>
      </c>
      <c r="AF387" s="138" t="str">
        <f>IF(V387="","",VLOOKUP(MONTH(V387),LISTES!$A$15:$B$26,2,FALSE))</f>
        <v/>
      </c>
      <c r="AG387" s="140"/>
      <c r="AH387" s="87"/>
      <c r="AI387" s="87"/>
      <c r="AJ387" s="87"/>
      <c r="AK387" s="118"/>
      <c r="AL387" s="87"/>
      <c r="AM387" s="119"/>
      <c r="AN387" s="127"/>
      <c r="AO387" s="162">
        <f>IF('SUIVI DES VERIFICATIONS'!$V387&gt;0,IF('SUIVI DES VERIFICATIONS'!$W387="",1,0),0)</f>
        <v>0</v>
      </c>
      <c r="AP387" s="141">
        <f>IF('SUIVI DES VERIFICATIONS'!$V387&gt;0,IF('SUIVI DES VERIFICATIONS'!$X387="",1,0),0)</f>
        <v>0</v>
      </c>
      <c r="AQ387" s="141">
        <f>IF('SUIVI DES VERIFICATIONS'!$V387&gt;0,IF('SUIVI DES VERIFICATIONS'!$AG387="",1,0),0)</f>
        <v>0</v>
      </c>
      <c r="AR387" s="150" t="str">
        <f>IF(Y387="","",VLOOKUP(Y387,'[1]TABLEAU LC1'!A:A,1,FALSE))</f>
        <v/>
      </c>
    </row>
    <row r="388" spans="1:44" ht="30" customHeight="1">
      <c r="A388" s="95" t="str">
        <f t="shared" si="12"/>
        <v>63064-5--1</v>
      </c>
      <c r="B388" s="85">
        <v>63064</v>
      </c>
      <c r="C388" s="81" t="str">
        <f>VLOOKUP(A388,'Liste détentions mat2k'!$A$1:$I$2946,3,FALSE)</f>
        <v xml:space="preserve">ESID                          </v>
      </c>
      <c r="D388" s="86">
        <v>5</v>
      </c>
      <c r="E388" s="86"/>
      <c r="F388" s="86">
        <v>1</v>
      </c>
      <c r="G388" s="81" t="str">
        <f>IF('SUIVI DES VERIFICATIONS'!$D388="","",VLOOKUP(A388,'Liste détentions mat2k'!$A$1:$I$2946,5,FALSE))</f>
        <v xml:space="preserve">ANTENNE LAMALGUE              </v>
      </c>
      <c r="H388" s="81" t="str">
        <f>IF('SUIVI DES VERIFICATIONS'!$E388="","",VLOOKUP(A388,'Liste détentions mat2k'!$A$1:$I$2946,7,FALSE))</f>
        <v/>
      </c>
      <c r="I388" s="102" t="str">
        <f>IF('SUIVI DES VERIFICATIONS'!$F388="","",VLOOKUP(A388,'Liste détentions mat2k'!$A$1:$I$2946,9,FALSE))</f>
        <v xml:space="preserve">PLOMBERIE                     </v>
      </c>
      <c r="J388" s="109" t="s">
        <v>525</v>
      </c>
      <c r="K388" s="104"/>
      <c r="L388" s="104"/>
      <c r="M388" s="104" t="s">
        <v>529</v>
      </c>
      <c r="N388" s="104"/>
      <c r="O388" s="104"/>
      <c r="P388" s="104"/>
      <c r="Q388" s="104"/>
      <c r="R388" s="104"/>
      <c r="S388" s="104"/>
      <c r="T388" s="104"/>
      <c r="U388" s="114"/>
      <c r="V388" s="123"/>
      <c r="W388" s="117"/>
      <c r="X388" s="117"/>
      <c r="Y388" s="128"/>
      <c r="Z388" s="123"/>
      <c r="AA388" s="132"/>
      <c r="AB388" s="151" t="str">
        <f>IF('SUIVI DES VERIFICATIONS'!$V388="","",IF('SUIVI DES VERIFICATIONS'!$V388&lt;='SUIVI DES VERIFICATIONS'!$AD388,0,'SUIVI DES VERIFICATIONS'!$V388-'SUIVI DES VERIFICATIONS'!$AD388))</f>
        <v/>
      </c>
      <c r="AC388" s="134" t="str">
        <f t="shared" si="13"/>
        <v>AVRIL</v>
      </c>
      <c r="AD388" s="135">
        <f>VLOOKUP('SUIVI DES VERIFICATIONS'!$AC388,'Liste 2'!$D$1:$E$12,2,FALSE)</f>
        <v>43585</v>
      </c>
      <c r="AE388" s="134" t="str">
        <f>IF('SUIVI DES VERIFICATIONS'!$V388="","",(MONTH('SUIVI DES VERIFICATIONS'!$V388))-(MONTH('SUIVI DES VERIFICATIONS'!$AD388)))</f>
        <v/>
      </c>
      <c r="AF388" s="134" t="str">
        <f>IF(V388="","",VLOOKUP(MONTH(V388),LISTES!$A$15:$B$26,2,FALSE))</f>
        <v/>
      </c>
      <c r="AG388" s="136"/>
      <c r="AH388" s="81"/>
      <c r="AI388" s="81"/>
      <c r="AJ388" s="81"/>
      <c r="AK388" s="116"/>
      <c r="AL388" s="81"/>
      <c r="AM388" s="117"/>
      <c r="AN388" s="128"/>
      <c r="AO388" s="163">
        <f>IF('SUIVI DES VERIFICATIONS'!$V388&gt;0,IF('SUIVI DES VERIFICATIONS'!$W388="",1,0),0)</f>
        <v>0</v>
      </c>
      <c r="AP388" s="137">
        <f>IF('SUIVI DES VERIFICATIONS'!$V388&gt;0,IF('SUIVI DES VERIFICATIONS'!$X388="",1,0),0)</f>
        <v>0</v>
      </c>
      <c r="AQ388" s="137">
        <f>IF('SUIVI DES VERIFICATIONS'!$V388&gt;0,IF('SUIVI DES VERIFICATIONS'!$AG388="",1,0),0)</f>
        <v>0</v>
      </c>
      <c r="AR388" s="152" t="str">
        <f>IF(Y388="","",VLOOKUP(Y388,'[1]TABLEAU LC1'!A:A,1,FALSE))</f>
        <v/>
      </c>
    </row>
    <row r="389" spans="1:44" ht="30" customHeight="1">
      <c r="A389" s="94" t="str">
        <f t="shared" si="12"/>
        <v>63064-5--2</v>
      </c>
      <c r="B389" s="88">
        <v>63064</v>
      </c>
      <c r="C389" s="87" t="str">
        <f>VLOOKUP(A389,'Liste détentions mat2k'!$A$1:$I$2946,3,FALSE)</f>
        <v xml:space="preserve">ESID                          </v>
      </c>
      <c r="D389" s="89">
        <v>5</v>
      </c>
      <c r="E389" s="89"/>
      <c r="F389" s="89">
        <v>2</v>
      </c>
      <c r="G389" s="87" t="str">
        <f>IF('SUIVI DES VERIFICATIONS'!$D389="","",VLOOKUP(A389,'Liste détentions mat2k'!$A$1:$I$2946,5,FALSE))</f>
        <v xml:space="preserve">ANTENNE LAMALGUE              </v>
      </c>
      <c r="H389" s="87" t="str">
        <f>IF('SUIVI DES VERIFICATIONS'!$E389="","",VLOOKUP(A389,'Liste détentions mat2k'!$A$1:$I$2946,7,FALSE))</f>
        <v/>
      </c>
      <c r="I389" s="101" t="str">
        <f>IF('SUIVI DES VERIFICATIONS'!$F389="","",VLOOKUP(A389,'Liste détentions mat2k'!$A$1:$I$2946,9,FALSE))</f>
        <v xml:space="preserve">MECANIQUE                     </v>
      </c>
      <c r="J389" s="108" t="s">
        <v>525</v>
      </c>
      <c r="K389" s="105"/>
      <c r="L389" s="105"/>
      <c r="M389" s="105" t="s">
        <v>529</v>
      </c>
      <c r="N389" s="105"/>
      <c r="O389" s="105"/>
      <c r="P389" s="105"/>
      <c r="Q389" s="105"/>
      <c r="R389" s="105"/>
      <c r="S389" s="105"/>
      <c r="T389" s="105"/>
      <c r="U389" s="113"/>
      <c r="V389" s="122"/>
      <c r="W389" s="119"/>
      <c r="X389" s="119"/>
      <c r="Y389" s="127"/>
      <c r="Z389" s="122"/>
      <c r="AA389" s="131"/>
      <c r="AB389" s="149" t="str">
        <f>IF('SUIVI DES VERIFICATIONS'!$V389="","",IF('SUIVI DES VERIFICATIONS'!$V389&lt;='SUIVI DES VERIFICATIONS'!$AD389,0,'SUIVI DES VERIFICATIONS'!$V389-'SUIVI DES VERIFICATIONS'!$AD389))</f>
        <v/>
      </c>
      <c r="AC389" s="138" t="str">
        <f t="shared" si="13"/>
        <v>AVRIL</v>
      </c>
      <c r="AD389" s="139">
        <f>VLOOKUP('SUIVI DES VERIFICATIONS'!$AC389,'Liste 2'!$D$1:$E$12,2,FALSE)</f>
        <v>43585</v>
      </c>
      <c r="AE389" s="138" t="str">
        <f>IF('SUIVI DES VERIFICATIONS'!$V389="","",(MONTH('SUIVI DES VERIFICATIONS'!$V389))-(MONTH('SUIVI DES VERIFICATIONS'!$AD389)))</f>
        <v/>
      </c>
      <c r="AF389" s="138" t="str">
        <f>IF(V389="","",VLOOKUP(MONTH(V389),LISTES!$A$15:$B$26,2,FALSE))</f>
        <v/>
      </c>
      <c r="AG389" s="140"/>
      <c r="AH389" s="87"/>
      <c r="AI389" s="87"/>
      <c r="AJ389" s="87" t="s">
        <v>529</v>
      </c>
      <c r="AK389" s="118"/>
      <c r="AL389" s="87"/>
      <c r="AM389" s="119"/>
      <c r="AN389" s="127"/>
      <c r="AO389" s="162">
        <f>IF('SUIVI DES VERIFICATIONS'!$V389&gt;0,IF('SUIVI DES VERIFICATIONS'!$W389="",1,0),0)</f>
        <v>0</v>
      </c>
      <c r="AP389" s="141">
        <f>IF('SUIVI DES VERIFICATIONS'!$V389&gt;0,IF('SUIVI DES VERIFICATIONS'!$X389="",1,0),0)</f>
        <v>0</v>
      </c>
      <c r="AQ389" s="141">
        <f>IF('SUIVI DES VERIFICATIONS'!$V389&gt;0,IF('SUIVI DES VERIFICATIONS'!$AG389="",1,0),0)</f>
        <v>0</v>
      </c>
      <c r="AR389" s="150" t="str">
        <f>IF(Y389="","",VLOOKUP(Y389,'[1]TABLEAU LC1'!A:A,1,FALSE))</f>
        <v/>
      </c>
    </row>
    <row r="390" spans="1:44" ht="30" customHeight="1">
      <c r="A390" s="95" t="str">
        <f t="shared" si="12"/>
        <v>63064-6--1</v>
      </c>
      <c r="B390" s="85">
        <v>63064</v>
      </c>
      <c r="C390" s="81" t="str">
        <f>VLOOKUP(A390,'Liste détentions mat2k'!$A$1:$I$2946,3,FALSE)</f>
        <v xml:space="preserve">ESID                          </v>
      </c>
      <c r="D390" s="86">
        <v>6</v>
      </c>
      <c r="E390" s="86"/>
      <c r="F390" s="86">
        <v>1</v>
      </c>
      <c r="G390" s="81" t="str">
        <f>IF('SUIVI DES VERIFICATIONS'!$D390="","",VLOOKUP(A390,'Liste détentions mat2k'!$A$1:$I$2946,5,FALSE))</f>
        <v xml:space="preserve">DEPOT                         </v>
      </c>
      <c r="H390" s="81" t="str">
        <f>IF('SUIVI DES VERIFICATIONS'!$E390="","",VLOOKUP(A390,'Liste détentions mat2k'!$A$1:$I$2946,7,FALSE))</f>
        <v/>
      </c>
      <c r="I390" s="102" t="str">
        <f>IF('SUIVI DES VERIFICATIONS'!$F390="","",VLOOKUP(A390,'Liste détentions mat2k'!$A$1:$I$2946,9,FALSE))</f>
        <v xml:space="preserve">DEPOT                         </v>
      </c>
      <c r="J390" s="109" t="s">
        <v>525</v>
      </c>
      <c r="K390" s="104"/>
      <c r="L390" s="104"/>
      <c r="M390" s="104" t="s">
        <v>529</v>
      </c>
      <c r="N390" s="104"/>
      <c r="O390" s="104"/>
      <c r="P390" s="104"/>
      <c r="Q390" s="104"/>
      <c r="R390" s="104"/>
      <c r="S390" s="104"/>
      <c r="T390" s="104"/>
      <c r="U390" s="114"/>
      <c r="V390" s="123"/>
      <c r="W390" s="117"/>
      <c r="X390" s="117"/>
      <c r="Y390" s="128"/>
      <c r="Z390" s="123"/>
      <c r="AA390" s="132"/>
      <c r="AB390" s="151" t="str">
        <f>IF('SUIVI DES VERIFICATIONS'!$V390="","",IF('SUIVI DES VERIFICATIONS'!$V390&lt;='SUIVI DES VERIFICATIONS'!$AD390,0,'SUIVI DES VERIFICATIONS'!$V390-'SUIVI DES VERIFICATIONS'!$AD390))</f>
        <v/>
      </c>
      <c r="AC390" s="134" t="str">
        <f t="shared" si="13"/>
        <v>AVRIL</v>
      </c>
      <c r="AD390" s="135">
        <f>VLOOKUP('SUIVI DES VERIFICATIONS'!$AC390,'Liste 2'!$D$1:$E$12,2,FALSE)</f>
        <v>43585</v>
      </c>
      <c r="AE390" s="134" t="str">
        <f>IF('SUIVI DES VERIFICATIONS'!$V390="","",(MONTH('SUIVI DES VERIFICATIONS'!$V390))-(MONTH('SUIVI DES VERIFICATIONS'!$AD390)))</f>
        <v/>
      </c>
      <c r="AF390" s="134" t="str">
        <f>IF(V390="","",VLOOKUP(MONTH(V390),LISTES!$A$15:$B$26,2,FALSE))</f>
        <v/>
      </c>
      <c r="AG390" s="136"/>
      <c r="AH390" s="81"/>
      <c r="AI390" s="81"/>
      <c r="AJ390" s="81" t="s">
        <v>529</v>
      </c>
      <c r="AK390" s="116"/>
      <c r="AL390" s="81"/>
      <c r="AM390" s="117"/>
      <c r="AN390" s="128"/>
      <c r="AO390" s="163">
        <f>IF('SUIVI DES VERIFICATIONS'!$V390&gt;0,IF('SUIVI DES VERIFICATIONS'!$W390="",1,0),0)</f>
        <v>0</v>
      </c>
      <c r="AP390" s="137">
        <f>IF('SUIVI DES VERIFICATIONS'!$V390&gt;0,IF('SUIVI DES VERIFICATIONS'!$X390="",1,0),0)</f>
        <v>0</v>
      </c>
      <c r="AQ390" s="137">
        <f>IF('SUIVI DES VERIFICATIONS'!$V390&gt;0,IF('SUIVI DES VERIFICATIONS'!$AG390="",1,0),0)</f>
        <v>0</v>
      </c>
      <c r="AR390" s="152" t="str">
        <f>IF(Y390="","",VLOOKUP(Y390,'[1]TABLEAU LC1'!A:A,1,FALSE))</f>
        <v/>
      </c>
    </row>
    <row r="391" spans="1:44" ht="30" customHeight="1">
      <c r="A391" s="94" t="str">
        <f t="shared" si="12"/>
        <v>63064-7-1-1</v>
      </c>
      <c r="B391" s="88">
        <v>63064</v>
      </c>
      <c r="C391" s="87" t="str">
        <f>VLOOKUP(A391,'Liste détentions mat2k'!$A$1:$I$2946,3,FALSE)</f>
        <v xml:space="preserve">ESID                          </v>
      </c>
      <c r="D391" s="89">
        <v>7</v>
      </c>
      <c r="E391" s="89">
        <v>1</v>
      </c>
      <c r="F391" s="89">
        <v>1</v>
      </c>
      <c r="G391" s="87" t="str">
        <f>IF('SUIVI DES VERIFICATIONS'!$D391="","",VLOOKUP(A391,'Liste détentions mat2k'!$A$1:$I$2946,5,FALSE))</f>
        <v xml:space="preserve">REGIE A                       </v>
      </c>
      <c r="H391" s="87" t="str">
        <f>IF('SUIVI DES VERIFICATIONS'!$E391="","",VLOOKUP(A391,'Liste détentions mat2k'!$A$1:$I$2946,7,FALSE))</f>
        <v xml:space="preserve">ATELIER RESEAU                </v>
      </c>
      <c r="I391" s="101" t="str">
        <f>IF('SUIVI DES VERIFICATIONS'!$F391="","",VLOOKUP(A391,'Liste détentions mat2k'!$A$1:$I$2946,9,FALSE))</f>
        <v xml:space="preserve">PLB1                          </v>
      </c>
      <c r="J391" s="108"/>
      <c r="K391" s="105"/>
      <c r="L391" s="105"/>
      <c r="M391" s="105" t="s">
        <v>529</v>
      </c>
      <c r="N391" s="105"/>
      <c r="O391" s="105"/>
      <c r="P391" s="105"/>
      <c r="Q391" s="105"/>
      <c r="R391" s="105"/>
      <c r="S391" s="105"/>
      <c r="T391" s="105"/>
      <c r="U391" s="113"/>
      <c r="V391" s="122"/>
      <c r="W391" s="119"/>
      <c r="X391" s="119"/>
      <c r="Y391" s="127"/>
      <c r="Z391" s="122"/>
      <c r="AA391" s="131"/>
      <c r="AB391" s="149" t="str">
        <f>IF('SUIVI DES VERIFICATIONS'!$V391="","",IF('SUIVI DES VERIFICATIONS'!$V391&lt;='SUIVI DES VERIFICATIONS'!$AD391,0,'SUIVI DES VERIFICATIONS'!$V391-'SUIVI DES VERIFICATIONS'!$AD391))</f>
        <v/>
      </c>
      <c r="AC391" s="138" t="str">
        <f t="shared" si="13"/>
        <v>AVRIL</v>
      </c>
      <c r="AD391" s="139">
        <f>VLOOKUP('SUIVI DES VERIFICATIONS'!$AC391,'Liste 2'!$D$1:$E$12,2,FALSE)</f>
        <v>43585</v>
      </c>
      <c r="AE391" s="138" t="str">
        <f>IF('SUIVI DES VERIFICATIONS'!$V391="","",(MONTH('SUIVI DES VERIFICATIONS'!$V391))-(MONTH('SUIVI DES VERIFICATIONS'!$AD391)))</f>
        <v/>
      </c>
      <c r="AF391" s="138" t="str">
        <f>IF(V391="","",VLOOKUP(MONTH(V391),LISTES!$A$15:$B$26,2,FALSE))</f>
        <v/>
      </c>
      <c r="AG391" s="140"/>
      <c r="AH391" s="87"/>
      <c r="AI391" s="87"/>
      <c r="AJ391" s="87"/>
      <c r="AK391" s="118"/>
      <c r="AL391" s="87"/>
      <c r="AM391" s="119"/>
      <c r="AN391" s="127" t="s">
        <v>33</v>
      </c>
      <c r="AO391" s="162">
        <f>IF('SUIVI DES VERIFICATIONS'!$V391&gt;0,IF('SUIVI DES VERIFICATIONS'!$W391="",1,0),0)</f>
        <v>0</v>
      </c>
      <c r="AP391" s="141">
        <f>IF('SUIVI DES VERIFICATIONS'!$V391&gt;0,IF('SUIVI DES VERIFICATIONS'!$X391="",1,0),0)</f>
        <v>0</v>
      </c>
      <c r="AQ391" s="141">
        <f>IF('SUIVI DES VERIFICATIONS'!$V391&gt;0,IF('SUIVI DES VERIFICATIONS'!$AG391="",1,0),0)</f>
        <v>0</v>
      </c>
      <c r="AR391" s="150" t="str">
        <f>IF(Y391="","",VLOOKUP(Y391,'[1]TABLEAU LC1'!A:A,1,FALSE))</f>
        <v/>
      </c>
    </row>
    <row r="392" spans="1:44" ht="30" customHeight="1">
      <c r="A392" s="95" t="str">
        <f t="shared" si="12"/>
        <v>63064-7-2-1</v>
      </c>
      <c r="B392" s="85">
        <v>63064</v>
      </c>
      <c r="C392" s="81" t="str">
        <f>VLOOKUP(A392,'Liste détentions mat2k'!$A$1:$I$2946,3,FALSE)</f>
        <v xml:space="preserve">ESID                          </v>
      </c>
      <c r="D392" s="86">
        <v>7</v>
      </c>
      <c r="E392" s="86">
        <v>2</v>
      </c>
      <c r="F392" s="86">
        <v>1</v>
      </c>
      <c r="G392" s="81" t="str">
        <f>IF('SUIVI DES VERIFICATIONS'!$D392="","",VLOOKUP(A392,'Liste détentions mat2k'!$A$1:$I$2946,5,FALSE))</f>
        <v xml:space="preserve">REGIE A                       </v>
      </c>
      <c r="H392" s="81" t="str">
        <f>IF('SUIVI DES VERIFICATIONS'!$E392="","",VLOOKUP(A392,'Liste détentions mat2k'!$A$1:$I$2946,7,FALSE))</f>
        <v xml:space="preserve">ATELIER ENGINS SPECIAUX       </v>
      </c>
      <c r="I392" s="102" t="str">
        <f>IF('SUIVI DES VERIFICATIONS'!$F392="","",VLOOKUP(A392,'Liste détentions mat2k'!$A$1:$I$2946,9,FALSE))</f>
        <v xml:space="preserve">ENG                           </v>
      </c>
      <c r="J392" s="109" t="s">
        <v>525</v>
      </c>
      <c r="K392" s="104"/>
      <c r="L392" s="104"/>
      <c r="M392" s="104" t="s">
        <v>529</v>
      </c>
      <c r="N392" s="104"/>
      <c r="O392" s="104"/>
      <c r="P392" s="104"/>
      <c r="Q392" s="104"/>
      <c r="R392" s="104"/>
      <c r="S392" s="104"/>
      <c r="T392" s="104"/>
      <c r="U392" s="114"/>
      <c r="V392" s="123"/>
      <c r="W392" s="117"/>
      <c r="X392" s="117"/>
      <c r="Y392" s="128"/>
      <c r="Z392" s="123"/>
      <c r="AA392" s="132"/>
      <c r="AB392" s="151" t="str">
        <f>IF('SUIVI DES VERIFICATIONS'!$V392="","",IF('SUIVI DES VERIFICATIONS'!$V392&lt;='SUIVI DES VERIFICATIONS'!$AD392,0,'SUIVI DES VERIFICATIONS'!$V392-'SUIVI DES VERIFICATIONS'!$AD392))</f>
        <v/>
      </c>
      <c r="AC392" s="134" t="str">
        <f t="shared" si="13"/>
        <v>AVRIL</v>
      </c>
      <c r="AD392" s="135">
        <f>VLOOKUP('SUIVI DES VERIFICATIONS'!$AC392,'Liste 2'!$D$1:$E$12,2,FALSE)</f>
        <v>43585</v>
      </c>
      <c r="AE392" s="134" t="str">
        <f>IF('SUIVI DES VERIFICATIONS'!$V392="","",(MONTH('SUIVI DES VERIFICATIONS'!$V392))-(MONTH('SUIVI DES VERIFICATIONS'!$AD392)))</f>
        <v/>
      </c>
      <c r="AF392" s="134" t="str">
        <f>IF(V392="","",VLOOKUP(MONTH(V392),LISTES!$A$15:$B$26,2,FALSE))</f>
        <v/>
      </c>
      <c r="AG392" s="136"/>
      <c r="AH392" s="81"/>
      <c r="AI392" s="81"/>
      <c r="AJ392" s="81" t="s">
        <v>529</v>
      </c>
      <c r="AK392" s="116"/>
      <c r="AL392" s="81"/>
      <c r="AM392" s="117"/>
      <c r="AN392" s="128"/>
      <c r="AO392" s="163">
        <f>IF('SUIVI DES VERIFICATIONS'!$V392&gt;0,IF('SUIVI DES VERIFICATIONS'!$W392="",1,0),0)</f>
        <v>0</v>
      </c>
      <c r="AP392" s="137">
        <f>IF('SUIVI DES VERIFICATIONS'!$V392&gt;0,IF('SUIVI DES VERIFICATIONS'!$X392="",1,0),0)</f>
        <v>0</v>
      </c>
      <c r="AQ392" s="137">
        <f>IF('SUIVI DES VERIFICATIONS'!$V392&gt;0,IF('SUIVI DES VERIFICATIONS'!$AG392="",1,0),0)</f>
        <v>0</v>
      </c>
      <c r="AR392" s="152" t="str">
        <f>IF(Y392="","",VLOOKUP(Y392,'[1]TABLEAU LC1'!A:A,1,FALSE))</f>
        <v/>
      </c>
    </row>
    <row r="393" spans="1:44" ht="30" customHeight="1">
      <c r="A393" s="94" t="str">
        <f t="shared" si="12"/>
        <v>63064-8-1-1</v>
      </c>
      <c r="B393" s="88">
        <v>63064</v>
      </c>
      <c r="C393" s="87" t="str">
        <f>VLOOKUP(A393,'Liste détentions mat2k'!$A$1:$I$2946,3,FALSE)</f>
        <v xml:space="preserve">ESID                          </v>
      </c>
      <c r="D393" s="89">
        <v>8</v>
      </c>
      <c r="E393" s="89">
        <v>1</v>
      </c>
      <c r="F393" s="89">
        <v>1</v>
      </c>
      <c r="G393" s="87" t="str">
        <f>IF('SUIVI DES VERIFICATIONS'!$D393="","",VLOOKUP(A393,'Liste détentions mat2k'!$A$1:$I$2946,5,FALSE))</f>
        <v xml:space="preserve">REGIE B                       </v>
      </c>
      <c r="H393" s="87" t="str">
        <f>IF('SUIVI DES VERIFICATIONS'!$E393="","",VLOOKUP(A393,'Liste détentions mat2k'!$A$1:$I$2946,7,FALSE))</f>
        <v xml:space="preserve">ATELIER ELEC BAT DEI          </v>
      </c>
      <c r="I393" s="101" t="str">
        <f>IF('SUIVI DES VERIFICATIONS'!$F393="","",VLOOKUP(A393,'Liste détentions mat2k'!$A$1:$I$2946,9,FALSE))</f>
        <v xml:space="preserve">DEI                           </v>
      </c>
      <c r="J393" s="108" t="s">
        <v>525</v>
      </c>
      <c r="K393" s="105"/>
      <c r="L393" s="105"/>
      <c r="M393" s="105" t="s">
        <v>529</v>
      </c>
      <c r="N393" s="105"/>
      <c r="O393" s="105"/>
      <c r="P393" s="105"/>
      <c r="Q393" s="105"/>
      <c r="R393" s="105"/>
      <c r="S393" s="105"/>
      <c r="T393" s="105"/>
      <c r="U393" s="113"/>
      <c r="V393" s="122"/>
      <c r="W393" s="119"/>
      <c r="X393" s="119"/>
      <c r="Y393" s="127"/>
      <c r="Z393" s="122"/>
      <c r="AA393" s="131"/>
      <c r="AB393" s="149" t="str">
        <f>IF('SUIVI DES VERIFICATIONS'!$V393="","",IF('SUIVI DES VERIFICATIONS'!$V393&lt;='SUIVI DES VERIFICATIONS'!$AD393,0,'SUIVI DES VERIFICATIONS'!$V393-'SUIVI DES VERIFICATIONS'!$AD393))</f>
        <v/>
      </c>
      <c r="AC393" s="138" t="str">
        <f t="shared" si="13"/>
        <v>AVRIL</v>
      </c>
      <c r="AD393" s="139">
        <f>VLOOKUP('SUIVI DES VERIFICATIONS'!$AC393,'Liste 2'!$D$1:$E$12,2,FALSE)</f>
        <v>43585</v>
      </c>
      <c r="AE393" s="138" t="str">
        <f>IF('SUIVI DES VERIFICATIONS'!$V393="","",(MONTH('SUIVI DES VERIFICATIONS'!$V393))-(MONTH('SUIVI DES VERIFICATIONS'!$AD393)))</f>
        <v/>
      </c>
      <c r="AF393" s="138" t="str">
        <f>IF(V393="","",VLOOKUP(MONTH(V393),LISTES!$A$15:$B$26,2,FALSE))</f>
        <v/>
      </c>
      <c r="AG393" s="140"/>
      <c r="AH393" s="87"/>
      <c r="AI393" s="87"/>
      <c r="AJ393" s="87"/>
      <c r="AK393" s="118"/>
      <c r="AL393" s="87"/>
      <c r="AM393" s="119"/>
      <c r="AN393" s="127"/>
      <c r="AO393" s="162">
        <f>IF('SUIVI DES VERIFICATIONS'!$V393&gt;0,IF('SUIVI DES VERIFICATIONS'!$W393="",1,0),0)</f>
        <v>0</v>
      </c>
      <c r="AP393" s="141">
        <f>IF('SUIVI DES VERIFICATIONS'!$V393&gt;0,IF('SUIVI DES VERIFICATIONS'!$X393="",1,0),0)</f>
        <v>0</v>
      </c>
      <c r="AQ393" s="141">
        <f>IF('SUIVI DES VERIFICATIONS'!$V393&gt;0,IF('SUIVI DES VERIFICATIONS'!$AG393="",1,0),0)</f>
        <v>0</v>
      </c>
      <c r="AR393" s="150" t="str">
        <f>IF(Y393="","",VLOOKUP(Y393,'[1]TABLEAU LC1'!A:A,1,FALSE))</f>
        <v/>
      </c>
    </row>
    <row r="394" spans="1:44" ht="30" customHeight="1">
      <c r="A394" s="95" t="str">
        <f t="shared" si="12"/>
        <v>63064-8-1-2</v>
      </c>
      <c r="B394" s="85">
        <v>63064</v>
      </c>
      <c r="C394" s="81" t="str">
        <f>VLOOKUP(A394,'Liste détentions mat2k'!$A$1:$I$2946,3,FALSE)</f>
        <v xml:space="preserve">ESID                          </v>
      </c>
      <c r="D394" s="86">
        <v>8</v>
      </c>
      <c r="E394" s="86">
        <v>1</v>
      </c>
      <c r="F394" s="86">
        <v>2</v>
      </c>
      <c r="G394" s="81" t="str">
        <f>IF('SUIVI DES VERIFICATIONS'!$D394="","",VLOOKUP(A394,'Liste détentions mat2k'!$A$1:$I$2946,5,FALSE))</f>
        <v xml:space="preserve">REGIE B                       </v>
      </c>
      <c r="H394" s="81" t="str">
        <f>IF('SUIVI DES VERIFICATIONS'!$E394="","",VLOOKUP(A394,'Liste détentions mat2k'!$A$1:$I$2946,7,FALSE))</f>
        <v xml:space="preserve">ATELIER ELEC BAT DEI          </v>
      </c>
      <c r="I394" s="102" t="str">
        <f>IF('SUIVI DES VERIFICATIONS'!$F394="","",VLOOKUP(A394,'Liste détentions mat2k'!$A$1:$I$2946,9,FALSE))</f>
        <v xml:space="preserve">EL1                           </v>
      </c>
      <c r="J394" s="109"/>
      <c r="K394" s="104"/>
      <c r="L394" s="104"/>
      <c r="M394" s="104" t="s">
        <v>529</v>
      </c>
      <c r="N394" s="104"/>
      <c r="O394" s="104"/>
      <c r="P394" s="104"/>
      <c r="Q394" s="104"/>
      <c r="R394" s="104"/>
      <c r="S394" s="104"/>
      <c r="T394" s="104"/>
      <c r="U394" s="114"/>
      <c r="V394" s="123"/>
      <c r="W394" s="117"/>
      <c r="X394" s="117"/>
      <c r="Y394" s="128"/>
      <c r="Z394" s="123"/>
      <c r="AA394" s="132"/>
      <c r="AB394" s="151" t="str">
        <f>IF('SUIVI DES VERIFICATIONS'!$V394="","",IF('SUIVI DES VERIFICATIONS'!$V394&lt;='SUIVI DES VERIFICATIONS'!$AD394,0,'SUIVI DES VERIFICATIONS'!$V394-'SUIVI DES VERIFICATIONS'!$AD394))</f>
        <v/>
      </c>
      <c r="AC394" s="134" t="str">
        <f t="shared" si="13"/>
        <v>AVRIL</v>
      </c>
      <c r="AD394" s="135">
        <f>VLOOKUP('SUIVI DES VERIFICATIONS'!$AC394,'Liste 2'!$D$1:$E$12,2,FALSE)</f>
        <v>43585</v>
      </c>
      <c r="AE394" s="134" t="str">
        <f>IF('SUIVI DES VERIFICATIONS'!$V394="","",(MONTH('SUIVI DES VERIFICATIONS'!$V394))-(MONTH('SUIVI DES VERIFICATIONS'!$AD394)))</f>
        <v/>
      </c>
      <c r="AF394" s="134" t="str">
        <f>IF(V394="","",VLOOKUP(MONTH(V394),LISTES!$A$15:$B$26,2,FALSE))</f>
        <v/>
      </c>
      <c r="AG394" s="136"/>
      <c r="AH394" s="81"/>
      <c r="AI394" s="81"/>
      <c r="AJ394" s="81"/>
      <c r="AK394" s="116"/>
      <c r="AL394" s="81"/>
      <c r="AM394" s="117"/>
      <c r="AN394" s="128" t="s">
        <v>33</v>
      </c>
      <c r="AO394" s="163">
        <f>IF('SUIVI DES VERIFICATIONS'!$V394&gt;0,IF('SUIVI DES VERIFICATIONS'!$W394="",1,0),0)</f>
        <v>0</v>
      </c>
      <c r="AP394" s="137">
        <f>IF('SUIVI DES VERIFICATIONS'!$V394&gt;0,IF('SUIVI DES VERIFICATIONS'!$X394="",1,0),0)</f>
        <v>0</v>
      </c>
      <c r="AQ394" s="137">
        <f>IF('SUIVI DES VERIFICATIONS'!$V394&gt;0,IF('SUIVI DES VERIFICATIONS'!$AG394="",1,0),0)</f>
        <v>0</v>
      </c>
      <c r="AR394" s="152" t="str">
        <f>IF(Y394="","",VLOOKUP(Y394,'[1]TABLEAU LC1'!A:A,1,FALSE))</f>
        <v/>
      </c>
    </row>
    <row r="395" spans="1:44" ht="30" customHeight="1">
      <c r="A395" s="94" t="str">
        <f t="shared" si="12"/>
        <v>63064-8-1-3</v>
      </c>
      <c r="B395" s="88">
        <v>63064</v>
      </c>
      <c r="C395" s="87" t="str">
        <f>VLOOKUP(A395,'Liste détentions mat2k'!$A$1:$I$2946,3,FALSE)</f>
        <v xml:space="preserve">ESID                          </v>
      </c>
      <c r="D395" s="89">
        <v>8</v>
      </c>
      <c r="E395" s="89">
        <v>1</v>
      </c>
      <c r="F395" s="89">
        <v>3</v>
      </c>
      <c r="G395" s="87" t="str">
        <f>IF('SUIVI DES VERIFICATIONS'!$D395="","",VLOOKUP(A395,'Liste détentions mat2k'!$A$1:$I$2946,5,FALSE))</f>
        <v xml:space="preserve">REGIE B                       </v>
      </c>
      <c r="H395" s="87" t="str">
        <f>IF('SUIVI DES VERIFICATIONS'!$E395="","",VLOOKUP(A395,'Liste détentions mat2k'!$A$1:$I$2946,7,FALSE))</f>
        <v xml:space="preserve">ATELIER ELEC BAT DEI          </v>
      </c>
      <c r="I395" s="101" t="str">
        <f>IF('SUIVI DES VERIFICATIONS'!$F395="","",VLOOKUP(A395,'Liste détentions mat2k'!$A$1:$I$2946,9,FALSE))</f>
        <v xml:space="preserve">EL2                           </v>
      </c>
      <c r="J395" s="108" t="s">
        <v>525</v>
      </c>
      <c r="K395" s="105"/>
      <c r="L395" s="105"/>
      <c r="M395" s="105" t="s">
        <v>529</v>
      </c>
      <c r="N395" s="105"/>
      <c r="O395" s="105"/>
      <c r="P395" s="105"/>
      <c r="Q395" s="105"/>
      <c r="R395" s="105"/>
      <c r="S395" s="105"/>
      <c r="T395" s="105"/>
      <c r="U395" s="113"/>
      <c r="V395" s="122"/>
      <c r="W395" s="119"/>
      <c r="X395" s="119"/>
      <c r="Y395" s="127"/>
      <c r="Z395" s="122"/>
      <c r="AA395" s="131"/>
      <c r="AB395" s="149" t="str">
        <f>IF('SUIVI DES VERIFICATIONS'!$V395="","",IF('SUIVI DES VERIFICATIONS'!$V395&lt;='SUIVI DES VERIFICATIONS'!$AD395,0,'SUIVI DES VERIFICATIONS'!$V395-'SUIVI DES VERIFICATIONS'!$AD395))</f>
        <v/>
      </c>
      <c r="AC395" s="138" t="str">
        <f t="shared" si="13"/>
        <v>AVRIL</v>
      </c>
      <c r="AD395" s="139">
        <f>VLOOKUP('SUIVI DES VERIFICATIONS'!$AC395,'Liste 2'!$D$1:$E$12,2,FALSE)</f>
        <v>43585</v>
      </c>
      <c r="AE395" s="138" t="str">
        <f>IF('SUIVI DES VERIFICATIONS'!$V395="","",(MONTH('SUIVI DES VERIFICATIONS'!$V395))-(MONTH('SUIVI DES VERIFICATIONS'!$AD395)))</f>
        <v/>
      </c>
      <c r="AF395" s="138" t="str">
        <f>IF(V395="","",VLOOKUP(MONTH(V395),LISTES!$A$15:$B$26,2,FALSE))</f>
        <v/>
      </c>
      <c r="AG395" s="140"/>
      <c r="AH395" s="87"/>
      <c r="AI395" s="87"/>
      <c r="AJ395" s="87"/>
      <c r="AK395" s="118"/>
      <c r="AL395" s="87"/>
      <c r="AM395" s="119"/>
      <c r="AN395" s="127" t="s">
        <v>33</v>
      </c>
      <c r="AO395" s="162">
        <f>IF('SUIVI DES VERIFICATIONS'!$V395&gt;0,IF('SUIVI DES VERIFICATIONS'!$W395="",1,0),0)</f>
        <v>0</v>
      </c>
      <c r="AP395" s="141">
        <f>IF('SUIVI DES VERIFICATIONS'!$V395&gt;0,IF('SUIVI DES VERIFICATIONS'!$X395="",1,0),0)</f>
        <v>0</v>
      </c>
      <c r="AQ395" s="141">
        <f>IF('SUIVI DES VERIFICATIONS'!$V395&gt;0,IF('SUIVI DES VERIFICATIONS'!$AG395="",1,0),0)</f>
        <v>0</v>
      </c>
      <c r="AR395" s="150" t="str">
        <f>IF(Y395="","",VLOOKUP(Y395,'[1]TABLEAU LC1'!A:A,1,FALSE))</f>
        <v/>
      </c>
    </row>
    <row r="396" spans="1:44" ht="30" customHeight="1">
      <c r="A396" s="95" t="str">
        <f t="shared" si="12"/>
        <v>63064-9-1-1</v>
      </c>
      <c r="B396" s="85">
        <v>63064</v>
      </c>
      <c r="C396" s="81" t="str">
        <f>VLOOKUP(A396,'Liste détentions mat2k'!$A$1:$I$2946,3,FALSE)</f>
        <v xml:space="preserve">ESID                          </v>
      </c>
      <c r="D396" s="86">
        <v>9</v>
      </c>
      <c r="E396" s="86">
        <v>1</v>
      </c>
      <c r="F396" s="86">
        <v>1</v>
      </c>
      <c r="G396" s="81" t="str">
        <f>IF('SUIVI DES VERIFICATIONS'!$D396="","",VLOOKUP(A396,'Liste détentions mat2k'!$A$1:$I$2946,5,FALSE))</f>
        <v xml:space="preserve">REGIE C                       </v>
      </c>
      <c r="H396" s="81" t="str">
        <f>IF('SUIVI DES VERIFICATIONS'!$E396="","",VLOOKUP(A396,'Liste détentions mat2k'!$A$1:$I$2946,7,FALSE))</f>
        <v>ATELIER MAINTENANCE POLYVALENC</v>
      </c>
      <c r="I396" s="102" t="str">
        <f>IF('SUIVI DES VERIFICATIONS'!$F396="","",VLOOKUP(A396,'Liste détentions mat2k'!$A$1:$I$2946,9,FALSE))</f>
        <v xml:space="preserve">POL1                          </v>
      </c>
      <c r="J396" s="109" t="s">
        <v>525</v>
      </c>
      <c r="K396" s="104"/>
      <c r="L396" s="104"/>
      <c r="M396" s="104" t="s">
        <v>529</v>
      </c>
      <c r="N396" s="104"/>
      <c r="O396" s="104"/>
      <c r="P396" s="104"/>
      <c r="Q396" s="104"/>
      <c r="R396" s="104"/>
      <c r="S396" s="104"/>
      <c r="T396" s="104"/>
      <c r="U396" s="114"/>
      <c r="V396" s="123"/>
      <c r="W396" s="117"/>
      <c r="X396" s="117"/>
      <c r="Y396" s="128"/>
      <c r="Z396" s="123"/>
      <c r="AA396" s="132"/>
      <c r="AB396" s="151" t="str">
        <f>IF('SUIVI DES VERIFICATIONS'!$V396="","",IF('SUIVI DES VERIFICATIONS'!$V396&lt;='SUIVI DES VERIFICATIONS'!$AD396,0,'SUIVI DES VERIFICATIONS'!$V396-'SUIVI DES VERIFICATIONS'!$AD396))</f>
        <v/>
      </c>
      <c r="AC396" s="134" t="str">
        <f t="shared" si="13"/>
        <v>AVRIL</v>
      </c>
      <c r="AD396" s="135">
        <f>VLOOKUP('SUIVI DES VERIFICATIONS'!$AC396,'Liste 2'!$D$1:$E$12,2,FALSE)</f>
        <v>43585</v>
      </c>
      <c r="AE396" s="134" t="str">
        <f>IF('SUIVI DES VERIFICATIONS'!$V396="","",(MONTH('SUIVI DES VERIFICATIONS'!$V396))-(MONTH('SUIVI DES VERIFICATIONS'!$AD396)))</f>
        <v/>
      </c>
      <c r="AF396" s="134" t="str">
        <f>IF(V396="","",VLOOKUP(MONTH(V396),LISTES!$A$15:$B$26,2,FALSE))</f>
        <v/>
      </c>
      <c r="AG396" s="136"/>
      <c r="AH396" s="81"/>
      <c r="AI396" s="81"/>
      <c r="AJ396" s="81"/>
      <c r="AK396" s="116"/>
      <c r="AL396" s="81"/>
      <c r="AM396" s="117"/>
      <c r="AN396" s="128"/>
      <c r="AO396" s="163">
        <f>IF('SUIVI DES VERIFICATIONS'!$V396&gt;0,IF('SUIVI DES VERIFICATIONS'!$W396="",1,0),0)</f>
        <v>0</v>
      </c>
      <c r="AP396" s="137">
        <f>IF('SUIVI DES VERIFICATIONS'!$V396&gt;0,IF('SUIVI DES VERIFICATIONS'!$X396="",1,0),0)</f>
        <v>0</v>
      </c>
      <c r="AQ396" s="137">
        <f>IF('SUIVI DES VERIFICATIONS'!$V396&gt;0,IF('SUIVI DES VERIFICATIONS'!$AG396="",1,0),0)</f>
        <v>0</v>
      </c>
      <c r="AR396" s="152" t="str">
        <f>IF(Y396="","",VLOOKUP(Y396,'[1]TABLEAU LC1'!A:A,1,FALSE))</f>
        <v/>
      </c>
    </row>
    <row r="397" spans="1:44" ht="30" customHeight="1">
      <c r="A397" s="94" t="str">
        <f t="shared" si="12"/>
        <v>63064-9-1-2</v>
      </c>
      <c r="B397" s="88">
        <v>63064</v>
      </c>
      <c r="C397" s="87" t="str">
        <f>VLOOKUP(A397,'Liste détentions mat2k'!$A$1:$I$2946,3,FALSE)</f>
        <v xml:space="preserve">ESID                          </v>
      </c>
      <c r="D397" s="89">
        <v>9</v>
      </c>
      <c r="E397" s="89">
        <v>1</v>
      </c>
      <c r="F397" s="89">
        <v>2</v>
      </c>
      <c r="G397" s="87" t="str">
        <f>IF('SUIVI DES VERIFICATIONS'!$D397="","",VLOOKUP(A397,'Liste détentions mat2k'!$A$1:$I$2946,5,FALSE))</f>
        <v xml:space="preserve">REGIE C                       </v>
      </c>
      <c r="H397" s="87" t="str">
        <f>IF('SUIVI DES VERIFICATIONS'!$E397="","",VLOOKUP(A397,'Liste détentions mat2k'!$A$1:$I$2946,7,FALSE))</f>
        <v>ATELIER MAINTENANCE POLYVALENC</v>
      </c>
      <c r="I397" s="101" t="str">
        <f>IF('SUIVI DES VERIFICATIONS'!$F397="","",VLOOKUP(A397,'Liste détentions mat2k'!$A$1:$I$2946,9,FALSE))</f>
        <v xml:space="preserve">POL2                          </v>
      </c>
      <c r="J397" s="108" t="s">
        <v>525</v>
      </c>
      <c r="K397" s="105"/>
      <c r="L397" s="105"/>
      <c r="M397" s="105" t="s">
        <v>529</v>
      </c>
      <c r="N397" s="105"/>
      <c r="O397" s="105"/>
      <c r="P397" s="105"/>
      <c r="Q397" s="105"/>
      <c r="R397" s="105"/>
      <c r="S397" s="105"/>
      <c r="T397" s="105"/>
      <c r="U397" s="113"/>
      <c r="V397" s="122"/>
      <c r="W397" s="119"/>
      <c r="X397" s="119"/>
      <c r="Y397" s="127"/>
      <c r="Z397" s="122"/>
      <c r="AA397" s="131"/>
      <c r="AB397" s="149" t="str">
        <f>IF('SUIVI DES VERIFICATIONS'!$V397="","",IF('SUIVI DES VERIFICATIONS'!$V397&lt;='SUIVI DES VERIFICATIONS'!$AD397,0,'SUIVI DES VERIFICATIONS'!$V397-'SUIVI DES VERIFICATIONS'!$AD397))</f>
        <v/>
      </c>
      <c r="AC397" s="138" t="str">
        <f t="shared" si="13"/>
        <v>AVRIL</v>
      </c>
      <c r="AD397" s="139">
        <f>VLOOKUP('SUIVI DES VERIFICATIONS'!$AC397,'Liste 2'!$D$1:$E$12,2,FALSE)</f>
        <v>43585</v>
      </c>
      <c r="AE397" s="138" t="str">
        <f>IF('SUIVI DES VERIFICATIONS'!$V397="","",(MONTH('SUIVI DES VERIFICATIONS'!$V397))-(MONTH('SUIVI DES VERIFICATIONS'!$AD397)))</f>
        <v/>
      </c>
      <c r="AF397" s="138" t="str">
        <f>IF(V397="","",VLOOKUP(MONTH(V397),LISTES!$A$15:$B$26,2,FALSE))</f>
        <v/>
      </c>
      <c r="AG397" s="140"/>
      <c r="AH397" s="87"/>
      <c r="AI397" s="87"/>
      <c r="AJ397" s="87"/>
      <c r="AK397" s="118"/>
      <c r="AL397" s="87"/>
      <c r="AM397" s="119"/>
      <c r="AN397" s="127"/>
      <c r="AO397" s="162">
        <f>IF('SUIVI DES VERIFICATIONS'!$V397&gt;0,IF('SUIVI DES VERIFICATIONS'!$W397="",1,0),0)</f>
        <v>0</v>
      </c>
      <c r="AP397" s="141">
        <f>IF('SUIVI DES VERIFICATIONS'!$V397&gt;0,IF('SUIVI DES VERIFICATIONS'!$X397="",1,0),0)</f>
        <v>0</v>
      </c>
      <c r="AQ397" s="141">
        <f>IF('SUIVI DES VERIFICATIONS'!$V397&gt;0,IF('SUIVI DES VERIFICATIONS'!$AG397="",1,0),0)</f>
        <v>0</v>
      </c>
      <c r="AR397" s="150" t="str">
        <f>IF(Y397="","",VLOOKUP(Y397,'[1]TABLEAU LC1'!A:A,1,FALSE))</f>
        <v/>
      </c>
    </row>
    <row r="398" spans="1:44" ht="30" customHeight="1">
      <c r="A398" s="95" t="str">
        <f t="shared" si="12"/>
        <v>63064-9-1-3</v>
      </c>
      <c r="B398" s="85">
        <v>63064</v>
      </c>
      <c r="C398" s="81" t="str">
        <f>VLOOKUP(A398,'Liste détentions mat2k'!$A$1:$I$2946,3,FALSE)</f>
        <v xml:space="preserve">ESID                          </v>
      </c>
      <c r="D398" s="86">
        <v>9</v>
      </c>
      <c r="E398" s="86">
        <v>1</v>
      </c>
      <c r="F398" s="86">
        <v>3</v>
      </c>
      <c r="G398" s="81" t="str">
        <f>IF('SUIVI DES VERIFICATIONS'!$D398="","",VLOOKUP(A398,'Liste détentions mat2k'!$A$1:$I$2946,5,FALSE))</f>
        <v xml:space="preserve">REGIE C                       </v>
      </c>
      <c r="H398" s="81" t="str">
        <f>IF('SUIVI DES VERIFICATIONS'!$E398="","",VLOOKUP(A398,'Liste détentions mat2k'!$A$1:$I$2946,7,FALSE))</f>
        <v>ATELIER MAINTENANCE POLYVALENC</v>
      </c>
      <c r="I398" s="102" t="str">
        <f>IF('SUIVI DES VERIFICATIONS'!$F398="","",VLOOKUP(A398,'Liste détentions mat2k'!$A$1:$I$2946,9,FALSE))</f>
        <v xml:space="preserve">POL3                          </v>
      </c>
      <c r="J398" s="109" t="s">
        <v>525</v>
      </c>
      <c r="K398" s="104"/>
      <c r="L398" s="104"/>
      <c r="M398" s="104" t="s">
        <v>529</v>
      </c>
      <c r="N398" s="104"/>
      <c r="O398" s="104"/>
      <c r="P398" s="104"/>
      <c r="Q398" s="104"/>
      <c r="R398" s="104"/>
      <c r="S398" s="104"/>
      <c r="T398" s="104"/>
      <c r="U398" s="114"/>
      <c r="V398" s="123"/>
      <c r="W398" s="117"/>
      <c r="X398" s="117"/>
      <c r="Y398" s="128"/>
      <c r="Z398" s="123"/>
      <c r="AA398" s="132"/>
      <c r="AB398" s="151" t="str">
        <f>IF('SUIVI DES VERIFICATIONS'!$V398="","",IF('SUIVI DES VERIFICATIONS'!$V398&lt;='SUIVI DES VERIFICATIONS'!$AD398,0,'SUIVI DES VERIFICATIONS'!$V398-'SUIVI DES VERIFICATIONS'!$AD398))</f>
        <v/>
      </c>
      <c r="AC398" s="134" t="str">
        <f t="shared" si="13"/>
        <v>AVRIL</v>
      </c>
      <c r="AD398" s="135">
        <f>VLOOKUP('SUIVI DES VERIFICATIONS'!$AC398,'Liste 2'!$D$1:$E$12,2,FALSE)</f>
        <v>43585</v>
      </c>
      <c r="AE398" s="134" t="str">
        <f>IF('SUIVI DES VERIFICATIONS'!$V398="","",(MONTH('SUIVI DES VERIFICATIONS'!$V398))-(MONTH('SUIVI DES VERIFICATIONS'!$AD398)))</f>
        <v/>
      </c>
      <c r="AF398" s="134" t="str">
        <f>IF(V398="","",VLOOKUP(MONTH(V398),LISTES!$A$15:$B$26,2,FALSE))</f>
        <v/>
      </c>
      <c r="AG398" s="136"/>
      <c r="AH398" s="81"/>
      <c r="AI398" s="81"/>
      <c r="AJ398" s="81"/>
      <c r="AK398" s="116"/>
      <c r="AL398" s="81"/>
      <c r="AM398" s="117"/>
      <c r="AN398" s="128" t="s">
        <v>33</v>
      </c>
      <c r="AO398" s="163">
        <f>IF('SUIVI DES VERIFICATIONS'!$V398&gt;0,IF('SUIVI DES VERIFICATIONS'!$W398="",1,0),0)</f>
        <v>0</v>
      </c>
      <c r="AP398" s="137">
        <f>IF('SUIVI DES VERIFICATIONS'!$V398&gt;0,IF('SUIVI DES VERIFICATIONS'!$X398="",1,0),0)</f>
        <v>0</v>
      </c>
      <c r="AQ398" s="137">
        <f>IF('SUIVI DES VERIFICATIONS'!$V398&gt;0,IF('SUIVI DES VERIFICATIONS'!$AG398="",1,0),0)</f>
        <v>0</v>
      </c>
      <c r="AR398" s="152" t="str">
        <f>IF(Y398="","",VLOOKUP(Y398,'[1]TABLEAU LC1'!A:A,1,FALSE))</f>
        <v/>
      </c>
    </row>
    <row r="399" spans="1:44" ht="30" customHeight="1">
      <c r="A399" s="94" t="str">
        <f t="shared" si="12"/>
        <v>13805-10--1</v>
      </c>
      <c r="B399" s="88">
        <v>13805</v>
      </c>
      <c r="C399" s="87" t="str">
        <f>VLOOKUP(A399,'Liste détentions mat2k'!$A$1:$I$2946,3,FALSE)</f>
        <v xml:space="preserve">ESTEREL                       </v>
      </c>
      <c r="D399" s="89">
        <v>10</v>
      </c>
      <c r="E399" s="89"/>
      <c r="F399" s="89">
        <v>1</v>
      </c>
      <c r="G399" s="87" t="str">
        <f>IF('SUIVI DES VERIFICATIONS'!$D399="","",VLOOKUP(A399,'Liste détentions mat2k'!$A$1:$I$2946,5,FALSE))</f>
        <v xml:space="preserve">C.D.N                         </v>
      </c>
      <c r="H399" s="87" t="str">
        <f>IF('SUIVI DES VERIFICATIONS'!$E399="","",VLOOKUP(A399,'Liste détentions mat2k'!$A$1:$I$2946,7,FALSE))</f>
        <v/>
      </c>
      <c r="I399" s="101" t="str">
        <f>IF('SUIVI DES VERIFICATIONS'!$F399="","",VLOOKUP(A399,'Liste détentions mat2k'!$A$1:$I$2946,9,FALSE))</f>
        <v xml:space="preserve">MANOEUVRE                     </v>
      </c>
      <c r="J399" s="108" t="s">
        <v>525</v>
      </c>
      <c r="K399" s="105" t="s">
        <v>525</v>
      </c>
      <c r="L399" s="105" t="s">
        <v>525</v>
      </c>
      <c r="M399" s="105" t="s">
        <v>525</v>
      </c>
      <c r="N399" s="105" t="s">
        <v>525</v>
      </c>
      <c r="O399" s="105" t="s">
        <v>526</v>
      </c>
      <c r="P399" s="105"/>
      <c r="Q399" s="105"/>
      <c r="R399" s="105"/>
      <c r="S399" s="105"/>
      <c r="T399" s="105"/>
      <c r="U399" s="113"/>
      <c r="V399" s="122"/>
      <c r="W399" s="119"/>
      <c r="X399" s="119"/>
      <c r="Y399" s="127"/>
      <c r="Z399" s="122"/>
      <c r="AA399" s="131"/>
      <c r="AB399" s="149" t="str">
        <f>IF('SUIVI DES VERIFICATIONS'!$V399="","",IF('SUIVI DES VERIFICATIONS'!$V399&lt;='SUIVI DES VERIFICATIONS'!$AD399,0,'SUIVI DES VERIFICATIONS'!$V399-'SUIVI DES VERIFICATIONS'!$AD399))</f>
        <v/>
      </c>
      <c r="AC399" s="138" t="str">
        <f t="shared" si="13"/>
        <v>JUIN</v>
      </c>
      <c r="AD399" s="139">
        <f>VLOOKUP('SUIVI DES VERIFICATIONS'!$AC399,'Liste 2'!$D$1:$E$12,2,FALSE)</f>
        <v>43646</v>
      </c>
      <c r="AE399" s="138" t="str">
        <f>IF('SUIVI DES VERIFICATIONS'!$V399="","",(MONTH('SUIVI DES VERIFICATIONS'!$V399))-(MONTH('SUIVI DES VERIFICATIONS'!$AD399)))</f>
        <v/>
      </c>
      <c r="AF399" s="138" t="str">
        <f>IF(V399="","",VLOOKUP(MONTH(V399),LISTES!$A$15:$B$26,2,FALSE))</f>
        <v/>
      </c>
      <c r="AG399" s="140"/>
      <c r="AH399" s="87"/>
      <c r="AI399" s="87"/>
      <c r="AJ399" s="87" t="s">
        <v>529</v>
      </c>
      <c r="AK399" s="118"/>
      <c r="AL399" s="87"/>
      <c r="AM399" s="119"/>
      <c r="AN399" s="127"/>
      <c r="AO399" s="162">
        <f>IF('SUIVI DES VERIFICATIONS'!$V399&gt;0,IF('SUIVI DES VERIFICATIONS'!$W399="",1,0),0)</f>
        <v>0</v>
      </c>
      <c r="AP399" s="141">
        <f>IF('SUIVI DES VERIFICATIONS'!$V399&gt;0,IF('SUIVI DES VERIFICATIONS'!$X399="",1,0),0)</f>
        <v>0</v>
      </c>
      <c r="AQ399" s="141">
        <f>IF('SUIVI DES VERIFICATIONS'!$V399&gt;0,IF('SUIVI DES VERIFICATIONS'!$AG399="",1,0),0)</f>
        <v>0</v>
      </c>
      <c r="AR399" s="150" t="str">
        <f>IF(Y399="","",VLOOKUP(Y399,'[1]TABLEAU LC1'!A:A,1,FALSE))</f>
        <v/>
      </c>
    </row>
    <row r="400" spans="1:44" ht="30" customHeight="1">
      <c r="A400" s="95" t="str">
        <f t="shared" si="12"/>
        <v>13805-10--2</v>
      </c>
      <c r="B400" s="85">
        <v>13805</v>
      </c>
      <c r="C400" s="81" t="str">
        <f>VLOOKUP(A400,'Liste détentions mat2k'!$A$1:$I$2946,3,FALSE)</f>
        <v xml:space="preserve">ESTEREL                       </v>
      </c>
      <c r="D400" s="86">
        <v>10</v>
      </c>
      <c r="E400" s="86"/>
      <c r="F400" s="86">
        <v>2</v>
      </c>
      <c r="G400" s="81" t="str">
        <f>IF('SUIVI DES VERIFICATIONS'!$D400="","",VLOOKUP(A400,'Liste détentions mat2k'!$A$1:$I$2946,5,FALSE))</f>
        <v xml:space="preserve">C.D.N                         </v>
      </c>
      <c r="H400" s="81" t="str">
        <f>IF('SUIVI DES VERIFICATIONS'!$E400="","",VLOOKUP(A400,'Liste détentions mat2k'!$A$1:$I$2946,7,FALSE))</f>
        <v/>
      </c>
      <c r="I400" s="102" t="str">
        <f>IF('SUIVI DES VERIFICATIONS'!$F400="","",VLOOKUP(A400,'Liste détentions mat2k'!$A$1:$I$2946,9,FALSE))</f>
        <v xml:space="preserve">COUCHAGE                      </v>
      </c>
      <c r="J400" s="109" t="s">
        <v>525</v>
      </c>
      <c r="K400" s="104" t="s">
        <v>526</v>
      </c>
      <c r="L400" s="104" t="s">
        <v>525</v>
      </c>
      <c r="M400" s="104" t="s">
        <v>525</v>
      </c>
      <c r="N400" s="104" t="s">
        <v>525</v>
      </c>
      <c r="O400" s="104" t="s">
        <v>525</v>
      </c>
      <c r="P400" s="104"/>
      <c r="Q400" s="104"/>
      <c r="R400" s="104"/>
      <c r="S400" s="104"/>
      <c r="T400" s="104"/>
      <c r="U400" s="114"/>
      <c r="V400" s="123">
        <v>43500</v>
      </c>
      <c r="W400" s="117" t="s">
        <v>542</v>
      </c>
      <c r="X400" s="117" t="s">
        <v>825</v>
      </c>
      <c r="Y400" s="128" t="s">
        <v>654</v>
      </c>
      <c r="Z400" s="123">
        <v>43495</v>
      </c>
      <c r="AA400" s="132"/>
      <c r="AB400" s="151">
        <f>IF('SUIVI DES VERIFICATIONS'!$V400="","",IF('SUIVI DES VERIFICATIONS'!$V400&lt;='SUIVI DES VERIFICATIONS'!$AD400,0,'SUIVI DES VERIFICATIONS'!$V400-'SUIVI DES VERIFICATIONS'!$AD400))</f>
        <v>0</v>
      </c>
      <c r="AC400" s="134" t="str">
        <f t="shared" si="13"/>
        <v>FEVRIER</v>
      </c>
      <c r="AD400" s="135">
        <f>VLOOKUP('SUIVI DES VERIFICATIONS'!$AC400,'Liste 2'!$D$1:$E$12,2,FALSE)</f>
        <v>43524</v>
      </c>
      <c r="AE400" s="134">
        <f>IF('SUIVI DES VERIFICATIONS'!$V400="","",(MONTH('SUIVI DES VERIFICATIONS'!$V400))-(MONTH('SUIVI DES VERIFICATIONS'!$AD400)))</f>
        <v>0</v>
      </c>
      <c r="AF400" s="134" t="str">
        <f>IF(V400="","",VLOOKUP(MONTH(V400),LISTES!$A$15:$B$26,2,FALSE))</f>
        <v>FEVRIER</v>
      </c>
      <c r="AG400" s="136" t="s">
        <v>7</v>
      </c>
      <c r="AH400" s="81"/>
      <c r="AI400" s="81"/>
      <c r="AJ400" s="81" t="s">
        <v>529</v>
      </c>
      <c r="AK400" s="116">
        <v>43537</v>
      </c>
      <c r="AL400" s="81"/>
      <c r="AM400" s="117"/>
      <c r="AN400" s="128"/>
      <c r="AO400" s="163">
        <f>IF('SUIVI DES VERIFICATIONS'!$V400&gt;0,IF('SUIVI DES VERIFICATIONS'!$W400="",1,0),0)</f>
        <v>0</v>
      </c>
      <c r="AP400" s="137">
        <f>IF('SUIVI DES VERIFICATIONS'!$V400&gt;0,IF('SUIVI DES VERIFICATIONS'!$X400="",1,0),0)</f>
        <v>0</v>
      </c>
      <c r="AQ400" s="137">
        <f>IF('SUIVI DES VERIFICATIONS'!$V400&gt;0,IF('SUIVI DES VERIFICATIONS'!$AG400="",1,0),0)</f>
        <v>0</v>
      </c>
      <c r="AR400" s="152" t="str">
        <f>IF(Y400="","",VLOOKUP(Y400,'[1]TABLEAU LC1'!A:A,1,FALSE))</f>
        <v>2019-324</v>
      </c>
    </row>
    <row r="401" spans="1:44" ht="30" customHeight="1">
      <c r="A401" s="94" t="str">
        <f t="shared" si="12"/>
        <v>13805-10--3</v>
      </c>
      <c r="B401" s="88">
        <v>13805</v>
      </c>
      <c r="C401" s="87" t="str">
        <f>VLOOKUP(A401,'Liste détentions mat2k'!$A$1:$I$2946,3,FALSE)</f>
        <v xml:space="preserve">ESTEREL                       </v>
      </c>
      <c r="D401" s="89">
        <v>10</v>
      </c>
      <c r="E401" s="89"/>
      <c r="F401" s="89">
        <v>3</v>
      </c>
      <c r="G401" s="87" t="str">
        <f>IF('SUIVI DES VERIFICATIONS'!$D401="","",VLOOKUP(A401,'Liste détentions mat2k'!$A$1:$I$2946,5,FALSE))</f>
        <v xml:space="preserve">C.D.N                         </v>
      </c>
      <c r="H401" s="87" t="str">
        <f>IF('SUIVI DES VERIFICATIONS'!$E401="","",VLOOKUP(A401,'Liste détentions mat2k'!$A$1:$I$2946,7,FALSE))</f>
        <v/>
      </c>
      <c r="I401" s="101" t="str">
        <f>IF('SUIVI DES VERIFICATIONS'!$F401="","",VLOOKUP(A401,'Liste détentions mat2k'!$A$1:$I$2946,9,FALSE))</f>
        <v xml:space="preserve">CASERNEMENT                   </v>
      </c>
      <c r="J401" s="108" t="s">
        <v>525</v>
      </c>
      <c r="K401" s="105" t="s">
        <v>525</v>
      </c>
      <c r="L401" s="105" t="s">
        <v>526</v>
      </c>
      <c r="M401" s="105" t="s">
        <v>525</v>
      </c>
      <c r="N401" s="105" t="s">
        <v>525</v>
      </c>
      <c r="O401" s="105" t="s">
        <v>525</v>
      </c>
      <c r="P401" s="105"/>
      <c r="Q401" s="105"/>
      <c r="R401" s="105"/>
      <c r="S401" s="105"/>
      <c r="T401" s="105"/>
      <c r="U401" s="113"/>
      <c r="V401" s="122">
        <v>43532</v>
      </c>
      <c r="W401" s="119" t="s">
        <v>542</v>
      </c>
      <c r="X401" s="119" t="s">
        <v>825</v>
      </c>
      <c r="Y401" s="127" t="s">
        <v>858</v>
      </c>
      <c r="Z401" s="122">
        <v>43525</v>
      </c>
      <c r="AA401" s="131"/>
      <c r="AB401" s="149">
        <f>IF('SUIVI DES VERIFICATIONS'!$V401="","",IF('SUIVI DES VERIFICATIONS'!$V401&lt;='SUIVI DES VERIFICATIONS'!$AD401,0,'SUIVI DES VERIFICATIONS'!$V401-'SUIVI DES VERIFICATIONS'!$AD401))</f>
        <v>0</v>
      </c>
      <c r="AC401" s="138" t="str">
        <f t="shared" si="13"/>
        <v>MARS</v>
      </c>
      <c r="AD401" s="139">
        <f>VLOOKUP('SUIVI DES VERIFICATIONS'!$AC401,'Liste 2'!$D$1:$E$12,2,FALSE)</f>
        <v>43555</v>
      </c>
      <c r="AE401" s="138">
        <f>IF('SUIVI DES VERIFICATIONS'!$V401="","",(MONTH('SUIVI DES VERIFICATIONS'!$V401))-(MONTH('SUIVI DES VERIFICATIONS'!$AD401)))</f>
        <v>0</v>
      </c>
      <c r="AF401" s="138" t="str">
        <f>IF(V401="","",VLOOKUP(MONTH(V401),LISTES!$A$15:$B$26,2,FALSE))</f>
        <v>MARS</v>
      </c>
      <c r="AG401" s="140" t="s">
        <v>8</v>
      </c>
      <c r="AH401" s="87"/>
      <c r="AI401" s="87"/>
      <c r="AJ401" s="87"/>
      <c r="AK401" s="118"/>
      <c r="AL401" s="87"/>
      <c r="AM401" s="119"/>
      <c r="AN401" s="127"/>
      <c r="AO401" s="162">
        <f>IF('SUIVI DES VERIFICATIONS'!$V401&gt;0,IF('SUIVI DES VERIFICATIONS'!$W401="",1,0),0)</f>
        <v>0</v>
      </c>
      <c r="AP401" s="141">
        <f>IF('SUIVI DES VERIFICATIONS'!$V401&gt;0,IF('SUIVI DES VERIFICATIONS'!$X401="",1,0),0)</f>
        <v>0</v>
      </c>
      <c r="AQ401" s="141">
        <f>IF('SUIVI DES VERIFICATIONS'!$V401&gt;0,IF('SUIVI DES VERIFICATIONS'!$AG401="",1,0),0)</f>
        <v>0</v>
      </c>
      <c r="AR401" s="150" t="str">
        <f>IF(Y401="","",VLOOKUP(Y401,'[1]TABLEAU LC1'!A:A,1,FALSE))</f>
        <v>2019-696</v>
      </c>
    </row>
    <row r="402" spans="1:44" ht="30" customHeight="1">
      <c r="A402" s="95" t="str">
        <f t="shared" si="12"/>
        <v>13805-10--4</v>
      </c>
      <c r="B402" s="85">
        <v>13805</v>
      </c>
      <c r="C402" s="81" t="str">
        <f>VLOOKUP(A402,'Liste détentions mat2k'!$A$1:$I$2946,3,FALSE)</f>
        <v xml:space="preserve">ESTEREL                       </v>
      </c>
      <c r="D402" s="86">
        <v>10</v>
      </c>
      <c r="E402" s="86"/>
      <c r="F402" s="86">
        <v>4</v>
      </c>
      <c r="G402" s="81" t="str">
        <f>IF('SUIVI DES VERIFICATIONS'!$D402="","",VLOOKUP(A402,'Liste détentions mat2k'!$A$1:$I$2946,5,FALSE))</f>
        <v xml:space="preserve">C.D.N                         </v>
      </c>
      <c r="H402" s="81" t="str">
        <f>IF('SUIVI DES VERIFICATIONS'!$E402="","",VLOOKUP(A402,'Liste détentions mat2k'!$A$1:$I$2946,7,FALSE))</f>
        <v/>
      </c>
      <c r="I402" s="102" t="str">
        <f>IF('SUIVI DES VERIFICATIONS'!$F402="","",VLOOKUP(A402,'Liste détentions mat2k'!$A$1:$I$2946,9,FALSE))</f>
        <v xml:space="preserve">TIMONERIE-OCEANO              </v>
      </c>
      <c r="J402" s="109"/>
      <c r="K402" s="104" t="s">
        <v>525</v>
      </c>
      <c r="L402" s="104" t="s">
        <v>525</v>
      </c>
      <c r="M402" s="104" t="s">
        <v>525</v>
      </c>
      <c r="N402" s="104" t="s">
        <v>525</v>
      </c>
      <c r="O402" s="104" t="s">
        <v>526</v>
      </c>
      <c r="P402" s="104"/>
      <c r="Q402" s="104"/>
      <c r="R402" s="104"/>
      <c r="S402" s="104"/>
      <c r="T402" s="104"/>
      <c r="U402" s="114"/>
      <c r="V402" s="123"/>
      <c r="W402" s="117"/>
      <c r="X402" s="117"/>
      <c r="Y402" s="128"/>
      <c r="Z402" s="123"/>
      <c r="AA402" s="132"/>
      <c r="AB402" s="151" t="str">
        <f>IF('SUIVI DES VERIFICATIONS'!$V402="","",IF('SUIVI DES VERIFICATIONS'!$V402&lt;='SUIVI DES VERIFICATIONS'!$AD402,0,'SUIVI DES VERIFICATIONS'!$V402-'SUIVI DES VERIFICATIONS'!$AD402))</f>
        <v/>
      </c>
      <c r="AC402" s="134" t="str">
        <f t="shared" si="13"/>
        <v>JUIN</v>
      </c>
      <c r="AD402" s="135">
        <f>VLOOKUP('SUIVI DES VERIFICATIONS'!$AC402,'Liste 2'!$D$1:$E$12,2,FALSE)</f>
        <v>43646</v>
      </c>
      <c r="AE402" s="134" t="str">
        <f>IF('SUIVI DES VERIFICATIONS'!$V402="","",(MONTH('SUIVI DES VERIFICATIONS'!$V402))-(MONTH('SUIVI DES VERIFICATIONS'!$AD402)))</f>
        <v/>
      </c>
      <c r="AF402" s="134" t="str">
        <f>IF(V402="","",VLOOKUP(MONTH(V402),LISTES!$A$15:$B$26,2,FALSE))</f>
        <v/>
      </c>
      <c r="AG402" s="136"/>
      <c r="AH402" s="81"/>
      <c r="AI402" s="81"/>
      <c r="AJ402" s="81" t="s">
        <v>529</v>
      </c>
      <c r="AK402" s="116"/>
      <c r="AL402" s="81"/>
      <c r="AM402" s="117"/>
      <c r="AN402" s="128"/>
      <c r="AO402" s="163">
        <f>IF('SUIVI DES VERIFICATIONS'!$V402&gt;0,IF('SUIVI DES VERIFICATIONS'!$W402="",1,0),0)</f>
        <v>0</v>
      </c>
      <c r="AP402" s="137">
        <f>IF('SUIVI DES VERIFICATIONS'!$V402&gt;0,IF('SUIVI DES VERIFICATIONS'!$X402="",1,0),0)</f>
        <v>0</v>
      </c>
      <c r="AQ402" s="137">
        <f>IF('SUIVI DES VERIFICATIONS'!$V402&gt;0,IF('SUIVI DES VERIFICATIONS'!$AG402="",1,0),0)</f>
        <v>0</v>
      </c>
      <c r="AR402" s="152" t="str">
        <f>IF(Y402="","",VLOOKUP(Y402,'[1]TABLEAU LC1'!A:A,1,FALSE))</f>
        <v/>
      </c>
    </row>
    <row r="403" spans="1:44" ht="30" customHeight="1">
      <c r="A403" s="94" t="str">
        <f t="shared" si="12"/>
        <v>13805-20--1</v>
      </c>
      <c r="B403" s="88">
        <v>13805</v>
      </c>
      <c r="C403" s="87" t="str">
        <f>VLOOKUP(A403,'Liste détentions mat2k'!$A$1:$I$2946,3,FALSE)</f>
        <v xml:space="preserve">ESTEREL                       </v>
      </c>
      <c r="D403" s="89">
        <v>20</v>
      </c>
      <c r="E403" s="89"/>
      <c r="F403" s="89">
        <v>1</v>
      </c>
      <c r="G403" s="87" t="str">
        <f>IF('SUIVI DES VERIFICATIONS'!$D403="","",VLOOKUP(A403,'Liste détentions mat2k'!$A$1:$I$2946,5,FALSE))</f>
        <v xml:space="preserve">FLOTTEUR MOBILITE             </v>
      </c>
      <c r="H403" s="87" t="str">
        <f>IF('SUIVI DES VERIFICATIONS'!$E403="","",VLOOKUP(A403,'Liste détentions mat2k'!$A$1:$I$2946,7,FALSE))</f>
        <v/>
      </c>
      <c r="I403" s="101" t="str">
        <f>IF('SUIVI DES VERIFICATIONS'!$F403="","",VLOOKUP(A403,'Liste détentions mat2k'!$A$1:$I$2946,9,FALSE))</f>
        <v xml:space="preserve">MACHINE                       </v>
      </c>
      <c r="J403" s="108"/>
      <c r="K403" s="105" t="s">
        <v>525</v>
      </c>
      <c r="L403" s="105" t="s">
        <v>526</v>
      </c>
      <c r="M403" s="105" t="s">
        <v>525</v>
      </c>
      <c r="N403" s="105" t="s">
        <v>525</v>
      </c>
      <c r="O403" s="105" t="s">
        <v>525</v>
      </c>
      <c r="P403" s="105"/>
      <c r="Q403" s="105"/>
      <c r="R403" s="105"/>
      <c r="S403" s="105"/>
      <c r="T403" s="105"/>
      <c r="U403" s="113"/>
      <c r="V403" s="122">
        <v>43531</v>
      </c>
      <c r="W403" s="119" t="s">
        <v>542</v>
      </c>
      <c r="X403" s="119" t="s">
        <v>825</v>
      </c>
      <c r="Y403" s="127" t="s">
        <v>859</v>
      </c>
      <c r="Z403" s="122">
        <v>43525</v>
      </c>
      <c r="AA403" s="131"/>
      <c r="AB403" s="149">
        <f>IF('SUIVI DES VERIFICATIONS'!$V403="","",IF('SUIVI DES VERIFICATIONS'!$V403&lt;='SUIVI DES VERIFICATIONS'!$AD403,0,'SUIVI DES VERIFICATIONS'!$V403-'SUIVI DES VERIFICATIONS'!$AD403))</f>
        <v>0</v>
      </c>
      <c r="AC403" s="138" t="str">
        <f t="shared" si="13"/>
        <v>MARS</v>
      </c>
      <c r="AD403" s="139">
        <f>VLOOKUP('SUIVI DES VERIFICATIONS'!$AC403,'Liste 2'!$D$1:$E$12,2,FALSE)</f>
        <v>43555</v>
      </c>
      <c r="AE403" s="138">
        <f>IF('SUIVI DES VERIFICATIONS'!$V403="","",(MONTH('SUIVI DES VERIFICATIONS'!$V403))-(MONTH('SUIVI DES VERIFICATIONS'!$AD403)))</f>
        <v>0</v>
      </c>
      <c r="AF403" s="138" t="str">
        <f>IF(V403="","",VLOOKUP(MONTH(V403),LISTES!$A$15:$B$26,2,FALSE))</f>
        <v>MARS</v>
      </c>
      <c r="AG403" s="140" t="s">
        <v>8</v>
      </c>
      <c r="AH403" s="87"/>
      <c r="AI403" s="87"/>
      <c r="AJ403" s="87"/>
      <c r="AK403" s="118"/>
      <c r="AL403" s="87"/>
      <c r="AM403" s="119"/>
      <c r="AN403" s="127"/>
      <c r="AO403" s="162">
        <f>IF('SUIVI DES VERIFICATIONS'!$V403&gt;0,IF('SUIVI DES VERIFICATIONS'!$W403="",1,0),0)</f>
        <v>0</v>
      </c>
      <c r="AP403" s="141">
        <f>IF('SUIVI DES VERIFICATIONS'!$V403&gt;0,IF('SUIVI DES VERIFICATIONS'!$X403="",1,0),0)</f>
        <v>0</v>
      </c>
      <c r="AQ403" s="141">
        <f>IF('SUIVI DES VERIFICATIONS'!$V403&gt;0,IF('SUIVI DES VERIFICATIONS'!$AG403="",1,0),0)</f>
        <v>0</v>
      </c>
      <c r="AR403" s="150" t="str">
        <f>IF(Y403="","",VLOOKUP(Y403,'[1]TABLEAU LC1'!A:A,1,FALSE))</f>
        <v>2019-692</v>
      </c>
    </row>
    <row r="404" spans="1:44" ht="30" customHeight="1">
      <c r="A404" s="95" t="str">
        <f t="shared" si="12"/>
        <v>13805-20--2</v>
      </c>
      <c r="B404" s="85">
        <v>13805</v>
      </c>
      <c r="C404" s="81" t="str">
        <f>VLOOKUP(A404,'Liste détentions mat2k'!$A$1:$I$2946,3,FALSE)</f>
        <v xml:space="preserve">ESTEREL                       </v>
      </c>
      <c r="D404" s="86">
        <v>20</v>
      </c>
      <c r="E404" s="86"/>
      <c r="F404" s="86">
        <v>2</v>
      </c>
      <c r="G404" s="81" t="str">
        <f>IF('SUIVI DES VERIFICATIONS'!$D404="","",VLOOKUP(A404,'Liste détentions mat2k'!$A$1:$I$2946,5,FALSE))</f>
        <v xml:space="preserve">FLOTTEUR MOBILITE             </v>
      </c>
      <c r="H404" s="81" t="str">
        <f>IF('SUIVI DES VERIFICATIONS'!$E404="","",VLOOKUP(A404,'Liste détentions mat2k'!$A$1:$I$2946,7,FALSE))</f>
        <v/>
      </c>
      <c r="I404" s="102" t="str">
        <f>IF('SUIVI DES VERIFICATIONS'!$F404="","",VLOOKUP(A404,'Liste détentions mat2k'!$A$1:$I$2946,9,FALSE))</f>
        <v xml:space="preserve">SECURITE                      </v>
      </c>
      <c r="J404" s="109" t="s">
        <v>525</v>
      </c>
      <c r="K404" s="104" t="s">
        <v>526</v>
      </c>
      <c r="L404" s="104" t="s">
        <v>525</v>
      </c>
      <c r="M404" s="104" t="s">
        <v>525</v>
      </c>
      <c r="N404" s="104" t="s">
        <v>525</v>
      </c>
      <c r="O404" s="104" t="s">
        <v>525</v>
      </c>
      <c r="P404" s="104"/>
      <c r="Q404" s="104"/>
      <c r="R404" s="104"/>
      <c r="S404" s="104"/>
      <c r="T404" s="104"/>
      <c r="U404" s="114"/>
      <c r="V404" s="123">
        <v>43502</v>
      </c>
      <c r="W404" s="117" t="s">
        <v>542</v>
      </c>
      <c r="X404" s="117" t="s">
        <v>825</v>
      </c>
      <c r="Y404" s="128" t="s">
        <v>621</v>
      </c>
      <c r="Z404" s="123">
        <v>43495</v>
      </c>
      <c r="AA404" s="132"/>
      <c r="AB404" s="151">
        <f>IF('SUIVI DES VERIFICATIONS'!$V404="","",IF('SUIVI DES VERIFICATIONS'!$V404&lt;='SUIVI DES VERIFICATIONS'!$AD404,0,'SUIVI DES VERIFICATIONS'!$V404-'SUIVI DES VERIFICATIONS'!$AD404))</f>
        <v>0</v>
      </c>
      <c r="AC404" s="134" t="str">
        <f t="shared" si="13"/>
        <v>FEVRIER</v>
      </c>
      <c r="AD404" s="135">
        <f>VLOOKUP('SUIVI DES VERIFICATIONS'!$AC404,'Liste 2'!$D$1:$E$12,2,FALSE)</f>
        <v>43524</v>
      </c>
      <c r="AE404" s="134">
        <f>IF('SUIVI DES VERIFICATIONS'!$V404="","",(MONTH('SUIVI DES VERIFICATIONS'!$V404))-(MONTH('SUIVI DES VERIFICATIONS'!$AD404)))</f>
        <v>0</v>
      </c>
      <c r="AF404" s="134" t="str">
        <f>IF(V404="","",VLOOKUP(MONTH(V404),LISTES!$A$15:$B$26,2,FALSE))</f>
        <v>FEVRIER</v>
      </c>
      <c r="AG404" s="136" t="s">
        <v>7</v>
      </c>
      <c r="AH404" s="81"/>
      <c r="AI404" s="81"/>
      <c r="AJ404" s="81"/>
      <c r="AK404" s="116"/>
      <c r="AL404" s="81"/>
      <c r="AM404" s="117"/>
      <c r="AN404" s="128"/>
      <c r="AO404" s="163">
        <f>IF('SUIVI DES VERIFICATIONS'!$V404&gt;0,IF('SUIVI DES VERIFICATIONS'!$W404="",1,0),0)</f>
        <v>0</v>
      </c>
      <c r="AP404" s="137">
        <f>IF('SUIVI DES VERIFICATIONS'!$V404&gt;0,IF('SUIVI DES VERIFICATIONS'!$X404="",1,0),0)</f>
        <v>0</v>
      </c>
      <c r="AQ404" s="137">
        <f>IF('SUIVI DES VERIFICATIONS'!$V404&gt;0,IF('SUIVI DES VERIFICATIONS'!$AG404="",1,0),0)</f>
        <v>0</v>
      </c>
      <c r="AR404" s="152" t="str">
        <f>IF(Y404="","",VLOOKUP(Y404,'[1]TABLEAU LC1'!A:A,1,FALSE))</f>
        <v>2019-273</v>
      </c>
    </row>
    <row r="405" spans="1:44" ht="30" customHeight="1">
      <c r="A405" s="94" t="str">
        <f t="shared" si="12"/>
        <v>13805-30--1</v>
      </c>
      <c r="B405" s="88">
        <v>13805</v>
      </c>
      <c r="C405" s="87" t="str">
        <f>VLOOKUP(A405,'Liste détentions mat2k'!$A$1:$I$2946,3,FALSE)</f>
        <v xml:space="preserve">ESTEREL                       </v>
      </c>
      <c r="D405" s="89">
        <v>30</v>
      </c>
      <c r="E405" s="89"/>
      <c r="F405" s="89">
        <v>1</v>
      </c>
      <c r="G405" s="87" t="str">
        <f>IF('SUIVI DES VERIFICATIONS'!$D405="","",VLOOKUP(A405,'Liste détentions mat2k'!$A$1:$I$2946,5,FALSE))</f>
        <v xml:space="preserve">COMMISSARIAT                  </v>
      </c>
      <c r="H405" s="87" t="str">
        <f>IF('SUIVI DES VERIFICATIONS'!$E405="","",VLOOKUP(A405,'Liste détentions mat2k'!$A$1:$I$2946,7,FALSE))</f>
        <v/>
      </c>
      <c r="I405" s="101" t="str">
        <f>IF('SUIVI DES VERIFICATIONS'!$F405="","",VLOOKUP(A405,'Liste détentions mat2k'!$A$1:$I$2946,9,FALSE))</f>
        <v xml:space="preserve">SEC/CDT/INFOR                 </v>
      </c>
      <c r="J405" s="108" t="s">
        <v>525</v>
      </c>
      <c r="K405" s="105" t="s">
        <v>526</v>
      </c>
      <c r="L405" s="105" t="s">
        <v>525</v>
      </c>
      <c r="M405" s="105" t="s">
        <v>525</v>
      </c>
      <c r="N405" s="105" t="s">
        <v>525</v>
      </c>
      <c r="O405" s="105" t="s">
        <v>525</v>
      </c>
      <c r="P405" s="105"/>
      <c r="Q405" s="105"/>
      <c r="R405" s="105"/>
      <c r="S405" s="105"/>
      <c r="T405" s="105"/>
      <c r="U405" s="113"/>
      <c r="V405" s="122">
        <v>43500</v>
      </c>
      <c r="W405" s="119" t="s">
        <v>542</v>
      </c>
      <c r="X405" s="119" t="s">
        <v>825</v>
      </c>
      <c r="Y405" s="127" t="s">
        <v>653</v>
      </c>
      <c r="Z405" s="122">
        <v>43495</v>
      </c>
      <c r="AA405" s="131"/>
      <c r="AB405" s="149">
        <f>IF('SUIVI DES VERIFICATIONS'!$V405="","",IF('SUIVI DES VERIFICATIONS'!$V405&lt;='SUIVI DES VERIFICATIONS'!$AD405,0,'SUIVI DES VERIFICATIONS'!$V405-'SUIVI DES VERIFICATIONS'!$AD405))</f>
        <v>0</v>
      </c>
      <c r="AC405" s="138" t="str">
        <f t="shared" si="13"/>
        <v>FEVRIER</v>
      </c>
      <c r="AD405" s="139">
        <f>VLOOKUP('SUIVI DES VERIFICATIONS'!$AC405,'Liste 2'!$D$1:$E$12,2,FALSE)</f>
        <v>43524</v>
      </c>
      <c r="AE405" s="138">
        <f>IF('SUIVI DES VERIFICATIONS'!$V405="","",(MONTH('SUIVI DES VERIFICATIONS'!$V405))-(MONTH('SUIVI DES VERIFICATIONS'!$AD405)))</f>
        <v>0</v>
      </c>
      <c r="AF405" s="138" t="str">
        <f>IF(V405="","",VLOOKUP(MONTH(V405),LISTES!$A$15:$B$26,2,FALSE))</f>
        <v>FEVRIER</v>
      </c>
      <c r="AG405" s="140" t="s">
        <v>7</v>
      </c>
      <c r="AH405" s="87"/>
      <c r="AI405" s="87"/>
      <c r="AJ405" s="87"/>
      <c r="AK405" s="118"/>
      <c r="AL405" s="87"/>
      <c r="AM405" s="119"/>
      <c r="AN405" s="127"/>
      <c r="AO405" s="162">
        <f>IF('SUIVI DES VERIFICATIONS'!$V405&gt;0,IF('SUIVI DES VERIFICATIONS'!$W405="",1,0),0)</f>
        <v>0</v>
      </c>
      <c r="AP405" s="141">
        <f>IF('SUIVI DES VERIFICATIONS'!$V405&gt;0,IF('SUIVI DES VERIFICATIONS'!$X405="",1,0),0)</f>
        <v>0</v>
      </c>
      <c r="AQ405" s="141">
        <f>IF('SUIVI DES VERIFICATIONS'!$V405&gt;0,IF('SUIVI DES VERIFICATIONS'!$AG405="",1,0),0)</f>
        <v>0</v>
      </c>
      <c r="AR405" s="150" t="str">
        <f>IF(Y405="","",VLOOKUP(Y405,'[1]TABLEAU LC1'!A:A,1,FALSE))</f>
        <v>2019-323</v>
      </c>
    </row>
    <row r="406" spans="1:44" ht="30" customHeight="1">
      <c r="A406" s="95" t="str">
        <f t="shared" si="12"/>
        <v>13805-30--2</v>
      </c>
      <c r="B406" s="85">
        <v>13805</v>
      </c>
      <c r="C406" s="81" t="str">
        <f>VLOOKUP(A406,'Liste détentions mat2k'!$A$1:$I$2946,3,FALSE)</f>
        <v xml:space="preserve">ESTEREL                       </v>
      </c>
      <c r="D406" s="86">
        <v>30</v>
      </c>
      <c r="E406" s="86"/>
      <c r="F406" s="86">
        <v>2</v>
      </c>
      <c r="G406" s="81" t="str">
        <f>IF('SUIVI DES VERIFICATIONS'!$D406="","",VLOOKUP(A406,'Liste détentions mat2k'!$A$1:$I$2946,5,FALSE))</f>
        <v xml:space="preserve">COMMISSARIAT                  </v>
      </c>
      <c r="H406" s="81" t="str">
        <f>IF('SUIVI DES VERIFICATIONS'!$E406="","",VLOOKUP(A406,'Liste détentions mat2k'!$A$1:$I$2946,7,FALSE))</f>
        <v/>
      </c>
      <c r="I406" s="102" t="str">
        <f>IF('SUIVI DES VERIFICATIONS'!$F406="","",VLOOKUP(A406,'Liste détentions mat2k'!$A$1:$I$2946,9,FALSE))</f>
        <v xml:space="preserve">EFFETS SPECIAUX               </v>
      </c>
      <c r="J406" s="109"/>
      <c r="K406" s="104" t="s">
        <v>525</v>
      </c>
      <c r="L406" s="104" t="s">
        <v>525</v>
      </c>
      <c r="M406" s="104" t="s">
        <v>525</v>
      </c>
      <c r="N406" s="104" t="s">
        <v>526</v>
      </c>
      <c r="O406" s="104" t="s">
        <v>525</v>
      </c>
      <c r="P406" s="104"/>
      <c r="Q406" s="104"/>
      <c r="R406" s="104"/>
      <c r="S406" s="104"/>
      <c r="T406" s="104"/>
      <c r="U406" s="114"/>
      <c r="V406" s="123"/>
      <c r="W406" s="117"/>
      <c r="X406" s="117"/>
      <c r="Y406" s="128"/>
      <c r="Z406" s="123">
        <v>43581</v>
      </c>
      <c r="AA406" s="132"/>
      <c r="AB406" s="151" t="str">
        <f>IF('SUIVI DES VERIFICATIONS'!$V406="","",IF('SUIVI DES VERIFICATIONS'!$V406&lt;='SUIVI DES VERIFICATIONS'!$AD406,0,'SUIVI DES VERIFICATIONS'!$V406-'SUIVI DES VERIFICATIONS'!$AD406))</f>
        <v/>
      </c>
      <c r="AC406" s="134" t="str">
        <f t="shared" si="13"/>
        <v>MAI</v>
      </c>
      <c r="AD406" s="135">
        <f>VLOOKUP('SUIVI DES VERIFICATIONS'!$AC406,'Liste 2'!$D$1:$E$12,2,FALSE)</f>
        <v>43616</v>
      </c>
      <c r="AE406" s="134" t="str">
        <f>IF('SUIVI DES VERIFICATIONS'!$V406="","",(MONTH('SUIVI DES VERIFICATIONS'!$V406))-(MONTH('SUIVI DES VERIFICATIONS'!$AD406)))</f>
        <v/>
      </c>
      <c r="AF406" s="134" t="str">
        <f>IF(V406="","",VLOOKUP(MONTH(V406),LISTES!$A$15:$B$26,2,FALSE))</f>
        <v/>
      </c>
      <c r="AG406" s="136"/>
      <c r="AH406" s="81"/>
      <c r="AI406" s="81"/>
      <c r="AJ406" s="81" t="s">
        <v>529</v>
      </c>
      <c r="AK406" s="116"/>
      <c r="AL406" s="81"/>
      <c r="AM406" s="117"/>
      <c r="AN406" s="128"/>
      <c r="AO406" s="163">
        <f>IF('SUIVI DES VERIFICATIONS'!$V406&gt;0,IF('SUIVI DES VERIFICATIONS'!$W406="",1,0),0)</f>
        <v>0</v>
      </c>
      <c r="AP406" s="137">
        <f>IF('SUIVI DES VERIFICATIONS'!$V406&gt;0,IF('SUIVI DES VERIFICATIONS'!$X406="",1,0),0)</f>
        <v>0</v>
      </c>
      <c r="AQ406" s="137">
        <f>IF('SUIVI DES VERIFICATIONS'!$V406&gt;0,IF('SUIVI DES VERIFICATIONS'!$AG406="",1,0),0)</f>
        <v>0</v>
      </c>
      <c r="AR406" s="152" t="str">
        <f>IF(Y406="","",VLOOKUP(Y406,'[1]TABLEAU LC1'!A:A,1,FALSE))</f>
        <v/>
      </c>
    </row>
    <row r="407" spans="1:44" ht="30" customHeight="1">
      <c r="A407" s="94" t="str">
        <f t="shared" si="12"/>
        <v>13805-30--5</v>
      </c>
      <c r="B407" s="88">
        <v>13805</v>
      </c>
      <c r="C407" s="87" t="str">
        <f>VLOOKUP(A407,'Liste détentions mat2k'!$A$1:$I$2946,3,FALSE)</f>
        <v xml:space="preserve">ESTEREL                       </v>
      </c>
      <c r="D407" s="89">
        <v>30</v>
      </c>
      <c r="E407" s="89"/>
      <c r="F407" s="89">
        <v>5</v>
      </c>
      <c r="G407" s="87" t="str">
        <f>IF('SUIVI DES VERIFICATIONS'!$D407="","",VLOOKUP(A407,'Liste détentions mat2k'!$A$1:$I$2946,5,FALSE))</f>
        <v xml:space="preserve">COMMISSARIAT                  </v>
      </c>
      <c r="H407" s="87" t="str">
        <f>IF('SUIVI DES VERIFICATIONS'!$E407="","",VLOOKUP(A407,'Liste détentions mat2k'!$A$1:$I$2946,7,FALSE))</f>
        <v/>
      </c>
      <c r="I407" s="101" t="str">
        <f>IF('SUIVI DES VERIFICATIONS'!$F407="","",VLOOKUP(A407,'Liste détentions mat2k'!$A$1:$I$2946,9,FALSE))</f>
        <v xml:space="preserve">VIVRES                        </v>
      </c>
      <c r="J407" s="108" t="s">
        <v>525</v>
      </c>
      <c r="K407" s="105" t="s">
        <v>525</v>
      </c>
      <c r="L407" s="105" t="s">
        <v>525</v>
      </c>
      <c r="M407" s="105" t="s">
        <v>525</v>
      </c>
      <c r="N407" s="105" t="s">
        <v>526</v>
      </c>
      <c r="O407" s="105" t="s">
        <v>525</v>
      </c>
      <c r="P407" s="105"/>
      <c r="Q407" s="105"/>
      <c r="R407" s="105"/>
      <c r="S407" s="105"/>
      <c r="T407" s="105"/>
      <c r="U407" s="113"/>
      <c r="V407" s="122"/>
      <c r="W407" s="119"/>
      <c r="X407" s="119"/>
      <c r="Y407" s="127"/>
      <c r="Z407" s="122">
        <v>43587</v>
      </c>
      <c r="AA407" s="131"/>
      <c r="AB407" s="149" t="str">
        <f>IF('SUIVI DES VERIFICATIONS'!$V407="","",IF('SUIVI DES VERIFICATIONS'!$V407&lt;='SUIVI DES VERIFICATIONS'!$AD407,0,'SUIVI DES VERIFICATIONS'!$V407-'SUIVI DES VERIFICATIONS'!$AD407))</f>
        <v/>
      </c>
      <c r="AC407" s="138" t="str">
        <f t="shared" si="13"/>
        <v>MAI</v>
      </c>
      <c r="AD407" s="139">
        <f>VLOOKUP('SUIVI DES VERIFICATIONS'!$AC407,'Liste 2'!$D$1:$E$12,2,FALSE)</f>
        <v>43616</v>
      </c>
      <c r="AE407" s="138" t="str">
        <f>IF('SUIVI DES VERIFICATIONS'!$V407="","",(MONTH('SUIVI DES VERIFICATIONS'!$V407))-(MONTH('SUIVI DES VERIFICATIONS'!$AD407)))</f>
        <v/>
      </c>
      <c r="AF407" s="138" t="str">
        <f>IF(V407="","",VLOOKUP(MONTH(V407),LISTES!$A$15:$B$26,2,FALSE))</f>
        <v/>
      </c>
      <c r="AG407" s="140"/>
      <c r="AH407" s="87"/>
      <c r="AI407" s="87"/>
      <c r="AJ407" s="87"/>
      <c r="AK407" s="118"/>
      <c r="AL407" s="87"/>
      <c r="AM407" s="119"/>
      <c r="AN407" s="127"/>
      <c r="AO407" s="162">
        <f>IF('SUIVI DES VERIFICATIONS'!$V407&gt;0,IF('SUIVI DES VERIFICATIONS'!$W407="",1,0),0)</f>
        <v>0</v>
      </c>
      <c r="AP407" s="141">
        <f>IF('SUIVI DES VERIFICATIONS'!$V407&gt;0,IF('SUIVI DES VERIFICATIONS'!$X407="",1,0),0)</f>
        <v>0</v>
      </c>
      <c r="AQ407" s="141">
        <f>IF('SUIVI DES VERIFICATIONS'!$V407&gt;0,IF('SUIVI DES VERIFICATIONS'!$AG407="",1,0),0)</f>
        <v>0</v>
      </c>
      <c r="AR407" s="150" t="str">
        <f>IF(Y407="","",VLOOKUP(Y407,'[1]TABLEAU LC1'!A:A,1,FALSE))</f>
        <v/>
      </c>
    </row>
    <row r="408" spans="1:44" ht="30" customHeight="1">
      <c r="A408" s="95" t="str">
        <f t="shared" si="12"/>
        <v>13805-30--7</v>
      </c>
      <c r="B408" s="85">
        <v>13805</v>
      </c>
      <c r="C408" s="81" t="str">
        <f>VLOOKUP(A408,'Liste détentions mat2k'!$A$1:$I$2946,3,FALSE)</f>
        <v xml:space="preserve">ESTEREL                       </v>
      </c>
      <c r="D408" s="86">
        <v>30</v>
      </c>
      <c r="E408" s="86"/>
      <c r="F408" s="86">
        <v>7</v>
      </c>
      <c r="G408" s="81" t="str">
        <f>IF('SUIVI DES VERIFICATIONS'!$D408="","",VLOOKUP(A408,'Liste détentions mat2k'!$A$1:$I$2946,5,FALSE))</f>
        <v xml:space="preserve">COMMISSARIAT                  </v>
      </c>
      <c r="H408" s="81" t="str">
        <f>IF('SUIVI DES VERIFICATIONS'!$E408="","",VLOOKUP(A408,'Liste détentions mat2k'!$A$1:$I$2946,7,FALSE))</f>
        <v/>
      </c>
      <c r="I408" s="102" t="str">
        <f>IF('SUIVI DES VERIFICATIONS'!$F408="","",VLOOKUP(A408,'Liste détentions mat2k'!$A$1:$I$2946,9,FALSE))</f>
        <v xml:space="preserve">PATRIMOINE                    </v>
      </c>
      <c r="J408" s="109" t="s">
        <v>525</v>
      </c>
      <c r="K408" s="104" t="s">
        <v>525</v>
      </c>
      <c r="L408" s="104" t="s">
        <v>526</v>
      </c>
      <c r="M408" s="104" t="s">
        <v>525</v>
      </c>
      <c r="N408" s="104" t="s">
        <v>525</v>
      </c>
      <c r="O408" s="104" t="s">
        <v>525</v>
      </c>
      <c r="P408" s="104"/>
      <c r="Q408" s="104"/>
      <c r="R408" s="104"/>
      <c r="S408" s="104"/>
      <c r="T408" s="104"/>
      <c r="U408" s="114"/>
      <c r="V408" s="123">
        <v>43531</v>
      </c>
      <c r="W408" s="117" t="s">
        <v>542</v>
      </c>
      <c r="X408" s="117" t="s">
        <v>825</v>
      </c>
      <c r="Y408" s="128" t="s">
        <v>860</v>
      </c>
      <c r="Z408" s="123">
        <v>43525</v>
      </c>
      <c r="AA408" s="132"/>
      <c r="AB408" s="151">
        <f>IF('SUIVI DES VERIFICATIONS'!$V408="","",IF('SUIVI DES VERIFICATIONS'!$V408&lt;='SUIVI DES VERIFICATIONS'!$AD408,0,'SUIVI DES VERIFICATIONS'!$V408-'SUIVI DES VERIFICATIONS'!$AD408))</f>
        <v>0</v>
      </c>
      <c r="AC408" s="134" t="str">
        <f t="shared" si="13"/>
        <v>MARS</v>
      </c>
      <c r="AD408" s="135">
        <f>VLOOKUP('SUIVI DES VERIFICATIONS'!$AC408,'Liste 2'!$D$1:$E$12,2,FALSE)</f>
        <v>43555</v>
      </c>
      <c r="AE408" s="134">
        <f>IF('SUIVI DES VERIFICATIONS'!$V408="","",(MONTH('SUIVI DES VERIFICATIONS'!$V408))-(MONTH('SUIVI DES VERIFICATIONS'!$AD408)))</f>
        <v>0</v>
      </c>
      <c r="AF408" s="134" t="str">
        <f>IF(V408="","",VLOOKUP(MONTH(V408),LISTES!$A$15:$B$26,2,FALSE))</f>
        <v>MARS</v>
      </c>
      <c r="AG408" s="136" t="s">
        <v>8</v>
      </c>
      <c r="AH408" s="81"/>
      <c r="AI408" s="81"/>
      <c r="AJ408" s="81"/>
      <c r="AK408" s="116"/>
      <c r="AL408" s="81"/>
      <c r="AM408" s="117"/>
      <c r="AN408" s="128"/>
      <c r="AO408" s="163">
        <f>IF('SUIVI DES VERIFICATIONS'!$V408&gt;0,IF('SUIVI DES VERIFICATIONS'!$W408="",1,0),0)</f>
        <v>0</v>
      </c>
      <c r="AP408" s="137">
        <f>IF('SUIVI DES VERIFICATIONS'!$V408&gt;0,IF('SUIVI DES VERIFICATIONS'!$X408="",1,0),0)</f>
        <v>0</v>
      </c>
      <c r="AQ408" s="137">
        <f>IF('SUIVI DES VERIFICATIONS'!$V408&gt;0,IF('SUIVI DES VERIFICATIONS'!$AG408="",1,0),0)</f>
        <v>0</v>
      </c>
      <c r="AR408" s="152" t="str">
        <f>IF(Y408="","",VLOOKUP(Y408,'[1]TABLEAU LC1'!A:A,1,FALSE))</f>
        <v>2019-693</v>
      </c>
    </row>
    <row r="409" spans="1:44" ht="30" customHeight="1">
      <c r="A409" s="94" t="str">
        <f t="shared" si="12"/>
        <v>13805-40--1</v>
      </c>
      <c r="B409" s="88">
        <v>13805</v>
      </c>
      <c r="C409" s="87" t="str">
        <f>VLOOKUP(A409,'Liste détentions mat2k'!$A$1:$I$2946,3,FALSE)</f>
        <v xml:space="preserve">ESTEREL                       </v>
      </c>
      <c r="D409" s="89">
        <v>40</v>
      </c>
      <c r="E409" s="89"/>
      <c r="F409" s="89">
        <v>1</v>
      </c>
      <c r="G409" s="87" t="str">
        <f>IF('SUIVI DES VERIFICATIONS'!$D409="","",VLOOKUP(A409,'Liste détentions mat2k'!$A$1:$I$2946,5,FALSE))</f>
        <v xml:space="preserve">ARMES INFANTERIE              </v>
      </c>
      <c r="H409" s="87" t="str">
        <f>IF('SUIVI DES VERIFICATIONS'!$E409="","",VLOOKUP(A409,'Liste détentions mat2k'!$A$1:$I$2946,7,FALSE))</f>
        <v/>
      </c>
      <c r="I409" s="101" t="str">
        <f>IF('SUIVI DES VERIFICATIONS'!$F409="","",VLOOKUP(A409,'Liste détentions mat2k'!$A$1:$I$2946,9,FALSE))</f>
        <v xml:space="preserve">ARMES INFANTERIE              </v>
      </c>
      <c r="J409" s="108" t="s">
        <v>525</v>
      </c>
      <c r="K409" s="105" t="s">
        <v>525</v>
      </c>
      <c r="L409" s="105" t="s">
        <v>525</v>
      </c>
      <c r="M409" s="105" t="s">
        <v>526</v>
      </c>
      <c r="N409" s="105" t="s">
        <v>525</v>
      </c>
      <c r="O409" s="105" t="s">
        <v>525</v>
      </c>
      <c r="P409" s="105"/>
      <c r="Q409" s="105"/>
      <c r="R409" s="105"/>
      <c r="S409" s="105"/>
      <c r="T409" s="105"/>
      <c r="U409" s="113"/>
      <c r="V409" s="122">
        <v>43556</v>
      </c>
      <c r="W409" s="119" t="s">
        <v>542</v>
      </c>
      <c r="X409" s="119" t="s">
        <v>825</v>
      </c>
      <c r="Y409" s="127" t="s">
        <v>977</v>
      </c>
      <c r="Z409" s="122">
        <v>43552</v>
      </c>
      <c r="AA409" s="131"/>
      <c r="AB409" s="149">
        <f>IF('SUIVI DES VERIFICATIONS'!$V409="","",IF('SUIVI DES VERIFICATIONS'!$V409&lt;='SUIVI DES VERIFICATIONS'!$AD409,0,'SUIVI DES VERIFICATIONS'!$V409-'SUIVI DES VERIFICATIONS'!$AD409))</f>
        <v>0</v>
      </c>
      <c r="AC409" s="138" t="str">
        <f t="shared" si="13"/>
        <v>AVRIL</v>
      </c>
      <c r="AD409" s="139">
        <f>VLOOKUP('SUIVI DES VERIFICATIONS'!$AC409,'Liste 2'!$D$1:$E$12,2,FALSE)</f>
        <v>43585</v>
      </c>
      <c r="AE409" s="138">
        <f>IF('SUIVI DES VERIFICATIONS'!$V409="","",(MONTH('SUIVI DES VERIFICATIONS'!$V409))-(MONTH('SUIVI DES VERIFICATIONS'!$AD409)))</f>
        <v>0</v>
      </c>
      <c r="AF409" s="138" t="str">
        <f>IF(V409="","",VLOOKUP(MONTH(V409),LISTES!$A$15:$B$26,2,FALSE))</f>
        <v>AVRIL</v>
      </c>
      <c r="AG409" s="140" t="s">
        <v>9</v>
      </c>
      <c r="AH409" s="87"/>
      <c r="AI409" s="87"/>
      <c r="AJ409" s="87"/>
      <c r="AK409" s="118"/>
      <c r="AL409" s="87"/>
      <c r="AM409" s="119"/>
      <c r="AN409" s="127"/>
      <c r="AO409" s="162">
        <f>IF('SUIVI DES VERIFICATIONS'!$V409&gt;0,IF('SUIVI DES VERIFICATIONS'!$W409="",1,0),0)</f>
        <v>0</v>
      </c>
      <c r="AP409" s="141">
        <f>IF('SUIVI DES VERIFICATIONS'!$V409&gt;0,IF('SUIVI DES VERIFICATIONS'!$X409="",1,0),0)</f>
        <v>0</v>
      </c>
      <c r="AQ409" s="141">
        <f>IF('SUIVI DES VERIFICATIONS'!$V409&gt;0,IF('SUIVI DES VERIFICATIONS'!$AG409="",1,0),0)</f>
        <v>0</v>
      </c>
      <c r="AR409" s="150" t="str">
        <f>IF(Y409="","",VLOOKUP(Y409,'[1]TABLEAU LC1'!A:A,1,FALSE))</f>
        <v>2019-1045</v>
      </c>
    </row>
    <row r="410" spans="1:44" ht="30" customHeight="1">
      <c r="A410" s="95" t="str">
        <f t="shared" si="12"/>
        <v>43082-10--1</v>
      </c>
      <c r="B410" s="85">
        <v>43082</v>
      </c>
      <c r="C410" s="81" t="str">
        <f>VLOOKUP(A410,'Liste détentions mat2k'!$A$1:$I$2946,3,FALSE)</f>
        <v xml:space="preserve">FLOPHIB                       </v>
      </c>
      <c r="D410" s="86">
        <v>10</v>
      </c>
      <c r="E410" s="86"/>
      <c r="F410" s="86">
        <v>1</v>
      </c>
      <c r="G410" s="81" t="str">
        <f>IF('SUIVI DES VERIFICATIONS'!$D410="","",VLOOKUP(A410,'Liste détentions mat2k'!$A$1:$I$2946,5,FALSE))</f>
        <v xml:space="preserve">PONT                          </v>
      </c>
      <c r="H410" s="81" t="str">
        <f>IF('SUIVI DES VERIFICATIONS'!$E410="","",VLOOKUP(A410,'Liste détentions mat2k'!$A$1:$I$2946,7,FALSE))</f>
        <v/>
      </c>
      <c r="I410" s="102" t="str">
        <f>IF('SUIVI DES VERIFICATIONS'!$F410="","",VLOOKUP(A410,'Liste détentions mat2k'!$A$1:$I$2946,9,FALSE))</f>
        <v xml:space="preserve">MAN/CTM                       </v>
      </c>
      <c r="J410" s="109" t="s">
        <v>525</v>
      </c>
      <c r="K410" s="104" t="s">
        <v>525</v>
      </c>
      <c r="L410" s="104" t="s">
        <v>525</v>
      </c>
      <c r="M410" s="104" t="s">
        <v>526</v>
      </c>
      <c r="N410" s="104" t="s">
        <v>525</v>
      </c>
      <c r="O410" s="104" t="s">
        <v>525</v>
      </c>
      <c r="P410" s="104"/>
      <c r="Q410" s="104"/>
      <c r="R410" s="104"/>
      <c r="S410" s="104"/>
      <c r="T410" s="104"/>
      <c r="U410" s="114"/>
      <c r="V410" s="123">
        <v>43539</v>
      </c>
      <c r="W410" s="117" t="s">
        <v>543</v>
      </c>
      <c r="X410" s="117" t="s">
        <v>825</v>
      </c>
      <c r="Y410" s="128" t="s">
        <v>881</v>
      </c>
      <c r="Z410" s="123"/>
      <c r="AA410" s="132"/>
      <c r="AB410" s="151">
        <f>IF('SUIVI DES VERIFICATIONS'!$V410="","",IF('SUIVI DES VERIFICATIONS'!$V410&lt;='SUIVI DES VERIFICATIONS'!$AD410,0,'SUIVI DES VERIFICATIONS'!$V410-'SUIVI DES VERIFICATIONS'!$AD410))</f>
        <v>0</v>
      </c>
      <c r="AC410" s="134" t="str">
        <f t="shared" si="13"/>
        <v>AVRIL</v>
      </c>
      <c r="AD410" s="135">
        <f>VLOOKUP('SUIVI DES VERIFICATIONS'!$AC410,'Liste 2'!$D$1:$E$12,2,FALSE)</f>
        <v>43585</v>
      </c>
      <c r="AE410" s="134">
        <f>IF('SUIVI DES VERIFICATIONS'!$V410="","",(MONTH('SUIVI DES VERIFICATIONS'!$V410))-(MONTH('SUIVI DES VERIFICATIONS'!$AD410)))</f>
        <v>-1</v>
      </c>
      <c r="AF410" s="134" t="str">
        <f>IF(V410="","",VLOOKUP(MONTH(V410),LISTES!$A$15:$B$26,2,FALSE))</f>
        <v>MARS</v>
      </c>
      <c r="AG410" s="136" t="s">
        <v>8</v>
      </c>
      <c r="AH410" s="81"/>
      <c r="AI410" s="81"/>
      <c r="AJ410" s="81" t="s">
        <v>529</v>
      </c>
      <c r="AK410" s="116">
        <v>43558</v>
      </c>
      <c r="AL410" s="81"/>
      <c r="AM410" s="117"/>
      <c r="AN410" s="128"/>
      <c r="AO410" s="163">
        <f>IF('SUIVI DES VERIFICATIONS'!$V410&gt;0,IF('SUIVI DES VERIFICATIONS'!$W410="",1,0),0)</f>
        <v>0</v>
      </c>
      <c r="AP410" s="137">
        <f>IF('SUIVI DES VERIFICATIONS'!$V410&gt;0,IF('SUIVI DES VERIFICATIONS'!$X410="",1,0),0)</f>
        <v>0</v>
      </c>
      <c r="AQ410" s="137">
        <f>IF('SUIVI DES VERIFICATIONS'!$V410&gt;0,IF('SUIVI DES VERIFICATIONS'!$AG410="",1,0),0)</f>
        <v>0</v>
      </c>
      <c r="AR410" s="152" t="str">
        <f>IF(Y410="","",VLOOKUP(Y410,'[1]TABLEAU LC1'!A:A,1,FALSE))</f>
        <v>2019-748</v>
      </c>
    </row>
    <row r="411" spans="1:44" ht="30" customHeight="1">
      <c r="A411" s="94" t="str">
        <f t="shared" si="12"/>
        <v>43082-10--3</v>
      </c>
      <c r="B411" s="88">
        <v>43082</v>
      </c>
      <c r="C411" s="87" t="str">
        <f>VLOOKUP(A411,'Liste détentions mat2k'!$A$1:$I$2946,3,FALSE)</f>
        <v xml:space="preserve">FLOPHIB                       </v>
      </c>
      <c r="D411" s="89">
        <v>10</v>
      </c>
      <c r="E411" s="89"/>
      <c r="F411" s="89">
        <v>3</v>
      </c>
      <c r="G411" s="87" t="str">
        <f>IF('SUIVI DES VERIFICATIONS'!$D411="","",VLOOKUP(A411,'Liste détentions mat2k'!$A$1:$I$2946,5,FALSE))</f>
        <v xml:space="preserve">PONT                          </v>
      </c>
      <c r="H411" s="87" t="str">
        <f>IF('SUIVI DES VERIFICATIONS'!$E411="","",VLOOKUP(A411,'Liste détentions mat2k'!$A$1:$I$2946,7,FALSE))</f>
        <v/>
      </c>
      <c r="I411" s="101" t="str">
        <f>IF('SUIVI DES VERIFICATIONS'!$F411="","",VLOOKUP(A411,'Liste détentions mat2k'!$A$1:$I$2946,9,FALSE))</f>
        <v xml:space="preserve">DIVERS EDAR                   </v>
      </c>
      <c r="J411" s="108" t="s">
        <v>525</v>
      </c>
      <c r="K411" s="105" t="s">
        <v>525</v>
      </c>
      <c r="L411" s="105" t="s">
        <v>526</v>
      </c>
      <c r="M411" s="105" t="s">
        <v>525</v>
      </c>
      <c r="N411" s="105" t="s">
        <v>525</v>
      </c>
      <c r="O411" s="105" t="s">
        <v>525</v>
      </c>
      <c r="P411" s="105"/>
      <c r="Q411" s="105"/>
      <c r="R411" s="105"/>
      <c r="S411" s="105"/>
      <c r="T411" s="105"/>
      <c r="U411" s="113"/>
      <c r="V411" s="122">
        <v>43539</v>
      </c>
      <c r="W411" s="119" t="s">
        <v>543</v>
      </c>
      <c r="X411" s="119" t="s">
        <v>825</v>
      </c>
      <c r="Y411" s="127" t="s">
        <v>974</v>
      </c>
      <c r="Z411" s="122"/>
      <c r="AA411" s="131"/>
      <c r="AB411" s="149">
        <f>IF('SUIVI DES VERIFICATIONS'!$V411="","",IF('SUIVI DES VERIFICATIONS'!$V411&lt;='SUIVI DES VERIFICATIONS'!$AD411,0,'SUIVI DES VERIFICATIONS'!$V411-'SUIVI DES VERIFICATIONS'!$AD411))</f>
        <v>0</v>
      </c>
      <c r="AC411" s="138" t="str">
        <f t="shared" si="13"/>
        <v>MARS</v>
      </c>
      <c r="AD411" s="139">
        <f>VLOOKUP('SUIVI DES VERIFICATIONS'!$AC411,'Liste 2'!$D$1:$E$12,2,FALSE)</f>
        <v>43555</v>
      </c>
      <c r="AE411" s="138">
        <f>IF('SUIVI DES VERIFICATIONS'!$V411="","",(MONTH('SUIVI DES VERIFICATIONS'!$V411))-(MONTH('SUIVI DES VERIFICATIONS'!$AD411)))</f>
        <v>0</v>
      </c>
      <c r="AF411" s="138" t="str">
        <f>IF(V411="","",VLOOKUP(MONTH(V411),LISTES!$A$15:$B$26,2,FALSE))</f>
        <v>MARS</v>
      </c>
      <c r="AG411" s="140" t="s">
        <v>8</v>
      </c>
      <c r="AH411" s="87"/>
      <c r="AI411" s="87"/>
      <c r="AJ411" s="87" t="s">
        <v>529</v>
      </c>
      <c r="AK411" s="118">
        <v>43558</v>
      </c>
      <c r="AL411" s="87"/>
      <c r="AM411" s="119"/>
      <c r="AN411" s="127"/>
      <c r="AO411" s="162">
        <f>IF('SUIVI DES VERIFICATIONS'!$V411&gt;0,IF('SUIVI DES VERIFICATIONS'!$W411="",1,0),0)</f>
        <v>0</v>
      </c>
      <c r="AP411" s="141">
        <f>IF('SUIVI DES VERIFICATIONS'!$V411&gt;0,IF('SUIVI DES VERIFICATIONS'!$X411="",1,0),0)</f>
        <v>0</v>
      </c>
      <c r="AQ411" s="141">
        <f>IF('SUIVI DES VERIFICATIONS'!$V411&gt;0,IF('SUIVI DES VERIFICATIONS'!$AG411="",1,0),0)</f>
        <v>0</v>
      </c>
      <c r="AR411" s="150" t="str">
        <f>IF(Y411="","",VLOOKUP(Y411,'[1]TABLEAU LC1'!A:A,1,FALSE))</f>
        <v>2019-749</v>
      </c>
    </row>
    <row r="412" spans="1:44" ht="30" customHeight="1">
      <c r="A412" s="95" t="str">
        <f t="shared" si="12"/>
        <v>43082-10--4</v>
      </c>
      <c r="B412" s="85">
        <v>43082</v>
      </c>
      <c r="C412" s="81" t="str">
        <f>VLOOKUP(A412,'Liste détentions mat2k'!$A$1:$I$2946,3,FALSE)</f>
        <v xml:space="preserve">FLOPHIB                       </v>
      </c>
      <c r="D412" s="86">
        <v>10</v>
      </c>
      <c r="E412" s="86"/>
      <c r="F412" s="86">
        <v>4</v>
      </c>
      <c r="G412" s="81" t="str">
        <f>IF('SUIVI DES VERIFICATIONS'!$D412="","",VLOOKUP(A412,'Liste détentions mat2k'!$A$1:$I$2946,5,FALSE))</f>
        <v xml:space="preserve">PONT                          </v>
      </c>
      <c r="H412" s="81" t="str">
        <f>IF('SUIVI DES VERIFICATIONS'!$E412="","",VLOOKUP(A412,'Liste détentions mat2k'!$A$1:$I$2946,7,FALSE))</f>
        <v/>
      </c>
      <c r="I412" s="102" t="str">
        <f>IF('SUIVI DES VERIFICATIONS'!$F412="","",VLOOKUP(A412,'Liste détentions mat2k'!$A$1:$I$2946,9,FALSE))</f>
        <v xml:space="preserve">MANOEUVRE EDAR                </v>
      </c>
      <c r="J412" s="109" t="s">
        <v>525</v>
      </c>
      <c r="K412" s="104" t="s">
        <v>525</v>
      </c>
      <c r="L412" s="104" t="s">
        <v>525</v>
      </c>
      <c r="M412" s="104" t="s">
        <v>525</v>
      </c>
      <c r="N412" s="104" t="s">
        <v>526</v>
      </c>
      <c r="O412" s="104" t="s">
        <v>525</v>
      </c>
      <c r="P412" s="104"/>
      <c r="Q412" s="104"/>
      <c r="R412" s="104"/>
      <c r="S412" s="104"/>
      <c r="T412" s="104"/>
      <c r="U412" s="114"/>
      <c r="V412" s="123">
        <v>43539</v>
      </c>
      <c r="W412" s="117" t="s">
        <v>543</v>
      </c>
      <c r="X412" s="117" t="s">
        <v>825</v>
      </c>
      <c r="Y412" s="128" t="s">
        <v>882</v>
      </c>
      <c r="Z412" s="123"/>
      <c r="AA412" s="132"/>
      <c r="AB412" s="151">
        <f>IF('SUIVI DES VERIFICATIONS'!$V412="","",IF('SUIVI DES VERIFICATIONS'!$V412&lt;='SUIVI DES VERIFICATIONS'!$AD412,0,'SUIVI DES VERIFICATIONS'!$V412-'SUIVI DES VERIFICATIONS'!$AD412))</f>
        <v>0</v>
      </c>
      <c r="AC412" s="134" t="str">
        <f t="shared" si="13"/>
        <v>MAI</v>
      </c>
      <c r="AD412" s="135">
        <f>VLOOKUP('SUIVI DES VERIFICATIONS'!$AC412,'Liste 2'!$D$1:$E$12,2,FALSE)</f>
        <v>43616</v>
      </c>
      <c r="AE412" s="134">
        <f>IF('SUIVI DES VERIFICATIONS'!$V412="","",(MONTH('SUIVI DES VERIFICATIONS'!$V412))-(MONTH('SUIVI DES VERIFICATIONS'!$AD412)))</f>
        <v>-2</v>
      </c>
      <c r="AF412" s="134" t="str">
        <f>IF(V412="","",VLOOKUP(MONTH(V412),LISTES!$A$15:$B$26,2,FALSE))</f>
        <v>MARS</v>
      </c>
      <c r="AG412" s="136" t="s">
        <v>8</v>
      </c>
      <c r="AH412" s="81"/>
      <c r="AI412" s="81"/>
      <c r="AJ412" s="81"/>
      <c r="AK412" s="116"/>
      <c r="AL412" s="81"/>
      <c r="AM412" s="117"/>
      <c r="AN412" s="128"/>
      <c r="AO412" s="163">
        <f>IF('SUIVI DES VERIFICATIONS'!$V412&gt;0,IF('SUIVI DES VERIFICATIONS'!$W412="",1,0),0)</f>
        <v>0</v>
      </c>
      <c r="AP412" s="137">
        <f>IF('SUIVI DES VERIFICATIONS'!$V412&gt;0,IF('SUIVI DES VERIFICATIONS'!$X412="",1,0),0)</f>
        <v>0</v>
      </c>
      <c r="AQ412" s="137">
        <f>IF('SUIVI DES VERIFICATIONS'!$V412&gt;0,IF('SUIVI DES VERIFICATIONS'!$AG412="",1,0),0)</f>
        <v>0</v>
      </c>
      <c r="AR412" s="152" t="str">
        <f>IF(Y412="","",VLOOKUP(Y412,'[1]TABLEAU LC1'!A:A,1,FALSE))</f>
        <v>2019-750</v>
      </c>
    </row>
    <row r="413" spans="1:44" ht="30" customHeight="1">
      <c r="A413" s="94" t="str">
        <f t="shared" si="12"/>
        <v>43082-11--0</v>
      </c>
      <c r="B413" s="88">
        <v>43082</v>
      </c>
      <c r="C413" s="87" t="str">
        <f>VLOOKUP(A413,'Liste détentions mat2k'!$A$1:$I$2946,3,FALSE)</f>
        <v xml:space="preserve">FLOPHIB                       </v>
      </c>
      <c r="D413" s="89">
        <v>11</v>
      </c>
      <c r="E413" s="89"/>
      <c r="F413" s="89">
        <v>0</v>
      </c>
      <c r="G413" s="87" t="str">
        <f>IF('SUIVI DES VERIFICATIONS'!$D413="","",VLOOKUP(A413,'Liste détentions mat2k'!$A$1:$I$2946,5,FALSE))</f>
        <v xml:space="preserve">SRP                           </v>
      </c>
      <c r="H413" s="87" t="str">
        <f>IF('SUIVI DES VERIFICATIONS'!$E413="","",VLOOKUP(A413,'Liste détentions mat2k'!$A$1:$I$2946,7,FALSE))</f>
        <v/>
      </c>
      <c r="I413" s="101" t="str">
        <f>IF('SUIVI DES VERIFICATIONS'!$F413="","",VLOOKUP(A413,'Liste détentions mat2k'!$A$1:$I$2946,9,FALSE))</f>
        <v xml:space="preserve">PLONGEE (ETEINTE)             </v>
      </c>
      <c r="J413" s="108"/>
      <c r="K413" s="105" t="s">
        <v>525</v>
      </c>
      <c r="L413" s="105" t="s">
        <v>526</v>
      </c>
      <c r="M413" s="105" t="s">
        <v>525</v>
      </c>
      <c r="N413" s="105" t="s">
        <v>525</v>
      </c>
      <c r="O413" s="105" t="s">
        <v>525</v>
      </c>
      <c r="P413" s="105"/>
      <c r="Q413" s="105"/>
      <c r="R413" s="105"/>
      <c r="S413" s="105"/>
      <c r="T413" s="105"/>
      <c r="U413" s="113"/>
      <c r="V413" s="122">
        <v>43495</v>
      </c>
      <c r="W413" s="119" t="s">
        <v>543</v>
      </c>
      <c r="X413" s="119" t="s">
        <v>825</v>
      </c>
      <c r="Y413" s="127" t="s">
        <v>610</v>
      </c>
      <c r="Z413" s="122"/>
      <c r="AA413" s="131"/>
      <c r="AB413" s="149">
        <f>IF('SUIVI DES VERIFICATIONS'!$V413="","",IF('SUIVI DES VERIFICATIONS'!$V413&lt;='SUIVI DES VERIFICATIONS'!$AD413,0,'SUIVI DES VERIFICATIONS'!$V413-'SUIVI DES VERIFICATIONS'!$AD413))</f>
        <v>0</v>
      </c>
      <c r="AC413" s="138" t="str">
        <f t="shared" si="13"/>
        <v>MARS</v>
      </c>
      <c r="AD413" s="139">
        <f>VLOOKUP('SUIVI DES VERIFICATIONS'!$AC413,'Liste 2'!$D$1:$E$12,2,FALSE)</f>
        <v>43555</v>
      </c>
      <c r="AE413" s="138">
        <f>IF('SUIVI DES VERIFICATIONS'!$V413="","",(MONTH('SUIVI DES VERIFICATIONS'!$V413))-(MONTH('SUIVI DES VERIFICATIONS'!$AD413)))</f>
        <v>-2</v>
      </c>
      <c r="AF413" s="138" t="str">
        <f>IF(V413="","",VLOOKUP(MONTH(V413),LISTES!$A$15:$B$26,2,FALSE))</f>
        <v>JANVIER</v>
      </c>
      <c r="AG413" s="140" t="s">
        <v>6</v>
      </c>
      <c r="AH413" s="87"/>
      <c r="AI413" s="87"/>
      <c r="AJ413" s="87"/>
      <c r="AK413" s="118"/>
      <c r="AL413" s="87"/>
      <c r="AM413" s="119" t="s">
        <v>529</v>
      </c>
      <c r="AN413" s="127" t="s">
        <v>660</v>
      </c>
      <c r="AO413" s="162">
        <f>IF('SUIVI DES VERIFICATIONS'!$V413&gt;0,IF('SUIVI DES VERIFICATIONS'!$W413="",1,0),0)</f>
        <v>0</v>
      </c>
      <c r="AP413" s="141">
        <f>IF('SUIVI DES VERIFICATIONS'!$V413&gt;0,IF('SUIVI DES VERIFICATIONS'!$X413="",1,0),0)</f>
        <v>0</v>
      </c>
      <c r="AQ413" s="141">
        <f>IF('SUIVI DES VERIFICATIONS'!$V413&gt;0,IF('SUIVI DES VERIFICATIONS'!$AG413="",1,0),0)</f>
        <v>0</v>
      </c>
      <c r="AR413" s="150" t="str">
        <f>IF(Y413="","",VLOOKUP(Y413,'[1]TABLEAU LC1'!A:A,1,FALSE))</f>
        <v>2019-202</v>
      </c>
    </row>
    <row r="414" spans="1:44" ht="30" customHeight="1">
      <c r="A414" s="95" t="str">
        <f t="shared" si="12"/>
        <v>43082-11--1</v>
      </c>
      <c r="B414" s="85">
        <v>43082</v>
      </c>
      <c r="C414" s="81" t="str">
        <f>VLOOKUP(A414,'Liste détentions mat2k'!$A$1:$I$2946,3,FALSE)</f>
        <v xml:space="preserve">FLOPHIB                       </v>
      </c>
      <c r="D414" s="86">
        <v>11</v>
      </c>
      <c r="E414" s="86"/>
      <c r="F414" s="86">
        <v>1</v>
      </c>
      <c r="G414" s="81" t="str">
        <f>IF('SUIVI DES VERIFICATIONS'!$D414="","",VLOOKUP(A414,'Liste détentions mat2k'!$A$1:$I$2946,5,FALSE))</f>
        <v xml:space="preserve">SRP                           </v>
      </c>
      <c r="H414" s="81" t="str">
        <f>IF('SUIVI DES VERIFICATIONS'!$E414="","",VLOOKUP(A414,'Liste détentions mat2k'!$A$1:$I$2946,7,FALSE))</f>
        <v/>
      </c>
      <c r="I414" s="102" t="str">
        <f>IF('SUIVI DES VERIFICATIONS'!$F414="","",VLOOKUP(A414,'Liste détentions mat2k'!$A$1:$I$2946,9,FALSE))</f>
        <v xml:space="preserve">RECOPLAGE                     </v>
      </c>
      <c r="J414" s="109" t="s">
        <v>525</v>
      </c>
      <c r="K414" s="104" t="s">
        <v>525</v>
      </c>
      <c r="L414" s="104" t="s">
        <v>525</v>
      </c>
      <c r="M414" s="104" t="s">
        <v>526</v>
      </c>
      <c r="N414" s="104" t="s">
        <v>525</v>
      </c>
      <c r="O414" s="104" t="s">
        <v>525</v>
      </c>
      <c r="P414" s="104"/>
      <c r="Q414" s="104"/>
      <c r="R414" s="104"/>
      <c r="S414" s="104"/>
      <c r="T414" s="104"/>
      <c r="U414" s="114"/>
      <c r="V414" s="123">
        <v>43495</v>
      </c>
      <c r="W414" s="117" t="s">
        <v>543</v>
      </c>
      <c r="X414" s="117" t="s">
        <v>825</v>
      </c>
      <c r="Y414" s="128" t="s">
        <v>611</v>
      </c>
      <c r="Z414" s="123"/>
      <c r="AA414" s="132"/>
      <c r="AB414" s="151">
        <f>IF('SUIVI DES VERIFICATIONS'!$V414="","",IF('SUIVI DES VERIFICATIONS'!$V414&lt;='SUIVI DES VERIFICATIONS'!$AD414,0,'SUIVI DES VERIFICATIONS'!$V414-'SUIVI DES VERIFICATIONS'!$AD414))</f>
        <v>0</v>
      </c>
      <c r="AC414" s="134" t="str">
        <f t="shared" si="13"/>
        <v>AVRIL</v>
      </c>
      <c r="AD414" s="135">
        <f>VLOOKUP('SUIVI DES VERIFICATIONS'!$AC414,'Liste 2'!$D$1:$E$12,2,FALSE)</f>
        <v>43585</v>
      </c>
      <c r="AE414" s="134">
        <f>IF('SUIVI DES VERIFICATIONS'!$V414="","",(MONTH('SUIVI DES VERIFICATIONS'!$V414))-(MONTH('SUIVI DES VERIFICATIONS'!$AD414)))</f>
        <v>-3</v>
      </c>
      <c r="AF414" s="134" t="str">
        <f>IF(V414="","",VLOOKUP(MONTH(V414),LISTES!$A$15:$B$26,2,FALSE))</f>
        <v>JANVIER</v>
      </c>
      <c r="AG414" s="136" t="s">
        <v>6</v>
      </c>
      <c r="AH414" s="81"/>
      <c r="AI414" s="81"/>
      <c r="AJ414" s="81" t="s">
        <v>529</v>
      </c>
      <c r="AK414" s="116">
        <v>43537</v>
      </c>
      <c r="AL414" s="81"/>
      <c r="AM414" s="117"/>
      <c r="AN414" s="128"/>
      <c r="AO414" s="163">
        <f>IF('SUIVI DES VERIFICATIONS'!$V414&gt;0,IF('SUIVI DES VERIFICATIONS'!$W414="",1,0),0)</f>
        <v>0</v>
      </c>
      <c r="AP414" s="137">
        <f>IF('SUIVI DES VERIFICATIONS'!$V414&gt;0,IF('SUIVI DES VERIFICATIONS'!$X414="",1,0),0)</f>
        <v>0</v>
      </c>
      <c r="AQ414" s="137">
        <f>IF('SUIVI DES VERIFICATIONS'!$V414&gt;0,IF('SUIVI DES VERIFICATIONS'!$AG414="",1,0),0)</f>
        <v>0</v>
      </c>
      <c r="AR414" s="152" t="str">
        <f>IF(Y414="","",VLOOKUP(Y414,'[1]TABLEAU LC1'!A:A,1,FALSE))</f>
        <v>2019-203</v>
      </c>
    </row>
    <row r="415" spans="1:44" ht="30" customHeight="1">
      <c r="A415" s="94" t="str">
        <f t="shared" si="12"/>
        <v>43082-11--3</v>
      </c>
      <c r="B415" s="88">
        <v>43082</v>
      </c>
      <c r="C415" s="87" t="str">
        <f>VLOOKUP(A415,'Liste détentions mat2k'!$A$1:$I$2946,3,FALSE)</f>
        <v xml:space="preserve">FLOPHIB                       </v>
      </c>
      <c r="D415" s="89">
        <v>11</v>
      </c>
      <c r="E415" s="89"/>
      <c r="F415" s="89">
        <v>3</v>
      </c>
      <c r="G415" s="87" t="str">
        <f>IF('SUIVI DES VERIFICATIONS'!$D415="","",VLOOKUP(A415,'Liste détentions mat2k'!$A$1:$I$2946,5,FALSE))</f>
        <v xml:space="preserve">SRP                           </v>
      </c>
      <c r="H415" s="87" t="str">
        <f>IF('SUIVI DES VERIFICATIONS'!$E415="","",VLOOKUP(A415,'Liste détentions mat2k'!$A$1:$I$2946,7,FALSE))</f>
        <v/>
      </c>
      <c r="I415" s="101" t="str">
        <f>IF('SUIVI DES VERIFICATIONS'!$F415="","",VLOOKUP(A415,'Liste détentions mat2k'!$A$1:$I$2946,9,FALSE))</f>
        <v xml:space="preserve">PHOTO (ETEINTE)               </v>
      </c>
      <c r="J415" s="108" t="s">
        <v>525</v>
      </c>
      <c r="K415" s="105" t="s">
        <v>525</v>
      </c>
      <c r="L415" s="105" t="s">
        <v>525</v>
      </c>
      <c r="M415" s="105" t="s">
        <v>526</v>
      </c>
      <c r="N415" s="105" t="s">
        <v>525</v>
      </c>
      <c r="O415" s="105" t="s">
        <v>525</v>
      </c>
      <c r="P415" s="105"/>
      <c r="Q415" s="105"/>
      <c r="R415" s="105"/>
      <c r="S415" s="105"/>
      <c r="T415" s="105"/>
      <c r="U415" s="113"/>
      <c r="V415" s="122">
        <v>43495</v>
      </c>
      <c r="W415" s="119" t="s">
        <v>543</v>
      </c>
      <c r="X415" s="119" t="s">
        <v>825</v>
      </c>
      <c r="Y415" s="127" t="s">
        <v>614</v>
      </c>
      <c r="Z415" s="122"/>
      <c r="AA415" s="131"/>
      <c r="AB415" s="149">
        <f>IF('SUIVI DES VERIFICATIONS'!$V415="","",IF('SUIVI DES VERIFICATIONS'!$V415&lt;='SUIVI DES VERIFICATIONS'!$AD415,0,'SUIVI DES VERIFICATIONS'!$V415-'SUIVI DES VERIFICATIONS'!$AD415))</f>
        <v>0</v>
      </c>
      <c r="AC415" s="138" t="str">
        <f t="shared" si="13"/>
        <v>AVRIL</v>
      </c>
      <c r="AD415" s="139">
        <f>VLOOKUP('SUIVI DES VERIFICATIONS'!$AC415,'Liste 2'!$D$1:$E$12,2,FALSE)</f>
        <v>43585</v>
      </c>
      <c r="AE415" s="138">
        <f>IF('SUIVI DES VERIFICATIONS'!$V415="","",(MONTH('SUIVI DES VERIFICATIONS'!$V415))-(MONTH('SUIVI DES VERIFICATIONS'!$AD415)))</f>
        <v>-3</v>
      </c>
      <c r="AF415" s="138" t="str">
        <f>IF(V415="","",VLOOKUP(MONTH(V415),LISTES!$A$15:$B$26,2,FALSE))</f>
        <v>JANVIER</v>
      </c>
      <c r="AG415" s="140" t="s">
        <v>6</v>
      </c>
      <c r="AH415" s="87"/>
      <c r="AI415" s="87"/>
      <c r="AJ415" s="87"/>
      <c r="AK415" s="118"/>
      <c r="AL415" s="87"/>
      <c r="AM415" s="119" t="s">
        <v>529</v>
      </c>
      <c r="AN415" s="127" t="s">
        <v>660</v>
      </c>
      <c r="AO415" s="162">
        <f>IF('SUIVI DES VERIFICATIONS'!$V415&gt;0,IF('SUIVI DES VERIFICATIONS'!$W415="",1,0),0)</f>
        <v>0</v>
      </c>
      <c r="AP415" s="141">
        <f>IF('SUIVI DES VERIFICATIONS'!$V415&gt;0,IF('SUIVI DES VERIFICATIONS'!$X415="",1,0),0)</f>
        <v>0</v>
      </c>
      <c r="AQ415" s="141">
        <f>IF('SUIVI DES VERIFICATIONS'!$V415&gt;0,IF('SUIVI DES VERIFICATIONS'!$AG415="",1,0),0)</f>
        <v>0</v>
      </c>
      <c r="AR415" s="150" t="str">
        <f>IF(Y415="","",VLOOKUP(Y415,'[1]TABLEAU LC1'!A:A,1,FALSE))</f>
        <v>2019-204</v>
      </c>
    </row>
    <row r="416" spans="1:44" ht="30" customHeight="1">
      <c r="A416" s="95" t="str">
        <f t="shared" si="12"/>
        <v>43082-12--0</v>
      </c>
      <c r="B416" s="85">
        <v>43082</v>
      </c>
      <c r="C416" s="81" t="str">
        <f>VLOOKUP(A416,'Liste détentions mat2k'!$A$1:$I$2946,3,FALSE)</f>
        <v xml:space="preserve">FLOPHIB                       </v>
      </c>
      <c r="D416" s="86">
        <v>12</v>
      </c>
      <c r="E416" s="86"/>
      <c r="F416" s="86">
        <v>0</v>
      </c>
      <c r="G416" s="81" t="str">
        <f>IF('SUIVI DES VERIFICATIONS'!$D416="","",VLOOKUP(A416,'Liste détentions mat2k'!$A$1:$I$2946,5,FALSE))</f>
        <v xml:space="preserve">PLATE-FORME                   </v>
      </c>
      <c r="H416" s="81" t="str">
        <f>IF('SUIVI DES VERIFICATIONS'!$E416="","",VLOOKUP(A416,'Liste détentions mat2k'!$A$1:$I$2946,7,FALSE))</f>
        <v/>
      </c>
      <c r="I416" s="102" t="str">
        <f>IF('SUIVI DES VERIFICATIONS'!$F416="","",VLOOKUP(A416,'Liste détentions mat2k'!$A$1:$I$2946,9,FALSE))</f>
        <v xml:space="preserve">MACHINE                       </v>
      </c>
      <c r="J416" s="109" t="s">
        <v>525</v>
      </c>
      <c r="K416" s="104" t="s">
        <v>525</v>
      </c>
      <c r="L416" s="104" t="s">
        <v>525</v>
      </c>
      <c r="M416" s="104" t="s">
        <v>525</v>
      </c>
      <c r="N416" s="104" t="s">
        <v>525</v>
      </c>
      <c r="O416" s="104" t="s">
        <v>526</v>
      </c>
      <c r="P416" s="104"/>
      <c r="Q416" s="104"/>
      <c r="R416" s="104"/>
      <c r="S416" s="104"/>
      <c r="T416" s="104"/>
      <c r="U416" s="114"/>
      <c r="V416" s="123">
        <v>43502</v>
      </c>
      <c r="W416" s="117" t="s">
        <v>543</v>
      </c>
      <c r="X416" s="117" t="s">
        <v>825</v>
      </c>
      <c r="Y416" s="128" t="s">
        <v>626</v>
      </c>
      <c r="Z416" s="123"/>
      <c r="AA416" s="132"/>
      <c r="AB416" s="151">
        <f>IF('SUIVI DES VERIFICATIONS'!$V416="","",IF('SUIVI DES VERIFICATIONS'!$V416&lt;='SUIVI DES VERIFICATIONS'!$AD416,0,'SUIVI DES VERIFICATIONS'!$V416-'SUIVI DES VERIFICATIONS'!$AD416))</f>
        <v>0</v>
      </c>
      <c r="AC416" s="134" t="str">
        <f t="shared" si="13"/>
        <v>JUIN</v>
      </c>
      <c r="AD416" s="135">
        <f>VLOOKUP('SUIVI DES VERIFICATIONS'!$AC416,'Liste 2'!$D$1:$E$12,2,FALSE)</f>
        <v>43646</v>
      </c>
      <c r="AE416" s="134">
        <f>IF('SUIVI DES VERIFICATIONS'!$V416="","",(MONTH('SUIVI DES VERIFICATIONS'!$V416))-(MONTH('SUIVI DES VERIFICATIONS'!$AD416)))</f>
        <v>-4</v>
      </c>
      <c r="AF416" s="134" t="str">
        <f>IF(V416="","",VLOOKUP(MONTH(V416),LISTES!$A$15:$B$26,2,FALSE))</f>
        <v>FEVRIER</v>
      </c>
      <c r="AG416" s="136" t="s">
        <v>7</v>
      </c>
      <c r="AH416" s="81"/>
      <c r="AI416" s="81"/>
      <c r="AJ416" s="81" t="s">
        <v>529</v>
      </c>
      <c r="AK416" s="116">
        <v>43537</v>
      </c>
      <c r="AL416" s="81"/>
      <c r="AM416" s="117"/>
      <c r="AN416" s="128"/>
      <c r="AO416" s="163">
        <f>IF('SUIVI DES VERIFICATIONS'!$V416&gt;0,IF('SUIVI DES VERIFICATIONS'!$W416="",1,0),0)</f>
        <v>0</v>
      </c>
      <c r="AP416" s="137">
        <f>IF('SUIVI DES VERIFICATIONS'!$V416&gt;0,IF('SUIVI DES VERIFICATIONS'!$X416="",1,0),0)</f>
        <v>0</v>
      </c>
      <c r="AQ416" s="137">
        <f>IF('SUIVI DES VERIFICATIONS'!$V416&gt;0,IF('SUIVI DES VERIFICATIONS'!$AG416="",1,0),0)</f>
        <v>0</v>
      </c>
      <c r="AR416" s="152" t="str">
        <f>IF(Y416="","",VLOOKUP(Y416,'[1]TABLEAU LC1'!A:A,1,FALSE))</f>
        <v>2019-285</v>
      </c>
    </row>
    <row r="417" spans="1:44" ht="30" customHeight="1">
      <c r="A417" s="94" t="str">
        <f t="shared" si="12"/>
        <v>43082-12--13</v>
      </c>
      <c r="B417" s="88">
        <v>43082</v>
      </c>
      <c r="C417" s="87" t="str">
        <f>VLOOKUP(A417,'Liste détentions mat2k'!$A$1:$I$2946,3,FALSE)</f>
        <v xml:space="preserve">FLOPHIB                       </v>
      </c>
      <c r="D417" s="89">
        <v>12</v>
      </c>
      <c r="E417" s="89"/>
      <c r="F417" s="89">
        <v>13</v>
      </c>
      <c r="G417" s="87" t="str">
        <f>IF('SUIVI DES VERIFICATIONS'!$D417="","",VLOOKUP(A417,'Liste détentions mat2k'!$A$1:$I$2946,5,FALSE))</f>
        <v xml:space="preserve">PLATE-FORME                   </v>
      </c>
      <c r="H417" s="87" t="str">
        <f>IF('SUIVI DES VERIFICATIONS'!$E417="","",VLOOKUP(A417,'Liste détentions mat2k'!$A$1:$I$2946,7,FALSE))</f>
        <v/>
      </c>
      <c r="I417" s="101" t="str">
        <f>IF('SUIVI DES VERIFICATIONS'!$F417="","",VLOOKUP(A417,'Liste détentions mat2k'!$A$1:$I$2946,9,FALSE))</f>
        <v xml:space="preserve">SECURITE EDAR                 </v>
      </c>
      <c r="J417" s="108" t="s">
        <v>525</v>
      </c>
      <c r="K417" s="105" t="s">
        <v>525</v>
      </c>
      <c r="L417" s="105" t="s">
        <v>525</v>
      </c>
      <c r="M417" s="105" t="s">
        <v>526</v>
      </c>
      <c r="N417" s="105" t="s">
        <v>525</v>
      </c>
      <c r="O417" s="105" t="s">
        <v>525</v>
      </c>
      <c r="P417" s="105"/>
      <c r="Q417" s="105"/>
      <c r="R417" s="105"/>
      <c r="S417" s="105"/>
      <c r="T417" s="105"/>
      <c r="U417" s="113"/>
      <c r="V417" s="122">
        <v>43537</v>
      </c>
      <c r="W417" s="119" t="s">
        <v>543</v>
      </c>
      <c r="X417" s="119" t="s">
        <v>553</v>
      </c>
      <c r="Y417" s="127" t="s">
        <v>883</v>
      </c>
      <c r="Z417" s="122"/>
      <c r="AA417" s="131"/>
      <c r="AB417" s="149">
        <f>IF('SUIVI DES VERIFICATIONS'!$V417="","",IF('SUIVI DES VERIFICATIONS'!$V417&lt;='SUIVI DES VERIFICATIONS'!$AD417,0,'SUIVI DES VERIFICATIONS'!$V417-'SUIVI DES VERIFICATIONS'!$AD417))</f>
        <v>0</v>
      </c>
      <c r="AC417" s="138" t="str">
        <f t="shared" si="13"/>
        <v>AVRIL</v>
      </c>
      <c r="AD417" s="139">
        <f>VLOOKUP('SUIVI DES VERIFICATIONS'!$AC417,'Liste 2'!$D$1:$E$12,2,FALSE)</f>
        <v>43585</v>
      </c>
      <c r="AE417" s="138">
        <f>IF('SUIVI DES VERIFICATIONS'!$V417="","",(MONTH('SUIVI DES VERIFICATIONS'!$V417))-(MONTH('SUIVI DES VERIFICATIONS'!$AD417)))</f>
        <v>-1</v>
      </c>
      <c r="AF417" s="138" t="str">
        <f>IF(V417="","",VLOOKUP(MONTH(V417),LISTES!$A$15:$B$26,2,FALSE))</f>
        <v>MARS</v>
      </c>
      <c r="AG417" s="140" t="s">
        <v>8</v>
      </c>
      <c r="AH417" s="87"/>
      <c r="AI417" s="87"/>
      <c r="AJ417" s="87" t="s">
        <v>529</v>
      </c>
      <c r="AK417" s="118">
        <v>43558</v>
      </c>
      <c r="AL417" s="87"/>
      <c r="AM417" s="119"/>
      <c r="AN417" s="127"/>
      <c r="AO417" s="162">
        <f>IF('SUIVI DES VERIFICATIONS'!$V417&gt;0,IF('SUIVI DES VERIFICATIONS'!$W417="",1,0),0)</f>
        <v>0</v>
      </c>
      <c r="AP417" s="141">
        <f>IF('SUIVI DES VERIFICATIONS'!$V417&gt;0,IF('SUIVI DES VERIFICATIONS'!$X417="",1,0),0)</f>
        <v>0</v>
      </c>
      <c r="AQ417" s="141">
        <f>IF('SUIVI DES VERIFICATIONS'!$V417&gt;0,IF('SUIVI DES VERIFICATIONS'!$AG417="",1,0),0)</f>
        <v>0</v>
      </c>
      <c r="AR417" s="150" t="str">
        <f>IF(Y417="","",VLOOKUP(Y417,'[1]TABLEAU LC1'!A:A,1,FALSE))</f>
        <v>2019-747</v>
      </c>
    </row>
    <row r="418" spans="1:44" ht="30" customHeight="1">
      <c r="A418" s="95" t="str">
        <f t="shared" si="12"/>
        <v>43082-12--14</v>
      </c>
      <c r="B418" s="85">
        <v>43082</v>
      </c>
      <c r="C418" s="81" t="str">
        <f>VLOOKUP(A418,'Liste détentions mat2k'!$A$1:$I$2946,3,FALSE)</f>
        <v xml:space="preserve">FLOPHIB                       </v>
      </c>
      <c r="D418" s="86">
        <v>12</v>
      </c>
      <c r="E418" s="86"/>
      <c r="F418" s="86">
        <v>14</v>
      </c>
      <c r="G418" s="81" t="str">
        <f>IF('SUIVI DES VERIFICATIONS'!$D418="","",VLOOKUP(A418,'Liste détentions mat2k'!$A$1:$I$2946,5,FALSE))</f>
        <v xml:space="preserve">PLATE-FORME                   </v>
      </c>
      <c r="H418" s="81" t="str">
        <f>IF('SUIVI DES VERIFICATIONS'!$E418="","",VLOOKUP(A418,'Liste détentions mat2k'!$A$1:$I$2946,7,FALSE))</f>
        <v/>
      </c>
      <c r="I418" s="102" t="str">
        <f>IF('SUIVI DES VERIFICATIONS'!$F418="","",VLOOKUP(A418,'Liste détentions mat2k'!$A$1:$I$2946,9,FALSE))</f>
        <v xml:space="preserve">MACHINE EDAR                  </v>
      </c>
      <c r="J418" s="109" t="s">
        <v>525</v>
      </c>
      <c r="K418" s="104" t="s">
        <v>525</v>
      </c>
      <c r="L418" s="104" t="s">
        <v>526</v>
      </c>
      <c r="M418" s="104" t="s">
        <v>525</v>
      </c>
      <c r="N418" s="104" t="s">
        <v>525</v>
      </c>
      <c r="O418" s="104" t="s">
        <v>525</v>
      </c>
      <c r="P418" s="104"/>
      <c r="Q418" s="104"/>
      <c r="R418" s="104"/>
      <c r="S418" s="104"/>
      <c r="T418" s="104"/>
      <c r="U418" s="114"/>
      <c r="V418" s="123">
        <v>43557</v>
      </c>
      <c r="W418" s="117" t="s">
        <v>543</v>
      </c>
      <c r="X418" s="117" t="s">
        <v>825</v>
      </c>
      <c r="Y418" s="128" t="s">
        <v>961</v>
      </c>
      <c r="Z418" s="123"/>
      <c r="AA418" s="132"/>
      <c r="AB418" s="151">
        <f>IF('SUIVI DES VERIFICATIONS'!$V418="","",IF('SUIVI DES VERIFICATIONS'!$V418&lt;='SUIVI DES VERIFICATIONS'!$AD418,0,'SUIVI DES VERIFICATIONS'!$V418-'SUIVI DES VERIFICATIONS'!$AD418))</f>
        <v>2</v>
      </c>
      <c r="AC418" s="134" t="str">
        <f t="shared" si="13"/>
        <v>MARS</v>
      </c>
      <c r="AD418" s="135">
        <f>VLOOKUP('SUIVI DES VERIFICATIONS'!$AC418,'Liste 2'!$D$1:$E$12,2,FALSE)</f>
        <v>43555</v>
      </c>
      <c r="AE418" s="134">
        <f>IF('SUIVI DES VERIFICATIONS'!$V418="","",(MONTH('SUIVI DES VERIFICATIONS'!$V418))-(MONTH('SUIVI DES VERIFICATIONS'!$AD418)))</f>
        <v>1</v>
      </c>
      <c r="AF418" s="134" t="str">
        <f>IF(V418="","",VLOOKUP(MONTH(V418),LISTES!$A$15:$B$26,2,FALSE))</f>
        <v>AVRIL</v>
      </c>
      <c r="AG418" s="136" t="s">
        <v>8</v>
      </c>
      <c r="AH418" s="81"/>
      <c r="AI418" s="81"/>
      <c r="AJ418" s="81" t="s">
        <v>529</v>
      </c>
      <c r="AK418" s="116">
        <v>43579</v>
      </c>
      <c r="AL418" s="81"/>
      <c r="AM418" s="117"/>
      <c r="AN418" s="128"/>
      <c r="AO418" s="163">
        <f>IF('SUIVI DES VERIFICATIONS'!$V418&gt;0,IF('SUIVI DES VERIFICATIONS'!$W418="",1,0),0)</f>
        <v>0</v>
      </c>
      <c r="AP418" s="137">
        <f>IF('SUIVI DES VERIFICATIONS'!$V418&gt;0,IF('SUIVI DES VERIFICATIONS'!$X418="",1,0),0)</f>
        <v>0</v>
      </c>
      <c r="AQ418" s="137">
        <f>IF('SUIVI DES VERIFICATIONS'!$V418&gt;0,IF('SUIVI DES VERIFICATIONS'!$AG418="",1,0),0)</f>
        <v>0</v>
      </c>
      <c r="AR418" s="152" t="str">
        <f>IF(Y418="","",VLOOKUP(Y418,'[1]TABLEAU LC1'!A:A,1,FALSE))</f>
        <v>2019-1008</v>
      </c>
    </row>
    <row r="419" spans="1:44" ht="30" customHeight="1">
      <c r="A419" s="94" t="str">
        <f t="shared" si="12"/>
        <v>43082-12--2</v>
      </c>
      <c r="B419" s="88">
        <v>43082</v>
      </c>
      <c r="C419" s="87" t="str">
        <f>VLOOKUP(A419,'Liste détentions mat2k'!$A$1:$I$2946,3,FALSE)</f>
        <v xml:space="preserve">FLOPHIB                       </v>
      </c>
      <c r="D419" s="89">
        <v>12</v>
      </c>
      <c r="E419" s="89"/>
      <c r="F419" s="89">
        <v>2</v>
      </c>
      <c r="G419" s="87" t="str">
        <f>IF('SUIVI DES VERIFICATIONS'!$D419="","",VLOOKUP(A419,'Liste détentions mat2k'!$A$1:$I$2946,5,FALSE))</f>
        <v xml:space="preserve">PLATE-FORME                   </v>
      </c>
      <c r="H419" s="87" t="str">
        <f>IF('SUIVI DES VERIFICATIONS'!$E419="","",VLOOKUP(A419,'Liste détentions mat2k'!$A$1:$I$2946,7,FALSE))</f>
        <v/>
      </c>
      <c r="I419" s="101" t="str">
        <f>IF('SUIVI DES VERIFICATIONS'!$F419="","",VLOOKUP(A419,'Liste détentions mat2k'!$A$1:$I$2946,9,FALSE))</f>
        <v xml:space="preserve">SECURITE                      </v>
      </c>
      <c r="J419" s="108" t="s">
        <v>525</v>
      </c>
      <c r="K419" s="105" t="s">
        <v>526</v>
      </c>
      <c r="L419" s="105" t="s">
        <v>525</v>
      </c>
      <c r="M419" s="105" t="s">
        <v>525</v>
      </c>
      <c r="N419" s="105" t="s">
        <v>525</v>
      </c>
      <c r="O419" s="105" t="s">
        <v>525</v>
      </c>
      <c r="P419" s="105"/>
      <c r="Q419" s="105"/>
      <c r="R419" s="105"/>
      <c r="S419" s="105"/>
      <c r="T419" s="105"/>
      <c r="U419" s="113"/>
      <c r="V419" s="122">
        <v>43537</v>
      </c>
      <c r="W419" s="119" t="s">
        <v>543</v>
      </c>
      <c r="X419" s="119" t="s">
        <v>553</v>
      </c>
      <c r="Y419" s="127" t="s">
        <v>884</v>
      </c>
      <c r="Z419" s="122"/>
      <c r="AA419" s="131"/>
      <c r="AB419" s="149">
        <f>IF('SUIVI DES VERIFICATIONS'!$V419="","",IF('SUIVI DES VERIFICATIONS'!$V419&lt;='SUIVI DES VERIFICATIONS'!$AD419,0,'SUIVI DES VERIFICATIONS'!$V419-'SUIVI DES VERIFICATIONS'!$AD419))</f>
        <v>13</v>
      </c>
      <c r="AC419" s="138" t="str">
        <f t="shared" si="13"/>
        <v>FEVRIER</v>
      </c>
      <c r="AD419" s="139">
        <f>VLOOKUP('SUIVI DES VERIFICATIONS'!$AC419,'Liste 2'!$D$1:$E$12,2,FALSE)</f>
        <v>43524</v>
      </c>
      <c r="AE419" s="138">
        <f>IF('SUIVI DES VERIFICATIONS'!$V419="","",(MONTH('SUIVI DES VERIFICATIONS'!$V419))-(MONTH('SUIVI DES VERIFICATIONS'!$AD419)))</f>
        <v>1</v>
      </c>
      <c r="AF419" s="138" t="str">
        <f>IF(V419="","",VLOOKUP(MONTH(V419),LISTES!$A$15:$B$26,2,FALSE))</f>
        <v>MARS</v>
      </c>
      <c r="AG419" s="140" t="s">
        <v>8</v>
      </c>
      <c r="AH419" s="87"/>
      <c r="AI419" s="87"/>
      <c r="AJ419" s="87" t="s">
        <v>529</v>
      </c>
      <c r="AK419" s="118">
        <v>43558</v>
      </c>
      <c r="AL419" s="87"/>
      <c r="AM419" s="119"/>
      <c r="AN419" s="127"/>
      <c r="AO419" s="162">
        <f>IF('SUIVI DES VERIFICATIONS'!$V419&gt;0,IF('SUIVI DES VERIFICATIONS'!$W419="",1,0),0)</f>
        <v>0</v>
      </c>
      <c r="AP419" s="141">
        <f>IF('SUIVI DES VERIFICATIONS'!$V419&gt;0,IF('SUIVI DES VERIFICATIONS'!$X419="",1,0),0)</f>
        <v>0</v>
      </c>
      <c r="AQ419" s="141">
        <f>IF('SUIVI DES VERIFICATIONS'!$V419&gt;0,IF('SUIVI DES VERIFICATIONS'!$AG419="",1,0),0)</f>
        <v>0</v>
      </c>
      <c r="AR419" s="150" t="str">
        <f>IF(Y419="","",VLOOKUP(Y419,'[1]TABLEAU LC1'!A:A,1,FALSE))</f>
        <v>2019-746</v>
      </c>
    </row>
    <row r="420" spans="1:44" ht="30" customHeight="1">
      <c r="A420" s="95" t="str">
        <f t="shared" si="12"/>
        <v>43082-12--3</v>
      </c>
      <c r="B420" s="85">
        <v>43082</v>
      </c>
      <c r="C420" s="81" t="str">
        <f>VLOOKUP(A420,'Liste détentions mat2k'!$A$1:$I$2946,3,FALSE)</f>
        <v xml:space="preserve">FLOPHIB                       </v>
      </c>
      <c r="D420" s="86">
        <v>12</v>
      </c>
      <c r="E420" s="86"/>
      <c r="F420" s="86">
        <v>3</v>
      </c>
      <c r="G420" s="81" t="str">
        <f>IF('SUIVI DES VERIFICATIONS'!$D420="","",VLOOKUP(A420,'Liste détentions mat2k'!$A$1:$I$2946,5,FALSE))</f>
        <v xml:space="preserve">PLATE-FORME                   </v>
      </c>
      <c r="H420" s="81" t="str">
        <f>IF('SUIVI DES VERIFICATIONS'!$E420="","",VLOOKUP(A420,'Liste détentions mat2k'!$A$1:$I$2946,7,FALSE))</f>
        <v/>
      </c>
      <c r="I420" s="102" t="str">
        <f>IF('SUIVI DES VERIFICATIONS'!$F420="","",VLOOKUP(A420,'Liste détentions mat2k'!$A$1:$I$2946,9,FALSE))</f>
        <v xml:space="preserve">ELECTRICITE (ETEINTE)         </v>
      </c>
      <c r="J420" s="109" t="s">
        <v>525</v>
      </c>
      <c r="K420" s="104" t="s">
        <v>525</v>
      </c>
      <c r="L420" s="104" t="s">
        <v>525</v>
      </c>
      <c r="M420" s="104" t="s">
        <v>525</v>
      </c>
      <c r="N420" s="104" t="s">
        <v>526</v>
      </c>
      <c r="O420" s="104" t="s">
        <v>525</v>
      </c>
      <c r="P420" s="104"/>
      <c r="Q420" s="104"/>
      <c r="R420" s="104"/>
      <c r="S420" s="104"/>
      <c r="T420" s="104"/>
      <c r="U420" s="114"/>
      <c r="V420" s="123">
        <v>43502</v>
      </c>
      <c r="W420" s="117" t="s">
        <v>543</v>
      </c>
      <c r="X420" s="117" t="s">
        <v>825</v>
      </c>
      <c r="Y420" s="128" t="s">
        <v>627</v>
      </c>
      <c r="Z420" s="123"/>
      <c r="AA420" s="132"/>
      <c r="AB420" s="151">
        <f>IF('SUIVI DES VERIFICATIONS'!$V420="","",IF('SUIVI DES VERIFICATIONS'!$V420&lt;='SUIVI DES VERIFICATIONS'!$AD420,0,'SUIVI DES VERIFICATIONS'!$V420-'SUIVI DES VERIFICATIONS'!$AD420))</f>
        <v>0</v>
      </c>
      <c r="AC420" s="134" t="str">
        <f t="shared" si="13"/>
        <v>MAI</v>
      </c>
      <c r="AD420" s="135">
        <f>VLOOKUP('SUIVI DES VERIFICATIONS'!$AC420,'Liste 2'!$D$1:$E$12,2,FALSE)</f>
        <v>43616</v>
      </c>
      <c r="AE420" s="134">
        <f>IF('SUIVI DES VERIFICATIONS'!$V420="","",(MONTH('SUIVI DES VERIFICATIONS'!$V420))-(MONTH('SUIVI DES VERIFICATIONS'!$AD420)))</f>
        <v>-3</v>
      </c>
      <c r="AF420" s="134" t="str">
        <f>IF(V420="","",VLOOKUP(MONTH(V420),LISTES!$A$15:$B$26,2,FALSE))</f>
        <v>FEVRIER</v>
      </c>
      <c r="AG420" s="136" t="s">
        <v>7</v>
      </c>
      <c r="AH420" s="81"/>
      <c r="AI420" s="81"/>
      <c r="AJ420" s="81" t="s">
        <v>529</v>
      </c>
      <c r="AK420" s="116">
        <v>43537</v>
      </c>
      <c r="AL420" s="81"/>
      <c r="AM420" s="117" t="s">
        <v>529</v>
      </c>
      <c r="AN420" s="128" t="s">
        <v>788</v>
      </c>
      <c r="AO420" s="163">
        <f>IF('SUIVI DES VERIFICATIONS'!$V420&gt;0,IF('SUIVI DES VERIFICATIONS'!$W420="",1,0),0)</f>
        <v>0</v>
      </c>
      <c r="AP420" s="137">
        <f>IF('SUIVI DES VERIFICATIONS'!$V420&gt;0,IF('SUIVI DES VERIFICATIONS'!$X420="",1,0),0)</f>
        <v>0</v>
      </c>
      <c r="AQ420" s="137">
        <f>IF('SUIVI DES VERIFICATIONS'!$V420&gt;0,IF('SUIVI DES VERIFICATIONS'!$AG420="",1,0),0)</f>
        <v>0</v>
      </c>
      <c r="AR420" s="152" t="str">
        <f>IF(Y420="","",VLOOKUP(Y420,'[1]TABLEAU LC1'!A:A,1,FALSE))</f>
        <v>2019-286</v>
      </c>
    </row>
    <row r="421" spans="1:44" ht="30" customHeight="1">
      <c r="A421" s="94" t="str">
        <f t="shared" si="12"/>
        <v>43082-13--10</v>
      </c>
      <c r="B421" s="88">
        <v>43082</v>
      </c>
      <c r="C421" s="87" t="str">
        <f>VLOOKUP(A421,'Liste détentions mat2k'!$A$1:$I$2946,3,FALSE)</f>
        <v xml:space="preserve">FLOPHIB                       </v>
      </c>
      <c r="D421" s="89">
        <v>13</v>
      </c>
      <c r="E421" s="89"/>
      <c r="F421" s="89">
        <v>10</v>
      </c>
      <c r="G421" s="87" t="str">
        <f>IF('SUIVI DES VERIFICATIONS'!$D421="","",VLOOKUP(A421,'Liste détentions mat2k'!$A$1:$I$2946,5,FALSE))</f>
        <v xml:space="preserve">SCE COURANT                   </v>
      </c>
      <c r="H421" s="87" t="str">
        <f>IF('SUIVI DES VERIFICATIONS'!$E421="","",VLOOKUP(A421,'Liste détentions mat2k'!$A$1:$I$2946,7,FALSE))</f>
        <v/>
      </c>
      <c r="I421" s="101" t="str">
        <f>IF('SUIVI DES VERIFICATIONS'!$F421="","",VLOOKUP(A421,'Liste détentions mat2k'!$A$1:$I$2946,9,FALSE))</f>
        <v xml:space="preserve">CASERNEMENT                   </v>
      </c>
      <c r="J421" s="108"/>
      <c r="K421" s="105" t="s">
        <v>525</v>
      </c>
      <c r="L421" s="105" t="s">
        <v>526</v>
      </c>
      <c r="M421" s="105" t="s">
        <v>525</v>
      </c>
      <c r="N421" s="105" t="s">
        <v>525</v>
      </c>
      <c r="O421" s="105" t="s">
        <v>525</v>
      </c>
      <c r="P421" s="105"/>
      <c r="Q421" s="105"/>
      <c r="R421" s="105"/>
      <c r="S421" s="105"/>
      <c r="T421" s="105"/>
      <c r="U421" s="113"/>
      <c r="V421" s="122">
        <v>43543</v>
      </c>
      <c r="W421" s="119" t="s">
        <v>543</v>
      </c>
      <c r="X421" s="119" t="s">
        <v>825</v>
      </c>
      <c r="Y421" s="127" t="s">
        <v>887</v>
      </c>
      <c r="Z421" s="122"/>
      <c r="AA421" s="131"/>
      <c r="AB421" s="149">
        <f>IF('SUIVI DES VERIFICATIONS'!$V421="","",IF('SUIVI DES VERIFICATIONS'!$V421&lt;='SUIVI DES VERIFICATIONS'!$AD421,0,'SUIVI DES VERIFICATIONS'!$V421-'SUIVI DES VERIFICATIONS'!$AD421))</f>
        <v>0</v>
      </c>
      <c r="AC421" s="138" t="str">
        <f t="shared" si="13"/>
        <v>MARS</v>
      </c>
      <c r="AD421" s="139">
        <f>VLOOKUP('SUIVI DES VERIFICATIONS'!$AC421,'Liste 2'!$D$1:$E$12,2,FALSE)</f>
        <v>43555</v>
      </c>
      <c r="AE421" s="138">
        <f>IF('SUIVI DES VERIFICATIONS'!$V421="","",(MONTH('SUIVI DES VERIFICATIONS'!$V421))-(MONTH('SUIVI DES VERIFICATIONS'!$AD421)))</f>
        <v>0</v>
      </c>
      <c r="AF421" s="138" t="str">
        <f>IF(V421="","",VLOOKUP(MONTH(V421),LISTES!$A$15:$B$26,2,FALSE))</f>
        <v>MARS</v>
      </c>
      <c r="AG421" s="140" t="s">
        <v>8</v>
      </c>
      <c r="AH421" s="87"/>
      <c r="AI421" s="87"/>
      <c r="AJ421" s="87" t="s">
        <v>529</v>
      </c>
      <c r="AK421" s="118">
        <v>43558</v>
      </c>
      <c r="AL421" s="87"/>
      <c r="AM421" s="119"/>
      <c r="AN421" s="127"/>
      <c r="AO421" s="162">
        <f>IF('SUIVI DES VERIFICATIONS'!$V421&gt;0,IF('SUIVI DES VERIFICATIONS'!$W421="",1,0),0)</f>
        <v>0</v>
      </c>
      <c r="AP421" s="141">
        <f>IF('SUIVI DES VERIFICATIONS'!$V421&gt;0,IF('SUIVI DES VERIFICATIONS'!$X421="",1,0),0)</f>
        <v>0</v>
      </c>
      <c r="AQ421" s="141">
        <f>IF('SUIVI DES VERIFICATIONS'!$V421&gt;0,IF('SUIVI DES VERIFICATIONS'!$AG421="",1,0),0)</f>
        <v>0</v>
      </c>
      <c r="AR421" s="150" t="str">
        <f>IF(Y421="","",VLOOKUP(Y421,'[1]TABLEAU LC1'!A:A,1,FALSE))</f>
        <v>2019-783</v>
      </c>
    </row>
    <row r="422" spans="1:44" ht="30" customHeight="1">
      <c r="A422" s="95" t="str">
        <f t="shared" si="12"/>
        <v>43082-13--11</v>
      </c>
      <c r="B422" s="85">
        <v>43082</v>
      </c>
      <c r="C422" s="81" t="str">
        <f>VLOOKUP(A422,'Liste détentions mat2k'!$A$1:$I$2946,3,FALSE)</f>
        <v xml:space="preserve">FLOPHIB                       </v>
      </c>
      <c r="D422" s="86">
        <v>13</v>
      </c>
      <c r="E422" s="86"/>
      <c r="F422" s="86">
        <v>11</v>
      </c>
      <c r="G422" s="81" t="str">
        <f>IF('SUIVI DES VERIFICATIONS'!$D422="","",VLOOKUP(A422,'Liste détentions mat2k'!$A$1:$I$2946,5,FALSE))</f>
        <v xml:space="preserve">SCE COURANT                   </v>
      </c>
      <c r="H422" s="81" t="str">
        <f>IF('SUIVI DES VERIFICATIONS'!$E422="","",VLOOKUP(A422,'Liste détentions mat2k'!$A$1:$I$2946,7,FALSE))</f>
        <v/>
      </c>
      <c r="I422" s="102" t="str">
        <f>IF('SUIVI DES VERIFICATIONS'!$F422="","",VLOOKUP(A422,'Liste détentions mat2k'!$A$1:$I$2946,9,FALSE))</f>
        <v xml:space="preserve">EFFTS SPCX                    </v>
      </c>
      <c r="J422" s="109" t="s">
        <v>525</v>
      </c>
      <c r="K422" s="104" t="s">
        <v>526</v>
      </c>
      <c r="L422" s="104" t="s">
        <v>525</v>
      </c>
      <c r="M422" s="104" t="s">
        <v>525</v>
      </c>
      <c r="N422" s="104" t="s">
        <v>525</v>
      </c>
      <c r="O422" s="104" t="s">
        <v>525</v>
      </c>
      <c r="P422" s="104"/>
      <c r="Q422" s="104"/>
      <c r="R422" s="104"/>
      <c r="S422" s="104"/>
      <c r="T422" s="104"/>
      <c r="U422" s="114"/>
      <c r="V422" s="123">
        <v>43543</v>
      </c>
      <c r="W422" s="117" t="s">
        <v>543</v>
      </c>
      <c r="X422" s="117" t="s">
        <v>825</v>
      </c>
      <c r="Y422" s="128" t="s">
        <v>888</v>
      </c>
      <c r="Z422" s="123"/>
      <c r="AA422" s="132"/>
      <c r="AB422" s="151">
        <f>IF('SUIVI DES VERIFICATIONS'!$V422="","",IF('SUIVI DES VERIFICATIONS'!$V422&lt;='SUIVI DES VERIFICATIONS'!$AD422,0,'SUIVI DES VERIFICATIONS'!$V422-'SUIVI DES VERIFICATIONS'!$AD422))</f>
        <v>19</v>
      </c>
      <c r="AC422" s="134" t="str">
        <f t="shared" si="13"/>
        <v>FEVRIER</v>
      </c>
      <c r="AD422" s="135">
        <f>VLOOKUP('SUIVI DES VERIFICATIONS'!$AC422,'Liste 2'!$D$1:$E$12,2,FALSE)</f>
        <v>43524</v>
      </c>
      <c r="AE422" s="134">
        <f>IF('SUIVI DES VERIFICATIONS'!$V422="","",(MONTH('SUIVI DES VERIFICATIONS'!$V422))-(MONTH('SUIVI DES VERIFICATIONS'!$AD422)))</f>
        <v>1</v>
      </c>
      <c r="AF422" s="134" t="str">
        <f>IF(V422="","",VLOOKUP(MONTH(V422),LISTES!$A$15:$B$26,2,FALSE))</f>
        <v>MARS</v>
      </c>
      <c r="AG422" s="136" t="s">
        <v>8</v>
      </c>
      <c r="AH422" s="81"/>
      <c r="AI422" s="81"/>
      <c r="AJ422" s="81" t="s">
        <v>529</v>
      </c>
      <c r="AK422" s="116">
        <v>43570</v>
      </c>
      <c r="AL422" s="81"/>
      <c r="AM422" s="117"/>
      <c r="AN422" s="128"/>
      <c r="AO422" s="163">
        <f>IF('SUIVI DES VERIFICATIONS'!$V422&gt;0,IF('SUIVI DES VERIFICATIONS'!$W422="",1,0),0)</f>
        <v>0</v>
      </c>
      <c r="AP422" s="137">
        <f>IF('SUIVI DES VERIFICATIONS'!$V422&gt;0,IF('SUIVI DES VERIFICATIONS'!$X422="",1,0),0)</f>
        <v>0</v>
      </c>
      <c r="AQ422" s="137">
        <f>IF('SUIVI DES VERIFICATIONS'!$V422&gt;0,IF('SUIVI DES VERIFICATIONS'!$AG422="",1,0),0)</f>
        <v>0</v>
      </c>
      <c r="AR422" s="152" t="str">
        <f>IF(Y422="","",VLOOKUP(Y422,'[1]TABLEAU LC1'!A:A,1,FALSE))</f>
        <v>2019-784</v>
      </c>
    </row>
    <row r="423" spans="1:44" ht="30" customHeight="1">
      <c r="A423" s="94" t="str">
        <f t="shared" si="12"/>
        <v>43082-13--12</v>
      </c>
      <c r="B423" s="88">
        <v>43082</v>
      </c>
      <c r="C423" s="87" t="str">
        <f>VLOOKUP(A423,'Liste détentions mat2k'!$A$1:$I$2946,3,FALSE)</f>
        <v xml:space="preserve">FLOPHIB                       </v>
      </c>
      <c r="D423" s="89">
        <v>13</v>
      </c>
      <c r="E423" s="89"/>
      <c r="F423" s="89">
        <v>12</v>
      </c>
      <c r="G423" s="87" t="str">
        <f>IF('SUIVI DES VERIFICATIONS'!$D423="","",VLOOKUP(A423,'Liste détentions mat2k'!$A$1:$I$2946,5,FALSE))</f>
        <v xml:space="preserve">SCE COURANT                   </v>
      </c>
      <c r="H423" s="87" t="str">
        <f>IF('SUIVI DES VERIFICATIONS'!$E423="","",VLOOKUP(A423,'Liste détentions mat2k'!$A$1:$I$2946,7,FALSE))</f>
        <v/>
      </c>
      <c r="I423" s="101" t="str">
        <f>IF('SUIVI DES VERIFICATIONS'!$F423="","",VLOOKUP(A423,'Liste détentions mat2k'!$A$1:$I$2946,9,FALSE))</f>
        <v xml:space="preserve">RADIO                         </v>
      </c>
      <c r="J423" s="108" t="s">
        <v>525</v>
      </c>
      <c r="K423" s="105" t="s">
        <v>526</v>
      </c>
      <c r="L423" s="105" t="s">
        <v>525</v>
      </c>
      <c r="M423" s="105" t="s">
        <v>525</v>
      </c>
      <c r="N423" s="105" t="s">
        <v>525</v>
      </c>
      <c r="O423" s="105" t="s">
        <v>525</v>
      </c>
      <c r="P423" s="105"/>
      <c r="Q423" s="105"/>
      <c r="R423" s="105"/>
      <c r="S423" s="105"/>
      <c r="T423" s="105"/>
      <c r="U423" s="113"/>
      <c r="V423" s="122">
        <v>43502</v>
      </c>
      <c r="W423" s="119" t="s">
        <v>543</v>
      </c>
      <c r="X423" s="119" t="s">
        <v>825</v>
      </c>
      <c r="Y423" s="127" t="s">
        <v>629</v>
      </c>
      <c r="Z423" s="122"/>
      <c r="AA423" s="131"/>
      <c r="AB423" s="149">
        <f>IF('SUIVI DES VERIFICATIONS'!$V423="","",IF('SUIVI DES VERIFICATIONS'!$V423&lt;='SUIVI DES VERIFICATIONS'!$AD423,0,'SUIVI DES VERIFICATIONS'!$V423-'SUIVI DES VERIFICATIONS'!$AD423))</f>
        <v>0</v>
      </c>
      <c r="AC423" s="138" t="str">
        <f t="shared" si="13"/>
        <v>FEVRIER</v>
      </c>
      <c r="AD423" s="139">
        <f>VLOOKUP('SUIVI DES VERIFICATIONS'!$AC423,'Liste 2'!$D$1:$E$12,2,FALSE)</f>
        <v>43524</v>
      </c>
      <c r="AE423" s="138">
        <f>IF('SUIVI DES VERIFICATIONS'!$V423="","",(MONTH('SUIVI DES VERIFICATIONS'!$V423))-(MONTH('SUIVI DES VERIFICATIONS'!$AD423)))</f>
        <v>0</v>
      </c>
      <c r="AF423" s="138" t="str">
        <f>IF(V423="","",VLOOKUP(MONTH(V423),LISTES!$A$15:$B$26,2,FALSE))</f>
        <v>FEVRIER</v>
      </c>
      <c r="AG423" s="140" t="s">
        <v>7</v>
      </c>
      <c r="AH423" s="87"/>
      <c r="AI423" s="87"/>
      <c r="AJ423" s="87"/>
      <c r="AK423" s="118"/>
      <c r="AL423" s="87"/>
      <c r="AM423" s="119" t="s">
        <v>529</v>
      </c>
      <c r="AN423" s="127" t="s">
        <v>788</v>
      </c>
      <c r="AO423" s="162">
        <f>IF('SUIVI DES VERIFICATIONS'!$V423&gt;0,IF('SUIVI DES VERIFICATIONS'!$W423="",1,0),0)</f>
        <v>0</v>
      </c>
      <c r="AP423" s="141">
        <f>IF('SUIVI DES VERIFICATIONS'!$V423&gt;0,IF('SUIVI DES VERIFICATIONS'!$X423="",1,0),0)</f>
        <v>0</v>
      </c>
      <c r="AQ423" s="141">
        <f>IF('SUIVI DES VERIFICATIONS'!$V423&gt;0,IF('SUIVI DES VERIFICATIONS'!$AG423="",1,0),0)</f>
        <v>0</v>
      </c>
      <c r="AR423" s="150" t="str">
        <f>IF(Y423="","",VLOOKUP(Y423,'[1]TABLEAU LC1'!A:A,1,FALSE))</f>
        <v>2019-288</v>
      </c>
    </row>
    <row r="424" spans="1:44" ht="30" customHeight="1">
      <c r="A424" s="95" t="str">
        <f t="shared" si="12"/>
        <v>43082-13--4</v>
      </c>
      <c r="B424" s="85">
        <v>43082</v>
      </c>
      <c r="C424" s="81" t="str">
        <f>VLOOKUP(A424,'Liste détentions mat2k'!$A$1:$I$2946,3,FALSE)</f>
        <v xml:space="preserve">FLOPHIB                       </v>
      </c>
      <c r="D424" s="86">
        <v>13</v>
      </c>
      <c r="E424" s="86"/>
      <c r="F424" s="86">
        <v>4</v>
      </c>
      <c r="G424" s="81" t="str">
        <f>IF('SUIVI DES VERIFICATIONS'!$D424="","",VLOOKUP(A424,'Liste détentions mat2k'!$A$1:$I$2946,5,FALSE))</f>
        <v xml:space="preserve">SCE COURANT                   </v>
      </c>
      <c r="H424" s="81" t="str">
        <f>IF('SUIVI DES VERIFICATIONS'!$E424="","",VLOOKUP(A424,'Liste détentions mat2k'!$A$1:$I$2946,7,FALSE))</f>
        <v/>
      </c>
      <c r="I424" s="102" t="str">
        <f>IF('SUIVI DES VERIFICATIONS'!$F424="","",VLOOKUP(A424,'Liste détentions mat2k'!$A$1:$I$2946,9,FALSE))</f>
        <v xml:space="preserve">SECRETARIAT                   </v>
      </c>
      <c r="J424" s="109" t="s">
        <v>525</v>
      </c>
      <c r="K424" s="104" t="s">
        <v>525</v>
      </c>
      <c r="L424" s="104" t="s">
        <v>525</v>
      </c>
      <c r="M424" s="104" t="s">
        <v>525</v>
      </c>
      <c r="N424" s="104" t="s">
        <v>525</v>
      </c>
      <c r="O424" s="104" t="s">
        <v>526</v>
      </c>
      <c r="P424" s="104"/>
      <c r="Q424" s="104"/>
      <c r="R424" s="104"/>
      <c r="S424" s="104"/>
      <c r="T424" s="104"/>
      <c r="U424" s="114"/>
      <c r="V424" s="123">
        <v>43495</v>
      </c>
      <c r="W424" s="117" t="s">
        <v>543</v>
      </c>
      <c r="X424" s="117" t="s">
        <v>825</v>
      </c>
      <c r="Y424" s="128" t="s">
        <v>612</v>
      </c>
      <c r="Z424" s="123"/>
      <c r="AA424" s="132"/>
      <c r="AB424" s="151">
        <f>IF('SUIVI DES VERIFICATIONS'!$V424="","",IF('SUIVI DES VERIFICATIONS'!$V424&lt;='SUIVI DES VERIFICATIONS'!$AD424,0,'SUIVI DES VERIFICATIONS'!$V424-'SUIVI DES VERIFICATIONS'!$AD424))</f>
        <v>0</v>
      </c>
      <c r="AC424" s="134" t="str">
        <f t="shared" si="13"/>
        <v>JUIN</v>
      </c>
      <c r="AD424" s="135">
        <f>VLOOKUP('SUIVI DES VERIFICATIONS'!$AC424,'Liste 2'!$D$1:$E$12,2,FALSE)</f>
        <v>43646</v>
      </c>
      <c r="AE424" s="134">
        <f>IF('SUIVI DES VERIFICATIONS'!$V424="","",(MONTH('SUIVI DES VERIFICATIONS'!$V424))-(MONTH('SUIVI DES VERIFICATIONS'!$AD424)))</f>
        <v>-5</v>
      </c>
      <c r="AF424" s="134" t="str">
        <f>IF(V424="","",VLOOKUP(MONTH(V424),LISTES!$A$15:$B$26,2,FALSE))</f>
        <v>JANVIER</v>
      </c>
      <c r="AG424" s="136" t="s">
        <v>6</v>
      </c>
      <c r="AH424" s="81"/>
      <c r="AI424" s="81"/>
      <c r="AJ424" s="81"/>
      <c r="AK424" s="116"/>
      <c r="AL424" s="81"/>
      <c r="AM424" s="117"/>
      <c r="AN424" s="128"/>
      <c r="AO424" s="163">
        <f>IF('SUIVI DES VERIFICATIONS'!$V424&gt;0,IF('SUIVI DES VERIFICATIONS'!$W424="",1,0),0)</f>
        <v>0</v>
      </c>
      <c r="AP424" s="137">
        <f>IF('SUIVI DES VERIFICATIONS'!$V424&gt;0,IF('SUIVI DES VERIFICATIONS'!$X424="",1,0),0)</f>
        <v>0</v>
      </c>
      <c r="AQ424" s="137">
        <f>IF('SUIVI DES VERIFICATIONS'!$V424&gt;0,IF('SUIVI DES VERIFICATIONS'!$AG424="",1,0),0)</f>
        <v>0</v>
      </c>
      <c r="AR424" s="152" t="str">
        <f>IF(Y424="","",VLOOKUP(Y424,'[1]TABLEAU LC1'!A:A,1,FALSE))</f>
        <v>2019-205</v>
      </c>
    </row>
    <row r="425" spans="1:44" ht="30" customHeight="1">
      <c r="A425" s="94" t="str">
        <f t="shared" si="12"/>
        <v>43082-13--5</v>
      </c>
      <c r="B425" s="88">
        <v>43082</v>
      </c>
      <c r="C425" s="87" t="str">
        <f>VLOOKUP(A425,'Liste détentions mat2k'!$A$1:$I$2946,3,FALSE)</f>
        <v xml:space="preserve">FLOPHIB                       </v>
      </c>
      <c r="D425" s="89">
        <v>13</v>
      </c>
      <c r="E425" s="89"/>
      <c r="F425" s="89">
        <v>5</v>
      </c>
      <c r="G425" s="87" t="str">
        <f>IF('SUIVI DES VERIFICATIONS'!$D425="","",VLOOKUP(A425,'Liste détentions mat2k'!$A$1:$I$2946,5,FALSE))</f>
        <v xml:space="preserve">SCE COURANT                   </v>
      </c>
      <c r="H425" s="87" t="str">
        <f>IF('SUIVI DES VERIFICATIONS'!$E425="","",VLOOKUP(A425,'Liste détentions mat2k'!$A$1:$I$2946,7,FALSE))</f>
        <v/>
      </c>
      <c r="I425" s="101" t="str">
        <f>IF('SUIVI DES VERIFICATIONS'!$F425="","",VLOOKUP(A425,'Liste détentions mat2k'!$A$1:$I$2946,9,FALSE))</f>
        <v xml:space="preserve">INFORMATIQUE (ETEINTE)        </v>
      </c>
      <c r="J425" s="108" t="s">
        <v>525</v>
      </c>
      <c r="K425" s="105" t="s">
        <v>525</v>
      </c>
      <c r="L425" s="105" t="s">
        <v>525</v>
      </c>
      <c r="M425" s="105" t="s">
        <v>525</v>
      </c>
      <c r="N425" s="105" t="s">
        <v>525</v>
      </c>
      <c r="O425" s="105" t="s">
        <v>526</v>
      </c>
      <c r="P425" s="105"/>
      <c r="Q425" s="105"/>
      <c r="R425" s="105"/>
      <c r="S425" s="105"/>
      <c r="T425" s="105"/>
      <c r="U425" s="113"/>
      <c r="V425" s="122">
        <v>43502</v>
      </c>
      <c r="W425" s="119" t="s">
        <v>543</v>
      </c>
      <c r="X425" s="119" t="s">
        <v>825</v>
      </c>
      <c r="Y425" s="127" t="s">
        <v>628</v>
      </c>
      <c r="Z425" s="122"/>
      <c r="AA425" s="131"/>
      <c r="AB425" s="149">
        <f>IF('SUIVI DES VERIFICATIONS'!$V425="","",IF('SUIVI DES VERIFICATIONS'!$V425&lt;='SUIVI DES VERIFICATIONS'!$AD425,0,'SUIVI DES VERIFICATIONS'!$V425-'SUIVI DES VERIFICATIONS'!$AD425))</f>
        <v>0</v>
      </c>
      <c r="AC425" s="138" t="str">
        <f t="shared" si="13"/>
        <v>JUIN</v>
      </c>
      <c r="AD425" s="139">
        <f>VLOOKUP('SUIVI DES VERIFICATIONS'!$AC425,'Liste 2'!$D$1:$E$12,2,FALSE)</f>
        <v>43646</v>
      </c>
      <c r="AE425" s="138">
        <f>IF('SUIVI DES VERIFICATIONS'!$V425="","",(MONTH('SUIVI DES VERIFICATIONS'!$V425))-(MONTH('SUIVI DES VERIFICATIONS'!$AD425)))</f>
        <v>-4</v>
      </c>
      <c r="AF425" s="138" t="str">
        <f>IF(V425="","",VLOOKUP(MONTH(V425),LISTES!$A$15:$B$26,2,FALSE))</f>
        <v>FEVRIER</v>
      </c>
      <c r="AG425" s="140" t="s">
        <v>7</v>
      </c>
      <c r="AH425" s="87"/>
      <c r="AI425" s="87"/>
      <c r="AJ425" s="87"/>
      <c r="AK425" s="118"/>
      <c r="AL425" s="87"/>
      <c r="AM425" s="119" t="s">
        <v>529</v>
      </c>
      <c r="AN425" s="127" t="s">
        <v>788</v>
      </c>
      <c r="AO425" s="162">
        <f>IF('SUIVI DES VERIFICATIONS'!$V425&gt;0,IF('SUIVI DES VERIFICATIONS'!$W425="",1,0),0)</f>
        <v>0</v>
      </c>
      <c r="AP425" s="141">
        <f>IF('SUIVI DES VERIFICATIONS'!$V425&gt;0,IF('SUIVI DES VERIFICATIONS'!$X425="",1,0),0)</f>
        <v>0</v>
      </c>
      <c r="AQ425" s="141">
        <f>IF('SUIVI DES VERIFICATIONS'!$V425&gt;0,IF('SUIVI DES VERIFICATIONS'!$AG425="",1,0),0)</f>
        <v>0</v>
      </c>
      <c r="AR425" s="150" t="str">
        <f>IF(Y425="","",VLOOKUP(Y425,'[1]TABLEAU LC1'!A:A,1,FALSE))</f>
        <v>2019-287</v>
      </c>
    </row>
    <row r="426" spans="1:44" ht="30" customHeight="1">
      <c r="A426" s="95" t="str">
        <f t="shared" si="12"/>
        <v>43082-13--6</v>
      </c>
      <c r="B426" s="85">
        <v>43082</v>
      </c>
      <c r="C426" s="81" t="str">
        <f>VLOOKUP(A426,'Liste détentions mat2k'!$A$1:$I$2946,3,FALSE)</f>
        <v xml:space="preserve">FLOPHIB                       </v>
      </c>
      <c r="D426" s="86">
        <v>13</v>
      </c>
      <c r="E426" s="86"/>
      <c r="F426" s="86">
        <v>6</v>
      </c>
      <c r="G426" s="81" t="str">
        <f>IF('SUIVI DES VERIFICATIONS'!$D426="","",VLOOKUP(A426,'Liste détentions mat2k'!$A$1:$I$2946,5,FALSE))</f>
        <v xml:space="preserve">SCE COURANT                   </v>
      </c>
      <c r="H426" s="81" t="str">
        <f>IF('SUIVI DES VERIFICATIONS'!$E426="","",VLOOKUP(A426,'Liste détentions mat2k'!$A$1:$I$2946,7,FALSE))</f>
        <v/>
      </c>
      <c r="I426" s="102" t="str">
        <f>IF('SUIVI DES VERIFICATIONS'!$F426="","",VLOOKUP(A426,'Liste détentions mat2k'!$A$1:$I$2946,9,FALSE))</f>
        <v xml:space="preserve">ARMES D'INFANTERIE            </v>
      </c>
      <c r="J426" s="109" t="s">
        <v>525</v>
      </c>
      <c r="K426" s="104" t="s">
        <v>525</v>
      </c>
      <c r="L426" s="104" t="s">
        <v>526</v>
      </c>
      <c r="M426" s="104" t="s">
        <v>525</v>
      </c>
      <c r="N426" s="104" t="s">
        <v>525</v>
      </c>
      <c r="O426" s="104" t="s">
        <v>525</v>
      </c>
      <c r="P426" s="104"/>
      <c r="Q426" s="104"/>
      <c r="R426" s="104"/>
      <c r="S426" s="104"/>
      <c r="T426" s="104"/>
      <c r="U426" s="114"/>
      <c r="V426" s="123">
        <v>43543</v>
      </c>
      <c r="W426" s="117" t="s">
        <v>543</v>
      </c>
      <c r="X426" s="117" t="s">
        <v>825</v>
      </c>
      <c r="Y426" s="128" t="s">
        <v>889</v>
      </c>
      <c r="Z426" s="123"/>
      <c r="AA426" s="132"/>
      <c r="AB426" s="151">
        <f>IF('SUIVI DES VERIFICATIONS'!$V426="","",IF('SUIVI DES VERIFICATIONS'!$V426&lt;='SUIVI DES VERIFICATIONS'!$AD426,0,'SUIVI DES VERIFICATIONS'!$V426-'SUIVI DES VERIFICATIONS'!$AD426))</f>
        <v>0</v>
      </c>
      <c r="AC426" s="134" t="str">
        <f t="shared" si="13"/>
        <v>MARS</v>
      </c>
      <c r="AD426" s="135">
        <f>VLOOKUP('SUIVI DES VERIFICATIONS'!$AC426,'Liste 2'!$D$1:$E$12,2,FALSE)</f>
        <v>43555</v>
      </c>
      <c r="AE426" s="134">
        <f>IF('SUIVI DES VERIFICATIONS'!$V426="","",(MONTH('SUIVI DES VERIFICATIONS'!$V426))-(MONTH('SUIVI DES VERIFICATIONS'!$AD426)))</f>
        <v>0</v>
      </c>
      <c r="AF426" s="134" t="str">
        <f>IF(V426="","",VLOOKUP(MONTH(V426),LISTES!$A$15:$B$26,2,FALSE))</f>
        <v>MARS</v>
      </c>
      <c r="AG426" s="136" t="s">
        <v>8</v>
      </c>
      <c r="AH426" s="81"/>
      <c r="AI426" s="81"/>
      <c r="AJ426" s="81"/>
      <c r="AK426" s="116"/>
      <c r="AL426" s="81"/>
      <c r="AM426" s="117"/>
      <c r="AN426" s="128"/>
      <c r="AO426" s="163">
        <f>IF('SUIVI DES VERIFICATIONS'!$V426&gt;0,IF('SUIVI DES VERIFICATIONS'!$W426="",1,0),0)</f>
        <v>0</v>
      </c>
      <c r="AP426" s="137">
        <f>IF('SUIVI DES VERIFICATIONS'!$V426&gt;0,IF('SUIVI DES VERIFICATIONS'!$X426="",1,0),0)</f>
        <v>0</v>
      </c>
      <c r="AQ426" s="137">
        <f>IF('SUIVI DES VERIFICATIONS'!$V426&gt;0,IF('SUIVI DES VERIFICATIONS'!$AG426="",1,0),0)</f>
        <v>0</v>
      </c>
      <c r="AR426" s="152" t="str">
        <f>IF(Y426="","",VLOOKUP(Y426,'[1]TABLEAU LC1'!A:A,1,FALSE))</f>
        <v>2019-781</v>
      </c>
    </row>
    <row r="427" spans="1:44" ht="30" customHeight="1">
      <c r="A427" s="94" t="str">
        <f t="shared" si="12"/>
        <v>43082-13--7</v>
      </c>
      <c r="B427" s="88">
        <v>43082</v>
      </c>
      <c r="C427" s="87" t="str">
        <f>VLOOKUP(A427,'Liste détentions mat2k'!$A$1:$I$2946,3,FALSE)</f>
        <v xml:space="preserve">FLOPHIB                       </v>
      </c>
      <c r="D427" s="89">
        <v>13</v>
      </c>
      <c r="E427" s="89"/>
      <c r="F427" s="89">
        <v>7</v>
      </c>
      <c r="G427" s="87" t="str">
        <f>IF('SUIVI DES VERIFICATIONS'!$D427="","",VLOOKUP(A427,'Liste détentions mat2k'!$A$1:$I$2946,5,FALSE))</f>
        <v xml:space="preserve">SCE COURANT                   </v>
      </c>
      <c r="H427" s="87" t="str">
        <f>IF('SUIVI DES VERIFICATIONS'!$E427="","",VLOOKUP(A427,'Liste détentions mat2k'!$A$1:$I$2946,7,FALSE))</f>
        <v/>
      </c>
      <c r="I427" s="101" t="str">
        <f>IF('SUIVI DES VERIFICATIONS'!$F427="","",VLOOKUP(A427,'Liste détentions mat2k'!$A$1:$I$2946,9,FALSE))</f>
        <v xml:space="preserve">PATRIMOINE (ETEINTE)          </v>
      </c>
      <c r="J427" s="108" t="s">
        <v>525</v>
      </c>
      <c r="K427" s="105" t="s">
        <v>525</v>
      </c>
      <c r="L427" s="105" t="s">
        <v>525</v>
      </c>
      <c r="M427" s="105" t="s">
        <v>525</v>
      </c>
      <c r="N427" s="105" t="s">
        <v>526</v>
      </c>
      <c r="O427" s="105" t="s">
        <v>525</v>
      </c>
      <c r="P427" s="105"/>
      <c r="Q427" s="105"/>
      <c r="R427" s="105"/>
      <c r="S427" s="105"/>
      <c r="T427" s="105"/>
      <c r="U427" s="113"/>
      <c r="V427" s="122">
        <v>43495</v>
      </c>
      <c r="W427" s="119" t="s">
        <v>543</v>
      </c>
      <c r="X427" s="119" t="s">
        <v>825</v>
      </c>
      <c r="Y427" s="127" t="s">
        <v>613</v>
      </c>
      <c r="Z427" s="122"/>
      <c r="AA427" s="131"/>
      <c r="AB427" s="149">
        <f>IF('SUIVI DES VERIFICATIONS'!$V427="","",IF('SUIVI DES VERIFICATIONS'!$V427&lt;='SUIVI DES VERIFICATIONS'!$AD427,0,'SUIVI DES VERIFICATIONS'!$V427-'SUIVI DES VERIFICATIONS'!$AD427))</f>
        <v>0</v>
      </c>
      <c r="AC427" s="138" t="str">
        <f t="shared" si="13"/>
        <v>MAI</v>
      </c>
      <c r="AD427" s="139">
        <f>VLOOKUP('SUIVI DES VERIFICATIONS'!$AC427,'Liste 2'!$D$1:$E$12,2,FALSE)</f>
        <v>43616</v>
      </c>
      <c r="AE427" s="138">
        <f>IF('SUIVI DES VERIFICATIONS'!$V427="","",(MONTH('SUIVI DES VERIFICATIONS'!$V427))-(MONTH('SUIVI DES VERIFICATIONS'!$AD427)))</f>
        <v>-4</v>
      </c>
      <c r="AF427" s="138" t="str">
        <f>IF(V427="","",VLOOKUP(MONTH(V427),LISTES!$A$15:$B$26,2,FALSE))</f>
        <v>JANVIER</v>
      </c>
      <c r="AG427" s="140" t="s">
        <v>6</v>
      </c>
      <c r="AH427" s="87"/>
      <c r="AI427" s="87"/>
      <c r="AJ427" s="87"/>
      <c r="AK427" s="118"/>
      <c r="AL427" s="87"/>
      <c r="AM427" s="119" t="s">
        <v>529</v>
      </c>
      <c r="AN427" s="127" t="s">
        <v>660</v>
      </c>
      <c r="AO427" s="162">
        <f>IF('SUIVI DES VERIFICATIONS'!$V427&gt;0,IF('SUIVI DES VERIFICATIONS'!$W427="",1,0),0)</f>
        <v>0</v>
      </c>
      <c r="AP427" s="141">
        <f>IF('SUIVI DES VERIFICATIONS'!$V427&gt;0,IF('SUIVI DES VERIFICATIONS'!$X427="",1,0),0)</f>
        <v>0</v>
      </c>
      <c r="AQ427" s="141">
        <f>IF('SUIVI DES VERIFICATIONS'!$V427&gt;0,IF('SUIVI DES VERIFICATIONS'!$AG427="",1,0),0)</f>
        <v>0</v>
      </c>
      <c r="AR427" s="150" t="str">
        <f>IF(Y427="","",VLOOKUP(Y427,'[1]TABLEAU LC1'!A:A,1,FALSE))</f>
        <v>2019-206</v>
      </c>
    </row>
    <row r="428" spans="1:44" ht="30" customHeight="1">
      <c r="A428" s="95" t="str">
        <f t="shared" si="12"/>
        <v>43082-13--9</v>
      </c>
      <c r="B428" s="85">
        <v>43082</v>
      </c>
      <c r="C428" s="81" t="str">
        <f>VLOOKUP(A428,'Liste détentions mat2k'!$A$1:$I$2946,3,FALSE)</f>
        <v xml:space="preserve">FLOPHIB                       </v>
      </c>
      <c r="D428" s="86">
        <v>13</v>
      </c>
      <c r="E428" s="86"/>
      <c r="F428" s="86">
        <v>9</v>
      </c>
      <c r="G428" s="81" t="str">
        <f>IF('SUIVI DES VERIFICATIONS'!$D428="","",VLOOKUP(A428,'Liste détentions mat2k'!$A$1:$I$2946,5,FALSE))</f>
        <v xml:space="preserve">SCE COURANT                   </v>
      </c>
      <c r="H428" s="81" t="str">
        <f>IF('SUIVI DES VERIFICATIONS'!$E428="","",VLOOKUP(A428,'Liste détentions mat2k'!$A$1:$I$2946,7,FALSE))</f>
        <v/>
      </c>
      <c r="I428" s="102" t="str">
        <f>IF('SUIVI DES VERIFICATIONS'!$F428="","",VLOOKUP(A428,'Liste détentions mat2k'!$A$1:$I$2946,9,FALSE))</f>
        <v xml:space="preserve">TABLE OMS                     </v>
      </c>
      <c r="J428" s="109" t="s">
        <v>525</v>
      </c>
      <c r="K428" s="104" t="s">
        <v>525</v>
      </c>
      <c r="L428" s="104" t="s">
        <v>525</v>
      </c>
      <c r="M428" s="104" t="s">
        <v>525</v>
      </c>
      <c r="N428" s="104" t="s">
        <v>526</v>
      </c>
      <c r="O428" s="104" t="s">
        <v>525</v>
      </c>
      <c r="P428" s="104"/>
      <c r="Q428" s="104"/>
      <c r="R428" s="104"/>
      <c r="S428" s="104"/>
      <c r="T428" s="104"/>
      <c r="U428" s="114"/>
      <c r="V428" s="123">
        <v>43543</v>
      </c>
      <c r="W428" s="117" t="s">
        <v>543</v>
      </c>
      <c r="X428" s="117" t="s">
        <v>825</v>
      </c>
      <c r="Y428" s="128" t="s">
        <v>890</v>
      </c>
      <c r="Z428" s="123"/>
      <c r="AA428" s="132"/>
      <c r="AB428" s="151">
        <f>IF('SUIVI DES VERIFICATIONS'!$V428="","",IF('SUIVI DES VERIFICATIONS'!$V428&lt;='SUIVI DES VERIFICATIONS'!$AD428,0,'SUIVI DES VERIFICATIONS'!$V428-'SUIVI DES VERIFICATIONS'!$AD428))</f>
        <v>0</v>
      </c>
      <c r="AC428" s="134" t="str">
        <f t="shared" si="13"/>
        <v>MAI</v>
      </c>
      <c r="AD428" s="135">
        <f>VLOOKUP('SUIVI DES VERIFICATIONS'!$AC428,'Liste 2'!$D$1:$E$12,2,FALSE)</f>
        <v>43616</v>
      </c>
      <c r="AE428" s="134">
        <f>IF('SUIVI DES VERIFICATIONS'!$V428="","",(MONTH('SUIVI DES VERIFICATIONS'!$V428))-(MONTH('SUIVI DES VERIFICATIONS'!$AD428)))</f>
        <v>-2</v>
      </c>
      <c r="AF428" s="134" t="str">
        <f>IF(V428="","",VLOOKUP(MONTH(V428),LISTES!$A$15:$B$26,2,FALSE))</f>
        <v>MARS</v>
      </c>
      <c r="AG428" s="136" t="s">
        <v>8</v>
      </c>
      <c r="AH428" s="81"/>
      <c r="AI428" s="81"/>
      <c r="AJ428" s="81"/>
      <c r="AK428" s="116"/>
      <c r="AL428" s="81"/>
      <c r="AM428" s="117"/>
      <c r="AN428" s="128"/>
      <c r="AO428" s="163">
        <f>IF('SUIVI DES VERIFICATIONS'!$V428&gt;0,IF('SUIVI DES VERIFICATIONS'!$W428="",1,0),0)</f>
        <v>0</v>
      </c>
      <c r="AP428" s="137">
        <f>IF('SUIVI DES VERIFICATIONS'!$V428&gt;0,IF('SUIVI DES VERIFICATIONS'!$X428="",1,0),0)</f>
        <v>0</v>
      </c>
      <c r="AQ428" s="137">
        <f>IF('SUIVI DES VERIFICATIONS'!$V428&gt;0,IF('SUIVI DES VERIFICATIONS'!$AG428="",1,0),0)</f>
        <v>0</v>
      </c>
      <c r="AR428" s="152" t="str">
        <f>IF(Y428="","",VLOOKUP(Y428,'[1]TABLEAU LC1'!A:A,1,FALSE))</f>
        <v>2019-782</v>
      </c>
    </row>
    <row r="429" spans="1:44" ht="30" customHeight="1">
      <c r="A429" s="94" t="str">
        <f t="shared" si="12"/>
        <v>43278-52--6</v>
      </c>
      <c r="B429" s="88">
        <v>43278</v>
      </c>
      <c r="C429" s="87" t="str">
        <f>VLOOKUP(A429,'Liste détentions mat2k'!$A$1:$I$2946,3,FALSE)</f>
        <v xml:space="preserve">FOSIT                         </v>
      </c>
      <c r="D429" s="89">
        <v>52</v>
      </c>
      <c r="E429" s="89"/>
      <c r="F429" s="89">
        <v>6</v>
      </c>
      <c r="G429" s="87" t="str">
        <f>IF('SUIVI DES VERIFICATIONS'!$D429="","",VLOOKUP(A429,'Liste détentions mat2k'!$A$1:$I$2946,5,FALSE))</f>
        <v xml:space="preserve">SEMAPHORES CONTINENT          </v>
      </c>
      <c r="H429" s="87" t="str">
        <f>IF('SUIVI DES VERIFICATIONS'!$E429="","",VLOOKUP(A429,'Liste détentions mat2k'!$A$1:$I$2946,7,FALSE))</f>
        <v/>
      </c>
      <c r="I429" s="101" t="str">
        <f>IF('SUIVI DES VERIFICATIONS'!$F429="","",VLOOKUP(A429,'Liste détentions mat2k'!$A$1:$I$2946,9,FALSE))</f>
        <v xml:space="preserve">DIVERS                        </v>
      </c>
      <c r="J429" s="108" t="s">
        <v>525</v>
      </c>
      <c r="K429" s="105" t="s">
        <v>525</v>
      </c>
      <c r="L429" s="105" t="s">
        <v>526</v>
      </c>
      <c r="M429" s="105" t="s">
        <v>525</v>
      </c>
      <c r="N429" s="105" t="s">
        <v>525</v>
      </c>
      <c r="O429" s="105" t="s">
        <v>525</v>
      </c>
      <c r="P429" s="105"/>
      <c r="Q429" s="105"/>
      <c r="R429" s="105"/>
      <c r="S429" s="105"/>
      <c r="T429" s="105"/>
      <c r="U429" s="113"/>
      <c r="V429" s="122">
        <v>43528</v>
      </c>
      <c r="W429" s="119" t="s">
        <v>542</v>
      </c>
      <c r="X429" s="119" t="s">
        <v>825</v>
      </c>
      <c r="Y429" s="127" t="s">
        <v>778</v>
      </c>
      <c r="Z429" s="122">
        <v>43522</v>
      </c>
      <c r="AA429" s="131"/>
      <c r="AB429" s="149">
        <f>IF('SUIVI DES VERIFICATIONS'!$V429="","",IF('SUIVI DES VERIFICATIONS'!$V429&lt;='SUIVI DES VERIFICATIONS'!$AD429,0,'SUIVI DES VERIFICATIONS'!$V429-'SUIVI DES VERIFICATIONS'!$AD429))</f>
        <v>0</v>
      </c>
      <c r="AC429" s="138" t="str">
        <f t="shared" si="13"/>
        <v>MARS</v>
      </c>
      <c r="AD429" s="139">
        <f>VLOOKUP('SUIVI DES VERIFICATIONS'!$AC429,'Liste 2'!$D$1:$E$12,2,FALSE)</f>
        <v>43555</v>
      </c>
      <c r="AE429" s="138">
        <f>IF('SUIVI DES VERIFICATIONS'!$V429="","",(MONTH('SUIVI DES VERIFICATIONS'!$V429))-(MONTH('SUIVI DES VERIFICATIONS'!$AD429)))</f>
        <v>0</v>
      </c>
      <c r="AF429" s="138" t="str">
        <f>IF(V429="","",VLOOKUP(MONTH(V429),LISTES!$A$15:$B$26,2,FALSE))</f>
        <v>MARS</v>
      </c>
      <c r="AG429" s="140" t="s">
        <v>7</v>
      </c>
      <c r="AH429" s="87"/>
      <c r="AI429" s="87"/>
      <c r="AJ429" s="87"/>
      <c r="AK429" s="118"/>
      <c r="AL429" s="87"/>
      <c r="AM429" s="119"/>
      <c r="AN429" s="127"/>
      <c r="AO429" s="162">
        <f>IF('SUIVI DES VERIFICATIONS'!$V429&gt;0,IF('SUIVI DES VERIFICATIONS'!$W429="",1,0),0)</f>
        <v>0</v>
      </c>
      <c r="AP429" s="141">
        <f>IF('SUIVI DES VERIFICATIONS'!$V429&gt;0,IF('SUIVI DES VERIFICATIONS'!$X429="",1,0),0)</f>
        <v>0</v>
      </c>
      <c r="AQ429" s="141">
        <f>IF('SUIVI DES VERIFICATIONS'!$V429&gt;0,IF('SUIVI DES VERIFICATIONS'!$AG429="",1,0),0)</f>
        <v>0</v>
      </c>
      <c r="AR429" s="150" t="str">
        <f>IF(Y429="","",VLOOKUP(Y429,'[1]TABLEAU LC1'!A:A,1,FALSE))</f>
        <v>2019-557</v>
      </c>
    </row>
    <row r="430" spans="1:44" ht="30" customHeight="1">
      <c r="A430" s="95" t="str">
        <f t="shared" si="12"/>
        <v>43278-52--9</v>
      </c>
      <c r="B430" s="85">
        <v>43278</v>
      </c>
      <c r="C430" s="81" t="str">
        <f>VLOOKUP(A430,'Liste détentions mat2k'!$A$1:$I$2946,3,FALSE)</f>
        <v xml:space="preserve">FOSIT                         </v>
      </c>
      <c r="D430" s="86">
        <v>52</v>
      </c>
      <c r="E430" s="86"/>
      <c r="F430" s="86">
        <v>9</v>
      </c>
      <c r="G430" s="81" t="str">
        <f>IF('SUIVI DES VERIFICATIONS'!$D430="","",VLOOKUP(A430,'Liste détentions mat2k'!$A$1:$I$2946,5,FALSE))</f>
        <v xml:space="preserve">SEMAPHORES CONTINENT          </v>
      </c>
      <c r="H430" s="81" t="str">
        <f>IF('SUIVI DES VERIFICATIONS'!$E430="","",VLOOKUP(A430,'Liste détentions mat2k'!$A$1:$I$2946,7,FALSE))</f>
        <v/>
      </c>
      <c r="I430" s="102" t="str">
        <f>IF('SUIVI DES VERIFICATIONS'!$F430="","",VLOOKUP(A430,'Liste détentions mat2k'!$A$1:$I$2946,9,FALSE))</f>
        <v xml:space="preserve">PAVILLONNERIE                 </v>
      </c>
      <c r="J430" s="109" t="s">
        <v>525</v>
      </c>
      <c r="K430" s="104" t="s">
        <v>525</v>
      </c>
      <c r="L430" s="104" t="s">
        <v>525</v>
      </c>
      <c r="M430" s="104" t="s">
        <v>525</v>
      </c>
      <c r="N430" s="104" t="s">
        <v>525</v>
      </c>
      <c r="O430" s="104" t="s">
        <v>526</v>
      </c>
      <c r="P430" s="104"/>
      <c r="Q430" s="104"/>
      <c r="R430" s="104"/>
      <c r="S430" s="104"/>
      <c r="T430" s="104"/>
      <c r="U430" s="114"/>
      <c r="V430" s="123"/>
      <c r="W430" s="117"/>
      <c r="X430" s="117"/>
      <c r="Y430" s="128"/>
      <c r="Z430" s="123"/>
      <c r="AA430" s="132"/>
      <c r="AB430" s="151" t="str">
        <f>IF('SUIVI DES VERIFICATIONS'!$V430="","",IF('SUIVI DES VERIFICATIONS'!$V430&lt;='SUIVI DES VERIFICATIONS'!$AD430,0,'SUIVI DES VERIFICATIONS'!$V430-'SUIVI DES VERIFICATIONS'!$AD430))</f>
        <v/>
      </c>
      <c r="AC430" s="134" t="str">
        <f t="shared" si="13"/>
        <v>JUIN</v>
      </c>
      <c r="AD430" s="135">
        <f>VLOOKUP('SUIVI DES VERIFICATIONS'!$AC430,'Liste 2'!$D$1:$E$12,2,FALSE)</f>
        <v>43646</v>
      </c>
      <c r="AE430" s="134" t="str">
        <f>IF('SUIVI DES VERIFICATIONS'!$V430="","",(MONTH('SUIVI DES VERIFICATIONS'!$V430))-(MONTH('SUIVI DES VERIFICATIONS'!$AD430)))</f>
        <v/>
      </c>
      <c r="AF430" s="134" t="str">
        <f>IF(V430="","",VLOOKUP(MONTH(V430),LISTES!$A$15:$B$26,2,FALSE))</f>
        <v/>
      </c>
      <c r="AG430" s="136"/>
      <c r="AH430" s="81"/>
      <c r="AI430" s="81"/>
      <c r="AJ430" s="81" t="s">
        <v>529</v>
      </c>
      <c r="AK430" s="116"/>
      <c r="AL430" s="81"/>
      <c r="AM430" s="117"/>
      <c r="AN430" s="128"/>
      <c r="AO430" s="163">
        <f>IF('SUIVI DES VERIFICATIONS'!$V430&gt;0,IF('SUIVI DES VERIFICATIONS'!$W430="",1,0),0)</f>
        <v>0</v>
      </c>
      <c r="AP430" s="137">
        <f>IF('SUIVI DES VERIFICATIONS'!$V430&gt;0,IF('SUIVI DES VERIFICATIONS'!$X430="",1,0),0)</f>
        <v>0</v>
      </c>
      <c r="AQ430" s="137">
        <f>IF('SUIVI DES VERIFICATIONS'!$V430&gt;0,IF('SUIVI DES VERIFICATIONS'!$AG430="",1,0),0)</f>
        <v>0</v>
      </c>
      <c r="AR430" s="152" t="str">
        <f>IF(Y430="","",VLOOKUP(Y430,'[1]TABLEAU LC1'!A:A,1,FALSE))</f>
        <v/>
      </c>
    </row>
    <row r="431" spans="1:44" ht="30" customHeight="1">
      <c r="A431" s="94" t="str">
        <f t="shared" si="12"/>
        <v>43278-54-0-1</v>
      </c>
      <c r="B431" s="88">
        <v>43278</v>
      </c>
      <c r="C431" s="87" t="str">
        <f>VLOOKUP(A431,'Liste détentions mat2k'!$A$1:$I$2946,3,FALSE)</f>
        <v xml:space="preserve">FOSIT                         </v>
      </c>
      <c r="D431" s="89">
        <v>54</v>
      </c>
      <c r="E431" s="89">
        <v>0</v>
      </c>
      <c r="F431" s="89">
        <v>1</v>
      </c>
      <c r="G431" s="87" t="str">
        <f>IF('SUIVI DES VERIFICATIONS'!$D431="","",VLOOKUP(A431,'Liste détentions mat2k'!$A$1:$I$2946,5,FALSE))</f>
        <v xml:space="preserve">GIMED                         </v>
      </c>
      <c r="H431" s="87" t="str">
        <f>IF('SUIVI DES VERIFICATIONS'!$E431="","",VLOOKUP(A431,'Liste détentions mat2k'!$A$1:$I$2946,7,FALSE))</f>
        <v xml:space="preserve">GIMED                         </v>
      </c>
      <c r="I431" s="101" t="str">
        <f>IF('SUIVI DES VERIFICATIONS'!$F431="","",VLOOKUP(A431,'Liste détentions mat2k'!$A$1:$I$2946,9,FALSE))</f>
        <v xml:space="preserve">EFFETS SPECIAUX               </v>
      </c>
      <c r="J431" s="108"/>
      <c r="K431" s="105" t="s">
        <v>525</v>
      </c>
      <c r="L431" s="105" t="s">
        <v>525</v>
      </c>
      <c r="M431" s="105" t="s">
        <v>525</v>
      </c>
      <c r="N431" s="105" t="s">
        <v>526</v>
      </c>
      <c r="O431" s="105" t="s">
        <v>525</v>
      </c>
      <c r="P431" s="105"/>
      <c r="Q431" s="105"/>
      <c r="R431" s="105"/>
      <c r="S431" s="105"/>
      <c r="T431" s="105"/>
      <c r="U431" s="113"/>
      <c r="V431" s="122"/>
      <c r="W431" s="119"/>
      <c r="X431" s="119"/>
      <c r="Y431" s="127"/>
      <c r="Z431" s="122">
        <v>43581</v>
      </c>
      <c r="AA431" s="131"/>
      <c r="AB431" s="149" t="str">
        <f>IF('SUIVI DES VERIFICATIONS'!$V431="","",IF('SUIVI DES VERIFICATIONS'!$V431&lt;='SUIVI DES VERIFICATIONS'!$AD431,0,'SUIVI DES VERIFICATIONS'!$V431-'SUIVI DES VERIFICATIONS'!$AD431))</f>
        <v/>
      </c>
      <c r="AC431" s="138" t="str">
        <f t="shared" si="13"/>
        <v>MAI</v>
      </c>
      <c r="AD431" s="139">
        <f>VLOOKUP('SUIVI DES VERIFICATIONS'!$AC431,'Liste 2'!$D$1:$E$12,2,FALSE)</f>
        <v>43616</v>
      </c>
      <c r="AE431" s="138" t="str">
        <f>IF('SUIVI DES VERIFICATIONS'!$V431="","",(MONTH('SUIVI DES VERIFICATIONS'!$V431))-(MONTH('SUIVI DES VERIFICATIONS'!$AD431)))</f>
        <v/>
      </c>
      <c r="AF431" s="138" t="str">
        <f>IF(V431="","",VLOOKUP(MONTH(V431),LISTES!$A$15:$B$26,2,FALSE))</f>
        <v/>
      </c>
      <c r="AG431" s="140"/>
      <c r="AH431" s="87"/>
      <c r="AI431" s="87"/>
      <c r="AJ431" s="87" t="s">
        <v>529</v>
      </c>
      <c r="AK431" s="118"/>
      <c r="AL431" s="87"/>
      <c r="AM431" s="119"/>
      <c r="AN431" s="127"/>
      <c r="AO431" s="162">
        <f>IF('SUIVI DES VERIFICATIONS'!$V431&gt;0,IF('SUIVI DES VERIFICATIONS'!$W431="",1,0),0)</f>
        <v>0</v>
      </c>
      <c r="AP431" s="141">
        <f>IF('SUIVI DES VERIFICATIONS'!$V431&gt;0,IF('SUIVI DES VERIFICATIONS'!$X431="",1,0),0)</f>
        <v>0</v>
      </c>
      <c r="AQ431" s="141">
        <f>IF('SUIVI DES VERIFICATIONS'!$V431&gt;0,IF('SUIVI DES VERIFICATIONS'!$AG431="",1,0),0)</f>
        <v>0</v>
      </c>
      <c r="AR431" s="150" t="str">
        <f>IF(Y431="","",VLOOKUP(Y431,'[1]TABLEAU LC1'!A:A,1,FALSE))</f>
        <v/>
      </c>
    </row>
    <row r="432" spans="1:44" ht="30" customHeight="1">
      <c r="A432" s="95" t="str">
        <f t="shared" si="12"/>
        <v>43278-54-0-2</v>
      </c>
      <c r="B432" s="85">
        <v>43278</v>
      </c>
      <c r="C432" s="81" t="str">
        <f>VLOOKUP(A432,'Liste détentions mat2k'!$A$1:$I$2946,3,FALSE)</f>
        <v xml:space="preserve">FOSIT                         </v>
      </c>
      <c r="D432" s="86">
        <v>54</v>
      </c>
      <c r="E432" s="86">
        <v>0</v>
      </c>
      <c r="F432" s="86">
        <v>2</v>
      </c>
      <c r="G432" s="81" t="str">
        <f>IF('SUIVI DES VERIFICATIONS'!$D432="","",VLOOKUP(A432,'Liste détentions mat2k'!$A$1:$I$2946,5,FALSE))</f>
        <v xml:space="preserve">GIMED                         </v>
      </c>
      <c r="H432" s="81" t="str">
        <f>IF('SUIVI DES VERIFICATIONS'!$E432="","",VLOOKUP(A432,'Liste détentions mat2k'!$A$1:$I$2946,7,FALSE))</f>
        <v xml:space="preserve">GIMED                         </v>
      </c>
      <c r="I432" s="102" t="str">
        <f>IF('SUIVI DES VERIFICATIONS'!$F432="","",VLOOKUP(A432,'Liste détentions mat2k'!$A$1:$I$2946,9,FALSE))</f>
        <v xml:space="preserve">INFORMATIQUE                  </v>
      </c>
      <c r="J432" s="109" t="s">
        <v>525</v>
      </c>
      <c r="K432" s="104" t="s">
        <v>525</v>
      </c>
      <c r="L432" s="104" t="s">
        <v>525</v>
      </c>
      <c r="M432" s="104" t="s">
        <v>526</v>
      </c>
      <c r="N432" s="104" t="s">
        <v>525</v>
      </c>
      <c r="O432" s="104" t="s">
        <v>525</v>
      </c>
      <c r="P432" s="104"/>
      <c r="Q432" s="104"/>
      <c r="R432" s="104"/>
      <c r="S432" s="104"/>
      <c r="T432" s="104"/>
      <c r="U432" s="114"/>
      <c r="V432" s="123">
        <v>43580</v>
      </c>
      <c r="W432" s="117" t="s">
        <v>542</v>
      </c>
      <c r="X432" s="117" t="s">
        <v>825</v>
      </c>
      <c r="Y432" s="128" t="s">
        <v>1077</v>
      </c>
      <c r="Z432" s="123">
        <v>43551</v>
      </c>
      <c r="AA432" s="132"/>
      <c r="AB432" s="151">
        <f>IF('SUIVI DES VERIFICATIONS'!$V432="","",IF('SUIVI DES VERIFICATIONS'!$V432&lt;='SUIVI DES VERIFICATIONS'!$AD432,0,'SUIVI DES VERIFICATIONS'!$V432-'SUIVI DES VERIFICATIONS'!$AD432))</f>
        <v>0</v>
      </c>
      <c r="AC432" s="134" t="str">
        <f t="shared" si="13"/>
        <v>AVRIL</v>
      </c>
      <c r="AD432" s="135">
        <f>VLOOKUP('SUIVI DES VERIFICATIONS'!$AC432,'Liste 2'!$D$1:$E$12,2,FALSE)</f>
        <v>43585</v>
      </c>
      <c r="AE432" s="134">
        <f>IF('SUIVI DES VERIFICATIONS'!$V432="","",(MONTH('SUIVI DES VERIFICATIONS'!$V432))-(MONTH('SUIVI DES VERIFICATIONS'!$AD432)))</f>
        <v>0</v>
      </c>
      <c r="AF432" s="134" t="str">
        <f>IF(V432="","",VLOOKUP(MONTH(V432),LISTES!$A$15:$B$26,2,FALSE))</f>
        <v>AVRIL</v>
      </c>
      <c r="AG432" s="136" t="s">
        <v>9</v>
      </c>
      <c r="AH432" s="81"/>
      <c r="AI432" s="81"/>
      <c r="AJ432" s="81"/>
      <c r="AK432" s="116"/>
      <c r="AL432" s="81"/>
      <c r="AM432" s="117"/>
      <c r="AN432" s="128"/>
      <c r="AO432" s="163">
        <f>IF('SUIVI DES VERIFICATIONS'!$V432&gt;0,IF('SUIVI DES VERIFICATIONS'!$W432="",1,0),0)</f>
        <v>0</v>
      </c>
      <c r="AP432" s="137">
        <f>IF('SUIVI DES VERIFICATIONS'!$V432&gt;0,IF('SUIVI DES VERIFICATIONS'!$X432="",1,0),0)</f>
        <v>0</v>
      </c>
      <c r="AQ432" s="137">
        <f>IF('SUIVI DES VERIFICATIONS'!$V432&gt;0,IF('SUIVI DES VERIFICATIONS'!$AG432="",1,0),0)</f>
        <v>0</v>
      </c>
      <c r="AR432" s="152" t="str">
        <f>IF(Y432="","",VLOOKUP(Y432,'[1]TABLEAU LC1'!A:A,1,FALSE))</f>
        <v>2019-1312</v>
      </c>
    </row>
    <row r="433" spans="1:44" ht="30" customHeight="1">
      <c r="A433" s="94" t="str">
        <f t="shared" si="12"/>
        <v>43278-54-0-3</v>
      </c>
      <c r="B433" s="88">
        <v>43278</v>
      </c>
      <c r="C433" s="87" t="str">
        <f>VLOOKUP(A433,'Liste détentions mat2k'!$A$1:$I$2946,3,FALSE)</f>
        <v xml:space="preserve">FOSIT                         </v>
      </c>
      <c r="D433" s="89">
        <v>54</v>
      </c>
      <c r="E433" s="89">
        <v>0</v>
      </c>
      <c r="F433" s="89">
        <v>3</v>
      </c>
      <c r="G433" s="87" t="str">
        <f>IF('SUIVI DES VERIFICATIONS'!$D433="","",VLOOKUP(A433,'Liste détentions mat2k'!$A$1:$I$2946,5,FALSE))</f>
        <v xml:space="preserve">GIMED                         </v>
      </c>
      <c r="H433" s="87" t="str">
        <f>IF('SUIVI DES VERIFICATIONS'!$E433="","",VLOOKUP(A433,'Liste détentions mat2k'!$A$1:$I$2946,7,FALSE))</f>
        <v xml:space="preserve">GIMED                         </v>
      </c>
      <c r="I433" s="101" t="str">
        <f>IF('SUIVI DES VERIFICATIONS'!$F433="","",VLOOKUP(A433,'Liste détentions mat2k'!$A$1:$I$2946,9,FALSE))</f>
        <v xml:space="preserve">DIVERS                        </v>
      </c>
      <c r="J433" s="108"/>
      <c r="K433" s="105" t="s">
        <v>525</v>
      </c>
      <c r="L433" s="105" t="s">
        <v>525</v>
      </c>
      <c r="M433" s="105" t="s">
        <v>526</v>
      </c>
      <c r="N433" s="105" t="s">
        <v>525</v>
      </c>
      <c r="O433" s="105" t="s">
        <v>525</v>
      </c>
      <c r="P433" s="105"/>
      <c r="Q433" s="105"/>
      <c r="R433" s="105"/>
      <c r="S433" s="105"/>
      <c r="T433" s="105"/>
      <c r="U433" s="113"/>
      <c r="V433" s="122">
        <v>43551</v>
      </c>
      <c r="W433" s="119" t="s">
        <v>542</v>
      </c>
      <c r="X433" s="119" t="s">
        <v>825</v>
      </c>
      <c r="Y433" s="127" t="s">
        <v>931</v>
      </c>
      <c r="Z433" s="122">
        <v>43551</v>
      </c>
      <c r="AA433" s="131"/>
      <c r="AB433" s="149">
        <f>IF('SUIVI DES VERIFICATIONS'!$V433="","",IF('SUIVI DES VERIFICATIONS'!$V433&lt;='SUIVI DES VERIFICATIONS'!$AD433,0,'SUIVI DES VERIFICATIONS'!$V433-'SUIVI DES VERIFICATIONS'!$AD433))</f>
        <v>0</v>
      </c>
      <c r="AC433" s="138" t="str">
        <f t="shared" si="13"/>
        <v>AVRIL</v>
      </c>
      <c r="AD433" s="139">
        <f>VLOOKUP('SUIVI DES VERIFICATIONS'!$AC433,'Liste 2'!$D$1:$E$12,2,FALSE)</f>
        <v>43585</v>
      </c>
      <c r="AE433" s="138">
        <f>IF('SUIVI DES VERIFICATIONS'!$V433="","",(MONTH('SUIVI DES VERIFICATIONS'!$V433))-(MONTH('SUIVI DES VERIFICATIONS'!$AD433)))</f>
        <v>-1</v>
      </c>
      <c r="AF433" s="138" t="str">
        <f>IF(V433="","",VLOOKUP(MONTH(V433),LISTES!$A$15:$B$26,2,FALSE))</f>
        <v>MARS</v>
      </c>
      <c r="AG433" s="140" t="s">
        <v>8</v>
      </c>
      <c r="AH433" s="87"/>
      <c r="AI433" s="87"/>
      <c r="AJ433" s="87"/>
      <c r="AK433" s="118"/>
      <c r="AL433" s="87"/>
      <c r="AM433" s="119"/>
      <c r="AN433" s="127"/>
      <c r="AO433" s="162">
        <f>IF('SUIVI DES VERIFICATIONS'!$V433&gt;0,IF('SUIVI DES VERIFICATIONS'!$W433="",1,0),0)</f>
        <v>0</v>
      </c>
      <c r="AP433" s="141">
        <f>IF('SUIVI DES VERIFICATIONS'!$V433&gt;0,IF('SUIVI DES VERIFICATIONS'!$X433="",1,0),0)</f>
        <v>0</v>
      </c>
      <c r="AQ433" s="141">
        <f>IF('SUIVI DES VERIFICATIONS'!$V433&gt;0,IF('SUIVI DES VERIFICATIONS'!$AG433="",1,0),0)</f>
        <v>0</v>
      </c>
      <c r="AR433" s="150" t="str">
        <f>IF(Y433="","",VLOOKUP(Y433,'[1]TABLEAU LC1'!A:A,1,FALSE))</f>
        <v>2019-900</v>
      </c>
    </row>
    <row r="434" spans="1:44" ht="30" customHeight="1">
      <c r="A434" s="95" t="str">
        <f t="shared" si="12"/>
        <v>43278-54-1-5</v>
      </c>
      <c r="B434" s="85">
        <v>43278</v>
      </c>
      <c r="C434" s="81" t="str">
        <f>VLOOKUP(A434,'Liste détentions mat2k'!$A$1:$I$2946,3,FALSE)</f>
        <v xml:space="preserve">FOSIT                         </v>
      </c>
      <c r="D434" s="86">
        <v>54</v>
      </c>
      <c r="E434" s="86">
        <v>1</v>
      </c>
      <c r="F434" s="86">
        <v>5</v>
      </c>
      <c r="G434" s="81" t="str">
        <f>IF('SUIVI DES VERIFICATIONS'!$D434="","",VLOOKUP(A434,'Liste détentions mat2k'!$A$1:$I$2946,5,FALSE))</f>
        <v xml:space="preserve">GIMED                         </v>
      </c>
      <c r="H434" s="81" t="str">
        <f>IF('SUIVI DES VERIFICATIONS'!$E434="","",VLOOKUP(A434,'Liste détentions mat2k'!$A$1:$I$2946,7,FALSE))</f>
        <v xml:space="preserve">GIMED / PHOTO                 </v>
      </c>
      <c r="I434" s="102" t="str">
        <f>IF('SUIVI DES VERIFICATIONS'!$F434="","",VLOOKUP(A434,'Liste détentions mat2k'!$A$1:$I$2946,9,FALSE))</f>
        <v xml:space="preserve">AUDIOVISUEL                   </v>
      </c>
      <c r="J434" s="109" t="s">
        <v>525</v>
      </c>
      <c r="K434" s="104" t="s">
        <v>525</v>
      </c>
      <c r="L434" s="104" t="s">
        <v>525</v>
      </c>
      <c r="M434" s="104" t="s">
        <v>525</v>
      </c>
      <c r="N434" s="104" t="s">
        <v>526</v>
      </c>
      <c r="O434" s="104" t="s">
        <v>525</v>
      </c>
      <c r="P434" s="104"/>
      <c r="Q434" s="104"/>
      <c r="R434" s="104"/>
      <c r="S434" s="104"/>
      <c r="T434" s="104"/>
      <c r="U434" s="114"/>
      <c r="V434" s="123"/>
      <c r="W434" s="117"/>
      <c r="X434" s="117"/>
      <c r="Y434" s="128"/>
      <c r="Z434" s="123">
        <v>43587</v>
      </c>
      <c r="AA434" s="132"/>
      <c r="AB434" s="151" t="str">
        <f>IF('SUIVI DES VERIFICATIONS'!$V434="","",IF('SUIVI DES VERIFICATIONS'!$V434&lt;='SUIVI DES VERIFICATIONS'!$AD434,0,'SUIVI DES VERIFICATIONS'!$V434-'SUIVI DES VERIFICATIONS'!$AD434))</f>
        <v/>
      </c>
      <c r="AC434" s="134" t="str">
        <f t="shared" si="13"/>
        <v>MAI</v>
      </c>
      <c r="AD434" s="135">
        <f>VLOOKUP('SUIVI DES VERIFICATIONS'!$AC434,'Liste 2'!$D$1:$E$12,2,FALSE)</f>
        <v>43616</v>
      </c>
      <c r="AE434" s="134" t="str">
        <f>IF('SUIVI DES VERIFICATIONS'!$V434="","",(MONTH('SUIVI DES VERIFICATIONS'!$V434))-(MONTH('SUIVI DES VERIFICATIONS'!$AD434)))</f>
        <v/>
      </c>
      <c r="AF434" s="134" t="str">
        <f>IF(V434="","",VLOOKUP(MONTH(V434),LISTES!$A$15:$B$26,2,FALSE))</f>
        <v/>
      </c>
      <c r="AG434" s="136"/>
      <c r="AH434" s="81"/>
      <c r="AI434" s="81"/>
      <c r="AJ434" s="81"/>
      <c r="AK434" s="116"/>
      <c r="AL434" s="81"/>
      <c r="AM434" s="117"/>
      <c r="AN434" s="128"/>
      <c r="AO434" s="163">
        <f>IF('SUIVI DES VERIFICATIONS'!$V434&gt;0,IF('SUIVI DES VERIFICATIONS'!$W434="",1,0),0)</f>
        <v>0</v>
      </c>
      <c r="AP434" s="137">
        <f>IF('SUIVI DES VERIFICATIONS'!$V434&gt;0,IF('SUIVI DES VERIFICATIONS'!$X434="",1,0),0)</f>
        <v>0</v>
      </c>
      <c r="AQ434" s="137">
        <f>IF('SUIVI DES VERIFICATIONS'!$V434&gt;0,IF('SUIVI DES VERIFICATIONS'!$AG434="",1,0),0)</f>
        <v>0</v>
      </c>
      <c r="AR434" s="152" t="str">
        <f>IF(Y434="","",VLOOKUP(Y434,'[1]TABLEAU LC1'!A:A,1,FALSE))</f>
        <v/>
      </c>
    </row>
    <row r="435" spans="1:44" ht="30" customHeight="1">
      <c r="A435" s="94" t="str">
        <f t="shared" si="12"/>
        <v>43278-54-1-7</v>
      </c>
      <c r="B435" s="88">
        <v>43278</v>
      </c>
      <c r="C435" s="87" t="str">
        <f>VLOOKUP(A435,'Liste détentions mat2k'!$A$1:$I$2946,3,FALSE)</f>
        <v xml:space="preserve">FOSIT                         </v>
      </c>
      <c r="D435" s="89">
        <v>54</v>
      </c>
      <c r="E435" s="89">
        <v>1</v>
      </c>
      <c r="F435" s="89">
        <v>7</v>
      </c>
      <c r="G435" s="87" t="str">
        <f>IF('SUIVI DES VERIFICATIONS'!$D435="","",VLOOKUP(A435,'Liste détentions mat2k'!$A$1:$I$2946,5,FALSE))</f>
        <v xml:space="preserve">GIMED                         </v>
      </c>
      <c r="H435" s="87" t="str">
        <f>IF('SUIVI DES VERIFICATIONS'!$E435="","",VLOOKUP(A435,'Liste détentions mat2k'!$A$1:$I$2946,7,FALSE))</f>
        <v xml:space="preserve">GIMED / PHOTO                 </v>
      </c>
      <c r="I435" s="101" t="str">
        <f>IF('SUIVI DES VERIFICATIONS'!$F435="","",VLOOKUP(A435,'Liste détentions mat2k'!$A$1:$I$2946,9,FALSE))</f>
        <v xml:space="preserve">PRISE DE VUE ACCESSOIRES      </v>
      </c>
      <c r="J435" s="108" t="s">
        <v>525</v>
      </c>
      <c r="K435" s="105" t="s">
        <v>525</v>
      </c>
      <c r="L435" s="105" t="s">
        <v>525</v>
      </c>
      <c r="M435" s="105" t="s">
        <v>525</v>
      </c>
      <c r="N435" s="105" t="s">
        <v>525</v>
      </c>
      <c r="O435" s="105" t="s">
        <v>526</v>
      </c>
      <c r="P435" s="105"/>
      <c r="Q435" s="105"/>
      <c r="R435" s="105"/>
      <c r="S435" s="105"/>
      <c r="T435" s="105"/>
      <c r="U435" s="113"/>
      <c r="V435" s="122"/>
      <c r="W435" s="119"/>
      <c r="X435" s="119"/>
      <c r="Y435" s="127"/>
      <c r="Z435" s="122"/>
      <c r="AA435" s="131"/>
      <c r="AB435" s="149" t="str">
        <f>IF('SUIVI DES VERIFICATIONS'!$V435="","",IF('SUIVI DES VERIFICATIONS'!$V435&lt;='SUIVI DES VERIFICATIONS'!$AD435,0,'SUIVI DES VERIFICATIONS'!$V435-'SUIVI DES VERIFICATIONS'!$AD435))</f>
        <v/>
      </c>
      <c r="AC435" s="138" t="str">
        <f t="shared" si="13"/>
        <v>JUIN</v>
      </c>
      <c r="AD435" s="139">
        <f>VLOOKUP('SUIVI DES VERIFICATIONS'!$AC435,'Liste 2'!$D$1:$E$12,2,FALSE)</f>
        <v>43646</v>
      </c>
      <c r="AE435" s="138" t="str">
        <f>IF('SUIVI DES VERIFICATIONS'!$V435="","",(MONTH('SUIVI DES VERIFICATIONS'!$V435))-(MONTH('SUIVI DES VERIFICATIONS'!$AD435)))</f>
        <v/>
      </c>
      <c r="AF435" s="138" t="str">
        <f>IF(V435="","",VLOOKUP(MONTH(V435),LISTES!$A$15:$B$26,2,FALSE))</f>
        <v/>
      </c>
      <c r="AG435" s="140"/>
      <c r="AH435" s="87"/>
      <c r="AI435" s="87"/>
      <c r="AJ435" s="87"/>
      <c r="AK435" s="118"/>
      <c r="AL435" s="87"/>
      <c r="AM435" s="119"/>
      <c r="AN435" s="127"/>
      <c r="AO435" s="162">
        <f>IF('SUIVI DES VERIFICATIONS'!$V435&gt;0,IF('SUIVI DES VERIFICATIONS'!$W435="",1,0),0)</f>
        <v>0</v>
      </c>
      <c r="AP435" s="141">
        <f>IF('SUIVI DES VERIFICATIONS'!$V435&gt;0,IF('SUIVI DES VERIFICATIONS'!$X435="",1,0),0)</f>
        <v>0</v>
      </c>
      <c r="AQ435" s="141">
        <f>IF('SUIVI DES VERIFICATIONS'!$V435&gt;0,IF('SUIVI DES VERIFICATIONS'!$AG435="",1,0),0)</f>
        <v>0</v>
      </c>
      <c r="AR435" s="150" t="str">
        <f>IF(Y435="","",VLOOKUP(Y435,'[1]TABLEAU LC1'!A:A,1,FALSE))</f>
        <v/>
      </c>
    </row>
    <row r="436" spans="1:44" ht="30" customHeight="1">
      <c r="A436" s="95" t="str">
        <f t="shared" si="12"/>
        <v>43278-54-1-9</v>
      </c>
      <c r="B436" s="85">
        <v>43278</v>
      </c>
      <c r="C436" s="81" t="str">
        <f>VLOOKUP(A436,'Liste détentions mat2k'!$A$1:$I$2946,3,FALSE)</f>
        <v xml:space="preserve">FOSIT                         </v>
      </c>
      <c r="D436" s="86">
        <v>54</v>
      </c>
      <c r="E436" s="86">
        <v>1</v>
      </c>
      <c r="F436" s="86">
        <v>9</v>
      </c>
      <c r="G436" s="81" t="str">
        <f>IF('SUIVI DES VERIFICATIONS'!$D436="","",VLOOKUP(A436,'Liste détentions mat2k'!$A$1:$I$2946,5,FALSE))</f>
        <v xml:space="preserve">GIMED                         </v>
      </c>
      <c r="H436" s="81" t="str">
        <f>IF('SUIVI DES VERIFICATIONS'!$E436="","",VLOOKUP(A436,'Liste détentions mat2k'!$A$1:$I$2946,7,FALSE))</f>
        <v xml:space="preserve">GIMED / PHOTO                 </v>
      </c>
      <c r="I436" s="102" t="str">
        <f>IF('SUIVI DES VERIFICATIONS'!$F436="","",VLOOKUP(A436,'Liste détentions mat2k'!$A$1:$I$2946,9,FALSE))</f>
        <v xml:space="preserve">PHOTO - VIDEO                 </v>
      </c>
      <c r="J436" s="109" t="s">
        <v>525</v>
      </c>
      <c r="K436" s="104" t="s">
        <v>525</v>
      </c>
      <c r="L436" s="104" t="s">
        <v>526</v>
      </c>
      <c r="M436" s="104" t="s">
        <v>525</v>
      </c>
      <c r="N436" s="104" t="s">
        <v>525</v>
      </c>
      <c r="O436" s="104" t="s">
        <v>525</v>
      </c>
      <c r="P436" s="104"/>
      <c r="Q436" s="104"/>
      <c r="R436" s="104"/>
      <c r="S436" s="104"/>
      <c r="T436" s="104"/>
      <c r="U436" s="114"/>
      <c r="V436" s="123">
        <v>43538</v>
      </c>
      <c r="W436" s="117" t="s">
        <v>542</v>
      </c>
      <c r="X436" s="117" t="s">
        <v>553</v>
      </c>
      <c r="Y436" s="128" t="s">
        <v>866</v>
      </c>
      <c r="Z436" s="123">
        <v>43522</v>
      </c>
      <c r="AA436" s="132"/>
      <c r="AB436" s="151">
        <f>IF('SUIVI DES VERIFICATIONS'!$V436="","",IF('SUIVI DES VERIFICATIONS'!$V436&lt;='SUIVI DES VERIFICATIONS'!$AD436,0,'SUIVI DES VERIFICATIONS'!$V436-'SUIVI DES VERIFICATIONS'!$AD436))</f>
        <v>0</v>
      </c>
      <c r="AC436" s="134" t="str">
        <f t="shared" si="13"/>
        <v>MARS</v>
      </c>
      <c r="AD436" s="135">
        <f>VLOOKUP('SUIVI DES VERIFICATIONS'!$AC436,'Liste 2'!$D$1:$E$12,2,FALSE)</f>
        <v>43555</v>
      </c>
      <c r="AE436" s="134">
        <f>IF('SUIVI DES VERIFICATIONS'!$V436="","",(MONTH('SUIVI DES VERIFICATIONS'!$V436))-(MONTH('SUIVI DES VERIFICATIONS'!$AD436)))</f>
        <v>0</v>
      </c>
      <c r="AF436" s="134" t="str">
        <f>IF(V436="","",VLOOKUP(MONTH(V436),LISTES!$A$15:$B$26,2,FALSE))</f>
        <v>MARS</v>
      </c>
      <c r="AG436" s="136" t="s">
        <v>8</v>
      </c>
      <c r="AH436" s="81"/>
      <c r="AI436" s="81"/>
      <c r="AJ436" s="81"/>
      <c r="AK436" s="116"/>
      <c r="AL436" s="81"/>
      <c r="AM436" s="117"/>
      <c r="AN436" s="128"/>
      <c r="AO436" s="163">
        <f>IF('SUIVI DES VERIFICATIONS'!$V436&gt;0,IF('SUIVI DES VERIFICATIONS'!$W436="",1,0),0)</f>
        <v>0</v>
      </c>
      <c r="AP436" s="137">
        <f>IF('SUIVI DES VERIFICATIONS'!$V436&gt;0,IF('SUIVI DES VERIFICATIONS'!$X436="",1,0),0)</f>
        <v>0</v>
      </c>
      <c r="AQ436" s="137">
        <f>IF('SUIVI DES VERIFICATIONS'!$V436&gt;0,IF('SUIVI DES VERIFICATIONS'!$AG436="",1,0),0)</f>
        <v>0</v>
      </c>
      <c r="AR436" s="152" t="str">
        <f>IF(Y436="","",VLOOKUP(Y436,'[1]TABLEAU LC1'!A:A,1,FALSE))</f>
        <v>2019-735</v>
      </c>
    </row>
    <row r="437" spans="1:44" ht="30" customHeight="1">
      <c r="A437" s="94" t="str">
        <f t="shared" si="12"/>
        <v>43278-54-2-3</v>
      </c>
      <c r="B437" s="88">
        <v>43278</v>
      </c>
      <c r="C437" s="87" t="str">
        <f>VLOOKUP(A437,'Liste détentions mat2k'!$A$1:$I$2946,3,FALSE)</f>
        <v xml:space="preserve">FOSIT                         </v>
      </c>
      <c r="D437" s="89">
        <v>54</v>
      </c>
      <c r="E437" s="89">
        <v>2</v>
      </c>
      <c r="F437" s="89">
        <v>3</v>
      </c>
      <c r="G437" s="87" t="str">
        <f>IF('SUIVI DES VERIFICATIONS'!$D437="","",VLOOKUP(A437,'Liste détentions mat2k'!$A$1:$I$2946,5,FALSE))</f>
        <v xml:space="preserve">GIMED                         </v>
      </c>
      <c r="H437" s="87" t="str">
        <f>IF('SUIVI DES VERIFICATIONS'!$E437="","",VLOOKUP(A437,'Liste détentions mat2k'!$A$1:$I$2946,7,FALSE))</f>
        <v xml:space="preserve">GIMED / VIDEO                 </v>
      </c>
      <c r="I437" s="101" t="str">
        <f>IF('SUIVI DES VERIFICATIONS'!$F437="","",VLOOKUP(A437,'Liste détentions mat2k'!$A$1:$I$2946,9,FALSE))</f>
        <v xml:space="preserve">PHOTO - VIDEO                 </v>
      </c>
      <c r="J437" s="108" t="s">
        <v>525</v>
      </c>
      <c r="K437" s="105" t="s">
        <v>525</v>
      </c>
      <c r="L437" s="105" t="s">
        <v>525</v>
      </c>
      <c r="M437" s="105" t="s">
        <v>525</v>
      </c>
      <c r="N437" s="105" t="s">
        <v>525</v>
      </c>
      <c r="O437" s="105" t="s">
        <v>526</v>
      </c>
      <c r="P437" s="105"/>
      <c r="Q437" s="105"/>
      <c r="R437" s="105"/>
      <c r="S437" s="105"/>
      <c r="T437" s="105"/>
      <c r="U437" s="113"/>
      <c r="V437" s="122"/>
      <c r="W437" s="119"/>
      <c r="X437" s="119"/>
      <c r="Y437" s="127"/>
      <c r="Z437" s="122"/>
      <c r="AA437" s="131"/>
      <c r="AB437" s="149" t="str">
        <f>IF('SUIVI DES VERIFICATIONS'!$V437="","",IF('SUIVI DES VERIFICATIONS'!$V437&lt;='SUIVI DES VERIFICATIONS'!$AD437,0,'SUIVI DES VERIFICATIONS'!$V437-'SUIVI DES VERIFICATIONS'!$AD437))</f>
        <v/>
      </c>
      <c r="AC437" s="138" t="str">
        <f t="shared" si="13"/>
        <v>JUIN</v>
      </c>
      <c r="AD437" s="139">
        <f>VLOOKUP('SUIVI DES VERIFICATIONS'!$AC437,'Liste 2'!$D$1:$E$12,2,FALSE)</f>
        <v>43646</v>
      </c>
      <c r="AE437" s="138" t="str">
        <f>IF('SUIVI DES VERIFICATIONS'!$V437="","",(MONTH('SUIVI DES VERIFICATIONS'!$V437))-(MONTH('SUIVI DES VERIFICATIONS'!$AD437)))</f>
        <v/>
      </c>
      <c r="AF437" s="138" t="str">
        <f>IF(V437="","",VLOOKUP(MONTH(V437),LISTES!$A$15:$B$26,2,FALSE))</f>
        <v/>
      </c>
      <c r="AG437" s="140"/>
      <c r="AH437" s="87"/>
      <c r="AI437" s="87"/>
      <c r="AJ437" s="87"/>
      <c r="AK437" s="118"/>
      <c r="AL437" s="87"/>
      <c r="AM437" s="119"/>
      <c r="AN437" s="127"/>
      <c r="AO437" s="162">
        <f>IF('SUIVI DES VERIFICATIONS'!$V437&gt;0,IF('SUIVI DES VERIFICATIONS'!$W437="",1,0),0)</f>
        <v>0</v>
      </c>
      <c r="AP437" s="141">
        <f>IF('SUIVI DES VERIFICATIONS'!$V437&gt;0,IF('SUIVI DES VERIFICATIONS'!$X437="",1,0),0)</f>
        <v>0</v>
      </c>
      <c r="AQ437" s="141">
        <f>IF('SUIVI DES VERIFICATIONS'!$V437&gt;0,IF('SUIVI DES VERIFICATIONS'!$AG437="",1,0),0)</f>
        <v>0</v>
      </c>
      <c r="AR437" s="150" t="str">
        <f>IF(Y437="","",VLOOKUP(Y437,'[1]TABLEAU LC1'!A:A,1,FALSE))</f>
        <v/>
      </c>
    </row>
    <row r="438" spans="1:44" ht="30" customHeight="1">
      <c r="A438" s="95" t="str">
        <f t="shared" si="12"/>
        <v>43278-54-3-0</v>
      </c>
      <c r="B438" s="85">
        <v>43278</v>
      </c>
      <c r="C438" s="81" t="str">
        <f>VLOOKUP(A438,'Liste détentions mat2k'!$A$1:$I$2946,3,FALSE)</f>
        <v xml:space="preserve">FOSIT                         </v>
      </c>
      <c r="D438" s="86">
        <v>54</v>
      </c>
      <c r="E438" s="86">
        <v>3</v>
      </c>
      <c r="F438" s="86">
        <v>0</v>
      </c>
      <c r="G438" s="81" t="str">
        <f>IF('SUIVI DES VERIFICATIONS'!$D438="","",VLOOKUP(A438,'Liste détentions mat2k'!$A$1:$I$2946,5,FALSE))</f>
        <v xml:space="preserve">GIMED                         </v>
      </c>
      <c r="H438" s="81" t="str">
        <f>IF('SUIVI DES VERIFICATIONS'!$E438="","",VLOOKUP(A438,'Liste détentions mat2k'!$A$1:$I$2946,7,FALSE))</f>
        <v xml:space="preserve">GIMED / MULTIMEDIA            </v>
      </c>
      <c r="I438" s="102" t="str">
        <f>IF('SUIVI DES VERIFICATIONS'!$F438="","",VLOOKUP(A438,'Liste détentions mat2k'!$A$1:$I$2946,9,FALSE))</f>
        <v xml:space="preserve">MULTIMEDIA                    </v>
      </c>
      <c r="J438" s="109" t="s">
        <v>525</v>
      </c>
      <c r="K438" s="104" t="s">
        <v>525</v>
      </c>
      <c r="L438" s="104" t="s">
        <v>525</v>
      </c>
      <c r="M438" s="104" t="s">
        <v>525</v>
      </c>
      <c r="N438" s="104" t="s">
        <v>525</v>
      </c>
      <c r="O438" s="104" t="s">
        <v>526</v>
      </c>
      <c r="P438" s="104"/>
      <c r="Q438" s="104"/>
      <c r="R438" s="104"/>
      <c r="S438" s="104"/>
      <c r="T438" s="104"/>
      <c r="U438" s="114"/>
      <c r="V438" s="123"/>
      <c r="W438" s="117"/>
      <c r="X438" s="117"/>
      <c r="Y438" s="128"/>
      <c r="Z438" s="123"/>
      <c r="AA438" s="132"/>
      <c r="AB438" s="151" t="str">
        <f>IF('SUIVI DES VERIFICATIONS'!$V438="","",IF('SUIVI DES VERIFICATIONS'!$V438&lt;='SUIVI DES VERIFICATIONS'!$AD438,0,'SUIVI DES VERIFICATIONS'!$V438-'SUIVI DES VERIFICATIONS'!$AD438))</f>
        <v/>
      </c>
      <c r="AC438" s="134" t="str">
        <f t="shared" si="13"/>
        <v>JUIN</v>
      </c>
      <c r="AD438" s="135">
        <f>VLOOKUP('SUIVI DES VERIFICATIONS'!$AC438,'Liste 2'!$D$1:$E$12,2,FALSE)</f>
        <v>43646</v>
      </c>
      <c r="AE438" s="134" t="str">
        <f>IF('SUIVI DES VERIFICATIONS'!$V438="","",(MONTH('SUIVI DES VERIFICATIONS'!$V438))-(MONTH('SUIVI DES VERIFICATIONS'!$AD438)))</f>
        <v/>
      </c>
      <c r="AF438" s="134" t="str">
        <f>IF(V438="","",VLOOKUP(MONTH(V438),LISTES!$A$15:$B$26,2,FALSE))</f>
        <v/>
      </c>
      <c r="AG438" s="136"/>
      <c r="AH438" s="81"/>
      <c r="AI438" s="81"/>
      <c r="AJ438" s="81"/>
      <c r="AK438" s="116"/>
      <c r="AL438" s="81"/>
      <c r="AM438" s="117"/>
      <c r="AN438" s="128"/>
      <c r="AO438" s="163">
        <f>IF('SUIVI DES VERIFICATIONS'!$V438&gt;0,IF('SUIVI DES VERIFICATIONS'!$W438="",1,0),0)</f>
        <v>0</v>
      </c>
      <c r="AP438" s="137">
        <f>IF('SUIVI DES VERIFICATIONS'!$V438&gt;0,IF('SUIVI DES VERIFICATIONS'!$X438="",1,0),0)</f>
        <v>0</v>
      </c>
      <c r="AQ438" s="137">
        <f>IF('SUIVI DES VERIFICATIONS'!$V438&gt;0,IF('SUIVI DES VERIFICATIONS'!$AG438="",1,0),0)</f>
        <v>0</v>
      </c>
      <c r="AR438" s="152" t="str">
        <f>IF(Y438="","",VLOOKUP(Y438,'[1]TABLEAU LC1'!A:A,1,FALSE))</f>
        <v/>
      </c>
    </row>
    <row r="439" spans="1:44" ht="30" customHeight="1">
      <c r="A439" s="94" t="str">
        <f t="shared" si="12"/>
        <v>43278-60--0</v>
      </c>
      <c r="B439" s="88">
        <v>43278</v>
      </c>
      <c r="C439" s="87" t="str">
        <f>VLOOKUP(A439,'Liste détentions mat2k'!$A$1:$I$2946,3,FALSE)</f>
        <v xml:space="preserve">FOSIT                         </v>
      </c>
      <c r="D439" s="89">
        <v>60</v>
      </c>
      <c r="E439" s="89"/>
      <c r="F439" s="89">
        <v>0</v>
      </c>
      <c r="G439" s="87" t="str">
        <f>IF('SUIVI DES VERIFICATIONS'!$D439="","",VLOOKUP(A439,'Liste détentions mat2k'!$A$1:$I$2946,5,FALSE))</f>
        <v xml:space="preserve">SEMAPHORE BEAR                </v>
      </c>
      <c r="H439" s="87" t="str">
        <f>IF('SUIVI DES VERIFICATIONS'!$E439="","",VLOOKUP(A439,'Liste détentions mat2k'!$A$1:$I$2946,7,FALSE))</f>
        <v/>
      </c>
      <c r="I439" s="101" t="str">
        <f>IF('SUIVI DES VERIFICATIONS'!$F439="","",VLOOKUP(A439,'Liste détentions mat2k'!$A$1:$I$2946,9,FALSE))</f>
        <v xml:space="preserve">CASER/VIVRES                  </v>
      </c>
      <c r="J439" s="108" t="s">
        <v>525</v>
      </c>
      <c r="K439" s="105" t="s">
        <v>525</v>
      </c>
      <c r="L439" s="105" t="s">
        <v>525</v>
      </c>
      <c r="M439" s="105" t="s">
        <v>526</v>
      </c>
      <c r="N439" s="105" t="s">
        <v>525</v>
      </c>
      <c r="O439" s="105" t="s">
        <v>525</v>
      </c>
      <c r="P439" s="105"/>
      <c r="Q439" s="105"/>
      <c r="R439" s="105"/>
      <c r="S439" s="105"/>
      <c r="T439" s="105"/>
      <c r="U439" s="113"/>
      <c r="V439" s="122"/>
      <c r="W439" s="119"/>
      <c r="X439" s="119"/>
      <c r="Y439" s="127"/>
      <c r="Z439" s="122">
        <v>43551</v>
      </c>
      <c r="AA439" s="131"/>
      <c r="AB439" s="149" t="str">
        <f>IF('SUIVI DES VERIFICATIONS'!$V439="","",IF('SUIVI DES VERIFICATIONS'!$V439&lt;='SUIVI DES VERIFICATIONS'!$AD439,0,'SUIVI DES VERIFICATIONS'!$V439-'SUIVI DES VERIFICATIONS'!$AD439))</f>
        <v/>
      </c>
      <c r="AC439" s="138" t="str">
        <f t="shared" si="13"/>
        <v>AVRIL</v>
      </c>
      <c r="AD439" s="139">
        <f>VLOOKUP('SUIVI DES VERIFICATIONS'!$AC439,'Liste 2'!$D$1:$E$12,2,FALSE)</f>
        <v>43585</v>
      </c>
      <c r="AE439" s="138" t="str">
        <f>IF('SUIVI DES VERIFICATIONS'!$V439="","",(MONTH('SUIVI DES VERIFICATIONS'!$V439))-(MONTH('SUIVI DES VERIFICATIONS'!$AD439)))</f>
        <v/>
      </c>
      <c r="AF439" s="138" t="str">
        <f>IF(V439="","",VLOOKUP(MONTH(V439),LISTES!$A$15:$B$26,2,FALSE))</f>
        <v/>
      </c>
      <c r="AG439" s="140"/>
      <c r="AH439" s="87"/>
      <c r="AI439" s="87"/>
      <c r="AJ439" s="87"/>
      <c r="AK439" s="118"/>
      <c r="AL439" s="87"/>
      <c r="AM439" s="119"/>
      <c r="AN439" s="127"/>
      <c r="AO439" s="162">
        <f>IF('SUIVI DES VERIFICATIONS'!$V439&gt;0,IF('SUIVI DES VERIFICATIONS'!$W439="",1,0),0)</f>
        <v>0</v>
      </c>
      <c r="AP439" s="141">
        <f>IF('SUIVI DES VERIFICATIONS'!$V439&gt;0,IF('SUIVI DES VERIFICATIONS'!$X439="",1,0),0)</f>
        <v>0</v>
      </c>
      <c r="AQ439" s="141">
        <f>IF('SUIVI DES VERIFICATIONS'!$V439&gt;0,IF('SUIVI DES VERIFICATIONS'!$AG439="",1,0),0)</f>
        <v>0</v>
      </c>
      <c r="AR439" s="150" t="str">
        <f>IF(Y439="","",VLOOKUP(Y439,'[1]TABLEAU LC1'!A:A,1,FALSE))</f>
        <v/>
      </c>
    </row>
    <row r="440" spans="1:44" ht="30" customHeight="1">
      <c r="A440" s="95" t="str">
        <f t="shared" si="12"/>
        <v>43278-60--2</v>
      </c>
      <c r="B440" s="85">
        <v>43278</v>
      </c>
      <c r="C440" s="81" t="str">
        <f>VLOOKUP(A440,'Liste détentions mat2k'!$A$1:$I$2946,3,FALSE)</f>
        <v xml:space="preserve">FOSIT                         </v>
      </c>
      <c r="D440" s="86">
        <v>60</v>
      </c>
      <c r="E440" s="86"/>
      <c r="F440" s="86">
        <v>2</v>
      </c>
      <c r="G440" s="81" t="str">
        <f>IF('SUIVI DES VERIFICATIONS'!$D440="","",VLOOKUP(A440,'Liste détentions mat2k'!$A$1:$I$2946,5,FALSE))</f>
        <v xml:space="preserve">SEMAPHORE BEAR                </v>
      </c>
      <c r="H440" s="81" t="str">
        <f>IF('SUIVI DES VERIFICATIONS'!$E440="","",VLOOKUP(A440,'Liste détentions mat2k'!$A$1:$I$2946,7,FALSE))</f>
        <v/>
      </c>
      <c r="I440" s="102" t="str">
        <f>IF('SUIVI DES VERIFICATIONS'!$F440="","",VLOOKUP(A440,'Liste détentions mat2k'!$A$1:$I$2946,9,FALSE))</f>
        <v xml:space="preserve">EFFTS SPCX/SECU/DSS           </v>
      </c>
      <c r="J440" s="109" t="s">
        <v>525</v>
      </c>
      <c r="K440" s="104" t="s">
        <v>525</v>
      </c>
      <c r="L440" s="104" t="s">
        <v>525</v>
      </c>
      <c r="M440" s="104" t="s">
        <v>525</v>
      </c>
      <c r="N440" s="104" t="s">
        <v>526</v>
      </c>
      <c r="O440" s="104" t="s">
        <v>525</v>
      </c>
      <c r="P440" s="104"/>
      <c r="Q440" s="104"/>
      <c r="R440" s="104"/>
      <c r="S440" s="104"/>
      <c r="T440" s="104"/>
      <c r="U440" s="114"/>
      <c r="V440" s="123"/>
      <c r="W440" s="117"/>
      <c r="X440" s="117"/>
      <c r="Y440" s="128"/>
      <c r="Z440" s="123">
        <v>43581</v>
      </c>
      <c r="AA440" s="132"/>
      <c r="AB440" s="151" t="str">
        <f>IF('SUIVI DES VERIFICATIONS'!$V440="","",IF('SUIVI DES VERIFICATIONS'!$V440&lt;='SUIVI DES VERIFICATIONS'!$AD440,0,'SUIVI DES VERIFICATIONS'!$V440-'SUIVI DES VERIFICATIONS'!$AD440))</f>
        <v/>
      </c>
      <c r="AC440" s="134" t="str">
        <f t="shared" si="13"/>
        <v>MAI</v>
      </c>
      <c r="AD440" s="135">
        <f>VLOOKUP('SUIVI DES VERIFICATIONS'!$AC440,'Liste 2'!$D$1:$E$12,2,FALSE)</f>
        <v>43616</v>
      </c>
      <c r="AE440" s="134" t="str">
        <f>IF('SUIVI DES VERIFICATIONS'!$V440="","",(MONTH('SUIVI DES VERIFICATIONS'!$V440))-(MONTH('SUIVI DES VERIFICATIONS'!$AD440)))</f>
        <v/>
      </c>
      <c r="AF440" s="134" t="str">
        <f>IF(V440="","",VLOOKUP(MONTH(V440),LISTES!$A$15:$B$26,2,FALSE))</f>
        <v/>
      </c>
      <c r="AG440" s="136"/>
      <c r="AH440" s="81"/>
      <c r="AI440" s="81"/>
      <c r="AJ440" s="81" t="s">
        <v>529</v>
      </c>
      <c r="AK440" s="116"/>
      <c r="AL440" s="81"/>
      <c r="AM440" s="117"/>
      <c r="AN440" s="128"/>
      <c r="AO440" s="163">
        <f>IF('SUIVI DES VERIFICATIONS'!$V440&gt;0,IF('SUIVI DES VERIFICATIONS'!$W440="",1,0),0)</f>
        <v>0</v>
      </c>
      <c r="AP440" s="137">
        <f>IF('SUIVI DES VERIFICATIONS'!$V440&gt;0,IF('SUIVI DES VERIFICATIONS'!$X440="",1,0),0)</f>
        <v>0</v>
      </c>
      <c r="AQ440" s="137">
        <f>IF('SUIVI DES VERIFICATIONS'!$V440&gt;0,IF('SUIVI DES VERIFICATIONS'!$AG440="",1,0),0)</f>
        <v>0</v>
      </c>
      <c r="AR440" s="152" t="str">
        <f>IF(Y440="","",VLOOKUP(Y440,'[1]TABLEAU LC1'!A:A,1,FALSE))</f>
        <v/>
      </c>
    </row>
    <row r="441" spans="1:44" ht="30" customHeight="1">
      <c r="A441" s="94" t="str">
        <f t="shared" si="12"/>
        <v>43278-60--3</v>
      </c>
      <c r="B441" s="88">
        <v>43278</v>
      </c>
      <c r="C441" s="87" t="str">
        <f>VLOOKUP(A441,'Liste détentions mat2k'!$A$1:$I$2946,3,FALSE)</f>
        <v xml:space="preserve">FOSIT                         </v>
      </c>
      <c r="D441" s="89">
        <v>60</v>
      </c>
      <c r="E441" s="89"/>
      <c r="F441" s="89">
        <v>3</v>
      </c>
      <c r="G441" s="87" t="str">
        <f>IF('SUIVI DES VERIFICATIONS'!$D441="","",VLOOKUP(A441,'Liste détentions mat2k'!$A$1:$I$2946,5,FALSE))</f>
        <v xml:space="preserve">SEMAPHORE BEAR                </v>
      </c>
      <c r="H441" s="87" t="str">
        <f>IF('SUIVI DES VERIFICATIONS'!$E441="","",VLOOKUP(A441,'Liste détentions mat2k'!$A$1:$I$2946,7,FALSE))</f>
        <v/>
      </c>
      <c r="I441" s="101" t="str">
        <f>IF('SUIVI DES VERIFICATIONS'!$F441="","",VLOOKUP(A441,'Liste détentions mat2k'!$A$1:$I$2946,9,FALSE))</f>
        <v xml:space="preserve">PAVILL/COUCHAGE               </v>
      </c>
      <c r="J441" s="108" t="s">
        <v>525</v>
      </c>
      <c r="K441" s="105" t="s">
        <v>526</v>
      </c>
      <c r="L441" s="105" t="s">
        <v>525</v>
      </c>
      <c r="M441" s="105" t="s">
        <v>525</v>
      </c>
      <c r="N441" s="105" t="s">
        <v>525</v>
      </c>
      <c r="O441" s="105" t="s">
        <v>525</v>
      </c>
      <c r="P441" s="105"/>
      <c r="Q441" s="105"/>
      <c r="R441" s="105"/>
      <c r="S441" s="105"/>
      <c r="T441" s="105"/>
      <c r="U441" s="113"/>
      <c r="V441" s="122">
        <v>43524</v>
      </c>
      <c r="W441" s="119" t="s">
        <v>542</v>
      </c>
      <c r="X441" s="119" t="s">
        <v>825</v>
      </c>
      <c r="Y441" s="127" t="s">
        <v>735</v>
      </c>
      <c r="Z441" s="122">
        <v>43493</v>
      </c>
      <c r="AA441" s="131"/>
      <c r="AB441" s="149">
        <f>IF('SUIVI DES VERIFICATIONS'!$V441="","",IF('SUIVI DES VERIFICATIONS'!$V441&lt;='SUIVI DES VERIFICATIONS'!$AD441,0,'SUIVI DES VERIFICATIONS'!$V441-'SUIVI DES VERIFICATIONS'!$AD441))</f>
        <v>0</v>
      </c>
      <c r="AC441" s="138" t="str">
        <f t="shared" si="13"/>
        <v>FEVRIER</v>
      </c>
      <c r="AD441" s="139">
        <f>VLOOKUP('SUIVI DES VERIFICATIONS'!$AC441,'Liste 2'!$D$1:$E$12,2,FALSE)</f>
        <v>43524</v>
      </c>
      <c r="AE441" s="138">
        <f>IF('SUIVI DES VERIFICATIONS'!$V441="","",(MONTH('SUIVI DES VERIFICATIONS'!$V441))-(MONTH('SUIVI DES VERIFICATIONS'!$AD441)))</f>
        <v>0</v>
      </c>
      <c r="AF441" s="138" t="str">
        <f>IF(V441="","",VLOOKUP(MONTH(V441),LISTES!$A$15:$B$26,2,FALSE))</f>
        <v>FEVRIER</v>
      </c>
      <c r="AG441" s="140" t="s">
        <v>7</v>
      </c>
      <c r="AH441" s="87"/>
      <c r="AI441" s="87"/>
      <c r="AJ441" s="87" t="s">
        <v>529</v>
      </c>
      <c r="AK441" s="118">
        <v>43537</v>
      </c>
      <c r="AL441" s="87"/>
      <c r="AM441" s="119"/>
      <c r="AN441" s="127"/>
      <c r="AO441" s="162">
        <f>IF('SUIVI DES VERIFICATIONS'!$V441&gt;0,IF('SUIVI DES VERIFICATIONS'!$W441="",1,0),0)</f>
        <v>0</v>
      </c>
      <c r="AP441" s="141">
        <f>IF('SUIVI DES VERIFICATIONS'!$V441&gt;0,IF('SUIVI DES VERIFICATIONS'!$X441="",1,0),0)</f>
        <v>0</v>
      </c>
      <c r="AQ441" s="141">
        <f>IF('SUIVI DES VERIFICATIONS'!$V441&gt;0,IF('SUIVI DES VERIFICATIONS'!$AG441="",1,0),0)</f>
        <v>0</v>
      </c>
      <c r="AR441" s="150" t="str">
        <f>IF(Y441="","",VLOOKUP(Y441,'[1]TABLEAU LC1'!A:A,1,FALSE))</f>
        <v>2019-509</v>
      </c>
    </row>
    <row r="442" spans="1:44" ht="30" customHeight="1">
      <c r="A442" s="95" t="str">
        <f t="shared" si="12"/>
        <v>43278-60--4</v>
      </c>
      <c r="B442" s="85">
        <v>43278</v>
      </c>
      <c r="C442" s="81" t="str">
        <f>VLOOKUP(A442,'Liste détentions mat2k'!$A$1:$I$2946,3,FALSE)</f>
        <v xml:space="preserve">FOSIT                         </v>
      </c>
      <c r="D442" s="86">
        <v>60</v>
      </c>
      <c r="E442" s="86"/>
      <c r="F442" s="86">
        <v>4</v>
      </c>
      <c r="G442" s="81" t="str">
        <f>IF('SUIVI DES VERIFICATIONS'!$D442="","",VLOOKUP(A442,'Liste détentions mat2k'!$A$1:$I$2946,5,FALSE))</f>
        <v xml:space="preserve">SEMAPHORE BEAR                </v>
      </c>
      <c r="H442" s="81" t="str">
        <f>IF('SUIVI DES VERIFICATIONS'!$E442="","",VLOOKUP(A442,'Liste détentions mat2k'!$A$1:$I$2946,7,FALSE))</f>
        <v/>
      </c>
      <c r="I442" s="102" t="str">
        <f>IF('SUIVI DES VERIFICATIONS'!$F442="","",VLOOKUP(A442,'Liste détentions mat2k'!$A$1:$I$2946,9,FALSE))</f>
        <v xml:space="preserve">DIVERS                        </v>
      </c>
      <c r="J442" s="109" t="s">
        <v>525</v>
      </c>
      <c r="K442" s="104" t="s">
        <v>525</v>
      </c>
      <c r="L442" s="104" t="s">
        <v>526</v>
      </c>
      <c r="M442" s="104" t="s">
        <v>525</v>
      </c>
      <c r="N442" s="104" t="s">
        <v>525</v>
      </c>
      <c r="O442" s="104" t="s">
        <v>525</v>
      </c>
      <c r="P442" s="104"/>
      <c r="Q442" s="104"/>
      <c r="R442" s="104"/>
      <c r="S442" s="104"/>
      <c r="T442" s="104"/>
      <c r="U442" s="114"/>
      <c r="V442" s="123">
        <v>43524</v>
      </c>
      <c r="W442" s="117" t="s">
        <v>542</v>
      </c>
      <c r="X442" s="117" t="s">
        <v>825</v>
      </c>
      <c r="Y442" s="128" t="s">
        <v>780</v>
      </c>
      <c r="Z442" s="123">
        <v>43522</v>
      </c>
      <c r="AA442" s="132"/>
      <c r="AB442" s="151">
        <f>IF('SUIVI DES VERIFICATIONS'!$V442="","",IF('SUIVI DES VERIFICATIONS'!$V442&lt;='SUIVI DES VERIFICATIONS'!$AD442,0,'SUIVI DES VERIFICATIONS'!$V442-'SUIVI DES VERIFICATIONS'!$AD442))</f>
        <v>0</v>
      </c>
      <c r="AC442" s="134" t="str">
        <f t="shared" si="13"/>
        <v>MARS</v>
      </c>
      <c r="AD442" s="135">
        <f>VLOOKUP('SUIVI DES VERIFICATIONS'!$AC442,'Liste 2'!$D$1:$E$12,2,FALSE)</f>
        <v>43555</v>
      </c>
      <c r="AE442" s="134">
        <f>IF('SUIVI DES VERIFICATIONS'!$V442="","",(MONTH('SUIVI DES VERIFICATIONS'!$V442))-(MONTH('SUIVI DES VERIFICATIONS'!$AD442)))</f>
        <v>-1</v>
      </c>
      <c r="AF442" s="134" t="str">
        <f>IF(V442="","",VLOOKUP(MONTH(V442),LISTES!$A$15:$B$26,2,FALSE))</f>
        <v>FEVRIER</v>
      </c>
      <c r="AG442" s="136" t="s">
        <v>7</v>
      </c>
      <c r="AH442" s="81"/>
      <c r="AI442" s="81"/>
      <c r="AJ442" s="81"/>
      <c r="AK442" s="116"/>
      <c r="AL442" s="81"/>
      <c r="AM442" s="117"/>
      <c r="AN442" s="128"/>
      <c r="AO442" s="163">
        <f>IF('SUIVI DES VERIFICATIONS'!$V442&gt;0,IF('SUIVI DES VERIFICATIONS'!$W442="",1,0),0)</f>
        <v>0</v>
      </c>
      <c r="AP442" s="137">
        <f>IF('SUIVI DES VERIFICATIONS'!$V442&gt;0,IF('SUIVI DES VERIFICATIONS'!$X442="",1,0),0)</f>
        <v>0</v>
      </c>
      <c r="AQ442" s="137">
        <f>IF('SUIVI DES VERIFICATIONS'!$V442&gt;0,IF('SUIVI DES VERIFICATIONS'!$AG442="",1,0),0)</f>
        <v>0</v>
      </c>
      <c r="AR442" s="152" t="str">
        <f>IF(Y442="","",VLOOKUP(Y442,'[1]TABLEAU LC1'!A:A,1,FALSE))</f>
        <v>2019-522</v>
      </c>
    </row>
    <row r="443" spans="1:44" ht="30" customHeight="1">
      <c r="A443" s="94" t="str">
        <f t="shared" si="12"/>
        <v>43278-61--0</v>
      </c>
      <c r="B443" s="88">
        <v>43278</v>
      </c>
      <c r="C443" s="87" t="str">
        <f>VLOOKUP(A443,'Liste détentions mat2k'!$A$1:$I$2946,3,FALSE)</f>
        <v xml:space="preserve">FOSIT                         </v>
      </c>
      <c r="D443" s="89">
        <v>61</v>
      </c>
      <c r="E443" s="89"/>
      <c r="F443" s="89">
        <v>0</v>
      </c>
      <c r="G443" s="87" t="str">
        <f>IF('SUIVI DES VERIFICATIONS'!$D443="","",VLOOKUP(A443,'Liste détentions mat2k'!$A$1:$I$2946,5,FALSE))</f>
        <v xml:space="preserve">SEMAPHORE LEUCATE             </v>
      </c>
      <c r="H443" s="87" t="str">
        <f>IF('SUIVI DES VERIFICATIONS'!$E443="","",VLOOKUP(A443,'Liste détentions mat2k'!$A$1:$I$2946,7,FALSE))</f>
        <v/>
      </c>
      <c r="I443" s="101" t="str">
        <f>IF('SUIVI DES VERIFICATIONS'!$F443="","",VLOOKUP(A443,'Liste détentions mat2k'!$A$1:$I$2946,9,FALSE))</f>
        <v xml:space="preserve">CASER/VIVRES                  </v>
      </c>
      <c r="J443" s="108" t="s">
        <v>525</v>
      </c>
      <c r="K443" s="105" t="s">
        <v>525</v>
      </c>
      <c r="L443" s="105" t="s">
        <v>525</v>
      </c>
      <c r="M443" s="105" t="s">
        <v>525</v>
      </c>
      <c r="N443" s="105" t="s">
        <v>526</v>
      </c>
      <c r="O443" s="105" t="s">
        <v>525</v>
      </c>
      <c r="P443" s="105"/>
      <c r="Q443" s="105"/>
      <c r="R443" s="105"/>
      <c r="S443" s="105"/>
      <c r="T443" s="105"/>
      <c r="U443" s="113"/>
      <c r="V443" s="122">
        <v>43592</v>
      </c>
      <c r="W443" s="119" t="s">
        <v>542</v>
      </c>
      <c r="X443" s="119" t="s">
        <v>825</v>
      </c>
      <c r="Y443" s="127" t="s">
        <v>1147</v>
      </c>
      <c r="Z443" s="122">
        <v>43587</v>
      </c>
      <c r="AA443" s="131"/>
      <c r="AB443" s="149">
        <f>IF('SUIVI DES VERIFICATIONS'!$V443="","",IF('SUIVI DES VERIFICATIONS'!$V443&lt;='SUIVI DES VERIFICATIONS'!$AD443,0,'SUIVI DES VERIFICATIONS'!$V443-'SUIVI DES VERIFICATIONS'!$AD443))</f>
        <v>0</v>
      </c>
      <c r="AC443" s="138" t="str">
        <f t="shared" si="13"/>
        <v>MAI</v>
      </c>
      <c r="AD443" s="139">
        <f>VLOOKUP('SUIVI DES VERIFICATIONS'!$AC443,'Liste 2'!$D$1:$E$12,2,FALSE)</f>
        <v>43616</v>
      </c>
      <c r="AE443" s="138">
        <f>IF('SUIVI DES VERIFICATIONS'!$V443="","",(MONTH('SUIVI DES VERIFICATIONS'!$V443))-(MONTH('SUIVI DES VERIFICATIONS'!$AD443)))</f>
        <v>0</v>
      </c>
      <c r="AF443" s="138" t="str">
        <f>IF(V443="","",VLOOKUP(MONTH(V443),LISTES!$A$15:$B$26,2,FALSE))</f>
        <v>MAI</v>
      </c>
      <c r="AG443" s="140"/>
      <c r="AH443" s="87"/>
      <c r="AI443" s="87"/>
      <c r="AJ443" s="87"/>
      <c r="AK443" s="118"/>
      <c r="AL443" s="87"/>
      <c r="AM443" s="119"/>
      <c r="AN443" s="127"/>
      <c r="AO443" s="162">
        <f>IF('SUIVI DES VERIFICATIONS'!$V443&gt;0,IF('SUIVI DES VERIFICATIONS'!$W443="",1,0),0)</f>
        <v>0</v>
      </c>
      <c r="AP443" s="141">
        <f>IF('SUIVI DES VERIFICATIONS'!$V443&gt;0,IF('SUIVI DES VERIFICATIONS'!$X443="",1,0),0)</f>
        <v>0</v>
      </c>
      <c r="AQ443" s="141">
        <f>IF('SUIVI DES VERIFICATIONS'!$V443&gt;0,IF('SUIVI DES VERIFICATIONS'!$AG443="",1,0),0)</f>
        <v>1</v>
      </c>
      <c r="AR443" s="150" t="str">
        <f>IF(Y443="","",VLOOKUP(Y443,'[1]TABLEAU LC1'!A:A,1,FALSE))</f>
        <v>2019-1494</v>
      </c>
    </row>
    <row r="444" spans="1:44" ht="30" customHeight="1">
      <c r="A444" s="95" t="str">
        <f t="shared" si="12"/>
        <v>43278-61--2</v>
      </c>
      <c r="B444" s="85">
        <v>43278</v>
      </c>
      <c r="C444" s="81" t="str">
        <f>VLOOKUP(A444,'Liste détentions mat2k'!$A$1:$I$2946,3,FALSE)</f>
        <v xml:space="preserve">FOSIT                         </v>
      </c>
      <c r="D444" s="86">
        <v>61</v>
      </c>
      <c r="E444" s="86"/>
      <c r="F444" s="86">
        <v>2</v>
      </c>
      <c r="G444" s="81" t="str">
        <f>IF('SUIVI DES VERIFICATIONS'!$D444="","",VLOOKUP(A444,'Liste détentions mat2k'!$A$1:$I$2946,5,FALSE))</f>
        <v xml:space="preserve">SEMAPHORE LEUCATE             </v>
      </c>
      <c r="H444" s="81" t="str">
        <f>IF('SUIVI DES VERIFICATIONS'!$E444="","",VLOOKUP(A444,'Liste détentions mat2k'!$A$1:$I$2946,7,FALSE))</f>
        <v/>
      </c>
      <c r="I444" s="102" t="str">
        <f>IF('SUIVI DES VERIFICATIONS'!$F444="","",VLOOKUP(A444,'Liste détentions mat2k'!$A$1:$I$2946,9,FALSE))</f>
        <v xml:space="preserve">EFFT SPCX/SECU/DSS            </v>
      </c>
      <c r="J444" s="109" t="s">
        <v>525</v>
      </c>
      <c r="K444" s="104" t="s">
        <v>525</v>
      </c>
      <c r="L444" s="104" t="s">
        <v>525</v>
      </c>
      <c r="M444" s="104" t="s">
        <v>525</v>
      </c>
      <c r="N444" s="104" t="s">
        <v>526</v>
      </c>
      <c r="O444" s="104" t="s">
        <v>525</v>
      </c>
      <c r="P444" s="104"/>
      <c r="Q444" s="104"/>
      <c r="R444" s="104"/>
      <c r="S444" s="104"/>
      <c r="T444" s="104"/>
      <c r="U444" s="114"/>
      <c r="V444" s="123"/>
      <c r="W444" s="117"/>
      <c r="X444" s="117"/>
      <c r="Y444" s="128"/>
      <c r="Z444" s="123">
        <v>43581</v>
      </c>
      <c r="AA444" s="132"/>
      <c r="AB444" s="151" t="str">
        <f>IF('SUIVI DES VERIFICATIONS'!$V444="","",IF('SUIVI DES VERIFICATIONS'!$V444&lt;='SUIVI DES VERIFICATIONS'!$AD444,0,'SUIVI DES VERIFICATIONS'!$V444-'SUIVI DES VERIFICATIONS'!$AD444))</f>
        <v/>
      </c>
      <c r="AC444" s="134" t="str">
        <f t="shared" si="13"/>
        <v>MAI</v>
      </c>
      <c r="AD444" s="135">
        <f>VLOOKUP('SUIVI DES VERIFICATIONS'!$AC444,'Liste 2'!$D$1:$E$12,2,FALSE)</f>
        <v>43616</v>
      </c>
      <c r="AE444" s="134" t="str">
        <f>IF('SUIVI DES VERIFICATIONS'!$V444="","",(MONTH('SUIVI DES VERIFICATIONS'!$V444))-(MONTH('SUIVI DES VERIFICATIONS'!$AD444)))</f>
        <v/>
      </c>
      <c r="AF444" s="134" t="str">
        <f>IF(V444="","",VLOOKUP(MONTH(V444),LISTES!$A$15:$B$26,2,FALSE))</f>
        <v/>
      </c>
      <c r="AG444" s="136"/>
      <c r="AH444" s="81"/>
      <c r="AI444" s="81"/>
      <c r="AJ444" s="81" t="s">
        <v>529</v>
      </c>
      <c r="AK444" s="116"/>
      <c r="AL444" s="81"/>
      <c r="AM444" s="117"/>
      <c r="AN444" s="128"/>
      <c r="AO444" s="163">
        <f>IF('SUIVI DES VERIFICATIONS'!$V444&gt;0,IF('SUIVI DES VERIFICATIONS'!$W444="",1,0),0)</f>
        <v>0</v>
      </c>
      <c r="AP444" s="137">
        <f>IF('SUIVI DES VERIFICATIONS'!$V444&gt;0,IF('SUIVI DES VERIFICATIONS'!$X444="",1,0),0)</f>
        <v>0</v>
      </c>
      <c r="AQ444" s="137">
        <f>IF('SUIVI DES VERIFICATIONS'!$V444&gt;0,IF('SUIVI DES VERIFICATIONS'!$AG444="",1,0),0)</f>
        <v>0</v>
      </c>
      <c r="AR444" s="152" t="str">
        <f>IF(Y444="","",VLOOKUP(Y444,'[1]TABLEAU LC1'!A:A,1,FALSE))</f>
        <v/>
      </c>
    </row>
    <row r="445" spans="1:44" ht="30" customHeight="1">
      <c r="A445" s="94" t="str">
        <f t="shared" si="12"/>
        <v>43278-61--3</v>
      </c>
      <c r="B445" s="88">
        <v>43278</v>
      </c>
      <c r="C445" s="87" t="str">
        <f>VLOOKUP(A445,'Liste détentions mat2k'!$A$1:$I$2946,3,FALSE)</f>
        <v xml:space="preserve">FOSIT                         </v>
      </c>
      <c r="D445" s="89">
        <v>61</v>
      </c>
      <c r="E445" s="89"/>
      <c r="F445" s="89">
        <v>3</v>
      </c>
      <c r="G445" s="87" t="str">
        <f>IF('SUIVI DES VERIFICATIONS'!$D445="","",VLOOKUP(A445,'Liste détentions mat2k'!$A$1:$I$2946,5,FALSE))</f>
        <v xml:space="preserve">SEMAPHORE LEUCATE             </v>
      </c>
      <c r="H445" s="87" t="str">
        <f>IF('SUIVI DES VERIFICATIONS'!$E445="","",VLOOKUP(A445,'Liste détentions mat2k'!$A$1:$I$2946,7,FALSE))</f>
        <v/>
      </c>
      <c r="I445" s="101" t="str">
        <f>IF('SUIVI DES VERIFICATIONS'!$F445="","",VLOOKUP(A445,'Liste détentions mat2k'!$A$1:$I$2946,9,FALSE))</f>
        <v xml:space="preserve">PAVILL/COUCHAGE               </v>
      </c>
      <c r="J445" s="108"/>
      <c r="K445" s="105" t="s">
        <v>525</v>
      </c>
      <c r="L445" s="105" t="s">
        <v>525</v>
      </c>
      <c r="M445" s="105" t="s">
        <v>526</v>
      </c>
      <c r="N445" s="105" t="s">
        <v>525</v>
      </c>
      <c r="O445" s="105" t="s">
        <v>525</v>
      </c>
      <c r="P445" s="105"/>
      <c r="Q445" s="105"/>
      <c r="R445" s="105"/>
      <c r="S445" s="105"/>
      <c r="T445" s="105"/>
      <c r="U445" s="113"/>
      <c r="V445" s="122">
        <v>43558</v>
      </c>
      <c r="W445" s="119" t="s">
        <v>542</v>
      </c>
      <c r="X445" s="119" t="s">
        <v>825</v>
      </c>
      <c r="Y445" s="127" t="s">
        <v>979</v>
      </c>
      <c r="Z445" s="122">
        <v>43551</v>
      </c>
      <c r="AA445" s="131"/>
      <c r="AB445" s="149">
        <f>IF('SUIVI DES VERIFICATIONS'!$V445="","",IF('SUIVI DES VERIFICATIONS'!$V445&lt;='SUIVI DES VERIFICATIONS'!$AD445,0,'SUIVI DES VERIFICATIONS'!$V445-'SUIVI DES VERIFICATIONS'!$AD445))</f>
        <v>0</v>
      </c>
      <c r="AC445" s="138" t="str">
        <f t="shared" si="13"/>
        <v>AVRIL</v>
      </c>
      <c r="AD445" s="139">
        <f>VLOOKUP('SUIVI DES VERIFICATIONS'!$AC445,'Liste 2'!$D$1:$E$12,2,FALSE)</f>
        <v>43585</v>
      </c>
      <c r="AE445" s="138">
        <f>IF('SUIVI DES VERIFICATIONS'!$V445="","",(MONTH('SUIVI DES VERIFICATIONS'!$V445))-(MONTH('SUIVI DES VERIFICATIONS'!$AD445)))</f>
        <v>0</v>
      </c>
      <c r="AF445" s="138" t="str">
        <f>IF(V445="","",VLOOKUP(MONTH(V445),LISTES!$A$15:$B$26,2,FALSE))</f>
        <v>AVRIL</v>
      </c>
      <c r="AG445" s="140" t="s">
        <v>9</v>
      </c>
      <c r="AH445" s="87"/>
      <c r="AI445" s="87"/>
      <c r="AJ445" s="87" t="s">
        <v>529</v>
      </c>
      <c r="AK445" s="118">
        <v>43571</v>
      </c>
      <c r="AL445" s="87"/>
      <c r="AM445" s="119"/>
      <c r="AN445" s="127"/>
      <c r="AO445" s="162">
        <f>IF('SUIVI DES VERIFICATIONS'!$V445&gt;0,IF('SUIVI DES VERIFICATIONS'!$W445="",1,0),0)</f>
        <v>0</v>
      </c>
      <c r="AP445" s="141">
        <f>IF('SUIVI DES VERIFICATIONS'!$V445&gt;0,IF('SUIVI DES VERIFICATIONS'!$X445="",1,0),0)</f>
        <v>0</v>
      </c>
      <c r="AQ445" s="141">
        <f>IF('SUIVI DES VERIFICATIONS'!$V445&gt;0,IF('SUIVI DES VERIFICATIONS'!$AG445="",1,0),0)</f>
        <v>0</v>
      </c>
      <c r="AR445" s="150" t="str">
        <f>IF(Y445="","",VLOOKUP(Y445,'[1]TABLEAU LC1'!A:A,1,FALSE))</f>
        <v>2019-1051</v>
      </c>
    </row>
    <row r="446" spans="1:44" ht="30" customHeight="1">
      <c r="A446" s="95" t="str">
        <f t="shared" si="12"/>
        <v>43278-61--4</v>
      </c>
      <c r="B446" s="85">
        <v>43278</v>
      </c>
      <c r="C446" s="81" t="str">
        <f>VLOOKUP(A446,'Liste détentions mat2k'!$A$1:$I$2946,3,FALSE)</f>
        <v xml:space="preserve">FOSIT                         </v>
      </c>
      <c r="D446" s="86">
        <v>61</v>
      </c>
      <c r="E446" s="86"/>
      <c r="F446" s="86">
        <v>4</v>
      </c>
      <c r="G446" s="81" t="str">
        <f>IF('SUIVI DES VERIFICATIONS'!$D446="","",VLOOKUP(A446,'Liste détentions mat2k'!$A$1:$I$2946,5,FALSE))</f>
        <v xml:space="preserve">SEMAPHORE LEUCATE             </v>
      </c>
      <c r="H446" s="81" t="str">
        <f>IF('SUIVI DES VERIFICATIONS'!$E446="","",VLOOKUP(A446,'Liste détentions mat2k'!$A$1:$I$2946,7,FALSE))</f>
        <v/>
      </c>
      <c r="I446" s="102" t="str">
        <f>IF('SUIVI DES VERIFICATIONS'!$F446="","",VLOOKUP(A446,'Liste détentions mat2k'!$A$1:$I$2946,9,FALSE))</f>
        <v xml:space="preserve">DIVERS                        </v>
      </c>
      <c r="J446" s="109" t="s">
        <v>525</v>
      </c>
      <c r="K446" s="104" t="s">
        <v>525</v>
      </c>
      <c r="L446" s="104" t="s">
        <v>526</v>
      </c>
      <c r="M446" s="104" t="s">
        <v>525</v>
      </c>
      <c r="N446" s="104" t="s">
        <v>525</v>
      </c>
      <c r="O446" s="104" t="s">
        <v>525</v>
      </c>
      <c r="P446" s="104"/>
      <c r="Q446" s="104"/>
      <c r="R446" s="104"/>
      <c r="S446" s="104"/>
      <c r="T446" s="104"/>
      <c r="U446" s="114"/>
      <c r="V446" s="123">
        <v>43538</v>
      </c>
      <c r="W446" s="117" t="s">
        <v>542</v>
      </c>
      <c r="X446" s="117" t="s">
        <v>553</v>
      </c>
      <c r="Y446" s="128" t="s">
        <v>1015</v>
      </c>
      <c r="Z446" s="123">
        <v>43522</v>
      </c>
      <c r="AA446" s="132"/>
      <c r="AB446" s="151">
        <f>IF('SUIVI DES VERIFICATIONS'!$V446="","",IF('SUIVI DES VERIFICATIONS'!$V446&lt;='SUIVI DES VERIFICATIONS'!$AD446,0,'SUIVI DES VERIFICATIONS'!$V446-'SUIVI DES VERIFICATIONS'!$AD446))</f>
        <v>0</v>
      </c>
      <c r="AC446" s="134" t="str">
        <f t="shared" si="13"/>
        <v>MARS</v>
      </c>
      <c r="AD446" s="135">
        <f>VLOOKUP('SUIVI DES VERIFICATIONS'!$AC446,'Liste 2'!$D$1:$E$12,2,FALSE)</f>
        <v>43555</v>
      </c>
      <c r="AE446" s="134">
        <f>IF('SUIVI DES VERIFICATIONS'!$V446="","",(MONTH('SUIVI DES VERIFICATIONS'!$V446))-(MONTH('SUIVI DES VERIFICATIONS'!$AD446)))</f>
        <v>0</v>
      </c>
      <c r="AF446" s="134" t="str">
        <f>IF(V446="","",VLOOKUP(MONTH(V446),LISTES!$A$15:$B$26,2,FALSE))</f>
        <v>MARS</v>
      </c>
      <c r="AG446" s="136" t="s">
        <v>8</v>
      </c>
      <c r="AH446" s="81"/>
      <c r="AI446" s="81"/>
      <c r="AJ446" s="81"/>
      <c r="AK446" s="116"/>
      <c r="AL446" s="81"/>
      <c r="AM446" s="117"/>
      <c r="AN446" s="128"/>
      <c r="AO446" s="163">
        <f>IF('SUIVI DES VERIFICATIONS'!$V446&gt;0,IF('SUIVI DES VERIFICATIONS'!$W446="",1,0),0)</f>
        <v>0</v>
      </c>
      <c r="AP446" s="137">
        <f>IF('SUIVI DES VERIFICATIONS'!$V446&gt;0,IF('SUIVI DES VERIFICATIONS'!$X446="",1,0),0)</f>
        <v>0</v>
      </c>
      <c r="AQ446" s="137">
        <f>IF('SUIVI DES VERIFICATIONS'!$V446&gt;0,IF('SUIVI DES VERIFICATIONS'!$AG446="",1,0),0)</f>
        <v>0</v>
      </c>
      <c r="AR446" s="152" t="str">
        <f>IF(Y446="","",VLOOKUP(Y446,'[1]TABLEAU LC1'!A:A,1,FALSE))</f>
        <v>2019-734</v>
      </c>
    </row>
    <row r="447" spans="1:44" ht="30" customHeight="1">
      <c r="A447" s="94" t="str">
        <f t="shared" si="12"/>
        <v>43278-62--0</v>
      </c>
      <c r="B447" s="88">
        <v>43278</v>
      </c>
      <c r="C447" s="87" t="str">
        <f>VLOOKUP(A447,'Liste détentions mat2k'!$A$1:$I$2946,3,FALSE)</f>
        <v xml:space="preserve">FOSIT                         </v>
      </c>
      <c r="D447" s="89">
        <v>62</v>
      </c>
      <c r="E447" s="89"/>
      <c r="F447" s="89">
        <v>0</v>
      </c>
      <c r="G447" s="87" t="str">
        <f>IF('SUIVI DES VERIFICATIONS'!$D447="","",VLOOKUP(A447,'Liste détentions mat2k'!$A$1:$I$2946,5,FALSE))</f>
        <v xml:space="preserve">SEMAPHORE SETE                </v>
      </c>
      <c r="H447" s="87" t="str">
        <f>IF('SUIVI DES VERIFICATIONS'!$E447="","",VLOOKUP(A447,'Liste détentions mat2k'!$A$1:$I$2946,7,FALSE))</f>
        <v/>
      </c>
      <c r="I447" s="101" t="str">
        <f>IF('SUIVI DES VERIFICATIONS'!$F447="","",VLOOKUP(A447,'Liste détentions mat2k'!$A$1:$I$2946,9,FALSE))</f>
        <v xml:space="preserve">CASER/VIVRES                  </v>
      </c>
      <c r="J447" s="108" t="s">
        <v>525</v>
      </c>
      <c r="K447" s="105" t="s">
        <v>526</v>
      </c>
      <c r="L447" s="105" t="s">
        <v>525</v>
      </c>
      <c r="M447" s="105" t="s">
        <v>525</v>
      </c>
      <c r="N447" s="105" t="s">
        <v>525</v>
      </c>
      <c r="O447" s="105" t="s">
        <v>525</v>
      </c>
      <c r="P447" s="105"/>
      <c r="Q447" s="105"/>
      <c r="R447" s="105"/>
      <c r="S447" s="105"/>
      <c r="T447" s="105"/>
      <c r="U447" s="113"/>
      <c r="V447" s="122">
        <v>43501</v>
      </c>
      <c r="W447" s="119" t="s">
        <v>542</v>
      </c>
      <c r="X447" s="119" t="s">
        <v>825</v>
      </c>
      <c r="Y447" s="127" t="s">
        <v>686</v>
      </c>
      <c r="Z447" s="122">
        <v>43493</v>
      </c>
      <c r="AA447" s="131"/>
      <c r="AB447" s="149">
        <f>IF('SUIVI DES VERIFICATIONS'!$V447="","",IF('SUIVI DES VERIFICATIONS'!$V447&lt;='SUIVI DES VERIFICATIONS'!$AD447,0,'SUIVI DES VERIFICATIONS'!$V447-'SUIVI DES VERIFICATIONS'!$AD447))</f>
        <v>0</v>
      </c>
      <c r="AC447" s="138" t="str">
        <f t="shared" si="13"/>
        <v>FEVRIER</v>
      </c>
      <c r="AD447" s="139">
        <f>VLOOKUP('SUIVI DES VERIFICATIONS'!$AC447,'Liste 2'!$D$1:$E$12,2,FALSE)</f>
        <v>43524</v>
      </c>
      <c r="AE447" s="138">
        <f>IF('SUIVI DES VERIFICATIONS'!$V447="","",(MONTH('SUIVI DES VERIFICATIONS'!$V447))-(MONTH('SUIVI DES VERIFICATIONS'!$AD447)))</f>
        <v>0</v>
      </c>
      <c r="AF447" s="138" t="str">
        <f>IF(V447="","",VLOOKUP(MONTH(V447),LISTES!$A$15:$B$26,2,FALSE))</f>
        <v>FEVRIER</v>
      </c>
      <c r="AG447" s="140" t="s">
        <v>7</v>
      </c>
      <c r="AH447" s="87"/>
      <c r="AI447" s="87"/>
      <c r="AJ447" s="87"/>
      <c r="AK447" s="118"/>
      <c r="AL447" s="87"/>
      <c r="AM447" s="119"/>
      <c r="AN447" s="127"/>
      <c r="AO447" s="162">
        <f>IF('SUIVI DES VERIFICATIONS'!$V447&gt;0,IF('SUIVI DES VERIFICATIONS'!$W447="",1,0),0)</f>
        <v>0</v>
      </c>
      <c r="AP447" s="141">
        <f>IF('SUIVI DES VERIFICATIONS'!$V447&gt;0,IF('SUIVI DES VERIFICATIONS'!$X447="",1,0),0)</f>
        <v>0</v>
      </c>
      <c r="AQ447" s="141">
        <f>IF('SUIVI DES VERIFICATIONS'!$V447&gt;0,IF('SUIVI DES VERIFICATIONS'!$AG447="",1,0),0)</f>
        <v>0</v>
      </c>
      <c r="AR447" s="150" t="str">
        <f>IF(Y447="","",VLOOKUP(Y447,'[1]TABLEAU LC1'!A:A,1,FALSE))</f>
        <v>2019-403</v>
      </c>
    </row>
    <row r="448" spans="1:44" ht="30" customHeight="1">
      <c r="A448" s="95" t="str">
        <f t="shared" si="12"/>
        <v>43278-62--2</v>
      </c>
      <c r="B448" s="85">
        <v>43278</v>
      </c>
      <c r="C448" s="81" t="str">
        <f>VLOOKUP(A448,'Liste détentions mat2k'!$A$1:$I$2946,3,FALSE)</f>
        <v xml:space="preserve">FOSIT                         </v>
      </c>
      <c r="D448" s="86">
        <v>62</v>
      </c>
      <c r="E448" s="86"/>
      <c r="F448" s="86">
        <v>2</v>
      </c>
      <c r="G448" s="81" t="str">
        <f>IF('SUIVI DES VERIFICATIONS'!$D448="","",VLOOKUP(A448,'Liste détentions mat2k'!$A$1:$I$2946,5,FALSE))</f>
        <v xml:space="preserve">SEMAPHORE SETE                </v>
      </c>
      <c r="H448" s="81" t="str">
        <f>IF('SUIVI DES VERIFICATIONS'!$E448="","",VLOOKUP(A448,'Liste détentions mat2k'!$A$1:$I$2946,7,FALSE))</f>
        <v/>
      </c>
      <c r="I448" s="102" t="str">
        <f>IF('SUIVI DES VERIFICATIONS'!$F448="","",VLOOKUP(A448,'Liste détentions mat2k'!$A$1:$I$2946,9,FALSE))</f>
        <v xml:space="preserve">EFFTS SPCX/SECU/DSS           </v>
      </c>
      <c r="J448" s="109"/>
      <c r="K448" s="104" t="s">
        <v>525</v>
      </c>
      <c r="L448" s="104" t="s">
        <v>526</v>
      </c>
      <c r="M448" s="104" t="s">
        <v>525</v>
      </c>
      <c r="N448" s="104" t="s">
        <v>525</v>
      </c>
      <c r="O448" s="104" t="s">
        <v>525</v>
      </c>
      <c r="P448" s="104"/>
      <c r="Q448" s="104"/>
      <c r="R448" s="104"/>
      <c r="S448" s="104"/>
      <c r="T448" s="104"/>
      <c r="U448" s="114"/>
      <c r="V448" s="123">
        <v>43501</v>
      </c>
      <c r="W448" s="117" t="s">
        <v>542</v>
      </c>
      <c r="X448" s="117" t="s">
        <v>825</v>
      </c>
      <c r="Y448" s="128" t="s">
        <v>687</v>
      </c>
      <c r="Z448" s="123"/>
      <c r="AA448" s="132"/>
      <c r="AB448" s="151">
        <f>IF('SUIVI DES VERIFICATIONS'!$V448="","",IF('SUIVI DES VERIFICATIONS'!$V448&lt;='SUIVI DES VERIFICATIONS'!$AD448,0,'SUIVI DES VERIFICATIONS'!$V448-'SUIVI DES VERIFICATIONS'!$AD448))</f>
        <v>0</v>
      </c>
      <c r="AC448" s="134" t="str">
        <f t="shared" si="13"/>
        <v>MARS</v>
      </c>
      <c r="AD448" s="135">
        <f>VLOOKUP('SUIVI DES VERIFICATIONS'!$AC448,'Liste 2'!$D$1:$E$12,2,FALSE)</f>
        <v>43555</v>
      </c>
      <c r="AE448" s="134">
        <f>IF('SUIVI DES VERIFICATIONS'!$V448="","",(MONTH('SUIVI DES VERIFICATIONS'!$V448))-(MONTH('SUIVI DES VERIFICATIONS'!$AD448)))</f>
        <v>-1</v>
      </c>
      <c r="AF448" s="134" t="str">
        <f>IF(V448="","",VLOOKUP(MONTH(V448),LISTES!$A$15:$B$26,2,FALSE))</f>
        <v>FEVRIER</v>
      </c>
      <c r="AG448" s="136" t="s">
        <v>7</v>
      </c>
      <c r="AH448" s="81"/>
      <c r="AI448" s="81"/>
      <c r="AJ448" s="81" t="s">
        <v>529</v>
      </c>
      <c r="AK448" s="116">
        <v>43537</v>
      </c>
      <c r="AL448" s="81"/>
      <c r="AM448" s="117"/>
      <c r="AN448" s="128"/>
      <c r="AO448" s="163">
        <f>IF('SUIVI DES VERIFICATIONS'!$V448&gt;0,IF('SUIVI DES VERIFICATIONS'!$W448="",1,0),0)</f>
        <v>0</v>
      </c>
      <c r="AP448" s="137">
        <f>IF('SUIVI DES VERIFICATIONS'!$V448&gt;0,IF('SUIVI DES VERIFICATIONS'!$X448="",1,0),0)</f>
        <v>0</v>
      </c>
      <c r="AQ448" s="137">
        <f>IF('SUIVI DES VERIFICATIONS'!$V448&gt;0,IF('SUIVI DES VERIFICATIONS'!$AG448="",1,0),0)</f>
        <v>0</v>
      </c>
      <c r="AR448" s="152" t="str">
        <f>IF(Y448="","",VLOOKUP(Y448,'[1]TABLEAU LC1'!A:A,1,FALSE))</f>
        <v>2019-404</v>
      </c>
    </row>
    <row r="449" spans="1:44" ht="30" customHeight="1">
      <c r="A449" s="94" t="str">
        <f t="shared" si="12"/>
        <v>43278-62--3</v>
      </c>
      <c r="B449" s="88">
        <v>43278</v>
      </c>
      <c r="C449" s="87" t="str">
        <f>VLOOKUP(A449,'Liste détentions mat2k'!$A$1:$I$2946,3,FALSE)</f>
        <v xml:space="preserve">FOSIT                         </v>
      </c>
      <c r="D449" s="89">
        <v>62</v>
      </c>
      <c r="E449" s="89"/>
      <c r="F449" s="89">
        <v>3</v>
      </c>
      <c r="G449" s="87" t="str">
        <f>IF('SUIVI DES VERIFICATIONS'!$D449="","",VLOOKUP(A449,'Liste détentions mat2k'!$A$1:$I$2946,5,FALSE))</f>
        <v xml:space="preserve">SEMAPHORE SETE                </v>
      </c>
      <c r="H449" s="87" t="str">
        <f>IF('SUIVI DES VERIFICATIONS'!$E449="","",VLOOKUP(A449,'Liste détentions mat2k'!$A$1:$I$2946,7,FALSE))</f>
        <v/>
      </c>
      <c r="I449" s="101" t="str">
        <f>IF('SUIVI DES VERIFICATIONS'!$F449="","",VLOOKUP(A449,'Liste détentions mat2k'!$A$1:$I$2946,9,FALSE))</f>
        <v xml:space="preserve">PAVIIL/COUCHAGE               </v>
      </c>
      <c r="J449" s="108"/>
      <c r="K449" s="105" t="s">
        <v>525</v>
      </c>
      <c r="L449" s="105" t="s">
        <v>526</v>
      </c>
      <c r="M449" s="105" t="s">
        <v>525</v>
      </c>
      <c r="N449" s="105" t="s">
        <v>525</v>
      </c>
      <c r="O449" s="105" t="s">
        <v>525</v>
      </c>
      <c r="P449" s="105"/>
      <c r="Q449" s="105"/>
      <c r="R449" s="105"/>
      <c r="S449" s="105"/>
      <c r="T449" s="105"/>
      <c r="U449" s="113"/>
      <c r="V449" s="122">
        <v>43501</v>
      </c>
      <c r="W449" s="119" t="s">
        <v>542</v>
      </c>
      <c r="X449" s="119" t="s">
        <v>825</v>
      </c>
      <c r="Y449" s="127" t="s">
        <v>688</v>
      </c>
      <c r="Z449" s="122"/>
      <c r="AA449" s="131"/>
      <c r="AB449" s="149">
        <f>IF('SUIVI DES VERIFICATIONS'!$V449="","",IF('SUIVI DES VERIFICATIONS'!$V449&lt;='SUIVI DES VERIFICATIONS'!$AD449,0,'SUIVI DES VERIFICATIONS'!$V449-'SUIVI DES VERIFICATIONS'!$AD449))</f>
        <v>0</v>
      </c>
      <c r="AC449" s="138" t="str">
        <f t="shared" si="13"/>
        <v>MARS</v>
      </c>
      <c r="AD449" s="139">
        <f>VLOOKUP('SUIVI DES VERIFICATIONS'!$AC449,'Liste 2'!$D$1:$E$12,2,FALSE)</f>
        <v>43555</v>
      </c>
      <c r="AE449" s="138">
        <f>IF('SUIVI DES VERIFICATIONS'!$V449="","",(MONTH('SUIVI DES VERIFICATIONS'!$V449))-(MONTH('SUIVI DES VERIFICATIONS'!$AD449)))</f>
        <v>-1</v>
      </c>
      <c r="AF449" s="138" t="str">
        <f>IF(V449="","",VLOOKUP(MONTH(V449),LISTES!$A$15:$B$26,2,FALSE))</f>
        <v>FEVRIER</v>
      </c>
      <c r="AG449" s="140" t="s">
        <v>7</v>
      </c>
      <c r="AH449" s="87"/>
      <c r="AI449" s="87"/>
      <c r="AJ449" s="87" t="s">
        <v>529</v>
      </c>
      <c r="AK449" s="118">
        <v>43537</v>
      </c>
      <c r="AL449" s="87"/>
      <c r="AM449" s="119"/>
      <c r="AN449" s="127"/>
      <c r="AO449" s="162">
        <f>IF('SUIVI DES VERIFICATIONS'!$V449&gt;0,IF('SUIVI DES VERIFICATIONS'!$W449="",1,0),0)</f>
        <v>0</v>
      </c>
      <c r="AP449" s="141">
        <f>IF('SUIVI DES VERIFICATIONS'!$V449&gt;0,IF('SUIVI DES VERIFICATIONS'!$X449="",1,0),0)</f>
        <v>0</v>
      </c>
      <c r="AQ449" s="141">
        <f>IF('SUIVI DES VERIFICATIONS'!$V449&gt;0,IF('SUIVI DES VERIFICATIONS'!$AG449="",1,0),0)</f>
        <v>0</v>
      </c>
      <c r="AR449" s="150" t="str">
        <f>IF(Y449="","",VLOOKUP(Y449,'[1]TABLEAU LC1'!A:A,1,FALSE))</f>
        <v>2019-405</v>
      </c>
    </row>
    <row r="450" spans="1:44" ht="30" customHeight="1">
      <c r="A450" s="95" t="str">
        <f t="shared" ref="A450:A513" si="14">CONCATENATE(B450,"-",D450,"-",E450,"-",F450)</f>
        <v>43278-62--4</v>
      </c>
      <c r="B450" s="85">
        <v>43278</v>
      </c>
      <c r="C450" s="81" t="str">
        <f>VLOOKUP(A450,'Liste détentions mat2k'!$A$1:$I$2946,3,FALSE)</f>
        <v xml:space="preserve">FOSIT                         </v>
      </c>
      <c r="D450" s="86">
        <v>62</v>
      </c>
      <c r="E450" s="86"/>
      <c r="F450" s="86">
        <v>4</v>
      </c>
      <c r="G450" s="81" t="str">
        <f>IF('SUIVI DES VERIFICATIONS'!$D450="","",VLOOKUP(A450,'Liste détentions mat2k'!$A$1:$I$2946,5,FALSE))</f>
        <v xml:space="preserve">SEMAPHORE SETE                </v>
      </c>
      <c r="H450" s="81" t="str">
        <f>IF('SUIVI DES VERIFICATIONS'!$E450="","",VLOOKUP(A450,'Liste détentions mat2k'!$A$1:$I$2946,7,FALSE))</f>
        <v/>
      </c>
      <c r="I450" s="102" t="str">
        <f>IF('SUIVI DES VERIFICATIONS'!$F450="","",VLOOKUP(A450,'Liste détentions mat2k'!$A$1:$I$2946,9,FALSE))</f>
        <v xml:space="preserve">DIVERS                        </v>
      </c>
      <c r="J450" s="109" t="s">
        <v>525</v>
      </c>
      <c r="K450" s="104" t="s">
        <v>525</v>
      </c>
      <c r="L450" s="104" t="s">
        <v>525</v>
      </c>
      <c r="M450" s="104" t="s">
        <v>526</v>
      </c>
      <c r="N450" s="104" t="s">
        <v>525</v>
      </c>
      <c r="O450" s="104" t="s">
        <v>525</v>
      </c>
      <c r="P450" s="104"/>
      <c r="Q450" s="104"/>
      <c r="R450" s="104"/>
      <c r="S450" s="104"/>
      <c r="T450" s="104"/>
      <c r="U450" s="114"/>
      <c r="V450" s="123">
        <v>43551</v>
      </c>
      <c r="W450" s="117" t="s">
        <v>542</v>
      </c>
      <c r="X450" s="117" t="s">
        <v>825</v>
      </c>
      <c r="Y450" s="128" t="s">
        <v>1016</v>
      </c>
      <c r="Z450" s="123">
        <v>43551</v>
      </c>
      <c r="AA450" s="132"/>
      <c r="AB450" s="151">
        <f>IF('SUIVI DES VERIFICATIONS'!$V450="","",IF('SUIVI DES VERIFICATIONS'!$V450&lt;='SUIVI DES VERIFICATIONS'!$AD450,0,'SUIVI DES VERIFICATIONS'!$V450-'SUIVI DES VERIFICATIONS'!$AD450))</f>
        <v>0</v>
      </c>
      <c r="AC450" s="134" t="str">
        <f t="shared" ref="AC450:AC513" si="15">IF(J450&lt;&gt;"","JANVIER",IF(K450&lt;&gt;"","FEVRIER",IF(L450&lt;&gt;"","MARS",IF(M450&lt;&gt;"","AVRIL",IF(N450&lt;&gt;"","MAI",IF(O450&lt;&gt;"","JUIN",IF(P450&lt;&gt;"","JUILLET",IF(Q450&lt;&gt;"","AOUT",IF(R450&lt;&gt;"","SEPTEMBRE",IF(S450&lt;&gt;"","OCTOBRE",IF(T450&lt;&gt;"","NOVEMBRE",IF(U450&lt;&gt;"","DECEMBRE",""))))))))))))</f>
        <v>AVRIL</v>
      </c>
      <c r="AD450" s="135">
        <f>VLOOKUP('SUIVI DES VERIFICATIONS'!$AC450,'Liste 2'!$D$1:$E$12,2,FALSE)</f>
        <v>43585</v>
      </c>
      <c r="AE450" s="134">
        <f>IF('SUIVI DES VERIFICATIONS'!$V450="","",(MONTH('SUIVI DES VERIFICATIONS'!$V450))-(MONTH('SUIVI DES VERIFICATIONS'!$AD450)))</f>
        <v>-1</v>
      </c>
      <c r="AF450" s="134" t="str">
        <f>IF(V450="","",VLOOKUP(MONTH(V450),LISTES!$A$15:$B$26,2,FALSE))</f>
        <v>MARS</v>
      </c>
      <c r="AG450" s="136" t="s">
        <v>8</v>
      </c>
      <c r="AH450" s="81"/>
      <c r="AI450" s="81"/>
      <c r="AJ450" s="81"/>
      <c r="AK450" s="116"/>
      <c r="AL450" s="81"/>
      <c r="AM450" s="117"/>
      <c r="AN450" s="128"/>
      <c r="AO450" s="163">
        <f>IF('SUIVI DES VERIFICATIONS'!$V450&gt;0,IF('SUIVI DES VERIFICATIONS'!$W450="",1,0),0)</f>
        <v>0</v>
      </c>
      <c r="AP450" s="137">
        <f>IF('SUIVI DES VERIFICATIONS'!$V450&gt;0,IF('SUIVI DES VERIFICATIONS'!$X450="",1,0),0)</f>
        <v>0</v>
      </c>
      <c r="AQ450" s="137">
        <f>IF('SUIVI DES VERIFICATIONS'!$V450&gt;0,IF('SUIVI DES VERIFICATIONS'!$AG450="",1,0),0)</f>
        <v>0</v>
      </c>
      <c r="AR450" s="152" t="str">
        <f>IF(Y450="","",VLOOKUP(Y450,'[1]TABLEAU LC1'!A:A,1,FALSE))</f>
        <v>2019-894</v>
      </c>
    </row>
    <row r="451" spans="1:44" ht="30" customHeight="1">
      <c r="A451" s="94" t="str">
        <f t="shared" si="14"/>
        <v>43278-63--0</v>
      </c>
      <c r="B451" s="88">
        <v>43278</v>
      </c>
      <c r="C451" s="87" t="str">
        <f>VLOOKUP(A451,'Liste détentions mat2k'!$A$1:$I$2946,3,FALSE)</f>
        <v xml:space="preserve">FOSIT                         </v>
      </c>
      <c r="D451" s="89">
        <v>63</v>
      </c>
      <c r="E451" s="89"/>
      <c r="F451" s="89">
        <v>0</v>
      </c>
      <c r="G451" s="87" t="str">
        <f>IF('SUIVI DES VERIFICATIONS'!$D451="","",VLOOKUP(A451,'Liste détentions mat2k'!$A$1:$I$2946,5,FALSE))</f>
        <v xml:space="preserve">SEMAPHORE ESPIGUETTE          </v>
      </c>
      <c r="H451" s="87" t="str">
        <f>IF('SUIVI DES VERIFICATIONS'!$E451="","",VLOOKUP(A451,'Liste détentions mat2k'!$A$1:$I$2946,7,FALSE))</f>
        <v/>
      </c>
      <c r="I451" s="101" t="str">
        <f>IF('SUIVI DES VERIFICATIONS'!$F451="","",VLOOKUP(A451,'Liste détentions mat2k'!$A$1:$I$2946,9,FALSE))</f>
        <v xml:space="preserve">CASER/VIVRES                  </v>
      </c>
      <c r="J451" s="108" t="s">
        <v>525</v>
      </c>
      <c r="K451" s="105" t="s">
        <v>525</v>
      </c>
      <c r="L451" s="105" t="s">
        <v>525</v>
      </c>
      <c r="M451" s="105" t="s">
        <v>525</v>
      </c>
      <c r="N451" s="105" t="s">
        <v>526</v>
      </c>
      <c r="O451" s="105" t="s">
        <v>525</v>
      </c>
      <c r="P451" s="105"/>
      <c r="Q451" s="105"/>
      <c r="R451" s="105"/>
      <c r="S451" s="105"/>
      <c r="T451" s="105"/>
      <c r="U451" s="113"/>
      <c r="V451" s="122">
        <v>43587</v>
      </c>
      <c r="W451" s="119" t="s">
        <v>542</v>
      </c>
      <c r="X451" s="119" t="s">
        <v>825</v>
      </c>
      <c r="Y451" s="127" t="s">
        <v>1544</v>
      </c>
      <c r="Z451" s="122">
        <v>43587</v>
      </c>
      <c r="AA451" s="131"/>
      <c r="AB451" s="149">
        <f>IF('SUIVI DES VERIFICATIONS'!$V451="","",IF('SUIVI DES VERIFICATIONS'!$V451&lt;='SUIVI DES VERIFICATIONS'!$AD451,0,'SUIVI DES VERIFICATIONS'!$V451-'SUIVI DES VERIFICATIONS'!$AD451))</f>
        <v>0</v>
      </c>
      <c r="AC451" s="138" t="str">
        <f t="shared" si="15"/>
        <v>MAI</v>
      </c>
      <c r="AD451" s="139">
        <f>VLOOKUP('SUIVI DES VERIFICATIONS'!$AC451,'Liste 2'!$D$1:$E$12,2,FALSE)</f>
        <v>43616</v>
      </c>
      <c r="AE451" s="138">
        <f>IF('SUIVI DES VERIFICATIONS'!$V451="","",(MONTH('SUIVI DES VERIFICATIONS'!$V451))-(MONTH('SUIVI DES VERIFICATIONS'!$AD451)))</f>
        <v>0</v>
      </c>
      <c r="AF451" s="138" t="str">
        <f>IF(V451="","",VLOOKUP(MONTH(V451),LISTES!$A$15:$B$26,2,FALSE))</f>
        <v>MAI</v>
      </c>
      <c r="AG451" s="140"/>
      <c r="AH451" s="87"/>
      <c r="AI451" s="87"/>
      <c r="AJ451" s="87"/>
      <c r="AK451" s="118"/>
      <c r="AL451" s="87"/>
      <c r="AM451" s="119"/>
      <c r="AN451" s="127"/>
      <c r="AO451" s="162">
        <f>IF('SUIVI DES VERIFICATIONS'!$V451&gt;0,IF('SUIVI DES VERIFICATIONS'!$W451="",1,0),0)</f>
        <v>0</v>
      </c>
      <c r="AP451" s="141">
        <f>IF('SUIVI DES VERIFICATIONS'!$V451&gt;0,IF('SUIVI DES VERIFICATIONS'!$X451="",1,0),0)</f>
        <v>0</v>
      </c>
      <c r="AQ451" s="141">
        <f>IF('SUIVI DES VERIFICATIONS'!$V451&gt;0,IF('SUIVI DES VERIFICATIONS'!$AG451="",1,0),0)</f>
        <v>1</v>
      </c>
      <c r="AR451" s="150" t="str">
        <f>IF(Y451="","",VLOOKUP(Y451,'[1]TABLEAU LC1'!A:A,1,FALSE))</f>
        <v>2019-1547</v>
      </c>
    </row>
    <row r="452" spans="1:44" ht="30" customHeight="1">
      <c r="A452" s="95" t="str">
        <f t="shared" si="14"/>
        <v>43278-63--2</v>
      </c>
      <c r="B452" s="85">
        <v>43278</v>
      </c>
      <c r="C452" s="81" t="str">
        <f>VLOOKUP(A452,'Liste détentions mat2k'!$A$1:$I$2946,3,FALSE)</f>
        <v xml:space="preserve">FOSIT                         </v>
      </c>
      <c r="D452" s="86">
        <v>63</v>
      </c>
      <c r="E452" s="86"/>
      <c r="F452" s="86">
        <v>2</v>
      </c>
      <c r="G452" s="81" t="str">
        <f>IF('SUIVI DES VERIFICATIONS'!$D452="","",VLOOKUP(A452,'Liste détentions mat2k'!$A$1:$I$2946,5,FALSE))</f>
        <v xml:space="preserve">SEMAPHORE ESPIGUETTE          </v>
      </c>
      <c r="H452" s="81" t="str">
        <f>IF('SUIVI DES VERIFICATIONS'!$E452="","",VLOOKUP(A452,'Liste détentions mat2k'!$A$1:$I$2946,7,FALSE))</f>
        <v/>
      </c>
      <c r="I452" s="102" t="str">
        <f>IF('SUIVI DES VERIFICATIONS'!$F452="","",VLOOKUP(A452,'Liste détentions mat2k'!$A$1:$I$2946,9,FALSE))</f>
        <v xml:space="preserve">EFFTS SPCX/SECU/DSS           </v>
      </c>
      <c r="J452" s="109"/>
      <c r="K452" s="104" t="s">
        <v>526</v>
      </c>
      <c r="L452" s="104" t="s">
        <v>525</v>
      </c>
      <c r="M452" s="104" t="s">
        <v>525</v>
      </c>
      <c r="N452" s="104" t="s">
        <v>525</v>
      </c>
      <c r="O452" s="104" t="s">
        <v>525</v>
      </c>
      <c r="P452" s="104"/>
      <c r="Q452" s="104"/>
      <c r="R452" s="104"/>
      <c r="S452" s="104"/>
      <c r="T452" s="104"/>
      <c r="U452" s="114"/>
      <c r="V452" s="123">
        <v>43493</v>
      </c>
      <c r="W452" s="117" t="s">
        <v>542</v>
      </c>
      <c r="X452" s="117" t="s">
        <v>825</v>
      </c>
      <c r="Y452" s="128" t="s">
        <v>588</v>
      </c>
      <c r="Z452" s="123">
        <v>43493</v>
      </c>
      <c r="AA452" s="132"/>
      <c r="AB452" s="151">
        <f>IF('SUIVI DES VERIFICATIONS'!$V452="","",IF('SUIVI DES VERIFICATIONS'!$V452&lt;='SUIVI DES VERIFICATIONS'!$AD452,0,'SUIVI DES VERIFICATIONS'!$V452-'SUIVI DES VERIFICATIONS'!$AD452))</f>
        <v>0</v>
      </c>
      <c r="AC452" s="134" t="str">
        <f t="shared" si="15"/>
        <v>FEVRIER</v>
      </c>
      <c r="AD452" s="135">
        <f>VLOOKUP('SUIVI DES VERIFICATIONS'!$AC452,'Liste 2'!$D$1:$E$12,2,FALSE)</f>
        <v>43524</v>
      </c>
      <c r="AE452" s="134">
        <f>IF('SUIVI DES VERIFICATIONS'!$V452="","",(MONTH('SUIVI DES VERIFICATIONS'!$V452))-(MONTH('SUIVI DES VERIFICATIONS'!$AD452)))</f>
        <v>-1</v>
      </c>
      <c r="AF452" s="134" t="str">
        <f>IF(V452="","",VLOOKUP(MONTH(V452),LISTES!$A$15:$B$26,2,FALSE))</f>
        <v>JANVIER</v>
      </c>
      <c r="AG452" s="136" t="s">
        <v>6</v>
      </c>
      <c r="AH452" s="81"/>
      <c r="AI452" s="81"/>
      <c r="AJ452" s="81" t="s">
        <v>529</v>
      </c>
      <c r="AK452" s="116">
        <v>43537</v>
      </c>
      <c r="AL452" s="81"/>
      <c r="AM452" s="117"/>
      <c r="AN452" s="128"/>
      <c r="AO452" s="163">
        <f>IF('SUIVI DES VERIFICATIONS'!$V452&gt;0,IF('SUIVI DES VERIFICATIONS'!$W452="",1,0),0)</f>
        <v>0</v>
      </c>
      <c r="AP452" s="137">
        <f>IF('SUIVI DES VERIFICATIONS'!$V452&gt;0,IF('SUIVI DES VERIFICATIONS'!$X452="",1,0),0)</f>
        <v>0</v>
      </c>
      <c r="AQ452" s="137">
        <f>IF('SUIVI DES VERIFICATIONS'!$V452&gt;0,IF('SUIVI DES VERIFICATIONS'!$AG452="",1,0),0)</f>
        <v>0</v>
      </c>
      <c r="AR452" s="152" t="str">
        <f>IF(Y452="","",VLOOKUP(Y452,'[1]TABLEAU LC1'!A:A,1,FALSE))</f>
        <v>2019-219</v>
      </c>
    </row>
    <row r="453" spans="1:44" ht="30" customHeight="1">
      <c r="A453" s="94" t="str">
        <f t="shared" si="14"/>
        <v>43278-63--3</v>
      </c>
      <c r="B453" s="88">
        <v>43278</v>
      </c>
      <c r="C453" s="87" t="str">
        <f>VLOOKUP(A453,'Liste détentions mat2k'!$A$1:$I$2946,3,FALSE)</f>
        <v xml:space="preserve">FOSIT                         </v>
      </c>
      <c r="D453" s="89">
        <v>63</v>
      </c>
      <c r="E453" s="89"/>
      <c r="F453" s="89">
        <v>3</v>
      </c>
      <c r="G453" s="87" t="str">
        <f>IF('SUIVI DES VERIFICATIONS'!$D453="","",VLOOKUP(A453,'Liste détentions mat2k'!$A$1:$I$2946,5,FALSE))</f>
        <v xml:space="preserve">SEMAPHORE ESPIGUETTE          </v>
      </c>
      <c r="H453" s="87" t="str">
        <f>IF('SUIVI DES VERIFICATIONS'!$E453="","",VLOOKUP(A453,'Liste détentions mat2k'!$A$1:$I$2946,7,FALSE))</f>
        <v/>
      </c>
      <c r="I453" s="101" t="str">
        <f>IF('SUIVI DES VERIFICATIONS'!$F453="","",VLOOKUP(A453,'Liste détentions mat2k'!$A$1:$I$2946,9,FALSE))</f>
        <v xml:space="preserve">PAVILLON/COUCHAGE             </v>
      </c>
      <c r="J453" s="108" t="s">
        <v>525</v>
      </c>
      <c r="K453" s="105" t="s">
        <v>525</v>
      </c>
      <c r="L453" s="105" t="s">
        <v>526</v>
      </c>
      <c r="M453" s="105" t="s">
        <v>525</v>
      </c>
      <c r="N453" s="105" t="s">
        <v>525</v>
      </c>
      <c r="O453" s="105" t="s">
        <v>525</v>
      </c>
      <c r="P453" s="105"/>
      <c r="Q453" s="105"/>
      <c r="R453" s="105"/>
      <c r="S453" s="105"/>
      <c r="T453" s="105"/>
      <c r="U453" s="113"/>
      <c r="V453" s="122">
        <v>43531</v>
      </c>
      <c r="W453" s="119" t="s">
        <v>542</v>
      </c>
      <c r="X453" s="119" t="s">
        <v>825</v>
      </c>
      <c r="Y453" s="127" t="s">
        <v>823</v>
      </c>
      <c r="Z453" s="122">
        <v>43522</v>
      </c>
      <c r="AA453" s="131"/>
      <c r="AB453" s="149">
        <f>IF('SUIVI DES VERIFICATIONS'!$V453="","",IF('SUIVI DES VERIFICATIONS'!$V453&lt;='SUIVI DES VERIFICATIONS'!$AD453,0,'SUIVI DES VERIFICATIONS'!$V453-'SUIVI DES VERIFICATIONS'!$AD453))</f>
        <v>0</v>
      </c>
      <c r="AC453" s="138" t="str">
        <f t="shared" si="15"/>
        <v>MARS</v>
      </c>
      <c r="AD453" s="139">
        <f>VLOOKUP('SUIVI DES VERIFICATIONS'!$AC453,'Liste 2'!$D$1:$E$12,2,FALSE)</f>
        <v>43555</v>
      </c>
      <c r="AE453" s="138">
        <f>IF('SUIVI DES VERIFICATIONS'!$V453="","",(MONTH('SUIVI DES VERIFICATIONS'!$V453))-(MONTH('SUIVI DES VERIFICATIONS'!$AD453)))</f>
        <v>0</v>
      </c>
      <c r="AF453" s="138" t="str">
        <f>IF(V453="","",VLOOKUP(MONTH(V453),LISTES!$A$15:$B$26,2,FALSE))</f>
        <v>MARS</v>
      </c>
      <c r="AG453" s="140" t="s">
        <v>8</v>
      </c>
      <c r="AH453" s="87"/>
      <c r="AI453" s="87"/>
      <c r="AJ453" s="87" t="s">
        <v>529</v>
      </c>
      <c r="AK453" s="118">
        <v>43544</v>
      </c>
      <c r="AL453" s="87"/>
      <c r="AM453" s="119"/>
      <c r="AN453" s="127"/>
      <c r="AO453" s="162">
        <f>IF('SUIVI DES VERIFICATIONS'!$V453&gt;0,IF('SUIVI DES VERIFICATIONS'!$W453="",1,0),0)</f>
        <v>0</v>
      </c>
      <c r="AP453" s="141">
        <f>IF('SUIVI DES VERIFICATIONS'!$V453&gt;0,IF('SUIVI DES VERIFICATIONS'!$X453="",1,0),0)</f>
        <v>0</v>
      </c>
      <c r="AQ453" s="141">
        <f>IF('SUIVI DES VERIFICATIONS'!$V453&gt;0,IF('SUIVI DES VERIFICATIONS'!$AG453="",1,0),0)</f>
        <v>0</v>
      </c>
      <c r="AR453" s="150" t="str">
        <f>IF(Y453="","",VLOOKUP(Y453,'[1]TABLEAU LC1'!A:A,1,FALSE))</f>
        <v>2019-710</v>
      </c>
    </row>
    <row r="454" spans="1:44" ht="30" customHeight="1">
      <c r="A454" s="95" t="str">
        <f t="shared" si="14"/>
        <v>43278-63--4</v>
      </c>
      <c r="B454" s="85">
        <v>43278</v>
      </c>
      <c r="C454" s="81" t="str">
        <f>VLOOKUP(A454,'Liste détentions mat2k'!$A$1:$I$2946,3,FALSE)</f>
        <v xml:space="preserve">FOSIT                         </v>
      </c>
      <c r="D454" s="86">
        <v>63</v>
      </c>
      <c r="E454" s="86"/>
      <c r="F454" s="86">
        <v>4</v>
      </c>
      <c r="G454" s="81" t="str">
        <f>IF('SUIVI DES VERIFICATIONS'!$D454="","",VLOOKUP(A454,'Liste détentions mat2k'!$A$1:$I$2946,5,FALSE))</f>
        <v xml:space="preserve">SEMAPHORE ESPIGUETTE          </v>
      </c>
      <c r="H454" s="81" t="str">
        <f>IF('SUIVI DES VERIFICATIONS'!$E454="","",VLOOKUP(A454,'Liste détentions mat2k'!$A$1:$I$2946,7,FALSE))</f>
        <v/>
      </c>
      <c r="I454" s="102" t="str">
        <f>IF('SUIVI DES VERIFICATIONS'!$F454="","",VLOOKUP(A454,'Liste détentions mat2k'!$A$1:$I$2946,9,FALSE))</f>
        <v xml:space="preserve">DIVERS                        </v>
      </c>
      <c r="J454" s="109" t="s">
        <v>525</v>
      </c>
      <c r="K454" s="104" t="s">
        <v>525</v>
      </c>
      <c r="L454" s="104" t="s">
        <v>525</v>
      </c>
      <c r="M454" s="104" t="s">
        <v>525</v>
      </c>
      <c r="N454" s="104" t="s">
        <v>525</v>
      </c>
      <c r="O454" s="104" t="s">
        <v>526</v>
      </c>
      <c r="P454" s="104"/>
      <c r="Q454" s="104"/>
      <c r="R454" s="104"/>
      <c r="S454" s="104"/>
      <c r="T454" s="104"/>
      <c r="U454" s="114"/>
      <c r="V454" s="123"/>
      <c r="W454" s="117"/>
      <c r="X454" s="117"/>
      <c r="Y454" s="128"/>
      <c r="Z454" s="123"/>
      <c r="AA454" s="132"/>
      <c r="AB454" s="151" t="str">
        <f>IF('SUIVI DES VERIFICATIONS'!$V454="","",IF('SUIVI DES VERIFICATIONS'!$V454&lt;='SUIVI DES VERIFICATIONS'!$AD454,0,'SUIVI DES VERIFICATIONS'!$V454-'SUIVI DES VERIFICATIONS'!$AD454))</f>
        <v/>
      </c>
      <c r="AC454" s="134" t="str">
        <f t="shared" si="15"/>
        <v>JUIN</v>
      </c>
      <c r="AD454" s="135">
        <f>VLOOKUP('SUIVI DES VERIFICATIONS'!$AC454,'Liste 2'!$D$1:$E$12,2,FALSE)</f>
        <v>43646</v>
      </c>
      <c r="AE454" s="134" t="str">
        <f>IF('SUIVI DES VERIFICATIONS'!$V454="","",(MONTH('SUIVI DES VERIFICATIONS'!$V454))-(MONTH('SUIVI DES VERIFICATIONS'!$AD454)))</f>
        <v/>
      </c>
      <c r="AF454" s="134" t="str">
        <f>IF(V454="","",VLOOKUP(MONTH(V454),LISTES!$A$15:$B$26,2,FALSE))</f>
        <v/>
      </c>
      <c r="AG454" s="136"/>
      <c r="AH454" s="81"/>
      <c r="AI454" s="81"/>
      <c r="AJ454" s="81"/>
      <c r="AK454" s="116"/>
      <c r="AL454" s="81"/>
      <c r="AM454" s="117"/>
      <c r="AN454" s="128"/>
      <c r="AO454" s="163">
        <f>IF('SUIVI DES VERIFICATIONS'!$V454&gt;0,IF('SUIVI DES VERIFICATIONS'!$W454="",1,0),0)</f>
        <v>0</v>
      </c>
      <c r="AP454" s="137">
        <f>IF('SUIVI DES VERIFICATIONS'!$V454&gt;0,IF('SUIVI DES VERIFICATIONS'!$X454="",1,0),0)</f>
        <v>0</v>
      </c>
      <c r="AQ454" s="137">
        <f>IF('SUIVI DES VERIFICATIONS'!$V454&gt;0,IF('SUIVI DES VERIFICATIONS'!$AG454="",1,0),0)</f>
        <v>0</v>
      </c>
      <c r="AR454" s="152" t="str">
        <f>IF(Y454="","",VLOOKUP(Y454,'[1]TABLEAU LC1'!A:A,1,FALSE))</f>
        <v/>
      </c>
    </row>
    <row r="455" spans="1:44" ht="30" customHeight="1">
      <c r="A455" s="94" t="str">
        <f t="shared" si="14"/>
        <v>43278-64--0</v>
      </c>
      <c r="B455" s="88">
        <v>43278</v>
      </c>
      <c r="C455" s="87" t="str">
        <f>VLOOKUP(A455,'Liste détentions mat2k'!$A$1:$I$2946,3,FALSE)</f>
        <v xml:space="preserve">FOSIT                         </v>
      </c>
      <c r="D455" s="89">
        <v>64</v>
      </c>
      <c r="E455" s="89"/>
      <c r="F455" s="89">
        <v>0</v>
      </c>
      <c r="G455" s="87" t="str">
        <f>IF('SUIVI DES VERIFICATIONS'!$D455="","",VLOOKUP(A455,'Liste détentions mat2k'!$A$1:$I$2946,5,FALSE))</f>
        <v xml:space="preserve">SEMAPHORE COURONNE            </v>
      </c>
      <c r="H455" s="87" t="str">
        <f>IF('SUIVI DES VERIFICATIONS'!$E455="","",VLOOKUP(A455,'Liste détentions mat2k'!$A$1:$I$2946,7,FALSE))</f>
        <v/>
      </c>
      <c r="I455" s="101" t="str">
        <f>IF('SUIVI DES VERIFICATIONS'!$F455="","",VLOOKUP(A455,'Liste détentions mat2k'!$A$1:$I$2946,9,FALSE))</f>
        <v xml:space="preserve">CASER/VIVRES                  </v>
      </c>
      <c r="J455" s="108" t="s">
        <v>525</v>
      </c>
      <c r="K455" s="105" t="s">
        <v>525</v>
      </c>
      <c r="L455" s="105" t="s">
        <v>525</v>
      </c>
      <c r="M455" s="105" t="s">
        <v>525</v>
      </c>
      <c r="N455" s="105" t="s">
        <v>525</v>
      </c>
      <c r="O455" s="105" t="s">
        <v>526</v>
      </c>
      <c r="P455" s="105"/>
      <c r="Q455" s="105"/>
      <c r="R455" s="105"/>
      <c r="S455" s="105"/>
      <c r="T455" s="105"/>
      <c r="U455" s="113"/>
      <c r="V455" s="122"/>
      <c r="W455" s="119"/>
      <c r="X455" s="119"/>
      <c r="Y455" s="127"/>
      <c r="Z455" s="122"/>
      <c r="AA455" s="131"/>
      <c r="AB455" s="149" t="str">
        <f>IF('SUIVI DES VERIFICATIONS'!$V455="","",IF('SUIVI DES VERIFICATIONS'!$V455&lt;='SUIVI DES VERIFICATIONS'!$AD455,0,'SUIVI DES VERIFICATIONS'!$V455-'SUIVI DES VERIFICATIONS'!$AD455))</f>
        <v/>
      </c>
      <c r="AC455" s="138" t="str">
        <f t="shared" si="15"/>
        <v>JUIN</v>
      </c>
      <c r="AD455" s="139">
        <f>VLOOKUP('SUIVI DES VERIFICATIONS'!$AC455,'Liste 2'!$D$1:$E$12,2,FALSE)</f>
        <v>43646</v>
      </c>
      <c r="AE455" s="138" t="str">
        <f>IF('SUIVI DES VERIFICATIONS'!$V455="","",(MONTH('SUIVI DES VERIFICATIONS'!$V455))-(MONTH('SUIVI DES VERIFICATIONS'!$AD455)))</f>
        <v/>
      </c>
      <c r="AF455" s="138" t="str">
        <f>IF(V455="","",VLOOKUP(MONTH(V455),LISTES!$A$15:$B$26,2,FALSE))</f>
        <v/>
      </c>
      <c r="AG455" s="140"/>
      <c r="AH455" s="87"/>
      <c r="AI455" s="87"/>
      <c r="AJ455" s="87"/>
      <c r="AK455" s="118"/>
      <c r="AL455" s="87"/>
      <c r="AM455" s="119"/>
      <c r="AN455" s="127"/>
      <c r="AO455" s="162">
        <f>IF('SUIVI DES VERIFICATIONS'!$V455&gt;0,IF('SUIVI DES VERIFICATIONS'!$W455="",1,0),0)</f>
        <v>0</v>
      </c>
      <c r="AP455" s="141">
        <f>IF('SUIVI DES VERIFICATIONS'!$V455&gt;0,IF('SUIVI DES VERIFICATIONS'!$X455="",1,0),0)</f>
        <v>0</v>
      </c>
      <c r="AQ455" s="141">
        <f>IF('SUIVI DES VERIFICATIONS'!$V455&gt;0,IF('SUIVI DES VERIFICATIONS'!$AG455="",1,0),0)</f>
        <v>0</v>
      </c>
      <c r="AR455" s="150" t="str">
        <f>IF(Y455="","",VLOOKUP(Y455,'[1]TABLEAU LC1'!A:A,1,FALSE))</f>
        <v/>
      </c>
    </row>
    <row r="456" spans="1:44" ht="30" customHeight="1">
      <c r="A456" s="95" t="str">
        <f t="shared" si="14"/>
        <v>43278-64--2</v>
      </c>
      <c r="B456" s="85">
        <v>43278</v>
      </c>
      <c r="C456" s="81" t="str">
        <f>VLOOKUP(A456,'Liste détentions mat2k'!$A$1:$I$2946,3,FALSE)</f>
        <v xml:space="preserve">FOSIT                         </v>
      </c>
      <c r="D456" s="86">
        <v>64</v>
      </c>
      <c r="E456" s="86"/>
      <c r="F456" s="86">
        <v>2</v>
      </c>
      <c r="G456" s="81" t="str">
        <f>IF('SUIVI DES VERIFICATIONS'!$D456="","",VLOOKUP(A456,'Liste détentions mat2k'!$A$1:$I$2946,5,FALSE))</f>
        <v xml:space="preserve">SEMAPHORE COURONNE            </v>
      </c>
      <c r="H456" s="81" t="str">
        <f>IF('SUIVI DES VERIFICATIONS'!$E456="","",VLOOKUP(A456,'Liste détentions mat2k'!$A$1:$I$2946,7,FALSE))</f>
        <v/>
      </c>
      <c r="I456" s="102" t="str">
        <f>IF('SUIVI DES VERIFICATIONS'!$F456="","",VLOOKUP(A456,'Liste détentions mat2k'!$A$1:$I$2946,9,FALSE))</f>
        <v xml:space="preserve">EFFTS SPCX/SECU/DSS           </v>
      </c>
      <c r="J456" s="109"/>
      <c r="K456" s="104" t="s">
        <v>526</v>
      </c>
      <c r="L456" s="104" t="s">
        <v>525</v>
      </c>
      <c r="M456" s="104" t="s">
        <v>525</v>
      </c>
      <c r="N456" s="104" t="s">
        <v>525</v>
      </c>
      <c r="O456" s="104" t="s">
        <v>525</v>
      </c>
      <c r="P456" s="104"/>
      <c r="Q456" s="104"/>
      <c r="R456" s="104"/>
      <c r="S456" s="104"/>
      <c r="T456" s="104"/>
      <c r="U456" s="114"/>
      <c r="V456" s="123">
        <v>43500</v>
      </c>
      <c r="W456" s="117" t="s">
        <v>542</v>
      </c>
      <c r="X456" s="117" t="s">
        <v>825</v>
      </c>
      <c r="Y456" s="128" t="s">
        <v>616</v>
      </c>
      <c r="Z456" s="123">
        <v>43493</v>
      </c>
      <c r="AA456" s="132"/>
      <c r="AB456" s="151">
        <f>IF('SUIVI DES VERIFICATIONS'!$V456="","",IF('SUIVI DES VERIFICATIONS'!$V456&lt;='SUIVI DES VERIFICATIONS'!$AD456,0,'SUIVI DES VERIFICATIONS'!$V456-'SUIVI DES VERIFICATIONS'!$AD456))</f>
        <v>0</v>
      </c>
      <c r="AC456" s="134" t="str">
        <f t="shared" si="15"/>
        <v>FEVRIER</v>
      </c>
      <c r="AD456" s="135">
        <f>VLOOKUP('SUIVI DES VERIFICATIONS'!$AC456,'Liste 2'!$D$1:$E$12,2,FALSE)</f>
        <v>43524</v>
      </c>
      <c r="AE456" s="134">
        <f>IF('SUIVI DES VERIFICATIONS'!$V456="","",(MONTH('SUIVI DES VERIFICATIONS'!$V456))-(MONTH('SUIVI DES VERIFICATIONS'!$AD456)))</f>
        <v>0</v>
      </c>
      <c r="AF456" s="134" t="str">
        <f>IF(V456="","",VLOOKUP(MONTH(V456),LISTES!$A$15:$B$26,2,FALSE))</f>
        <v>FEVRIER</v>
      </c>
      <c r="AG456" s="136" t="s">
        <v>6</v>
      </c>
      <c r="AH456" s="81"/>
      <c r="AI456" s="81"/>
      <c r="AJ456" s="81" t="s">
        <v>529</v>
      </c>
      <c r="AK456" s="116">
        <v>43537</v>
      </c>
      <c r="AL456" s="81"/>
      <c r="AM456" s="117"/>
      <c r="AN456" s="128"/>
      <c r="AO456" s="163">
        <f>IF('SUIVI DES VERIFICATIONS'!$V456&gt;0,IF('SUIVI DES VERIFICATIONS'!$W456="",1,0),0)</f>
        <v>0</v>
      </c>
      <c r="AP456" s="137">
        <f>IF('SUIVI DES VERIFICATIONS'!$V456&gt;0,IF('SUIVI DES VERIFICATIONS'!$X456="",1,0),0)</f>
        <v>0</v>
      </c>
      <c r="AQ456" s="137">
        <f>IF('SUIVI DES VERIFICATIONS'!$V456&gt;0,IF('SUIVI DES VERIFICATIONS'!$AG456="",1,0),0)</f>
        <v>0</v>
      </c>
      <c r="AR456" s="152" t="str">
        <f>IF(Y456="","",VLOOKUP(Y456,'[1]TABLEAU LC1'!A:A,1,FALSE))</f>
        <v>2019-265</v>
      </c>
    </row>
    <row r="457" spans="1:44" ht="30" customHeight="1">
      <c r="A457" s="94" t="str">
        <f t="shared" si="14"/>
        <v>43278-64--3</v>
      </c>
      <c r="B457" s="88">
        <v>43278</v>
      </c>
      <c r="C457" s="87" t="str">
        <f>VLOOKUP(A457,'Liste détentions mat2k'!$A$1:$I$2946,3,FALSE)</f>
        <v xml:space="preserve">FOSIT                         </v>
      </c>
      <c r="D457" s="89">
        <v>64</v>
      </c>
      <c r="E457" s="89"/>
      <c r="F457" s="89">
        <v>3</v>
      </c>
      <c r="G457" s="87" t="str">
        <f>IF('SUIVI DES VERIFICATIONS'!$D457="","",VLOOKUP(A457,'Liste détentions mat2k'!$A$1:$I$2946,5,FALSE))</f>
        <v xml:space="preserve">SEMAPHORE COURONNE            </v>
      </c>
      <c r="H457" s="87" t="str">
        <f>IF('SUIVI DES VERIFICATIONS'!$E457="","",VLOOKUP(A457,'Liste détentions mat2k'!$A$1:$I$2946,7,FALSE))</f>
        <v/>
      </c>
      <c r="I457" s="101" t="str">
        <f>IF('SUIVI DES VERIFICATIONS'!$F457="","",VLOOKUP(A457,'Liste détentions mat2k'!$A$1:$I$2946,9,FALSE))</f>
        <v xml:space="preserve">PAVILL/COUCHAGE               </v>
      </c>
      <c r="J457" s="108" t="s">
        <v>525</v>
      </c>
      <c r="K457" s="105" t="s">
        <v>526</v>
      </c>
      <c r="L457" s="105" t="s">
        <v>525</v>
      </c>
      <c r="M457" s="105" t="s">
        <v>525</v>
      </c>
      <c r="N457" s="105" t="s">
        <v>525</v>
      </c>
      <c r="O457" s="105" t="s">
        <v>525</v>
      </c>
      <c r="P457" s="105"/>
      <c r="Q457" s="105"/>
      <c r="R457" s="105"/>
      <c r="S457" s="105"/>
      <c r="T457" s="105"/>
      <c r="U457" s="113"/>
      <c r="V457" s="122">
        <v>43500</v>
      </c>
      <c r="W457" s="119" t="s">
        <v>542</v>
      </c>
      <c r="X457" s="119" t="s">
        <v>825</v>
      </c>
      <c r="Y457" s="127" t="s">
        <v>617</v>
      </c>
      <c r="Z457" s="122">
        <v>43493</v>
      </c>
      <c r="AA457" s="131"/>
      <c r="AB457" s="149">
        <f>IF('SUIVI DES VERIFICATIONS'!$V457="","",IF('SUIVI DES VERIFICATIONS'!$V457&lt;='SUIVI DES VERIFICATIONS'!$AD457,0,'SUIVI DES VERIFICATIONS'!$V457-'SUIVI DES VERIFICATIONS'!$AD457))</f>
        <v>0</v>
      </c>
      <c r="AC457" s="138" t="str">
        <f t="shared" si="15"/>
        <v>FEVRIER</v>
      </c>
      <c r="AD457" s="139">
        <f>VLOOKUP('SUIVI DES VERIFICATIONS'!$AC457,'Liste 2'!$D$1:$E$12,2,FALSE)</f>
        <v>43524</v>
      </c>
      <c r="AE457" s="138">
        <f>IF('SUIVI DES VERIFICATIONS'!$V457="","",(MONTH('SUIVI DES VERIFICATIONS'!$V457))-(MONTH('SUIVI DES VERIFICATIONS'!$AD457)))</f>
        <v>0</v>
      </c>
      <c r="AF457" s="138" t="str">
        <f>IF(V457="","",VLOOKUP(MONTH(V457),LISTES!$A$15:$B$26,2,FALSE))</f>
        <v>FEVRIER</v>
      </c>
      <c r="AG457" s="140" t="s">
        <v>6</v>
      </c>
      <c r="AH457" s="87"/>
      <c r="AI457" s="87"/>
      <c r="AJ457" s="87" t="s">
        <v>529</v>
      </c>
      <c r="AK457" s="118">
        <v>43537</v>
      </c>
      <c r="AL457" s="87"/>
      <c r="AM457" s="119"/>
      <c r="AN457" s="127"/>
      <c r="AO457" s="162">
        <f>IF('SUIVI DES VERIFICATIONS'!$V457&gt;0,IF('SUIVI DES VERIFICATIONS'!$W457="",1,0),0)</f>
        <v>0</v>
      </c>
      <c r="AP457" s="141">
        <f>IF('SUIVI DES VERIFICATIONS'!$V457&gt;0,IF('SUIVI DES VERIFICATIONS'!$X457="",1,0),0)</f>
        <v>0</v>
      </c>
      <c r="AQ457" s="141">
        <f>IF('SUIVI DES VERIFICATIONS'!$V457&gt;0,IF('SUIVI DES VERIFICATIONS'!$AG457="",1,0),0)</f>
        <v>0</v>
      </c>
      <c r="AR457" s="150" t="str">
        <f>IF(Y457="","",VLOOKUP(Y457,'[1]TABLEAU LC1'!A:A,1,FALSE))</f>
        <v>2019-266</v>
      </c>
    </row>
    <row r="458" spans="1:44" ht="30" customHeight="1">
      <c r="A458" s="95" t="str">
        <f t="shared" si="14"/>
        <v>43278-64--4</v>
      </c>
      <c r="B458" s="85">
        <v>43278</v>
      </c>
      <c r="C458" s="81" t="str">
        <f>VLOOKUP(A458,'Liste détentions mat2k'!$A$1:$I$2946,3,FALSE)</f>
        <v xml:space="preserve">FOSIT                         </v>
      </c>
      <c r="D458" s="86">
        <v>64</v>
      </c>
      <c r="E458" s="86"/>
      <c r="F458" s="86">
        <v>4</v>
      </c>
      <c r="G458" s="81" t="str">
        <f>IF('SUIVI DES VERIFICATIONS'!$D458="","",VLOOKUP(A458,'Liste détentions mat2k'!$A$1:$I$2946,5,FALSE))</f>
        <v xml:space="preserve">SEMAPHORE COURONNE            </v>
      </c>
      <c r="H458" s="81" t="str">
        <f>IF('SUIVI DES VERIFICATIONS'!$E458="","",VLOOKUP(A458,'Liste détentions mat2k'!$A$1:$I$2946,7,FALSE))</f>
        <v/>
      </c>
      <c r="I458" s="102" t="str">
        <f>IF('SUIVI DES VERIFICATIONS'!$F458="","",VLOOKUP(A458,'Liste détentions mat2k'!$A$1:$I$2946,9,FALSE))</f>
        <v xml:space="preserve">DIVERS                        </v>
      </c>
      <c r="J458" s="109" t="s">
        <v>525</v>
      </c>
      <c r="K458" s="104" t="s">
        <v>525</v>
      </c>
      <c r="L458" s="104" t="s">
        <v>525</v>
      </c>
      <c r="M458" s="104" t="s">
        <v>525</v>
      </c>
      <c r="N458" s="104" t="s">
        <v>525</v>
      </c>
      <c r="O458" s="104" t="s">
        <v>526</v>
      </c>
      <c r="P458" s="104"/>
      <c r="Q458" s="104"/>
      <c r="R458" s="104"/>
      <c r="S458" s="104"/>
      <c r="T458" s="104"/>
      <c r="U458" s="114"/>
      <c r="V458" s="123"/>
      <c r="W458" s="117"/>
      <c r="X458" s="117"/>
      <c r="Y458" s="128"/>
      <c r="Z458" s="123"/>
      <c r="AA458" s="132"/>
      <c r="AB458" s="151" t="str">
        <f>IF('SUIVI DES VERIFICATIONS'!$V458="","",IF('SUIVI DES VERIFICATIONS'!$V458&lt;='SUIVI DES VERIFICATIONS'!$AD458,0,'SUIVI DES VERIFICATIONS'!$V458-'SUIVI DES VERIFICATIONS'!$AD458))</f>
        <v/>
      </c>
      <c r="AC458" s="134" t="str">
        <f t="shared" si="15"/>
        <v>JUIN</v>
      </c>
      <c r="AD458" s="135">
        <f>VLOOKUP('SUIVI DES VERIFICATIONS'!$AC458,'Liste 2'!$D$1:$E$12,2,FALSE)</f>
        <v>43646</v>
      </c>
      <c r="AE458" s="134" t="str">
        <f>IF('SUIVI DES VERIFICATIONS'!$V458="","",(MONTH('SUIVI DES VERIFICATIONS'!$V458))-(MONTH('SUIVI DES VERIFICATIONS'!$AD458)))</f>
        <v/>
      </c>
      <c r="AF458" s="134" t="str">
        <f>IF(V458="","",VLOOKUP(MONTH(V458),LISTES!$A$15:$B$26,2,FALSE))</f>
        <v/>
      </c>
      <c r="AG458" s="136"/>
      <c r="AH458" s="81"/>
      <c r="AI458" s="81"/>
      <c r="AJ458" s="81"/>
      <c r="AK458" s="116"/>
      <c r="AL458" s="81"/>
      <c r="AM458" s="117"/>
      <c r="AN458" s="128"/>
      <c r="AO458" s="163">
        <f>IF('SUIVI DES VERIFICATIONS'!$V458&gt;0,IF('SUIVI DES VERIFICATIONS'!$W458="",1,0),0)</f>
        <v>0</v>
      </c>
      <c r="AP458" s="137">
        <f>IF('SUIVI DES VERIFICATIONS'!$V458&gt;0,IF('SUIVI DES VERIFICATIONS'!$X458="",1,0),0)</f>
        <v>0</v>
      </c>
      <c r="AQ458" s="137">
        <f>IF('SUIVI DES VERIFICATIONS'!$V458&gt;0,IF('SUIVI DES VERIFICATIONS'!$AG458="",1,0),0)</f>
        <v>0</v>
      </c>
      <c r="AR458" s="152" t="str">
        <f>IF(Y458="","",VLOOKUP(Y458,'[1]TABLEAU LC1'!A:A,1,FALSE))</f>
        <v/>
      </c>
    </row>
    <row r="459" spans="1:44" ht="30" customHeight="1">
      <c r="A459" s="94" t="str">
        <f t="shared" si="14"/>
        <v>43278-65--0</v>
      </c>
      <c r="B459" s="88">
        <v>43278</v>
      </c>
      <c r="C459" s="87" t="str">
        <f>VLOOKUP(A459,'Liste détentions mat2k'!$A$1:$I$2946,3,FALSE)</f>
        <v xml:space="preserve">FOSIT                         </v>
      </c>
      <c r="D459" s="89">
        <v>65</v>
      </c>
      <c r="E459" s="89"/>
      <c r="F459" s="89">
        <v>0</v>
      </c>
      <c r="G459" s="87" t="str">
        <f>IF('SUIVI DES VERIFICATIONS'!$D459="","",VLOOKUP(A459,'Liste détentions mat2k'!$A$1:$I$2946,5,FALSE))</f>
        <v xml:space="preserve">SEMAPHORE BEC DE L'AIGLE      </v>
      </c>
      <c r="H459" s="87" t="str">
        <f>IF('SUIVI DES VERIFICATIONS'!$E459="","",VLOOKUP(A459,'Liste détentions mat2k'!$A$1:$I$2946,7,FALSE))</f>
        <v/>
      </c>
      <c r="I459" s="101" t="str">
        <f>IF('SUIVI DES VERIFICATIONS'!$F459="","",VLOOKUP(A459,'Liste détentions mat2k'!$A$1:$I$2946,9,FALSE))</f>
        <v xml:space="preserve">CASER/VIVRES                  </v>
      </c>
      <c r="J459" s="108"/>
      <c r="K459" s="105" t="s">
        <v>525</v>
      </c>
      <c r="L459" s="105" t="s">
        <v>526</v>
      </c>
      <c r="M459" s="105" t="s">
        <v>525</v>
      </c>
      <c r="N459" s="105" t="s">
        <v>525</v>
      </c>
      <c r="O459" s="105" t="s">
        <v>525</v>
      </c>
      <c r="P459" s="105"/>
      <c r="Q459" s="105"/>
      <c r="R459" s="105"/>
      <c r="S459" s="105"/>
      <c r="T459" s="105"/>
      <c r="U459" s="113"/>
      <c r="V459" s="122">
        <v>43567</v>
      </c>
      <c r="W459" s="119" t="s">
        <v>542</v>
      </c>
      <c r="X459" s="119" t="s">
        <v>825</v>
      </c>
      <c r="Y459" s="127" t="s">
        <v>1083</v>
      </c>
      <c r="Z459" s="122">
        <v>43522</v>
      </c>
      <c r="AA459" s="131" t="s">
        <v>1027</v>
      </c>
      <c r="AB459" s="149">
        <f>IF('SUIVI DES VERIFICATIONS'!$V459="","",IF('SUIVI DES VERIFICATIONS'!$V459&lt;='SUIVI DES VERIFICATIONS'!$AD459,0,'SUIVI DES VERIFICATIONS'!$V459-'SUIVI DES VERIFICATIONS'!$AD459))</f>
        <v>12</v>
      </c>
      <c r="AC459" s="138" t="str">
        <f t="shared" si="15"/>
        <v>MARS</v>
      </c>
      <c r="AD459" s="139">
        <f>VLOOKUP('SUIVI DES VERIFICATIONS'!$AC459,'Liste 2'!$D$1:$E$12,2,FALSE)</f>
        <v>43555</v>
      </c>
      <c r="AE459" s="138">
        <f>IF('SUIVI DES VERIFICATIONS'!$V459="","",(MONTH('SUIVI DES VERIFICATIONS'!$V459))-(MONTH('SUIVI DES VERIFICATIONS'!$AD459)))</f>
        <v>1</v>
      </c>
      <c r="AF459" s="138" t="str">
        <f>IF(V459="","",VLOOKUP(MONTH(V459),LISTES!$A$15:$B$26,2,FALSE))</f>
        <v>AVRIL</v>
      </c>
      <c r="AG459" s="140" t="s">
        <v>9</v>
      </c>
      <c r="AH459" s="87"/>
      <c r="AI459" s="87"/>
      <c r="AJ459" s="87"/>
      <c r="AK459" s="118"/>
      <c r="AL459" s="87"/>
      <c r="AM459" s="119"/>
      <c r="AN459" s="127"/>
      <c r="AO459" s="162">
        <f>IF('SUIVI DES VERIFICATIONS'!$V459&gt;0,IF('SUIVI DES VERIFICATIONS'!$W459="",1,0),0)</f>
        <v>0</v>
      </c>
      <c r="AP459" s="141">
        <f>IF('SUIVI DES VERIFICATIONS'!$V459&gt;0,IF('SUIVI DES VERIFICATIONS'!$X459="",1,0),0)</f>
        <v>0</v>
      </c>
      <c r="AQ459" s="141">
        <f>IF('SUIVI DES VERIFICATIONS'!$V459&gt;0,IF('SUIVI DES VERIFICATIONS'!$AG459="",1,0),0)</f>
        <v>0</v>
      </c>
      <c r="AR459" s="150" t="str">
        <f>IF(Y459="","",VLOOKUP(Y459,'[1]TABLEAU LC1'!A:A,1,FALSE))</f>
        <v>2019-1343</v>
      </c>
    </row>
    <row r="460" spans="1:44" ht="30" customHeight="1">
      <c r="A460" s="95" t="str">
        <f t="shared" si="14"/>
        <v>43278-65--2</v>
      </c>
      <c r="B460" s="85">
        <v>43278</v>
      </c>
      <c r="C460" s="81" t="str">
        <f>VLOOKUP(A460,'Liste détentions mat2k'!$A$1:$I$2946,3,FALSE)</f>
        <v xml:space="preserve">FOSIT                         </v>
      </c>
      <c r="D460" s="86">
        <v>65</v>
      </c>
      <c r="E460" s="86"/>
      <c r="F460" s="86">
        <v>2</v>
      </c>
      <c r="G460" s="81" t="str">
        <f>IF('SUIVI DES VERIFICATIONS'!$D460="","",VLOOKUP(A460,'Liste détentions mat2k'!$A$1:$I$2946,5,FALSE))</f>
        <v xml:space="preserve">SEMAPHORE BEC DE L'AIGLE      </v>
      </c>
      <c r="H460" s="81" t="str">
        <f>IF('SUIVI DES VERIFICATIONS'!$E460="","",VLOOKUP(A460,'Liste détentions mat2k'!$A$1:$I$2946,7,FALSE))</f>
        <v/>
      </c>
      <c r="I460" s="102" t="str">
        <f>IF('SUIVI DES VERIFICATIONS'!$F460="","",VLOOKUP(A460,'Liste détentions mat2k'!$A$1:$I$2946,9,FALSE))</f>
        <v xml:space="preserve">EFFTS SPCX/SECU/DSS           </v>
      </c>
      <c r="J460" s="109" t="s">
        <v>525</v>
      </c>
      <c r="K460" s="104" t="s">
        <v>525</v>
      </c>
      <c r="L460" s="104" t="s">
        <v>526</v>
      </c>
      <c r="M460" s="104" t="s">
        <v>525</v>
      </c>
      <c r="N460" s="104" t="s">
        <v>525</v>
      </c>
      <c r="O460" s="104" t="s">
        <v>525</v>
      </c>
      <c r="P460" s="104"/>
      <c r="Q460" s="104"/>
      <c r="R460" s="104"/>
      <c r="S460" s="104"/>
      <c r="T460" s="104"/>
      <c r="U460" s="114"/>
      <c r="V460" s="123">
        <v>43567</v>
      </c>
      <c r="W460" s="117" t="s">
        <v>542</v>
      </c>
      <c r="X460" s="117" t="s">
        <v>825</v>
      </c>
      <c r="Y460" s="128" t="s">
        <v>1084</v>
      </c>
      <c r="Z460" s="123">
        <v>43522</v>
      </c>
      <c r="AA460" s="132" t="s">
        <v>1027</v>
      </c>
      <c r="AB460" s="151">
        <f>IF('SUIVI DES VERIFICATIONS'!$V460="","",IF('SUIVI DES VERIFICATIONS'!$V460&lt;='SUIVI DES VERIFICATIONS'!$AD460,0,'SUIVI DES VERIFICATIONS'!$V460-'SUIVI DES VERIFICATIONS'!$AD460))</f>
        <v>12</v>
      </c>
      <c r="AC460" s="134" t="str">
        <f t="shared" si="15"/>
        <v>MARS</v>
      </c>
      <c r="AD460" s="135">
        <f>VLOOKUP('SUIVI DES VERIFICATIONS'!$AC460,'Liste 2'!$D$1:$E$12,2,FALSE)</f>
        <v>43555</v>
      </c>
      <c r="AE460" s="134">
        <f>IF('SUIVI DES VERIFICATIONS'!$V460="","",(MONTH('SUIVI DES VERIFICATIONS'!$V460))-(MONTH('SUIVI DES VERIFICATIONS'!$AD460)))</f>
        <v>1</v>
      </c>
      <c r="AF460" s="134" t="str">
        <f>IF(V460="","",VLOOKUP(MONTH(V460),LISTES!$A$15:$B$26,2,FALSE))</f>
        <v>AVRIL</v>
      </c>
      <c r="AG460" s="136" t="s">
        <v>9</v>
      </c>
      <c r="AH460" s="81"/>
      <c r="AI460" s="81"/>
      <c r="AJ460" s="81" t="s">
        <v>529</v>
      </c>
      <c r="AK460" s="116">
        <v>43591</v>
      </c>
      <c r="AL460" s="81"/>
      <c r="AM460" s="117"/>
      <c r="AN460" s="128"/>
      <c r="AO460" s="163">
        <f>IF('SUIVI DES VERIFICATIONS'!$V460&gt;0,IF('SUIVI DES VERIFICATIONS'!$W460="",1,0),0)</f>
        <v>0</v>
      </c>
      <c r="AP460" s="137">
        <f>IF('SUIVI DES VERIFICATIONS'!$V460&gt;0,IF('SUIVI DES VERIFICATIONS'!$X460="",1,0),0)</f>
        <v>0</v>
      </c>
      <c r="AQ460" s="137">
        <f>IF('SUIVI DES VERIFICATIONS'!$V460&gt;0,IF('SUIVI DES VERIFICATIONS'!$AG460="",1,0),0)</f>
        <v>0</v>
      </c>
      <c r="AR460" s="152" t="str">
        <f>IF(Y460="","",VLOOKUP(Y460,'[1]TABLEAU LC1'!A:A,1,FALSE))</f>
        <v>2019-1344</v>
      </c>
    </row>
    <row r="461" spans="1:44" ht="30" customHeight="1">
      <c r="A461" s="94" t="str">
        <f t="shared" si="14"/>
        <v>43278-65--3</v>
      </c>
      <c r="B461" s="88">
        <v>43278</v>
      </c>
      <c r="C461" s="87" t="str">
        <f>VLOOKUP(A461,'Liste détentions mat2k'!$A$1:$I$2946,3,FALSE)</f>
        <v xml:space="preserve">FOSIT                         </v>
      </c>
      <c r="D461" s="89">
        <v>65</v>
      </c>
      <c r="E461" s="89"/>
      <c r="F461" s="89">
        <v>3</v>
      </c>
      <c r="G461" s="87" t="str">
        <f>IF('SUIVI DES VERIFICATIONS'!$D461="","",VLOOKUP(A461,'Liste détentions mat2k'!$A$1:$I$2946,5,FALSE))</f>
        <v xml:space="preserve">SEMAPHORE BEC DE L'AIGLE      </v>
      </c>
      <c r="H461" s="87" t="str">
        <f>IF('SUIVI DES VERIFICATIONS'!$E461="","",VLOOKUP(A461,'Liste détentions mat2k'!$A$1:$I$2946,7,FALSE))</f>
        <v/>
      </c>
      <c r="I461" s="101" t="str">
        <f>IF('SUIVI DES VERIFICATIONS'!$F461="","",VLOOKUP(A461,'Liste détentions mat2k'!$A$1:$I$2946,9,FALSE))</f>
        <v xml:space="preserve">PAVILL/COUCHAGE               </v>
      </c>
      <c r="J461" s="108" t="s">
        <v>525</v>
      </c>
      <c r="K461" s="105" t="s">
        <v>525</v>
      </c>
      <c r="L461" s="105" t="s">
        <v>525</v>
      </c>
      <c r="M461" s="105" t="s">
        <v>525</v>
      </c>
      <c r="N461" s="105" t="s">
        <v>525</v>
      </c>
      <c r="O461" s="105" t="s">
        <v>526</v>
      </c>
      <c r="P461" s="105"/>
      <c r="Q461" s="105"/>
      <c r="R461" s="105"/>
      <c r="S461" s="105"/>
      <c r="T461" s="105"/>
      <c r="U461" s="113"/>
      <c r="V461" s="122">
        <v>43546</v>
      </c>
      <c r="W461" s="119" t="s">
        <v>542</v>
      </c>
      <c r="X461" s="119" t="s">
        <v>825</v>
      </c>
      <c r="Y461" s="127" t="s">
        <v>965</v>
      </c>
      <c r="Z461" s="122"/>
      <c r="AA461" s="131"/>
      <c r="AB461" s="149">
        <f>IF('SUIVI DES VERIFICATIONS'!$V461="","",IF('SUIVI DES VERIFICATIONS'!$V461&lt;='SUIVI DES VERIFICATIONS'!$AD461,0,'SUIVI DES VERIFICATIONS'!$V461-'SUIVI DES VERIFICATIONS'!$AD461))</f>
        <v>0</v>
      </c>
      <c r="AC461" s="138" t="str">
        <f t="shared" si="15"/>
        <v>JUIN</v>
      </c>
      <c r="AD461" s="139">
        <f>VLOOKUP('SUIVI DES VERIFICATIONS'!$AC461,'Liste 2'!$D$1:$E$12,2,FALSE)</f>
        <v>43646</v>
      </c>
      <c r="AE461" s="138">
        <f>IF('SUIVI DES VERIFICATIONS'!$V461="","",(MONTH('SUIVI DES VERIFICATIONS'!$V461))-(MONTH('SUIVI DES VERIFICATIONS'!$AD461)))</f>
        <v>-3</v>
      </c>
      <c r="AF461" s="138" t="str">
        <f>IF(V461="","",VLOOKUP(MONTH(V461),LISTES!$A$15:$B$26,2,FALSE))</f>
        <v>MARS</v>
      </c>
      <c r="AG461" s="140" t="s">
        <v>8</v>
      </c>
      <c r="AH461" s="87"/>
      <c r="AI461" s="87"/>
      <c r="AJ461" s="87" t="s">
        <v>529</v>
      </c>
      <c r="AK461" s="118">
        <v>43571</v>
      </c>
      <c r="AL461" s="87"/>
      <c r="AM461" s="119"/>
      <c r="AN461" s="127"/>
      <c r="AO461" s="162">
        <f>IF('SUIVI DES VERIFICATIONS'!$V461&gt;0,IF('SUIVI DES VERIFICATIONS'!$W461="",1,0),0)</f>
        <v>0</v>
      </c>
      <c r="AP461" s="141">
        <f>IF('SUIVI DES VERIFICATIONS'!$V461&gt;0,IF('SUIVI DES VERIFICATIONS'!$X461="",1,0),0)</f>
        <v>0</v>
      </c>
      <c r="AQ461" s="141">
        <f>IF('SUIVI DES VERIFICATIONS'!$V461&gt;0,IF('SUIVI DES VERIFICATIONS'!$AG461="",1,0),0)</f>
        <v>0</v>
      </c>
      <c r="AR461" s="150" t="str">
        <f>IF(Y461="","",VLOOKUP(Y461,'[1]TABLEAU LC1'!A:A,1,FALSE))</f>
        <v>2019-1017</v>
      </c>
    </row>
    <row r="462" spans="1:44" ht="30" customHeight="1">
      <c r="A462" s="95" t="str">
        <f t="shared" si="14"/>
        <v>43278-65--4</v>
      </c>
      <c r="B462" s="85">
        <v>43278</v>
      </c>
      <c r="C462" s="81" t="str">
        <f>VLOOKUP(A462,'Liste détentions mat2k'!$A$1:$I$2946,3,FALSE)</f>
        <v xml:space="preserve">FOSIT                         </v>
      </c>
      <c r="D462" s="86">
        <v>65</v>
      </c>
      <c r="E462" s="86"/>
      <c r="F462" s="86">
        <v>4</v>
      </c>
      <c r="G462" s="81" t="str">
        <f>IF('SUIVI DES VERIFICATIONS'!$D462="","",VLOOKUP(A462,'Liste détentions mat2k'!$A$1:$I$2946,5,FALSE))</f>
        <v xml:space="preserve">SEMAPHORE BEC DE L'AIGLE      </v>
      </c>
      <c r="H462" s="81" t="str">
        <f>IF('SUIVI DES VERIFICATIONS'!$E462="","",VLOOKUP(A462,'Liste détentions mat2k'!$A$1:$I$2946,7,FALSE))</f>
        <v/>
      </c>
      <c r="I462" s="102" t="str">
        <f>IF('SUIVI DES VERIFICATIONS'!$F462="","",VLOOKUP(A462,'Liste détentions mat2k'!$A$1:$I$2946,9,FALSE))</f>
        <v xml:space="preserve">DIVERS                        </v>
      </c>
      <c r="J462" s="109" t="s">
        <v>525</v>
      </c>
      <c r="K462" s="104" t="s">
        <v>526</v>
      </c>
      <c r="L462" s="104" t="s">
        <v>525</v>
      </c>
      <c r="M462" s="104" t="s">
        <v>525</v>
      </c>
      <c r="N462" s="104" t="s">
        <v>525</v>
      </c>
      <c r="O462" s="104" t="s">
        <v>525</v>
      </c>
      <c r="P462" s="104"/>
      <c r="Q462" s="104"/>
      <c r="R462" s="104"/>
      <c r="S462" s="104"/>
      <c r="T462" s="104"/>
      <c r="U462" s="114"/>
      <c r="V462" s="123">
        <v>43521</v>
      </c>
      <c r="W462" s="117" t="s">
        <v>542</v>
      </c>
      <c r="X462" s="117" t="s">
        <v>825</v>
      </c>
      <c r="Y462" s="128" t="s">
        <v>700</v>
      </c>
      <c r="Z462" s="123">
        <v>43493</v>
      </c>
      <c r="AA462" s="132"/>
      <c r="AB462" s="151">
        <f>IF('SUIVI DES VERIFICATIONS'!$V462="","",IF('SUIVI DES VERIFICATIONS'!$V462&lt;='SUIVI DES VERIFICATIONS'!$AD462,0,'SUIVI DES VERIFICATIONS'!$V462-'SUIVI DES VERIFICATIONS'!$AD462))</f>
        <v>0</v>
      </c>
      <c r="AC462" s="134" t="str">
        <f t="shared" si="15"/>
        <v>FEVRIER</v>
      </c>
      <c r="AD462" s="135">
        <f>VLOOKUP('SUIVI DES VERIFICATIONS'!$AC462,'Liste 2'!$D$1:$E$12,2,FALSE)</f>
        <v>43524</v>
      </c>
      <c r="AE462" s="134">
        <f>IF('SUIVI DES VERIFICATIONS'!$V462="","",(MONTH('SUIVI DES VERIFICATIONS'!$V462))-(MONTH('SUIVI DES VERIFICATIONS'!$AD462)))</f>
        <v>0</v>
      </c>
      <c r="AF462" s="134" t="str">
        <f>IF(V462="","",VLOOKUP(MONTH(V462),LISTES!$A$15:$B$26,2,FALSE))</f>
        <v>FEVRIER</v>
      </c>
      <c r="AG462" s="136" t="s">
        <v>7</v>
      </c>
      <c r="AH462" s="81"/>
      <c r="AI462" s="81"/>
      <c r="AJ462" s="81"/>
      <c r="AK462" s="116"/>
      <c r="AL462" s="81"/>
      <c r="AM462" s="117"/>
      <c r="AN462" s="128"/>
      <c r="AO462" s="163">
        <f>IF('SUIVI DES VERIFICATIONS'!$V462&gt;0,IF('SUIVI DES VERIFICATIONS'!$W462="",1,0),0)</f>
        <v>0</v>
      </c>
      <c r="AP462" s="137">
        <f>IF('SUIVI DES VERIFICATIONS'!$V462&gt;0,IF('SUIVI DES VERIFICATIONS'!$X462="",1,0),0)</f>
        <v>0</v>
      </c>
      <c r="AQ462" s="137">
        <f>IF('SUIVI DES VERIFICATIONS'!$V462&gt;0,IF('SUIVI DES VERIFICATIONS'!$AG462="",1,0),0)</f>
        <v>0</v>
      </c>
      <c r="AR462" s="152" t="str">
        <f>IF(Y462="","",VLOOKUP(Y462,'[1]TABLEAU LC1'!A:A,1,FALSE))</f>
        <v>2019-436</v>
      </c>
    </row>
    <row r="463" spans="1:44" ht="30" customHeight="1">
      <c r="A463" s="94" t="str">
        <f t="shared" si="14"/>
        <v>43278-66--0</v>
      </c>
      <c r="B463" s="88">
        <v>43278</v>
      </c>
      <c r="C463" s="87" t="str">
        <f>VLOOKUP(A463,'Liste détentions mat2k'!$A$1:$I$2946,3,FALSE)</f>
        <v xml:space="preserve">FOSIT                         </v>
      </c>
      <c r="D463" s="89">
        <v>66</v>
      </c>
      <c r="E463" s="89"/>
      <c r="F463" s="89">
        <v>0</v>
      </c>
      <c r="G463" s="87" t="str">
        <f>IF('SUIVI DES VERIFICATIONS'!$D463="","",VLOOKUP(A463,'Liste détentions mat2k'!$A$1:$I$2946,5,FALSE))</f>
        <v xml:space="preserve">VIGIE CEPET                   </v>
      </c>
      <c r="H463" s="87" t="str">
        <f>IF('SUIVI DES VERIFICATIONS'!$E463="","",VLOOKUP(A463,'Liste détentions mat2k'!$A$1:$I$2946,7,FALSE))</f>
        <v/>
      </c>
      <c r="I463" s="101" t="str">
        <f>IF('SUIVI DES VERIFICATIONS'!$F463="","",VLOOKUP(A463,'Liste détentions mat2k'!$A$1:$I$2946,9,FALSE))</f>
        <v xml:space="preserve">CASER/VIVRES                  </v>
      </c>
      <c r="J463" s="108"/>
      <c r="K463" s="105" t="s">
        <v>525</v>
      </c>
      <c r="L463" s="105" t="s">
        <v>526</v>
      </c>
      <c r="M463" s="105" t="s">
        <v>525</v>
      </c>
      <c r="N463" s="105" t="s">
        <v>525</v>
      </c>
      <c r="O463" s="105" t="s">
        <v>525</v>
      </c>
      <c r="P463" s="105"/>
      <c r="Q463" s="105"/>
      <c r="R463" s="105"/>
      <c r="S463" s="105"/>
      <c r="T463" s="105"/>
      <c r="U463" s="113"/>
      <c r="V463" s="122">
        <v>43529</v>
      </c>
      <c r="W463" s="119" t="s">
        <v>542</v>
      </c>
      <c r="X463" s="119" t="s">
        <v>825</v>
      </c>
      <c r="Y463" s="127" t="s">
        <v>779</v>
      </c>
      <c r="Z463" s="122">
        <v>43522</v>
      </c>
      <c r="AA463" s="131"/>
      <c r="AB463" s="149">
        <f>IF('SUIVI DES VERIFICATIONS'!$V463="","",IF('SUIVI DES VERIFICATIONS'!$V463&lt;='SUIVI DES VERIFICATIONS'!$AD463,0,'SUIVI DES VERIFICATIONS'!$V463-'SUIVI DES VERIFICATIONS'!$AD463))</f>
        <v>0</v>
      </c>
      <c r="AC463" s="138" t="str">
        <f t="shared" si="15"/>
        <v>MARS</v>
      </c>
      <c r="AD463" s="139">
        <f>VLOOKUP('SUIVI DES VERIFICATIONS'!$AC463,'Liste 2'!$D$1:$E$12,2,FALSE)</f>
        <v>43555</v>
      </c>
      <c r="AE463" s="138">
        <f>IF('SUIVI DES VERIFICATIONS'!$V463="","",(MONTH('SUIVI DES VERIFICATIONS'!$V463))-(MONTH('SUIVI DES VERIFICATIONS'!$AD463)))</f>
        <v>0</v>
      </c>
      <c r="AF463" s="138" t="str">
        <f>IF(V463="","",VLOOKUP(MONTH(V463),LISTES!$A$15:$B$26,2,FALSE))</f>
        <v>MARS</v>
      </c>
      <c r="AG463" s="140" t="s">
        <v>7</v>
      </c>
      <c r="AH463" s="87"/>
      <c r="AI463" s="87"/>
      <c r="AJ463" s="87"/>
      <c r="AK463" s="118"/>
      <c r="AL463" s="87"/>
      <c r="AM463" s="119"/>
      <c r="AN463" s="127"/>
      <c r="AO463" s="162">
        <f>IF('SUIVI DES VERIFICATIONS'!$V463&gt;0,IF('SUIVI DES VERIFICATIONS'!$W463="",1,0),0)</f>
        <v>0</v>
      </c>
      <c r="AP463" s="141">
        <f>IF('SUIVI DES VERIFICATIONS'!$V463&gt;0,IF('SUIVI DES VERIFICATIONS'!$X463="",1,0),0)</f>
        <v>0</v>
      </c>
      <c r="AQ463" s="141">
        <f>IF('SUIVI DES VERIFICATIONS'!$V463&gt;0,IF('SUIVI DES VERIFICATIONS'!$AG463="",1,0),0)</f>
        <v>0</v>
      </c>
      <c r="AR463" s="150" t="str">
        <f>IF(Y463="","",VLOOKUP(Y463,'[1]TABLEAU LC1'!A:A,1,FALSE))</f>
        <v>2019-582</v>
      </c>
    </row>
    <row r="464" spans="1:44" ht="30" customHeight="1">
      <c r="A464" s="95" t="str">
        <f t="shared" si="14"/>
        <v>43278-66--1</v>
      </c>
      <c r="B464" s="85">
        <v>43278</v>
      </c>
      <c r="C464" s="81" t="str">
        <f>VLOOKUP(A464,'Liste détentions mat2k'!$A$1:$I$2946,3,FALSE)</f>
        <v xml:space="preserve">FOSIT                         </v>
      </c>
      <c r="D464" s="86">
        <v>66</v>
      </c>
      <c r="E464" s="86"/>
      <c r="F464" s="86">
        <v>1</v>
      </c>
      <c r="G464" s="81" t="str">
        <f>IF('SUIVI DES VERIFICATIONS'!$D464="","",VLOOKUP(A464,'Liste détentions mat2k'!$A$1:$I$2946,5,FALSE))</f>
        <v xml:space="preserve">VIGIE CEPET                   </v>
      </c>
      <c r="H464" s="81" t="str">
        <f>IF('SUIVI DES VERIFICATIONS'!$E464="","",VLOOKUP(A464,'Liste détentions mat2k'!$A$1:$I$2946,7,FALSE))</f>
        <v/>
      </c>
      <c r="I464" s="102" t="str">
        <f>IF('SUIVI DES VERIFICATIONS'!$F464="","",VLOOKUP(A464,'Liste détentions mat2k'!$A$1:$I$2946,9,FALSE))</f>
        <v xml:space="preserve">INFOR/TEL/OPTIQUE             </v>
      </c>
      <c r="J464" s="109" t="s">
        <v>525</v>
      </c>
      <c r="K464" s="104" t="s">
        <v>525</v>
      </c>
      <c r="L464" s="104" t="s">
        <v>525</v>
      </c>
      <c r="M464" s="104" t="s">
        <v>525</v>
      </c>
      <c r="N464" s="104" t="s">
        <v>526</v>
      </c>
      <c r="O464" s="104" t="s">
        <v>525</v>
      </c>
      <c r="P464" s="104"/>
      <c r="Q464" s="104"/>
      <c r="R464" s="104"/>
      <c r="S464" s="104"/>
      <c r="T464" s="104"/>
      <c r="U464" s="114"/>
      <c r="V464" s="123">
        <v>43592</v>
      </c>
      <c r="W464" s="117" t="s">
        <v>542</v>
      </c>
      <c r="X464" s="117" t="s">
        <v>825</v>
      </c>
      <c r="Y464" s="128" t="s">
        <v>1139</v>
      </c>
      <c r="Z464" s="123">
        <v>43587</v>
      </c>
      <c r="AA464" s="132"/>
      <c r="AB464" s="151">
        <f>IF('SUIVI DES VERIFICATIONS'!$V464="","",IF('SUIVI DES VERIFICATIONS'!$V464&lt;='SUIVI DES VERIFICATIONS'!$AD464,0,'SUIVI DES VERIFICATIONS'!$V464-'SUIVI DES VERIFICATIONS'!$AD464))</f>
        <v>0</v>
      </c>
      <c r="AC464" s="134" t="str">
        <f t="shared" si="15"/>
        <v>MAI</v>
      </c>
      <c r="AD464" s="135">
        <f>VLOOKUP('SUIVI DES VERIFICATIONS'!$AC464,'Liste 2'!$D$1:$E$12,2,FALSE)</f>
        <v>43616</v>
      </c>
      <c r="AE464" s="134">
        <f>IF('SUIVI DES VERIFICATIONS'!$V464="","",(MONTH('SUIVI DES VERIFICATIONS'!$V464))-(MONTH('SUIVI DES VERIFICATIONS'!$AD464)))</f>
        <v>0</v>
      </c>
      <c r="AF464" s="134" t="str">
        <f>IF(V464="","",VLOOKUP(MONTH(V464),LISTES!$A$15:$B$26,2,FALSE))</f>
        <v>MAI</v>
      </c>
      <c r="AG464" s="136"/>
      <c r="AH464" s="81"/>
      <c r="AI464" s="81"/>
      <c r="AJ464" s="81"/>
      <c r="AK464" s="116"/>
      <c r="AL464" s="81"/>
      <c r="AM464" s="117"/>
      <c r="AN464" s="128"/>
      <c r="AO464" s="163">
        <f>IF('SUIVI DES VERIFICATIONS'!$V464&gt;0,IF('SUIVI DES VERIFICATIONS'!$W464="",1,0),0)</f>
        <v>0</v>
      </c>
      <c r="AP464" s="137">
        <f>IF('SUIVI DES VERIFICATIONS'!$V464&gt;0,IF('SUIVI DES VERIFICATIONS'!$X464="",1,0),0)</f>
        <v>0</v>
      </c>
      <c r="AQ464" s="137">
        <f>IF('SUIVI DES VERIFICATIONS'!$V464&gt;0,IF('SUIVI DES VERIFICATIONS'!$AG464="",1,0),0)</f>
        <v>1</v>
      </c>
      <c r="AR464" s="152" t="str">
        <f>IF(Y464="","",VLOOKUP(Y464,'[1]TABLEAU LC1'!A:A,1,FALSE))</f>
        <v>2019-1481</v>
      </c>
    </row>
    <row r="465" spans="1:44" ht="30" customHeight="1">
      <c r="A465" s="94" t="str">
        <f t="shared" si="14"/>
        <v>43278-66--2</v>
      </c>
      <c r="B465" s="88">
        <v>43278</v>
      </c>
      <c r="C465" s="87" t="str">
        <f>VLOOKUP(A465,'Liste détentions mat2k'!$A$1:$I$2946,3,FALSE)</f>
        <v xml:space="preserve">FOSIT                         </v>
      </c>
      <c r="D465" s="89">
        <v>66</v>
      </c>
      <c r="E465" s="89"/>
      <c r="F465" s="89">
        <v>2</v>
      </c>
      <c r="G465" s="87" t="str">
        <f>IF('SUIVI DES VERIFICATIONS'!$D465="","",VLOOKUP(A465,'Liste détentions mat2k'!$A$1:$I$2946,5,FALSE))</f>
        <v xml:space="preserve">VIGIE CEPET                   </v>
      </c>
      <c r="H465" s="87" t="str">
        <f>IF('SUIVI DES VERIFICATIONS'!$E465="","",VLOOKUP(A465,'Liste détentions mat2k'!$A$1:$I$2946,7,FALSE))</f>
        <v/>
      </c>
      <c r="I465" s="101" t="str">
        <f>IF('SUIVI DES VERIFICATIONS'!$F465="","",VLOOKUP(A465,'Liste détentions mat2k'!$A$1:$I$2946,9,FALSE))</f>
        <v xml:space="preserve">EFFTS SPCX/SECU/DSS           </v>
      </c>
      <c r="J465" s="108"/>
      <c r="K465" s="105" t="s">
        <v>525</v>
      </c>
      <c r="L465" s="105" t="s">
        <v>525</v>
      </c>
      <c r="M465" s="105" t="s">
        <v>526</v>
      </c>
      <c r="N465" s="105" t="s">
        <v>525</v>
      </c>
      <c r="O465" s="105" t="s">
        <v>525</v>
      </c>
      <c r="P465" s="105"/>
      <c r="Q465" s="105"/>
      <c r="R465" s="105"/>
      <c r="S465" s="105"/>
      <c r="T465" s="105"/>
      <c r="U465" s="113"/>
      <c r="V465" s="122">
        <v>43573</v>
      </c>
      <c r="W465" s="119" t="s">
        <v>542</v>
      </c>
      <c r="X465" s="119" t="s">
        <v>825</v>
      </c>
      <c r="Y465" s="127" t="s">
        <v>1081</v>
      </c>
      <c r="Z465" s="122">
        <v>43551</v>
      </c>
      <c r="AA465" s="131"/>
      <c r="AB465" s="149">
        <f>IF('SUIVI DES VERIFICATIONS'!$V465="","",IF('SUIVI DES VERIFICATIONS'!$V465&lt;='SUIVI DES VERIFICATIONS'!$AD465,0,'SUIVI DES VERIFICATIONS'!$V465-'SUIVI DES VERIFICATIONS'!$AD465))</f>
        <v>0</v>
      </c>
      <c r="AC465" s="138" t="str">
        <f t="shared" si="15"/>
        <v>AVRIL</v>
      </c>
      <c r="AD465" s="139">
        <f>VLOOKUP('SUIVI DES VERIFICATIONS'!$AC465,'Liste 2'!$D$1:$E$12,2,FALSE)</f>
        <v>43585</v>
      </c>
      <c r="AE465" s="138">
        <f>IF('SUIVI DES VERIFICATIONS'!$V465="","",(MONTH('SUIVI DES VERIFICATIONS'!$V465))-(MONTH('SUIVI DES VERIFICATIONS'!$AD465)))</f>
        <v>0</v>
      </c>
      <c r="AF465" s="138" t="str">
        <f>IF(V465="","",VLOOKUP(MONTH(V465),LISTES!$A$15:$B$26,2,FALSE))</f>
        <v>AVRIL</v>
      </c>
      <c r="AG465" s="140" t="s">
        <v>9</v>
      </c>
      <c r="AH465" s="87"/>
      <c r="AI465" s="87"/>
      <c r="AJ465" s="87" t="s">
        <v>529</v>
      </c>
      <c r="AK465" s="118">
        <v>43591</v>
      </c>
      <c r="AL465" s="87"/>
      <c r="AM465" s="119"/>
      <c r="AN465" s="127"/>
      <c r="AO465" s="162">
        <f>IF('SUIVI DES VERIFICATIONS'!$V465&gt;0,IF('SUIVI DES VERIFICATIONS'!$W465="",1,0),0)</f>
        <v>0</v>
      </c>
      <c r="AP465" s="141">
        <f>IF('SUIVI DES VERIFICATIONS'!$V465&gt;0,IF('SUIVI DES VERIFICATIONS'!$X465="",1,0),0)</f>
        <v>0</v>
      </c>
      <c r="AQ465" s="141">
        <f>IF('SUIVI DES VERIFICATIONS'!$V465&gt;0,IF('SUIVI DES VERIFICATIONS'!$AG465="",1,0),0)</f>
        <v>0</v>
      </c>
      <c r="AR465" s="150" t="str">
        <f>IF(Y465="","",VLOOKUP(Y465,'[1]TABLEAU LC1'!A:A,1,FALSE))</f>
        <v>2019-1333</v>
      </c>
    </row>
    <row r="466" spans="1:44" ht="30" customHeight="1">
      <c r="A466" s="95" t="str">
        <f t="shared" si="14"/>
        <v>43278-66--3</v>
      </c>
      <c r="B466" s="85">
        <v>43278</v>
      </c>
      <c r="C466" s="81" t="str">
        <f>VLOOKUP(A466,'Liste détentions mat2k'!$A$1:$I$2946,3,FALSE)</f>
        <v xml:space="preserve">FOSIT                         </v>
      </c>
      <c r="D466" s="86">
        <v>66</v>
      </c>
      <c r="E466" s="86"/>
      <c r="F466" s="86">
        <v>3</v>
      </c>
      <c r="G466" s="81" t="str">
        <f>IF('SUIVI DES VERIFICATIONS'!$D466="","",VLOOKUP(A466,'Liste détentions mat2k'!$A$1:$I$2946,5,FALSE))</f>
        <v xml:space="preserve">VIGIE CEPET                   </v>
      </c>
      <c r="H466" s="81" t="str">
        <f>IF('SUIVI DES VERIFICATIONS'!$E466="","",VLOOKUP(A466,'Liste détentions mat2k'!$A$1:$I$2946,7,FALSE))</f>
        <v/>
      </c>
      <c r="I466" s="102" t="str">
        <f>IF('SUIVI DES VERIFICATIONS'!$F466="","",VLOOKUP(A466,'Liste détentions mat2k'!$A$1:$I$2946,9,FALSE))</f>
        <v xml:space="preserve">PAVILL/COUCHAGE               </v>
      </c>
      <c r="J466" s="109" t="s">
        <v>525</v>
      </c>
      <c r="K466" s="104" t="s">
        <v>525</v>
      </c>
      <c r="L466" s="104" t="s">
        <v>525</v>
      </c>
      <c r="M466" s="104" t="s">
        <v>526</v>
      </c>
      <c r="N466" s="104" t="s">
        <v>525</v>
      </c>
      <c r="O466" s="104" t="s">
        <v>525</v>
      </c>
      <c r="P466" s="104"/>
      <c r="Q466" s="104"/>
      <c r="R466" s="104"/>
      <c r="S466" s="104"/>
      <c r="T466" s="104"/>
      <c r="U466" s="114"/>
      <c r="V466" s="122">
        <v>43573</v>
      </c>
      <c r="W466" s="117" t="s">
        <v>542</v>
      </c>
      <c r="X466" s="117" t="s">
        <v>825</v>
      </c>
      <c r="Y466" s="128" t="s">
        <v>1082</v>
      </c>
      <c r="Z466" s="123">
        <v>43551</v>
      </c>
      <c r="AA466" s="132"/>
      <c r="AB466" s="151">
        <f>IF('SUIVI DES VERIFICATIONS'!$V466="","",IF('SUIVI DES VERIFICATIONS'!$V466&lt;='SUIVI DES VERIFICATIONS'!$AD466,0,'SUIVI DES VERIFICATIONS'!$V466-'SUIVI DES VERIFICATIONS'!$AD466))</f>
        <v>0</v>
      </c>
      <c r="AC466" s="134" t="str">
        <f t="shared" si="15"/>
        <v>AVRIL</v>
      </c>
      <c r="AD466" s="135">
        <f>VLOOKUP('SUIVI DES VERIFICATIONS'!$AC466,'Liste 2'!$D$1:$E$12,2,FALSE)</f>
        <v>43585</v>
      </c>
      <c r="AE466" s="134">
        <f>IF('SUIVI DES VERIFICATIONS'!$V466="","",(MONTH('SUIVI DES VERIFICATIONS'!$V466))-(MONTH('SUIVI DES VERIFICATIONS'!$AD466)))</f>
        <v>0</v>
      </c>
      <c r="AF466" s="134" t="str">
        <f>IF(V466="","",VLOOKUP(MONTH(V466),LISTES!$A$15:$B$26,2,FALSE))</f>
        <v>AVRIL</v>
      </c>
      <c r="AG466" s="136" t="s">
        <v>9</v>
      </c>
      <c r="AH466" s="81"/>
      <c r="AI466" s="81"/>
      <c r="AJ466" s="81" t="s">
        <v>529</v>
      </c>
      <c r="AK466" s="116">
        <v>43591</v>
      </c>
      <c r="AL466" s="81"/>
      <c r="AM466" s="117"/>
      <c r="AN466" s="128"/>
      <c r="AO466" s="163">
        <f>IF('SUIVI DES VERIFICATIONS'!$V466&gt;0,IF('SUIVI DES VERIFICATIONS'!$W466="",1,0),0)</f>
        <v>0</v>
      </c>
      <c r="AP466" s="137">
        <f>IF('SUIVI DES VERIFICATIONS'!$V466&gt;0,IF('SUIVI DES VERIFICATIONS'!$X466="",1,0),0)</f>
        <v>0</v>
      </c>
      <c r="AQ466" s="137">
        <f>IF('SUIVI DES VERIFICATIONS'!$V466&gt;0,IF('SUIVI DES VERIFICATIONS'!$AG466="",1,0),0)</f>
        <v>0</v>
      </c>
      <c r="AR466" s="152" t="str">
        <f>IF(Y466="","",VLOOKUP(Y466,'[1]TABLEAU LC1'!A:A,1,FALSE))</f>
        <v>2019-1334</v>
      </c>
    </row>
    <row r="467" spans="1:44" ht="30" customHeight="1">
      <c r="A467" s="94" t="str">
        <f t="shared" si="14"/>
        <v>43278-66--4</v>
      </c>
      <c r="B467" s="88">
        <v>43278</v>
      </c>
      <c r="C467" s="87" t="str">
        <f>VLOOKUP(A467,'Liste détentions mat2k'!$A$1:$I$2946,3,FALSE)</f>
        <v xml:space="preserve">FOSIT                         </v>
      </c>
      <c r="D467" s="89">
        <v>66</v>
      </c>
      <c r="E467" s="89"/>
      <c r="F467" s="89">
        <v>4</v>
      </c>
      <c r="G467" s="87" t="str">
        <f>IF('SUIVI DES VERIFICATIONS'!$D467="","",VLOOKUP(A467,'Liste détentions mat2k'!$A$1:$I$2946,5,FALSE))</f>
        <v xml:space="preserve">VIGIE CEPET                   </v>
      </c>
      <c r="H467" s="87" t="str">
        <f>IF('SUIVI DES VERIFICATIONS'!$E467="","",VLOOKUP(A467,'Liste détentions mat2k'!$A$1:$I$2946,7,FALSE))</f>
        <v/>
      </c>
      <c r="I467" s="101" t="str">
        <f>IF('SUIVI DES VERIFICATIONS'!$F467="","",VLOOKUP(A467,'Liste détentions mat2k'!$A$1:$I$2946,9,FALSE))</f>
        <v xml:space="preserve">DIVERS                        </v>
      </c>
      <c r="J467" s="108" t="s">
        <v>525</v>
      </c>
      <c r="K467" s="105" t="s">
        <v>525</v>
      </c>
      <c r="L467" s="105" t="s">
        <v>526</v>
      </c>
      <c r="M467" s="105" t="s">
        <v>525</v>
      </c>
      <c r="N467" s="105" t="s">
        <v>525</v>
      </c>
      <c r="O467" s="105" t="s">
        <v>525</v>
      </c>
      <c r="P467" s="105"/>
      <c r="Q467" s="105"/>
      <c r="R467" s="105"/>
      <c r="S467" s="105"/>
      <c r="T467" s="105"/>
      <c r="U467" s="113"/>
      <c r="V467" s="122">
        <v>43529</v>
      </c>
      <c r="W467" s="119" t="s">
        <v>542</v>
      </c>
      <c r="X467" s="119" t="s">
        <v>825</v>
      </c>
      <c r="Y467" s="127" t="s">
        <v>783</v>
      </c>
      <c r="Z467" s="122">
        <v>43522</v>
      </c>
      <c r="AA467" s="131"/>
      <c r="AB467" s="149">
        <f>IF('SUIVI DES VERIFICATIONS'!$V467="","",IF('SUIVI DES VERIFICATIONS'!$V467&lt;='SUIVI DES VERIFICATIONS'!$AD467,0,'SUIVI DES VERIFICATIONS'!$V467-'SUIVI DES VERIFICATIONS'!$AD467))</f>
        <v>0</v>
      </c>
      <c r="AC467" s="138" t="str">
        <f t="shared" si="15"/>
        <v>MARS</v>
      </c>
      <c r="AD467" s="139">
        <f>VLOOKUP('SUIVI DES VERIFICATIONS'!$AC467,'Liste 2'!$D$1:$E$12,2,FALSE)</f>
        <v>43555</v>
      </c>
      <c r="AE467" s="138">
        <f>IF('SUIVI DES VERIFICATIONS'!$V467="","",(MONTH('SUIVI DES VERIFICATIONS'!$V467))-(MONTH('SUIVI DES VERIFICATIONS'!$AD467)))</f>
        <v>0</v>
      </c>
      <c r="AF467" s="138" t="str">
        <f>IF(V467="","",VLOOKUP(MONTH(V467),LISTES!$A$15:$B$26,2,FALSE))</f>
        <v>MARS</v>
      </c>
      <c r="AG467" s="140" t="s">
        <v>8</v>
      </c>
      <c r="AH467" s="87"/>
      <c r="AI467" s="87"/>
      <c r="AJ467" s="87"/>
      <c r="AK467" s="118"/>
      <c r="AL467" s="87"/>
      <c r="AM467" s="119"/>
      <c r="AN467" s="127"/>
      <c r="AO467" s="162">
        <f>IF('SUIVI DES VERIFICATIONS'!$V467&gt;0,IF('SUIVI DES VERIFICATIONS'!$W467="",1,0),0)</f>
        <v>0</v>
      </c>
      <c r="AP467" s="141">
        <f>IF('SUIVI DES VERIFICATIONS'!$V467&gt;0,IF('SUIVI DES VERIFICATIONS'!$X467="",1,0),0)</f>
        <v>0</v>
      </c>
      <c r="AQ467" s="141">
        <f>IF('SUIVI DES VERIFICATIONS'!$V467&gt;0,IF('SUIVI DES VERIFICATIONS'!$AG467="",1,0),0)</f>
        <v>0</v>
      </c>
      <c r="AR467" s="150" t="str">
        <f>IF(Y467="","",VLOOKUP(Y467,'[1]TABLEAU LC1'!A:A,1,FALSE))</f>
        <v>2019-583</v>
      </c>
    </row>
    <row r="468" spans="1:44" ht="30" customHeight="1">
      <c r="A468" s="95" t="str">
        <f t="shared" si="14"/>
        <v>43278-67--0</v>
      </c>
      <c r="B468" s="85">
        <v>43278</v>
      </c>
      <c r="C468" s="81" t="str">
        <f>VLOOKUP(A468,'Liste détentions mat2k'!$A$1:$I$2946,3,FALSE)</f>
        <v xml:space="preserve">FOSIT                         </v>
      </c>
      <c r="D468" s="86">
        <v>67</v>
      </c>
      <c r="E468" s="86"/>
      <c r="F468" s="86">
        <v>0</v>
      </c>
      <c r="G468" s="81" t="str">
        <f>IF('SUIVI DES VERIFICATIONS'!$D468="","",VLOOKUP(A468,'Liste détentions mat2k'!$A$1:$I$2946,5,FALSE))</f>
        <v xml:space="preserve">SEMAPHORE PORQUEROLLES        </v>
      </c>
      <c r="H468" s="81" t="str">
        <f>IF('SUIVI DES VERIFICATIONS'!$E468="","",VLOOKUP(A468,'Liste détentions mat2k'!$A$1:$I$2946,7,FALSE))</f>
        <v/>
      </c>
      <c r="I468" s="102" t="str">
        <f>IF('SUIVI DES VERIFICATIONS'!$F468="","",VLOOKUP(A468,'Liste détentions mat2k'!$A$1:$I$2946,9,FALSE))</f>
        <v xml:space="preserve">CASER/VIVRES                  </v>
      </c>
      <c r="J468" s="109" t="s">
        <v>525</v>
      </c>
      <c r="K468" s="104" t="s">
        <v>525</v>
      </c>
      <c r="L468" s="104" t="s">
        <v>525</v>
      </c>
      <c r="M468" s="104" t="s">
        <v>526</v>
      </c>
      <c r="N468" s="104" t="s">
        <v>525</v>
      </c>
      <c r="O468" s="104" t="s">
        <v>525</v>
      </c>
      <c r="P468" s="104"/>
      <c r="Q468" s="104"/>
      <c r="R468" s="104"/>
      <c r="S468" s="104"/>
      <c r="T468" s="104"/>
      <c r="U468" s="114"/>
      <c r="V468" s="123">
        <v>43514</v>
      </c>
      <c r="W468" s="117" t="s">
        <v>542</v>
      </c>
      <c r="X468" s="117" t="s">
        <v>825</v>
      </c>
      <c r="Y468" s="128" t="s">
        <v>680</v>
      </c>
      <c r="Z468" s="123"/>
      <c r="AA468" s="132"/>
      <c r="AB468" s="151">
        <f>IF('SUIVI DES VERIFICATIONS'!$V468="","",IF('SUIVI DES VERIFICATIONS'!$V468&lt;='SUIVI DES VERIFICATIONS'!$AD468,0,'SUIVI DES VERIFICATIONS'!$V468-'SUIVI DES VERIFICATIONS'!$AD468))</f>
        <v>0</v>
      </c>
      <c r="AC468" s="134" t="str">
        <f t="shared" si="15"/>
        <v>AVRIL</v>
      </c>
      <c r="AD468" s="135">
        <f>VLOOKUP('SUIVI DES VERIFICATIONS'!$AC468,'Liste 2'!$D$1:$E$12,2,FALSE)</f>
        <v>43585</v>
      </c>
      <c r="AE468" s="134">
        <f>IF('SUIVI DES VERIFICATIONS'!$V468="","",(MONTH('SUIVI DES VERIFICATIONS'!$V468))-(MONTH('SUIVI DES VERIFICATIONS'!$AD468)))</f>
        <v>-2</v>
      </c>
      <c r="AF468" s="134" t="str">
        <f>IF(V468="","",VLOOKUP(MONTH(V468),LISTES!$A$15:$B$26,2,FALSE))</f>
        <v>FEVRIER</v>
      </c>
      <c r="AG468" s="136" t="s">
        <v>7</v>
      </c>
      <c r="AH468" s="81"/>
      <c r="AI468" s="81"/>
      <c r="AJ468" s="81"/>
      <c r="AK468" s="116"/>
      <c r="AL468" s="81"/>
      <c r="AM468" s="117"/>
      <c r="AN468" s="128"/>
      <c r="AO468" s="163">
        <f>IF('SUIVI DES VERIFICATIONS'!$V468&gt;0,IF('SUIVI DES VERIFICATIONS'!$W468="",1,0),0)</f>
        <v>0</v>
      </c>
      <c r="AP468" s="137">
        <f>IF('SUIVI DES VERIFICATIONS'!$V468&gt;0,IF('SUIVI DES VERIFICATIONS'!$X468="",1,0),0)</f>
        <v>0</v>
      </c>
      <c r="AQ468" s="137">
        <f>IF('SUIVI DES VERIFICATIONS'!$V468&gt;0,IF('SUIVI DES VERIFICATIONS'!$AG468="",1,0),0)</f>
        <v>0</v>
      </c>
      <c r="AR468" s="152" t="str">
        <f>IF(Y468="","",VLOOKUP(Y468,'[1]TABLEAU LC1'!A:A,1,FALSE))</f>
        <v>2019-394</v>
      </c>
    </row>
    <row r="469" spans="1:44" ht="30" customHeight="1">
      <c r="A469" s="94" t="str">
        <f t="shared" si="14"/>
        <v>43278-67--1</v>
      </c>
      <c r="B469" s="88">
        <v>43278</v>
      </c>
      <c r="C469" s="87" t="str">
        <f>VLOOKUP(A469,'Liste détentions mat2k'!$A$1:$I$2946,3,FALSE)</f>
        <v xml:space="preserve">FOSIT                         </v>
      </c>
      <c r="D469" s="89">
        <v>67</v>
      </c>
      <c r="E469" s="89"/>
      <c r="F469" s="89">
        <v>1</v>
      </c>
      <c r="G469" s="87" t="str">
        <f>IF('SUIVI DES VERIFICATIONS'!$D469="","",VLOOKUP(A469,'Liste détentions mat2k'!$A$1:$I$2946,5,FALSE))</f>
        <v xml:space="preserve">SEMAPHORE PORQUEROLLES        </v>
      </c>
      <c r="H469" s="87" t="str">
        <f>IF('SUIVI DES VERIFICATIONS'!$E469="","",VLOOKUP(A469,'Liste détentions mat2k'!$A$1:$I$2946,7,FALSE))</f>
        <v/>
      </c>
      <c r="I469" s="101" t="str">
        <f>IF('SUIVI DES VERIFICATIONS'!$F469="","",VLOOKUP(A469,'Liste détentions mat2k'!$A$1:$I$2946,9,FALSE))</f>
        <v xml:space="preserve">INFOR/TEL/OPTIQUE             </v>
      </c>
      <c r="J469" s="108" t="s">
        <v>525</v>
      </c>
      <c r="K469" s="105" t="s">
        <v>525</v>
      </c>
      <c r="L469" s="105" t="s">
        <v>525</v>
      </c>
      <c r="M469" s="105" t="s">
        <v>525</v>
      </c>
      <c r="N469" s="105" t="s">
        <v>525</v>
      </c>
      <c r="O469" s="105" t="s">
        <v>526</v>
      </c>
      <c r="P469" s="105"/>
      <c r="Q469" s="105"/>
      <c r="R469" s="105"/>
      <c r="S469" s="105"/>
      <c r="T469" s="105"/>
      <c r="U469" s="113"/>
      <c r="V469" s="122">
        <v>43514</v>
      </c>
      <c r="W469" s="119" t="s">
        <v>542</v>
      </c>
      <c r="X469" s="119" t="s">
        <v>825</v>
      </c>
      <c r="Y469" s="127" t="s">
        <v>681</v>
      </c>
      <c r="Z469" s="122"/>
      <c r="AA469" s="131"/>
      <c r="AB469" s="149">
        <f>IF('SUIVI DES VERIFICATIONS'!$V469="","",IF('SUIVI DES VERIFICATIONS'!$V469&lt;='SUIVI DES VERIFICATIONS'!$AD469,0,'SUIVI DES VERIFICATIONS'!$V469-'SUIVI DES VERIFICATIONS'!$AD469))</f>
        <v>0</v>
      </c>
      <c r="AC469" s="138" t="str">
        <f t="shared" si="15"/>
        <v>JUIN</v>
      </c>
      <c r="AD469" s="139">
        <f>VLOOKUP('SUIVI DES VERIFICATIONS'!$AC469,'Liste 2'!$D$1:$E$12,2,FALSE)</f>
        <v>43646</v>
      </c>
      <c r="AE469" s="138">
        <f>IF('SUIVI DES VERIFICATIONS'!$V469="","",(MONTH('SUIVI DES VERIFICATIONS'!$V469))-(MONTH('SUIVI DES VERIFICATIONS'!$AD469)))</f>
        <v>-4</v>
      </c>
      <c r="AF469" s="138" t="str">
        <f>IF(V469="","",VLOOKUP(MONTH(V469),LISTES!$A$15:$B$26,2,FALSE))</f>
        <v>FEVRIER</v>
      </c>
      <c r="AG469" s="140" t="s">
        <v>7</v>
      </c>
      <c r="AH469" s="87"/>
      <c r="AI469" s="87"/>
      <c r="AJ469" s="87"/>
      <c r="AK469" s="118"/>
      <c r="AL469" s="87"/>
      <c r="AM469" s="119"/>
      <c r="AN469" s="127"/>
      <c r="AO469" s="162">
        <f>IF('SUIVI DES VERIFICATIONS'!$V469&gt;0,IF('SUIVI DES VERIFICATIONS'!$W469="",1,0),0)</f>
        <v>0</v>
      </c>
      <c r="AP469" s="141">
        <f>IF('SUIVI DES VERIFICATIONS'!$V469&gt;0,IF('SUIVI DES VERIFICATIONS'!$X469="",1,0),0)</f>
        <v>0</v>
      </c>
      <c r="AQ469" s="141">
        <f>IF('SUIVI DES VERIFICATIONS'!$V469&gt;0,IF('SUIVI DES VERIFICATIONS'!$AG469="",1,0),0)</f>
        <v>0</v>
      </c>
      <c r="AR469" s="150" t="str">
        <f>IF(Y469="","",VLOOKUP(Y469,'[1]TABLEAU LC1'!A:A,1,FALSE))</f>
        <v>2019-395</v>
      </c>
    </row>
    <row r="470" spans="1:44" ht="30" customHeight="1">
      <c r="A470" s="95" t="str">
        <f t="shared" si="14"/>
        <v>43278-67--2</v>
      </c>
      <c r="B470" s="85">
        <v>43278</v>
      </c>
      <c r="C470" s="81" t="str">
        <f>VLOOKUP(A470,'Liste détentions mat2k'!$A$1:$I$2946,3,FALSE)</f>
        <v xml:space="preserve">FOSIT                         </v>
      </c>
      <c r="D470" s="86">
        <v>67</v>
      </c>
      <c r="E470" s="86"/>
      <c r="F470" s="86">
        <v>2</v>
      </c>
      <c r="G470" s="81" t="str">
        <f>IF('SUIVI DES VERIFICATIONS'!$D470="","",VLOOKUP(A470,'Liste détentions mat2k'!$A$1:$I$2946,5,FALSE))</f>
        <v xml:space="preserve">SEMAPHORE PORQUEROLLES        </v>
      </c>
      <c r="H470" s="81" t="str">
        <f>IF('SUIVI DES VERIFICATIONS'!$E470="","",VLOOKUP(A470,'Liste détentions mat2k'!$A$1:$I$2946,7,FALSE))</f>
        <v/>
      </c>
      <c r="I470" s="102" t="str">
        <f>IF('SUIVI DES VERIFICATIONS'!$F470="","",VLOOKUP(A470,'Liste détentions mat2k'!$A$1:$I$2946,9,FALSE))</f>
        <v xml:space="preserve">EFFTS SPCX/SECU/DSS           </v>
      </c>
      <c r="J470" s="109" t="s">
        <v>525</v>
      </c>
      <c r="K470" s="104" t="s">
        <v>525</v>
      </c>
      <c r="L470" s="104" t="s">
        <v>525</v>
      </c>
      <c r="M470" s="104" t="s">
        <v>525</v>
      </c>
      <c r="N470" s="104" t="s">
        <v>526</v>
      </c>
      <c r="O470" s="104" t="s">
        <v>525</v>
      </c>
      <c r="P470" s="104"/>
      <c r="Q470" s="104"/>
      <c r="R470" s="104"/>
      <c r="S470" s="104"/>
      <c r="T470" s="104"/>
      <c r="U470" s="114"/>
      <c r="V470" s="123">
        <v>43514</v>
      </c>
      <c r="W470" s="117" t="s">
        <v>542</v>
      </c>
      <c r="X470" s="117" t="s">
        <v>825</v>
      </c>
      <c r="Y470" s="128" t="s">
        <v>682</v>
      </c>
      <c r="Z470" s="123"/>
      <c r="AA470" s="132"/>
      <c r="AB470" s="151">
        <f>IF('SUIVI DES VERIFICATIONS'!$V470="","",IF('SUIVI DES VERIFICATIONS'!$V470&lt;='SUIVI DES VERIFICATIONS'!$AD470,0,'SUIVI DES VERIFICATIONS'!$V470-'SUIVI DES VERIFICATIONS'!$AD470))</f>
        <v>0</v>
      </c>
      <c r="AC470" s="134" t="str">
        <f t="shared" si="15"/>
        <v>MAI</v>
      </c>
      <c r="AD470" s="135">
        <f>VLOOKUP('SUIVI DES VERIFICATIONS'!$AC470,'Liste 2'!$D$1:$E$12,2,FALSE)</f>
        <v>43616</v>
      </c>
      <c r="AE470" s="134">
        <f>IF('SUIVI DES VERIFICATIONS'!$V470="","",(MONTH('SUIVI DES VERIFICATIONS'!$V470))-(MONTH('SUIVI DES VERIFICATIONS'!$AD470)))</f>
        <v>-3</v>
      </c>
      <c r="AF470" s="134" t="str">
        <f>IF(V470="","",VLOOKUP(MONTH(V470),LISTES!$A$15:$B$26,2,FALSE))</f>
        <v>FEVRIER</v>
      </c>
      <c r="AG470" s="136" t="s">
        <v>7</v>
      </c>
      <c r="AH470" s="81"/>
      <c r="AI470" s="81"/>
      <c r="AJ470" s="81" t="s">
        <v>529</v>
      </c>
      <c r="AK470" s="116">
        <v>43538</v>
      </c>
      <c r="AL470" s="81"/>
      <c r="AM470" s="117"/>
      <c r="AN470" s="128"/>
      <c r="AO470" s="163">
        <f>IF('SUIVI DES VERIFICATIONS'!$V470&gt;0,IF('SUIVI DES VERIFICATIONS'!$W470="",1,0),0)</f>
        <v>0</v>
      </c>
      <c r="AP470" s="137">
        <f>IF('SUIVI DES VERIFICATIONS'!$V470&gt;0,IF('SUIVI DES VERIFICATIONS'!$X470="",1,0),0)</f>
        <v>0</v>
      </c>
      <c r="AQ470" s="137">
        <f>IF('SUIVI DES VERIFICATIONS'!$V470&gt;0,IF('SUIVI DES VERIFICATIONS'!$AG470="",1,0),0)</f>
        <v>0</v>
      </c>
      <c r="AR470" s="152" t="str">
        <f>IF(Y470="","",VLOOKUP(Y470,'[1]TABLEAU LC1'!A:A,1,FALSE))</f>
        <v>2019-396</v>
      </c>
    </row>
    <row r="471" spans="1:44" ht="30" customHeight="1">
      <c r="A471" s="94" t="str">
        <f t="shared" si="14"/>
        <v>43278-67--3</v>
      </c>
      <c r="B471" s="88">
        <v>43278</v>
      </c>
      <c r="C471" s="87" t="str">
        <f>VLOOKUP(A471,'Liste détentions mat2k'!$A$1:$I$2946,3,FALSE)</f>
        <v xml:space="preserve">FOSIT                         </v>
      </c>
      <c r="D471" s="89">
        <v>67</v>
      </c>
      <c r="E471" s="89"/>
      <c r="F471" s="89">
        <v>3</v>
      </c>
      <c r="G471" s="87" t="str">
        <f>IF('SUIVI DES VERIFICATIONS'!$D471="","",VLOOKUP(A471,'Liste détentions mat2k'!$A$1:$I$2946,5,FALSE))</f>
        <v xml:space="preserve">SEMAPHORE PORQUEROLLES        </v>
      </c>
      <c r="H471" s="87" t="str">
        <f>IF('SUIVI DES VERIFICATIONS'!$E471="","",VLOOKUP(A471,'Liste détentions mat2k'!$A$1:$I$2946,7,FALSE))</f>
        <v/>
      </c>
      <c r="I471" s="101" t="str">
        <f>IF('SUIVI DES VERIFICATIONS'!$F471="","",VLOOKUP(A471,'Liste détentions mat2k'!$A$1:$I$2946,9,FALSE))</f>
        <v xml:space="preserve">PAVILL/COUCHAGE               </v>
      </c>
      <c r="J471" s="108" t="s">
        <v>525</v>
      </c>
      <c r="K471" s="105" t="s">
        <v>525</v>
      </c>
      <c r="L471" s="105" t="s">
        <v>525</v>
      </c>
      <c r="M471" s="105" t="s">
        <v>526</v>
      </c>
      <c r="N471" s="105" t="s">
        <v>525</v>
      </c>
      <c r="O471" s="105" t="s">
        <v>525</v>
      </c>
      <c r="P471" s="105"/>
      <c r="Q471" s="105"/>
      <c r="R471" s="105"/>
      <c r="S471" s="105"/>
      <c r="T471" s="105"/>
      <c r="U471" s="113"/>
      <c r="V471" s="122">
        <v>43514</v>
      </c>
      <c r="W471" s="119" t="s">
        <v>542</v>
      </c>
      <c r="X471" s="119" t="s">
        <v>825</v>
      </c>
      <c r="Y471" s="127" t="s">
        <v>683</v>
      </c>
      <c r="Z471" s="122"/>
      <c r="AA471" s="131"/>
      <c r="AB471" s="149">
        <f>IF('SUIVI DES VERIFICATIONS'!$V471="","",IF('SUIVI DES VERIFICATIONS'!$V471&lt;='SUIVI DES VERIFICATIONS'!$AD471,0,'SUIVI DES VERIFICATIONS'!$V471-'SUIVI DES VERIFICATIONS'!$AD471))</f>
        <v>0</v>
      </c>
      <c r="AC471" s="138" t="str">
        <f t="shared" si="15"/>
        <v>AVRIL</v>
      </c>
      <c r="AD471" s="139">
        <f>VLOOKUP('SUIVI DES VERIFICATIONS'!$AC471,'Liste 2'!$D$1:$E$12,2,FALSE)</f>
        <v>43585</v>
      </c>
      <c r="AE471" s="138">
        <f>IF('SUIVI DES VERIFICATIONS'!$V471="","",(MONTH('SUIVI DES VERIFICATIONS'!$V471))-(MONTH('SUIVI DES VERIFICATIONS'!$AD471)))</f>
        <v>-2</v>
      </c>
      <c r="AF471" s="138" t="str">
        <f>IF(V471="","",VLOOKUP(MONTH(V471),LISTES!$A$15:$B$26,2,FALSE))</f>
        <v>FEVRIER</v>
      </c>
      <c r="AG471" s="140" t="s">
        <v>7</v>
      </c>
      <c r="AH471" s="87"/>
      <c r="AI471" s="87"/>
      <c r="AJ471" s="87" t="s">
        <v>529</v>
      </c>
      <c r="AK471" s="118">
        <v>43538</v>
      </c>
      <c r="AL471" s="87"/>
      <c r="AM471" s="119"/>
      <c r="AN471" s="127"/>
      <c r="AO471" s="162">
        <f>IF('SUIVI DES VERIFICATIONS'!$V471&gt;0,IF('SUIVI DES VERIFICATIONS'!$W471="",1,0),0)</f>
        <v>0</v>
      </c>
      <c r="AP471" s="141">
        <f>IF('SUIVI DES VERIFICATIONS'!$V471&gt;0,IF('SUIVI DES VERIFICATIONS'!$X471="",1,0),0)</f>
        <v>0</v>
      </c>
      <c r="AQ471" s="141">
        <f>IF('SUIVI DES VERIFICATIONS'!$V471&gt;0,IF('SUIVI DES VERIFICATIONS'!$AG471="",1,0),0)</f>
        <v>0</v>
      </c>
      <c r="AR471" s="150" t="str">
        <f>IF(Y471="","",VLOOKUP(Y471,'[1]TABLEAU LC1'!A:A,1,FALSE))</f>
        <v>2019-397</v>
      </c>
    </row>
    <row r="472" spans="1:44" ht="30" customHeight="1">
      <c r="A472" s="95" t="str">
        <f t="shared" si="14"/>
        <v>43278-67--4</v>
      </c>
      <c r="B472" s="85">
        <v>43278</v>
      </c>
      <c r="C472" s="81" t="str">
        <f>VLOOKUP(A472,'Liste détentions mat2k'!$A$1:$I$2946,3,FALSE)</f>
        <v xml:space="preserve">FOSIT                         </v>
      </c>
      <c r="D472" s="86">
        <v>67</v>
      </c>
      <c r="E472" s="86"/>
      <c r="F472" s="86">
        <v>4</v>
      </c>
      <c r="G472" s="81" t="str">
        <f>IF('SUIVI DES VERIFICATIONS'!$D472="","",VLOOKUP(A472,'Liste détentions mat2k'!$A$1:$I$2946,5,FALSE))</f>
        <v xml:space="preserve">SEMAPHORE PORQUEROLLES        </v>
      </c>
      <c r="H472" s="81" t="str">
        <f>IF('SUIVI DES VERIFICATIONS'!$E472="","",VLOOKUP(A472,'Liste détentions mat2k'!$A$1:$I$2946,7,FALSE))</f>
        <v/>
      </c>
      <c r="I472" s="102" t="str">
        <f>IF('SUIVI DES VERIFICATIONS'!$F472="","",VLOOKUP(A472,'Liste détentions mat2k'!$A$1:$I$2946,9,FALSE))</f>
        <v xml:space="preserve">DIVERS                        </v>
      </c>
      <c r="J472" s="109" t="s">
        <v>525</v>
      </c>
      <c r="K472" s="104" t="s">
        <v>525</v>
      </c>
      <c r="L472" s="104" t="s">
        <v>526</v>
      </c>
      <c r="M472" s="104" t="s">
        <v>525</v>
      </c>
      <c r="N472" s="104" t="s">
        <v>525</v>
      </c>
      <c r="O472" s="104" t="s">
        <v>525</v>
      </c>
      <c r="P472" s="104"/>
      <c r="Q472" s="104"/>
      <c r="R472" s="104"/>
      <c r="S472" s="104"/>
      <c r="T472" s="104"/>
      <c r="U472" s="114"/>
      <c r="V472" s="123">
        <v>43514</v>
      </c>
      <c r="W472" s="117" t="s">
        <v>542</v>
      </c>
      <c r="X472" s="117" t="s">
        <v>825</v>
      </c>
      <c r="Y472" s="128" t="s">
        <v>684</v>
      </c>
      <c r="Z472" s="123"/>
      <c r="AA472" s="132"/>
      <c r="AB472" s="151">
        <f>IF('SUIVI DES VERIFICATIONS'!$V472="","",IF('SUIVI DES VERIFICATIONS'!$V472&lt;='SUIVI DES VERIFICATIONS'!$AD472,0,'SUIVI DES VERIFICATIONS'!$V472-'SUIVI DES VERIFICATIONS'!$AD472))</f>
        <v>0</v>
      </c>
      <c r="AC472" s="134" t="str">
        <f t="shared" si="15"/>
        <v>MARS</v>
      </c>
      <c r="AD472" s="135">
        <f>VLOOKUP('SUIVI DES VERIFICATIONS'!$AC472,'Liste 2'!$D$1:$E$12,2,FALSE)</f>
        <v>43555</v>
      </c>
      <c r="AE472" s="134">
        <f>IF('SUIVI DES VERIFICATIONS'!$V472="","",(MONTH('SUIVI DES VERIFICATIONS'!$V472))-(MONTH('SUIVI DES VERIFICATIONS'!$AD472)))</f>
        <v>-1</v>
      </c>
      <c r="AF472" s="134" t="str">
        <f>IF(V472="","",VLOOKUP(MONTH(V472),LISTES!$A$15:$B$26,2,FALSE))</f>
        <v>FEVRIER</v>
      </c>
      <c r="AG472" s="136" t="s">
        <v>7</v>
      </c>
      <c r="AH472" s="81"/>
      <c r="AI472" s="81"/>
      <c r="AJ472" s="81"/>
      <c r="AK472" s="116"/>
      <c r="AL472" s="81"/>
      <c r="AM472" s="117"/>
      <c r="AN472" s="128"/>
      <c r="AO472" s="163">
        <f>IF('SUIVI DES VERIFICATIONS'!$V472&gt;0,IF('SUIVI DES VERIFICATIONS'!$W472="",1,0),0)</f>
        <v>0</v>
      </c>
      <c r="AP472" s="137">
        <f>IF('SUIVI DES VERIFICATIONS'!$V472&gt;0,IF('SUIVI DES VERIFICATIONS'!$X472="",1,0),0)</f>
        <v>0</v>
      </c>
      <c r="AQ472" s="137">
        <f>IF('SUIVI DES VERIFICATIONS'!$V472&gt;0,IF('SUIVI DES VERIFICATIONS'!$AG472="",1,0),0)</f>
        <v>0</v>
      </c>
      <c r="AR472" s="152" t="str">
        <f>IF(Y472="","",VLOOKUP(Y472,'[1]TABLEAU LC1'!A:A,1,FALSE))</f>
        <v>2019-398</v>
      </c>
    </row>
    <row r="473" spans="1:44" ht="30" customHeight="1">
      <c r="A473" s="94" t="str">
        <f t="shared" si="14"/>
        <v>43278-72--0</v>
      </c>
      <c r="B473" s="88">
        <v>43278</v>
      </c>
      <c r="C473" s="87" t="str">
        <f>VLOOKUP(A473,'Liste détentions mat2k'!$A$1:$I$2946,3,FALSE)</f>
        <v xml:space="preserve">FOSIT                         </v>
      </c>
      <c r="D473" s="89">
        <v>72</v>
      </c>
      <c r="E473" s="89"/>
      <c r="F473" s="89">
        <v>0</v>
      </c>
      <c r="G473" s="87" t="str">
        <f>IF('SUIVI DES VERIFICATIONS'!$D473="","",VLOOKUP(A473,'Liste détentions mat2k'!$A$1:$I$2946,5,FALSE))</f>
        <v xml:space="preserve">SEMAPHORE CAP CORSE           </v>
      </c>
      <c r="H473" s="87" t="str">
        <f>IF('SUIVI DES VERIFICATIONS'!$E473="","",VLOOKUP(A473,'Liste détentions mat2k'!$A$1:$I$2946,7,FALSE))</f>
        <v/>
      </c>
      <c r="I473" s="101" t="str">
        <f>IF('SUIVI DES VERIFICATIONS'!$F473="","",VLOOKUP(A473,'Liste détentions mat2k'!$A$1:$I$2946,9,FALSE))</f>
        <v xml:space="preserve">CASER/VIVRES                  </v>
      </c>
      <c r="J473" s="108"/>
      <c r="K473" s="105" t="s">
        <v>525</v>
      </c>
      <c r="L473" s="105" t="s">
        <v>525</v>
      </c>
      <c r="M473" s="105" t="s">
        <v>526</v>
      </c>
      <c r="N473" s="105" t="s">
        <v>525</v>
      </c>
      <c r="O473" s="105" t="s">
        <v>525</v>
      </c>
      <c r="P473" s="105"/>
      <c r="Q473" s="105"/>
      <c r="R473" s="105"/>
      <c r="S473" s="105"/>
      <c r="T473" s="105"/>
      <c r="U473" s="113"/>
      <c r="V473" s="122">
        <v>43600</v>
      </c>
      <c r="W473" s="119" t="s">
        <v>542</v>
      </c>
      <c r="X473" s="119" t="s">
        <v>825</v>
      </c>
      <c r="Y473" s="127" t="s">
        <v>1567</v>
      </c>
      <c r="Z473" s="122">
        <v>43551</v>
      </c>
      <c r="AA473" s="131"/>
      <c r="AB473" s="149">
        <f>IF('SUIVI DES VERIFICATIONS'!$V473="","",IF('SUIVI DES VERIFICATIONS'!$V473&lt;='SUIVI DES VERIFICATIONS'!$AD473,0,'SUIVI DES VERIFICATIONS'!$V473-'SUIVI DES VERIFICATIONS'!$AD473))</f>
        <v>15</v>
      </c>
      <c r="AC473" s="138" t="str">
        <f t="shared" si="15"/>
        <v>AVRIL</v>
      </c>
      <c r="AD473" s="139">
        <f>VLOOKUP('SUIVI DES VERIFICATIONS'!$AC473,'Liste 2'!$D$1:$E$12,2,FALSE)</f>
        <v>43585</v>
      </c>
      <c r="AE473" s="138">
        <f>IF('SUIVI DES VERIFICATIONS'!$V473="","",(MONTH('SUIVI DES VERIFICATIONS'!$V473))-(MONTH('SUIVI DES VERIFICATIONS'!$AD473)))</f>
        <v>1</v>
      </c>
      <c r="AF473" s="138" t="str">
        <f>IF(V473="","",VLOOKUP(MONTH(V473),LISTES!$A$15:$B$26,2,FALSE))</f>
        <v>MAI</v>
      </c>
      <c r="AG473" s="140"/>
      <c r="AH473" s="87"/>
      <c r="AI473" s="87"/>
      <c r="AJ473" s="87"/>
      <c r="AK473" s="118"/>
      <c r="AL473" s="87"/>
      <c r="AM473" s="119"/>
      <c r="AN473" s="127"/>
      <c r="AO473" s="162">
        <f>IF('SUIVI DES VERIFICATIONS'!$V473&gt;0,IF('SUIVI DES VERIFICATIONS'!$W473="",1,0),0)</f>
        <v>0</v>
      </c>
      <c r="AP473" s="141">
        <f>IF('SUIVI DES VERIFICATIONS'!$V473&gt;0,IF('SUIVI DES VERIFICATIONS'!$X473="",1,0),0)</f>
        <v>0</v>
      </c>
      <c r="AQ473" s="141">
        <f>IF('SUIVI DES VERIFICATIONS'!$V473&gt;0,IF('SUIVI DES VERIFICATIONS'!$AG473="",1,0),0)</f>
        <v>1</v>
      </c>
      <c r="AR473" s="150" t="str">
        <f>IF(Y473="","",VLOOKUP(Y473,'[1]TABLEAU LC1'!A:A,1,FALSE))</f>
        <v>2019-1604</v>
      </c>
    </row>
    <row r="474" spans="1:44" ht="30" customHeight="1">
      <c r="A474" s="95" t="str">
        <f t="shared" si="14"/>
        <v>43278-72--1</v>
      </c>
      <c r="B474" s="85">
        <v>43278</v>
      </c>
      <c r="C474" s="81" t="str">
        <f>VLOOKUP(A474,'Liste détentions mat2k'!$A$1:$I$2946,3,FALSE)</f>
        <v xml:space="preserve">FOSIT                         </v>
      </c>
      <c r="D474" s="86">
        <v>72</v>
      </c>
      <c r="E474" s="86"/>
      <c r="F474" s="86">
        <v>1</v>
      </c>
      <c r="G474" s="81" t="str">
        <f>IF('SUIVI DES VERIFICATIONS'!$D474="","",VLOOKUP(A474,'Liste détentions mat2k'!$A$1:$I$2946,5,FALSE))</f>
        <v xml:space="preserve">SEMAPHORE CAP CORSE           </v>
      </c>
      <c r="H474" s="81" t="str">
        <f>IF('SUIVI DES VERIFICATIONS'!$E474="","",VLOOKUP(A474,'Liste détentions mat2k'!$A$1:$I$2946,7,FALSE))</f>
        <v/>
      </c>
      <c r="I474" s="102" t="str">
        <f>IF('SUIVI DES VERIFICATIONS'!$F474="","",VLOOKUP(A474,'Liste détentions mat2k'!$A$1:$I$2946,9,FALSE))</f>
        <v xml:space="preserve">INFOR/TEL/OPTIQUE             </v>
      </c>
      <c r="J474" s="109" t="s">
        <v>525</v>
      </c>
      <c r="K474" s="104" t="s">
        <v>525</v>
      </c>
      <c r="L474" s="104" t="s">
        <v>526</v>
      </c>
      <c r="M474" s="104" t="s">
        <v>525</v>
      </c>
      <c r="N474" s="104" t="s">
        <v>525</v>
      </c>
      <c r="O474" s="104" t="s">
        <v>525</v>
      </c>
      <c r="P474" s="104"/>
      <c r="Q474" s="104"/>
      <c r="R474" s="104"/>
      <c r="S474" s="104"/>
      <c r="T474" s="104"/>
      <c r="U474" s="114"/>
      <c r="V474" s="123">
        <v>43529</v>
      </c>
      <c r="W474" s="117" t="s">
        <v>542</v>
      </c>
      <c r="X474" s="117" t="s">
        <v>825</v>
      </c>
      <c r="Y474" s="128" t="s">
        <v>784</v>
      </c>
      <c r="Z474" s="123">
        <v>43522</v>
      </c>
      <c r="AA474" s="132"/>
      <c r="AB474" s="151">
        <f>IF('SUIVI DES VERIFICATIONS'!$V474="","",IF('SUIVI DES VERIFICATIONS'!$V474&lt;='SUIVI DES VERIFICATIONS'!$AD474,0,'SUIVI DES VERIFICATIONS'!$V474-'SUIVI DES VERIFICATIONS'!$AD474))</f>
        <v>0</v>
      </c>
      <c r="AC474" s="134" t="str">
        <f t="shared" si="15"/>
        <v>MARS</v>
      </c>
      <c r="AD474" s="135">
        <f>VLOOKUP('SUIVI DES VERIFICATIONS'!$AC474,'Liste 2'!$D$1:$E$12,2,FALSE)</f>
        <v>43555</v>
      </c>
      <c r="AE474" s="134">
        <f>IF('SUIVI DES VERIFICATIONS'!$V474="","",(MONTH('SUIVI DES VERIFICATIONS'!$V474))-(MONTH('SUIVI DES VERIFICATIONS'!$AD474)))</f>
        <v>0</v>
      </c>
      <c r="AF474" s="134" t="str">
        <f>IF(V474="","",VLOOKUP(MONTH(V474),LISTES!$A$15:$B$26,2,FALSE))</f>
        <v>MARS</v>
      </c>
      <c r="AG474" s="136" t="s">
        <v>8</v>
      </c>
      <c r="AH474" s="81"/>
      <c r="AI474" s="81"/>
      <c r="AJ474" s="81"/>
      <c r="AK474" s="116"/>
      <c r="AL474" s="81"/>
      <c r="AM474" s="117"/>
      <c r="AN474" s="128"/>
      <c r="AO474" s="163">
        <f>IF('SUIVI DES VERIFICATIONS'!$V474&gt;0,IF('SUIVI DES VERIFICATIONS'!$W474="",1,0),0)</f>
        <v>0</v>
      </c>
      <c r="AP474" s="137">
        <f>IF('SUIVI DES VERIFICATIONS'!$V474&gt;0,IF('SUIVI DES VERIFICATIONS'!$X474="",1,0),0)</f>
        <v>0</v>
      </c>
      <c r="AQ474" s="137">
        <f>IF('SUIVI DES VERIFICATIONS'!$V474&gt;0,IF('SUIVI DES VERIFICATIONS'!$AG474="",1,0),0)</f>
        <v>0</v>
      </c>
      <c r="AR474" s="152" t="str">
        <f>IF(Y474="","",VLOOKUP(Y474,'[1]TABLEAU LC1'!A:A,1,FALSE))</f>
        <v>2019-614</v>
      </c>
    </row>
    <row r="475" spans="1:44" ht="30" customHeight="1">
      <c r="A475" s="94" t="str">
        <f t="shared" si="14"/>
        <v>43278-72--2</v>
      </c>
      <c r="B475" s="88">
        <v>43278</v>
      </c>
      <c r="C475" s="87" t="str">
        <f>VLOOKUP(A475,'Liste détentions mat2k'!$A$1:$I$2946,3,FALSE)</f>
        <v xml:space="preserve">FOSIT                         </v>
      </c>
      <c r="D475" s="89">
        <v>72</v>
      </c>
      <c r="E475" s="89"/>
      <c r="F475" s="89">
        <v>2</v>
      </c>
      <c r="G475" s="87" t="str">
        <f>IF('SUIVI DES VERIFICATIONS'!$D475="","",VLOOKUP(A475,'Liste détentions mat2k'!$A$1:$I$2946,5,FALSE))</f>
        <v xml:space="preserve">SEMAPHORE CAP CORSE           </v>
      </c>
      <c r="H475" s="87" t="str">
        <f>IF('SUIVI DES VERIFICATIONS'!$E475="","",VLOOKUP(A475,'Liste détentions mat2k'!$A$1:$I$2946,7,FALSE))</f>
        <v/>
      </c>
      <c r="I475" s="101" t="str">
        <f>IF('SUIVI DES VERIFICATIONS'!$F475="","",VLOOKUP(A475,'Liste détentions mat2k'!$A$1:$I$2946,9,FALSE))</f>
        <v xml:space="preserve">EFFTS SPCX/SECU/DSS           </v>
      </c>
      <c r="J475" s="108" t="s">
        <v>525</v>
      </c>
      <c r="K475" s="105" t="s">
        <v>525</v>
      </c>
      <c r="L475" s="105" t="s">
        <v>526</v>
      </c>
      <c r="M475" s="105" t="s">
        <v>525</v>
      </c>
      <c r="N475" s="105" t="s">
        <v>525</v>
      </c>
      <c r="O475" s="105" t="s">
        <v>525</v>
      </c>
      <c r="P475" s="105"/>
      <c r="Q475" s="105"/>
      <c r="R475" s="105"/>
      <c r="S475" s="105"/>
      <c r="T475" s="105"/>
      <c r="U475" s="113"/>
      <c r="V475" s="122">
        <v>43529</v>
      </c>
      <c r="W475" s="119" t="s">
        <v>542</v>
      </c>
      <c r="X475" s="119" t="s">
        <v>825</v>
      </c>
      <c r="Y475" s="127" t="s">
        <v>785</v>
      </c>
      <c r="Z475" s="122">
        <v>43522</v>
      </c>
      <c r="AA475" s="131"/>
      <c r="AB475" s="149">
        <f>IF('SUIVI DES VERIFICATIONS'!$V475="","",IF('SUIVI DES VERIFICATIONS'!$V475&lt;='SUIVI DES VERIFICATIONS'!$AD475,0,'SUIVI DES VERIFICATIONS'!$V475-'SUIVI DES VERIFICATIONS'!$AD475))</f>
        <v>0</v>
      </c>
      <c r="AC475" s="138" t="str">
        <f t="shared" si="15"/>
        <v>MARS</v>
      </c>
      <c r="AD475" s="139">
        <f>VLOOKUP('SUIVI DES VERIFICATIONS'!$AC475,'Liste 2'!$D$1:$E$12,2,FALSE)</f>
        <v>43555</v>
      </c>
      <c r="AE475" s="138">
        <f>IF('SUIVI DES VERIFICATIONS'!$V475="","",(MONTH('SUIVI DES VERIFICATIONS'!$V475))-(MONTH('SUIVI DES VERIFICATIONS'!$AD475)))</f>
        <v>0</v>
      </c>
      <c r="AF475" s="138" t="str">
        <f>IF(V475="","",VLOOKUP(MONTH(V475),LISTES!$A$15:$B$26,2,FALSE))</f>
        <v>MARS</v>
      </c>
      <c r="AG475" s="140" t="s">
        <v>8</v>
      </c>
      <c r="AH475" s="87"/>
      <c r="AI475" s="87"/>
      <c r="AJ475" s="87" t="s">
        <v>529</v>
      </c>
      <c r="AK475" s="118">
        <v>43538</v>
      </c>
      <c r="AL475" s="87"/>
      <c r="AM475" s="119"/>
      <c r="AN475" s="127"/>
      <c r="AO475" s="162">
        <f>IF('SUIVI DES VERIFICATIONS'!$V475&gt;0,IF('SUIVI DES VERIFICATIONS'!$W475="",1,0),0)</f>
        <v>0</v>
      </c>
      <c r="AP475" s="141">
        <f>IF('SUIVI DES VERIFICATIONS'!$V475&gt;0,IF('SUIVI DES VERIFICATIONS'!$X475="",1,0),0)</f>
        <v>0</v>
      </c>
      <c r="AQ475" s="141">
        <f>IF('SUIVI DES VERIFICATIONS'!$V475&gt;0,IF('SUIVI DES VERIFICATIONS'!$AG475="",1,0),0)</f>
        <v>0</v>
      </c>
      <c r="AR475" s="150" t="str">
        <f>IF(Y475="","",VLOOKUP(Y475,'[1]TABLEAU LC1'!A:A,1,FALSE))</f>
        <v>2019-615</v>
      </c>
    </row>
    <row r="476" spans="1:44" ht="30" customHeight="1">
      <c r="A476" s="95" t="str">
        <f t="shared" si="14"/>
        <v>43278-72--3</v>
      </c>
      <c r="B476" s="85">
        <v>43278</v>
      </c>
      <c r="C476" s="81" t="str">
        <f>VLOOKUP(A476,'Liste détentions mat2k'!$A$1:$I$2946,3,FALSE)</f>
        <v xml:space="preserve">FOSIT                         </v>
      </c>
      <c r="D476" s="86">
        <v>72</v>
      </c>
      <c r="E476" s="86"/>
      <c r="F476" s="86">
        <v>3</v>
      </c>
      <c r="G476" s="81" t="str">
        <f>IF('SUIVI DES VERIFICATIONS'!$D476="","",VLOOKUP(A476,'Liste détentions mat2k'!$A$1:$I$2946,5,FALSE))</f>
        <v xml:space="preserve">SEMAPHORE CAP CORSE           </v>
      </c>
      <c r="H476" s="81" t="str">
        <f>IF('SUIVI DES VERIFICATIONS'!$E476="","",VLOOKUP(A476,'Liste détentions mat2k'!$A$1:$I$2946,7,FALSE))</f>
        <v/>
      </c>
      <c r="I476" s="102" t="str">
        <f>IF('SUIVI DES VERIFICATIONS'!$F476="","",VLOOKUP(A476,'Liste détentions mat2k'!$A$1:$I$2946,9,FALSE))</f>
        <v xml:space="preserve">PAVILL/COUCHAGE               </v>
      </c>
      <c r="J476" s="109" t="s">
        <v>525</v>
      </c>
      <c r="K476" s="104" t="s">
        <v>525</v>
      </c>
      <c r="L476" s="104" t="s">
        <v>526</v>
      </c>
      <c r="M476" s="104" t="s">
        <v>525</v>
      </c>
      <c r="N476" s="104" t="s">
        <v>525</v>
      </c>
      <c r="O476" s="104" t="s">
        <v>525</v>
      </c>
      <c r="P476" s="104"/>
      <c r="Q476" s="104"/>
      <c r="R476" s="104"/>
      <c r="S476" s="104"/>
      <c r="T476" s="104"/>
      <c r="U476" s="114"/>
      <c r="V476" s="123">
        <v>43529</v>
      </c>
      <c r="W476" s="117" t="s">
        <v>542</v>
      </c>
      <c r="X476" s="117" t="s">
        <v>825</v>
      </c>
      <c r="Y476" s="128" t="s">
        <v>786</v>
      </c>
      <c r="Z476" s="123">
        <v>43522</v>
      </c>
      <c r="AA476" s="132"/>
      <c r="AB476" s="151">
        <f>IF('SUIVI DES VERIFICATIONS'!$V476="","",IF('SUIVI DES VERIFICATIONS'!$V476&lt;='SUIVI DES VERIFICATIONS'!$AD476,0,'SUIVI DES VERIFICATIONS'!$V476-'SUIVI DES VERIFICATIONS'!$AD476))</f>
        <v>0</v>
      </c>
      <c r="AC476" s="134" t="str">
        <f t="shared" si="15"/>
        <v>MARS</v>
      </c>
      <c r="AD476" s="135">
        <f>VLOOKUP('SUIVI DES VERIFICATIONS'!$AC476,'Liste 2'!$D$1:$E$12,2,FALSE)</f>
        <v>43555</v>
      </c>
      <c r="AE476" s="134">
        <f>IF('SUIVI DES VERIFICATIONS'!$V476="","",(MONTH('SUIVI DES VERIFICATIONS'!$V476))-(MONTH('SUIVI DES VERIFICATIONS'!$AD476)))</f>
        <v>0</v>
      </c>
      <c r="AF476" s="134" t="str">
        <f>IF(V476="","",VLOOKUP(MONTH(V476),LISTES!$A$15:$B$26,2,FALSE))</f>
        <v>MARS</v>
      </c>
      <c r="AG476" s="136" t="s">
        <v>8</v>
      </c>
      <c r="AH476" s="81"/>
      <c r="AI476" s="81"/>
      <c r="AJ476" s="81" t="s">
        <v>529</v>
      </c>
      <c r="AK476" s="116">
        <v>43538</v>
      </c>
      <c r="AL476" s="81"/>
      <c r="AM476" s="117"/>
      <c r="AN476" s="128"/>
      <c r="AO476" s="163">
        <f>IF('SUIVI DES VERIFICATIONS'!$V476&gt;0,IF('SUIVI DES VERIFICATIONS'!$W476="",1,0),0)</f>
        <v>0</v>
      </c>
      <c r="AP476" s="137">
        <f>IF('SUIVI DES VERIFICATIONS'!$V476&gt;0,IF('SUIVI DES VERIFICATIONS'!$X476="",1,0),0)</f>
        <v>0</v>
      </c>
      <c r="AQ476" s="137">
        <f>IF('SUIVI DES VERIFICATIONS'!$V476&gt;0,IF('SUIVI DES VERIFICATIONS'!$AG476="",1,0),0)</f>
        <v>0</v>
      </c>
      <c r="AR476" s="152" t="str">
        <f>IF(Y476="","",VLOOKUP(Y476,'[1]TABLEAU LC1'!A:A,1,FALSE))</f>
        <v>2019-616</v>
      </c>
    </row>
    <row r="477" spans="1:44" ht="30" customHeight="1">
      <c r="A477" s="94" t="str">
        <f t="shared" si="14"/>
        <v>43278-72--4</v>
      </c>
      <c r="B477" s="88">
        <v>43278</v>
      </c>
      <c r="C477" s="87" t="str">
        <f>VLOOKUP(A477,'Liste détentions mat2k'!$A$1:$I$2946,3,FALSE)</f>
        <v xml:space="preserve">FOSIT                         </v>
      </c>
      <c r="D477" s="89">
        <v>72</v>
      </c>
      <c r="E477" s="89"/>
      <c r="F477" s="89">
        <v>4</v>
      </c>
      <c r="G477" s="87" t="str">
        <f>IF('SUIVI DES VERIFICATIONS'!$D477="","",VLOOKUP(A477,'Liste détentions mat2k'!$A$1:$I$2946,5,FALSE))</f>
        <v xml:space="preserve">SEMAPHORE CAP CORSE           </v>
      </c>
      <c r="H477" s="87" t="str">
        <f>IF('SUIVI DES VERIFICATIONS'!$E477="","",VLOOKUP(A477,'Liste détentions mat2k'!$A$1:$I$2946,7,FALSE))</f>
        <v/>
      </c>
      <c r="I477" s="101" t="str">
        <f>IF('SUIVI DES VERIFICATIONS'!$F477="","",VLOOKUP(A477,'Liste détentions mat2k'!$A$1:$I$2946,9,FALSE))</f>
        <v xml:space="preserve">DIVERS                        </v>
      </c>
      <c r="J477" s="108" t="s">
        <v>525</v>
      </c>
      <c r="K477" s="105" t="s">
        <v>526</v>
      </c>
      <c r="L477" s="105" t="s">
        <v>525</v>
      </c>
      <c r="M477" s="105" t="s">
        <v>525</v>
      </c>
      <c r="N477" s="105" t="s">
        <v>525</v>
      </c>
      <c r="O477" s="105" t="s">
        <v>525</v>
      </c>
      <c r="P477" s="105"/>
      <c r="Q477" s="105"/>
      <c r="R477" s="105"/>
      <c r="S477" s="105"/>
      <c r="T477" s="105"/>
      <c r="U477" s="113"/>
      <c r="V477" s="122">
        <v>43529</v>
      </c>
      <c r="W477" s="119" t="s">
        <v>542</v>
      </c>
      <c r="X477" s="119" t="s">
        <v>825</v>
      </c>
      <c r="Y477" s="127" t="s">
        <v>787</v>
      </c>
      <c r="Z477" s="122">
        <v>43493</v>
      </c>
      <c r="AA477" s="131"/>
      <c r="AB477" s="149">
        <f>IF('SUIVI DES VERIFICATIONS'!$V477="","",IF('SUIVI DES VERIFICATIONS'!$V477&lt;='SUIVI DES VERIFICATIONS'!$AD477,0,'SUIVI DES VERIFICATIONS'!$V477-'SUIVI DES VERIFICATIONS'!$AD477))</f>
        <v>5</v>
      </c>
      <c r="AC477" s="138" t="str">
        <f t="shared" si="15"/>
        <v>FEVRIER</v>
      </c>
      <c r="AD477" s="139">
        <f>VLOOKUP('SUIVI DES VERIFICATIONS'!$AC477,'Liste 2'!$D$1:$E$12,2,FALSE)</f>
        <v>43524</v>
      </c>
      <c r="AE477" s="138">
        <f>IF('SUIVI DES VERIFICATIONS'!$V477="","",(MONTH('SUIVI DES VERIFICATIONS'!$V477))-(MONTH('SUIVI DES VERIFICATIONS'!$AD477)))</f>
        <v>1</v>
      </c>
      <c r="AF477" s="138" t="str">
        <f>IF(V477="","",VLOOKUP(MONTH(V477),LISTES!$A$15:$B$26,2,FALSE))</f>
        <v>MARS</v>
      </c>
      <c r="AG477" s="140" t="s">
        <v>8</v>
      </c>
      <c r="AH477" s="87"/>
      <c r="AI477" s="87"/>
      <c r="AJ477" s="87"/>
      <c r="AK477" s="118"/>
      <c r="AL477" s="87"/>
      <c r="AM477" s="119"/>
      <c r="AN477" s="127"/>
      <c r="AO477" s="162">
        <f>IF('SUIVI DES VERIFICATIONS'!$V477&gt;0,IF('SUIVI DES VERIFICATIONS'!$W477="",1,0),0)</f>
        <v>0</v>
      </c>
      <c r="AP477" s="141">
        <f>IF('SUIVI DES VERIFICATIONS'!$V477&gt;0,IF('SUIVI DES VERIFICATIONS'!$X477="",1,0),0)</f>
        <v>0</v>
      </c>
      <c r="AQ477" s="141">
        <f>IF('SUIVI DES VERIFICATIONS'!$V477&gt;0,IF('SUIVI DES VERIFICATIONS'!$AG477="",1,0),0)</f>
        <v>0</v>
      </c>
      <c r="AR477" s="150" t="str">
        <f>IF(Y477="","",VLOOKUP(Y477,'[1]TABLEAU LC1'!A:A,1,FALSE))</f>
        <v>2019-617</v>
      </c>
    </row>
    <row r="478" spans="1:44" ht="30" customHeight="1">
      <c r="A478" s="95" t="str">
        <f t="shared" si="14"/>
        <v>43278-73--0</v>
      </c>
      <c r="B478" s="85">
        <v>43278</v>
      </c>
      <c r="C478" s="81" t="str">
        <f>VLOOKUP(A478,'Liste détentions mat2k'!$A$1:$I$2946,3,FALSE)</f>
        <v xml:space="preserve">FOSIT                         </v>
      </c>
      <c r="D478" s="86">
        <v>73</v>
      </c>
      <c r="E478" s="86"/>
      <c r="F478" s="86">
        <v>0</v>
      </c>
      <c r="G478" s="81" t="str">
        <f>IF('SUIVI DES VERIFICATIONS'!$D478="","",VLOOKUP(A478,'Liste détentions mat2k'!$A$1:$I$2946,5,FALSE))</f>
        <v xml:space="preserve">SEMAPHORE SAGRO               </v>
      </c>
      <c r="H478" s="81" t="str">
        <f>IF('SUIVI DES VERIFICATIONS'!$E478="","",VLOOKUP(A478,'Liste détentions mat2k'!$A$1:$I$2946,7,FALSE))</f>
        <v/>
      </c>
      <c r="I478" s="102" t="str">
        <f>IF('SUIVI DES VERIFICATIONS'!$F478="","",VLOOKUP(A478,'Liste détentions mat2k'!$A$1:$I$2946,9,FALSE))</f>
        <v xml:space="preserve">CASER/VIVRES                  </v>
      </c>
      <c r="J478" s="109" t="s">
        <v>525</v>
      </c>
      <c r="K478" s="104" t="s">
        <v>526</v>
      </c>
      <c r="L478" s="104" t="s">
        <v>525</v>
      </c>
      <c r="M478" s="104" t="s">
        <v>525</v>
      </c>
      <c r="N478" s="104" t="s">
        <v>525</v>
      </c>
      <c r="O478" s="104" t="s">
        <v>525</v>
      </c>
      <c r="P478" s="104"/>
      <c r="Q478" s="104"/>
      <c r="R478" s="104"/>
      <c r="S478" s="104"/>
      <c r="T478" s="104"/>
      <c r="U478" s="114"/>
      <c r="V478" s="123">
        <v>43494</v>
      </c>
      <c r="W478" s="117" t="s">
        <v>542</v>
      </c>
      <c r="X478" s="117" t="s">
        <v>825</v>
      </c>
      <c r="Y478" s="128" t="s">
        <v>578</v>
      </c>
      <c r="Z478" s="123">
        <v>43493</v>
      </c>
      <c r="AA478" s="132"/>
      <c r="AB478" s="151">
        <f>IF('SUIVI DES VERIFICATIONS'!$V478="","",IF('SUIVI DES VERIFICATIONS'!$V478&lt;='SUIVI DES VERIFICATIONS'!$AD478,0,'SUIVI DES VERIFICATIONS'!$V478-'SUIVI DES VERIFICATIONS'!$AD478))</f>
        <v>0</v>
      </c>
      <c r="AC478" s="134" t="str">
        <f t="shared" si="15"/>
        <v>FEVRIER</v>
      </c>
      <c r="AD478" s="135">
        <f>VLOOKUP('SUIVI DES VERIFICATIONS'!$AC478,'Liste 2'!$D$1:$E$12,2,FALSE)</f>
        <v>43524</v>
      </c>
      <c r="AE478" s="134">
        <f>IF('SUIVI DES VERIFICATIONS'!$V478="","",(MONTH('SUIVI DES VERIFICATIONS'!$V478))-(MONTH('SUIVI DES VERIFICATIONS'!$AD478)))</f>
        <v>-1</v>
      </c>
      <c r="AF478" s="134" t="str">
        <f>IF(V478="","",VLOOKUP(MONTH(V478),LISTES!$A$15:$B$26,2,FALSE))</f>
        <v>JANVIER</v>
      </c>
      <c r="AG478" s="136" t="s">
        <v>6</v>
      </c>
      <c r="AH478" s="81"/>
      <c r="AI478" s="81"/>
      <c r="AJ478" s="81"/>
      <c r="AK478" s="116"/>
      <c r="AL478" s="81"/>
      <c r="AM478" s="117"/>
      <c r="AN478" s="128"/>
      <c r="AO478" s="163">
        <f>IF('SUIVI DES VERIFICATIONS'!$V478&gt;0,IF('SUIVI DES VERIFICATIONS'!$W478="",1,0),0)</f>
        <v>0</v>
      </c>
      <c r="AP478" s="137">
        <f>IF('SUIVI DES VERIFICATIONS'!$V478&gt;0,IF('SUIVI DES VERIFICATIONS'!$X478="",1,0),0)</f>
        <v>0</v>
      </c>
      <c r="AQ478" s="137">
        <f>IF('SUIVI DES VERIFICATIONS'!$V478&gt;0,IF('SUIVI DES VERIFICATIONS'!$AG478="",1,0),0)</f>
        <v>0</v>
      </c>
      <c r="AR478" s="152" t="str">
        <f>IF(Y478="","",VLOOKUP(Y478,'[1]TABLEAU LC1'!A:A,1,FALSE))</f>
        <v>2019-201</v>
      </c>
    </row>
    <row r="479" spans="1:44" ht="30" customHeight="1">
      <c r="A479" s="94" t="str">
        <f t="shared" si="14"/>
        <v>43278-73--1</v>
      </c>
      <c r="B479" s="88">
        <v>43278</v>
      </c>
      <c r="C479" s="87" t="str">
        <f>VLOOKUP(A479,'Liste détentions mat2k'!$A$1:$I$2946,3,FALSE)</f>
        <v xml:space="preserve">FOSIT                         </v>
      </c>
      <c r="D479" s="89">
        <v>73</v>
      </c>
      <c r="E479" s="89"/>
      <c r="F479" s="89">
        <v>1</v>
      </c>
      <c r="G479" s="87" t="str">
        <f>IF('SUIVI DES VERIFICATIONS'!$D479="","",VLOOKUP(A479,'Liste détentions mat2k'!$A$1:$I$2946,5,FALSE))</f>
        <v xml:space="preserve">SEMAPHORE SAGRO               </v>
      </c>
      <c r="H479" s="87" t="str">
        <f>IF('SUIVI DES VERIFICATIONS'!$E479="","",VLOOKUP(A479,'Liste détentions mat2k'!$A$1:$I$2946,7,FALSE))</f>
        <v/>
      </c>
      <c r="I479" s="101" t="str">
        <f>IF('SUIVI DES VERIFICATIONS'!$F479="","",VLOOKUP(A479,'Liste détentions mat2k'!$A$1:$I$2946,9,FALSE))</f>
        <v xml:space="preserve">INFOR/TEL/OPTIQUE             </v>
      </c>
      <c r="J479" s="108" t="s">
        <v>525</v>
      </c>
      <c r="K479" s="105" t="s">
        <v>525</v>
      </c>
      <c r="L479" s="105" t="s">
        <v>525</v>
      </c>
      <c r="M479" s="105" t="s">
        <v>525</v>
      </c>
      <c r="N479" s="105" t="s">
        <v>525</v>
      </c>
      <c r="O479" s="105" t="s">
        <v>526</v>
      </c>
      <c r="P479" s="105"/>
      <c r="Q479" s="105"/>
      <c r="R479" s="105"/>
      <c r="S479" s="105"/>
      <c r="T479" s="105"/>
      <c r="U479" s="113"/>
      <c r="V479" s="122"/>
      <c r="W479" s="119"/>
      <c r="X479" s="119"/>
      <c r="Y479" s="127"/>
      <c r="Z479" s="122"/>
      <c r="AA479" s="131"/>
      <c r="AB479" s="149" t="str">
        <f>IF('SUIVI DES VERIFICATIONS'!$V479="","",IF('SUIVI DES VERIFICATIONS'!$V479&lt;='SUIVI DES VERIFICATIONS'!$AD479,0,'SUIVI DES VERIFICATIONS'!$V479-'SUIVI DES VERIFICATIONS'!$AD479))</f>
        <v/>
      </c>
      <c r="AC479" s="138" t="str">
        <f t="shared" si="15"/>
        <v>JUIN</v>
      </c>
      <c r="AD479" s="139">
        <f>VLOOKUP('SUIVI DES VERIFICATIONS'!$AC479,'Liste 2'!$D$1:$E$12,2,FALSE)</f>
        <v>43646</v>
      </c>
      <c r="AE479" s="138" t="str">
        <f>IF('SUIVI DES VERIFICATIONS'!$V479="","",(MONTH('SUIVI DES VERIFICATIONS'!$V479))-(MONTH('SUIVI DES VERIFICATIONS'!$AD479)))</f>
        <v/>
      </c>
      <c r="AF479" s="138" t="str">
        <f>IF(V479="","",VLOOKUP(MONTH(V479),LISTES!$A$15:$B$26,2,FALSE))</f>
        <v/>
      </c>
      <c r="AG479" s="140"/>
      <c r="AH479" s="87"/>
      <c r="AI479" s="87"/>
      <c r="AJ479" s="87"/>
      <c r="AK479" s="118"/>
      <c r="AL479" s="87"/>
      <c r="AM479" s="119"/>
      <c r="AN479" s="127"/>
      <c r="AO479" s="162">
        <f>IF('SUIVI DES VERIFICATIONS'!$V479&gt;0,IF('SUIVI DES VERIFICATIONS'!$W479="",1,0),0)</f>
        <v>0</v>
      </c>
      <c r="AP479" s="141">
        <f>IF('SUIVI DES VERIFICATIONS'!$V479&gt;0,IF('SUIVI DES VERIFICATIONS'!$X479="",1,0),0)</f>
        <v>0</v>
      </c>
      <c r="AQ479" s="141">
        <f>IF('SUIVI DES VERIFICATIONS'!$V479&gt;0,IF('SUIVI DES VERIFICATIONS'!$AG479="",1,0),0)</f>
        <v>0</v>
      </c>
      <c r="AR479" s="150" t="str">
        <f>IF(Y479="","",VLOOKUP(Y479,'[1]TABLEAU LC1'!A:A,1,FALSE))</f>
        <v/>
      </c>
    </row>
    <row r="480" spans="1:44" ht="30" customHeight="1">
      <c r="A480" s="95" t="str">
        <f t="shared" si="14"/>
        <v>43278-73--2</v>
      </c>
      <c r="B480" s="85">
        <v>43278</v>
      </c>
      <c r="C480" s="81" t="str">
        <f>VLOOKUP(A480,'Liste détentions mat2k'!$A$1:$I$2946,3,FALSE)</f>
        <v xml:space="preserve">FOSIT                         </v>
      </c>
      <c r="D480" s="86">
        <v>73</v>
      </c>
      <c r="E480" s="86"/>
      <c r="F480" s="86">
        <v>2</v>
      </c>
      <c r="G480" s="81" t="str">
        <f>IF('SUIVI DES VERIFICATIONS'!$D480="","",VLOOKUP(A480,'Liste détentions mat2k'!$A$1:$I$2946,5,FALSE))</f>
        <v xml:space="preserve">SEMAPHORE SAGRO               </v>
      </c>
      <c r="H480" s="81" t="str">
        <f>IF('SUIVI DES VERIFICATIONS'!$E480="","",VLOOKUP(A480,'Liste détentions mat2k'!$A$1:$I$2946,7,FALSE))</f>
        <v/>
      </c>
      <c r="I480" s="102" t="str">
        <f>IF('SUIVI DES VERIFICATIONS'!$F480="","",VLOOKUP(A480,'Liste détentions mat2k'!$A$1:$I$2946,9,FALSE))</f>
        <v xml:space="preserve">EFFTS SPCX/SECU/DSS           </v>
      </c>
      <c r="J480" s="109" t="s">
        <v>525</v>
      </c>
      <c r="K480" s="104" t="s">
        <v>525</v>
      </c>
      <c r="L480" s="104" t="s">
        <v>525</v>
      </c>
      <c r="M480" s="104" t="s">
        <v>525</v>
      </c>
      <c r="N480" s="104" t="s">
        <v>525</v>
      </c>
      <c r="O480" s="104" t="s">
        <v>526</v>
      </c>
      <c r="P480" s="104"/>
      <c r="Q480" s="104"/>
      <c r="R480" s="104"/>
      <c r="S480" s="104"/>
      <c r="T480" s="104"/>
      <c r="U480" s="114"/>
      <c r="V480" s="123"/>
      <c r="W480" s="117"/>
      <c r="X480" s="117"/>
      <c r="Y480" s="128"/>
      <c r="Z480" s="123"/>
      <c r="AA480" s="132"/>
      <c r="AB480" s="151" t="str">
        <f>IF('SUIVI DES VERIFICATIONS'!$V480="","",IF('SUIVI DES VERIFICATIONS'!$V480&lt;='SUIVI DES VERIFICATIONS'!$AD480,0,'SUIVI DES VERIFICATIONS'!$V480-'SUIVI DES VERIFICATIONS'!$AD480))</f>
        <v/>
      </c>
      <c r="AC480" s="134" t="str">
        <f t="shared" si="15"/>
        <v>JUIN</v>
      </c>
      <c r="AD480" s="135">
        <f>VLOOKUP('SUIVI DES VERIFICATIONS'!$AC480,'Liste 2'!$D$1:$E$12,2,FALSE)</f>
        <v>43646</v>
      </c>
      <c r="AE480" s="134" t="str">
        <f>IF('SUIVI DES VERIFICATIONS'!$V480="","",(MONTH('SUIVI DES VERIFICATIONS'!$V480))-(MONTH('SUIVI DES VERIFICATIONS'!$AD480)))</f>
        <v/>
      </c>
      <c r="AF480" s="134" t="str">
        <f>IF(V480="","",VLOOKUP(MONTH(V480),LISTES!$A$15:$B$26,2,FALSE))</f>
        <v/>
      </c>
      <c r="AG480" s="136"/>
      <c r="AH480" s="81"/>
      <c r="AI480" s="81"/>
      <c r="AJ480" s="81" t="s">
        <v>529</v>
      </c>
      <c r="AK480" s="116"/>
      <c r="AL480" s="81"/>
      <c r="AM480" s="117"/>
      <c r="AN480" s="128"/>
      <c r="AO480" s="163">
        <f>IF('SUIVI DES VERIFICATIONS'!$V480&gt;0,IF('SUIVI DES VERIFICATIONS'!$W480="",1,0),0)</f>
        <v>0</v>
      </c>
      <c r="AP480" s="137">
        <f>IF('SUIVI DES VERIFICATIONS'!$V480&gt;0,IF('SUIVI DES VERIFICATIONS'!$X480="",1,0),0)</f>
        <v>0</v>
      </c>
      <c r="AQ480" s="137">
        <f>IF('SUIVI DES VERIFICATIONS'!$V480&gt;0,IF('SUIVI DES VERIFICATIONS'!$AG480="",1,0),0)</f>
        <v>0</v>
      </c>
      <c r="AR480" s="152" t="str">
        <f>IF(Y480="","",VLOOKUP(Y480,'[1]TABLEAU LC1'!A:A,1,FALSE))</f>
        <v/>
      </c>
    </row>
    <row r="481" spans="1:44" ht="30" customHeight="1">
      <c r="A481" s="94" t="str">
        <f t="shared" si="14"/>
        <v>43278-73--3</v>
      </c>
      <c r="B481" s="88">
        <v>43278</v>
      </c>
      <c r="C481" s="87" t="str">
        <f>VLOOKUP(A481,'Liste détentions mat2k'!$A$1:$I$2946,3,FALSE)</f>
        <v xml:space="preserve">FOSIT                         </v>
      </c>
      <c r="D481" s="89">
        <v>73</v>
      </c>
      <c r="E481" s="89"/>
      <c r="F481" s="89">
        <v>3</v>
      </c>
      <c r="G481" s="87" t="str">
        <f>IF('SUIVI DES VERIFICATIONS'!$D481="","",VLOOKUP(A481,'Liste détentions mat2k'!$A$1:$I$2946,5,FALSE))</f>
        <v xml:space="preserve">SEMAPHORE SAGRO               </v>
      </c>
      <c r="H481" s="87" t="str">
        <f>IF('SUIVI DES VERIFICATIONS'!$E481="","",VLOOKUP(A481,'Liste détentions mat2k'!$A$1:$I$2946,7,FALSE))</f>
        <v/>
      </c>
      <c r="I481" s="101" t="str">
        <f>IF('SUIVI DES VERIFICATIONS'!$F481="","",VLOOKUP(A481,'Liste détentions mat2k'!$A$1:$I$2946,9,FALSE))</f>
        <v xml:space="preserve">PAVILL/COUCHAGE               </v>
      </c>
      <c r="J481" s="108" t="s">
        <v>525</v>
      </c>
      <c r="K481" s="105" t="s">
        <v>525</v>
      </c>
      <c r="L481" s="105" t="s">
        <v>525</v>
      </c>
      <c r="M481" s="105" t="s">
        <v>525</v>
      </c>
      <c r="N481" s="105" t="s">
        <v>525</v>
      </c>
      <c r="O481" s="105" t="s">
        <v>526</v>
      </c>
      <c r="P481" s="105"/>
      <c r="Q481" s="105"/>
      <c r="R481" s="105"/>
      <c r="S481" s="105"/>
      <c r="T481" s="105"/>
      <c r="U481" s="113"/>
      <c r="V481" s="122"/>
      <c r="W481" s="119"/>
      <c r="X481" s="119"/>
      <c r="Y481" s="127"/>
      <c r="Z481" s="122"/>
      <c r="AA481" s="131"/>
      <c r="AB481" s="149" t="str">
        <f>IF('SUIVI DES VERIFICATIONS'!$V481="","",IF('SUIVI DES VERIFICATIONS'!$V481&lt;='SUIVI DES VERIFICATIONS'!$AD481,0,'SUIVI DES VERIFICATIONS'!$V481-'SUIVI DES VERIFICATIONS'!$AD481))</f>
        <v/>
      </c>
      <c r="AC481" s="138" t="str">
        <f t="shared" si="15"/>
        <v>JUIN</v>
      </c>
      <c r="AD481" s="139">
        <f>VLOOKUP('SUIVI DES VERIFICATIONS'!$AC481,'Liste 2'!$D$1:$E$12,2,FALSE)</f>
        <v>43646</v>
      </c>
      <c r="AE481" s="138" t="str">
        <f>IF('SUIVI DES VERIFICATIONS'!$V481="","",(MONTH('SUIVI DES VERIFICATIONS'!$V481))-(MONTH('SUIVI DES VERIFICATIONS'!$AD481)))</f>
        <v/>
      </c>
      <c r="AF481" s="138" t="str">
        <f>IF(V481="","",VLOOKUP(MONTH(V481),LISTES!$A$15:$B$26,2,FALSE))</f>
        <v/>
      </c>
      <c r="AG481" s="140"/>
      <c r="AH481" s="87"/>
      <c r="AI481" s="87"/>
      <c r="AJ481" s="87" t="s">
        <v>529</v>
      </c>
      <c r="AK481" s="118"/>
      <c r="AL481" s="87"/>
      <c r="AM481" s="119"/>
      <c r="AN481" s="127"/>
      <c r="AO481" s="162">
        <f>IF('SUIVI DES VERIFICATIONS'!$V481&gt;0,IF('SUIVI DES VERIFICATIONS'!$W481="",1,0),0)</f>
        <v>0</v>
      </c>
      <c r="AP481" s="141">
        <f>IF('SUIVI DES VERIFICATIONS'!$V481&gt;0,IF('SUIVI DES VERIFICATIONS'!$X481="",1,0),0)</f>
        <v>0</v>
      </c>
      <c r="AQ481" s="141">
        <f>IF('SUIVI DES VERIFICATIONS'!$V481&gt;0,IF('SUIVI DES VERIFICATIONS'!$AG481="",1,0),0)</f>
        <v>0</v>
      </c>
      <c r="AR481" s="150" t="str">
        <f>IF(Y481="","",VLOOKUP(Y481,'[1]TABLEAU LC1'!A:A,1,FALSE))</f>
        <v/>
      </c>
    </row>
    <row r="482" spans="1:44" ht="30" customHeight="1">
      <c r="A482" s="95" t="str">
        <f t="shared" si="14"/>
        <v>43278-73--4</v>
      </c>
      <c r="B482" s="85">
        <v>43278</v>
      </c>
      <c r="C482" s="81" t="str">
        <f>VLOOKUP(A482,'Liste détentions mat2k'!$A$1:$I$2946,3,FALSE)</f>
        <v xml:space="preserve">FOSIT                         </v>
      </c>
      <c r="D482" s="86">
        <v>73</v>
      </c>
      <c r="E482" s="86"/>
      <c r="F482" s="86">
        <v>4</v>
      </c>
      <c r="G482" s="81" t="str">
        <f>IF('SUIVI DES VERIFICATIONS'!$D482="","",VLOOKUP(A482,'Liste détentions mat2k'!$A$1:$I$2946,5,FALSE))</f>
        <v xml:space="preserve">SEMAPHORE SAGRO               </v>
      </c>
      <c r="H482" s="81" t="str">
        <f>IF('SUIVI DES VERIFICATIONS'!$E482="","",VLOOKUP(A482,'Liste détentions mat2k'!$A$1:$I$2946,7,FALSE))</f>
        <v/>
      </c>
      <c r="I482" s="102" t="str">
        <f>IF('SUIVI DES VERIFICATIONS'!$F482="","",VLOOKUP(A482,'Liste détentions mat2k'!$A$1:$I$2946,9,FALSE))</f>
        <v xml:space="preserve">DIVERS                        </v>
      </c>
      <c r="J482" s="109" t="s">
        <v>525</v>
      </c>
      <c r="K482" s="104" t="s">
        <v>526</v>
      </c>
      <c r="L482" s="104" t="s">
        <v>525</v>
      </c>
      <c r="M482" s="104" t="s">
        <v>525</v>
      </c>
      <c r="N482" s="104" t="s">
        <v>525</v>
      </c>
      <c r="O482" s="104" t="s">
        <v>525</v>
      </c>
      <c r="P482" s="104"/>
      <c r="Q482" s="104"/>
      <c r="R482" s="104"/>
      <c r="S482" s="104"/>
      <c r="T482" s="104"/>
      <c r="U482" s="114"/>
      <c r="V482" s="123">
        <v>43494</v>
      </c>
      <c r="W482" s="117" t="s">
        <v>542</v>
      </c>
      <c r="X482" s="117" t="s">
        <v>825</v>
      </c>
      <c r="Y482" s="128" t="s">
        <v>579</v>
      </c>
      <c r="Z482" s="123">
        <v>43493</v>
      </c>
      <c r="AA482" s="132"/>
      <c r="AB482" s="151">
        <f>IF('SUIVI DES VERIFICATIONS'!$V482="","",IF('SUIVI DES VERIFICATIONS'!$V482&lt;='SUIVI DES VERIFICATIONS'!$AD482,0,'SUIVI DES VERIFICATIONS'!$V482-'SUIVI DES VERIFICATIONS'!$AD482))</f>
        <v>0</v>
      </c>
      <c r="AC482" s="134" t="str">
        <f t="shared" si="15"/>
        <v>FEVRIER</v>
      </c>
      <c r="AD482" s="135">
        <f>VLOOKUP('SUIVI DES VERIFICATIONS'!$AC482,'Liste 2'!$D$1:$E$12,2,FALSE)</f>
        <v>43524</v>
      </c>
      <c r="AE482" s="134">
        <f>IF('SUIVI DES VERIFICATIONS'!$V482="","",(MONTH('SUIVI DES VERIFICATIONS'!$V482))-(MONTH('SUIVI DES VERIFICATIONS'!$AD482)))</f>
        <v>-1</v>
      </c>
      <c r="AF482" s="134" t="str">
        <f>IF(V482="","",VLOOKUP(MONTH(V482),LISTES!$A$15:$B$26,2,FALSE))</f>
        <v>JANVIER</v>
      </c>
      <c r="AG482" s="136" t="s">
        <v>6</v>
      </c>
      <c r="AH482" s="81"/>
      <c r="AI482" s="81"/>
      <c r="AJ482" s="81"/>
      <c r="AK482" s="116"/>
      <c r="AL482" s="81"/>
      <c r="AM482" s="117"/>
      <c r="AN482" s="128"/>
      <c r="AO482" s="163">
        <f>IF('SUIVI DES VERIFICATIONS'!$V482&gt;0,IF('SUIVI DES VERIFICATIONS'!$W482="",1,0),0)</f>
        <v>0</v>
      </c>
      <c r="AP482" s="137">
        <f>IF('SUIVI DES VERIFICATIONS'!$V482&gt;0,IF('SUIVI DES VERIFICATIONS'!$X482="",1,0),0)</f>
        <v>0</v>
      </c>
      <c r="AQ482" s="137">
        <f>IF('SUIVI DES VERIFICATIONS'!$V482&gt;0,IF('SUIVI DES VERIFICATIONS'!$AG482="",1,0),0)</f>
        <v>0</v>
      </c>
      <c r="AR482" s="152" t="str">
        <f>IF(Y482="","",VLOOKUP(Y482,'[1]TABLEAU LC1'!A:A,1,FALSE))</f>
        <v>2019-200</v>
      </c>
    </row>
    <row r="483" spans="1:44" ht="30" customHeight="1">
      <c r="A483" s="94" t="str">
        <f t="shared" si="14"/>
        <v>43278-76--1</v>
      </c>
      <c r="B483" s="88">
        <v>43278</v>
      </c>
      <c r="C483" s="87" t="str">
        <f>VLOOKUP(A483,'Liste détentions mat2k'!$A$1:$I$2946,3,FALSE)</f>
        <v xml:space="preserve">FOSIT                         </v>
      </c>
      <c r="D483" s="89">
        <v>76</v>
      </c>
      <c r="E483" s="89"/>
      <c r="F483" s="89">
        <v>1</v>
      </c>
      <c r="G483" s="87" t="str">
        <f>IF('SUIVI DES VERIFICATIONS'!$D483="","",VLOOKUP(A483,'Liste détentions mat2k'!$A$1:$I$2946,5,FALSE))</f>
        <v xml:space="preserve">SEMAPHORE DE LA PERTUSATO     </v>
      </c>
      <c r="H483" s="87" t="str">
        <f>IF('SUIVI DES VERIFICATIONS'!$E483="","",VLOOKUP(A483,'Liste détentions mat2k'!$A$1:$I$2946,7,FALSE))</f>
        <v/>
      </c>
      <c r="I483" s="101" t="str">
        <f>IF('SUIVI DES VERIFICATIONS'!$F483="","",VLOOKUP(A483,'Liste détentions mat2k'!$A$1:$I$2946,9,FALSE))</f>
        <v xml:space="preserve">INFOR/TEL/OPTIQUE             </v>
      </c>
      <c r="J483" s="108"/>
      <c r="K483" s="105" t="s">
        <v>525</v>
      </c>
      <c r="L483" s="105" t="s">
        <v>525</v>
      </c>
      <c r="M483" s="105" t="s">
        <v>525</v>
      </c>
      <c r="N483" s="105" t="s">
        <v>526</v>
      </c>
      <c r="O483" s="105" t="s">
        <v>525</v>
      </c>
      <c r="P483" s="105"/>
      <c r="Q483" s="105"/>
      <c r="R483" s="105"/>
      <c r="S483" s="105"/>
      <c r="T483" s="105"/>
      <c r="U483" s="113"/>
      <c r="V483" s="122"/>
      <c r="W483" s="119"/>
      <c r="X483" s="119"/>
      <c r="Y483" s="127"/>
      <c r="Z483" s="122">
        <v>43587</v>
      </c>
      <c r="AA483" s="131"/>
      <c r="AB483" s="149" t="str">
        <f>IF('SUIVI DES VERIFICATIONS'!$V483="","",IF('SUIVI DES VERIFICATIONS'!$V483&lt;='SUIVI DES VERIFICATIONS'!$AD483,0,'SUIVI DES VERIFICATIONS'!$V483-'SUIVI DES VERIFICATIONS'!$AD483))</f>
        <v/>
      </c>
      <c r="AC483" s="138" t="str">
        <f t="shared" si="15"/>
        <v>MAI</v>
      </c>
      <c r="AD483" s="139">
        <f>VLOOKUP('SUIVI DES VERIFICATIONS'!$AC483,'Liste 2'!$D$1:$E$12,2,FALSE)</f>
        <v>43616</v>
      </c>
      <c r="AE483" s="138" t="str">
        <f>IF('SUIVI DES VERIFICATIONS'!$V483="","",(MONTH('SUIVI DES VERIFICATIONS'!$V483))-(MONTH('SUIVI DES VERIFICATIONS'!$AD483)))</f>
        <v/>
      </c>
      <c r="AF483" s="138" t="str">
        <f>IF(V483="","",VLOOKUP(MONTH(V483),LISTES!$A$15:$B$26,2,FALSE))</f>
        <v/>
      </c>
      <c r="AG483" s="140"/>
      <c r="AH483" s="87"/>
      <c r="AI483" s="87"/>
      <c r="AJ483" s="87"/>
      <c r="AK483" s="118"/>
      <c r="AL483" s="87"/>
      <c r="AM483" s="119"/>
      <c r="AN483" s="127"/>
      <c r="AO483" s="162">
        <f>IF('SUIVI DES VERIFICATIONS'!$V483&gt;0,IF('SUIVI DES VERIFICATIONS'!$W483="",1,0),0)</f>
        <v>0</v>
      </c>
      <c r="AP483" s="141">
        <f>IF('SUIVI DES VERIFICATIONS'!$V483&gt;0,IF('SUIVI DES VERIFICATIONS'!$X483="",1,0),0)</f>
        <v>0</v>
      </c>
      <c r="AQ483" s="141">
        <f>IF('SUIVI DES VERIFICATIONS'!$V483&gt;0,IF('SUIVI DES VERIFICATIONS'!$AG483="",1,0),0)</f>
        <v>0</v>
      </c>
      <c r="AR483" s="150" t="str">
        <f>IF(Y483="","",VLOOKUP(Y483,'[1]TABLEAU LC1'!A:A,1,FALSE))</f>
        <v/>
      </c>
    </row>
    <row r="484" spans="1:44" ht="30" customHeight="1">
      <c r="A484" s="95" t="str">
        <f t="shared" si="14"/>
        <v>43278-78--1</v>
      </c>
      <c r="B484" s="85">
        <v>43278</v>
      </c>
      <c r="C484" s="81" t="str">
        <f>VLOOKUP(A484,'Liste détentions mat2k'!$A$1:$I$2946,3,FALSE)</f>
        <v xml:space="preserve">FOSIT                         </v>
      </c>
      <c r="D484" s="86">
        <v>78</v>
      </c>
      <c r="E484" s="86"/>
      <c r="F484" s="86">
        <v>1</v>
      </c>
      <c r="G484" s="81" t="str">
        <f>IF('SUIVI DES VERIFICATIONS'!$D484="","",VLOOKUP(A484,'Liste détentions mat2k'!$A$1:$I$2946,5,FALSE))</f>
        <v xml:space="preserve">SEMAPHORE ILE ROUSSE          </v>
      </c>
      <c r="H484" s="81" t="str">
        <f>IF('SUIVI DES VERIFICATIONS'!$E484="","",VLOOKUP(A484,'Liste détentions mat2k'!$A$1:$I$2946,7,FALSE))</f>
        <v/>
      </c>
      <c r="I484" s="102" t="str">
        <f>IF('SUIVI DES VERIFICATIONS'!$F484="","",VLOOKUP(A484,'Liste détentions mat2k'!$A$1:$I$2946,9,FALSE))</f>
        <v xml:space="preserve">INFOR/TEL/OPTIQUE             </v>
      </c>
      <c r="J484" s="109"/>
      <c r="K484" s="104" t="s">
        <v>525</v>
      </c>
      <c r="L484" s="104" t="s">
        <v>525</v>
      </c>
      <c r="M484" s="104" t="s">
        <v>525</v>
      </c>
      <c r="N484" s="104" t="s">
        <v>526</v>
      </c>
      <c r="O484" s="104" t="s">
        <v>525</v>
      </c>
      <c r="P484" s="104"/>
      <c r="Q484" s="104"/>
      <c r="R484" s="104"/>
      <c r="S484" s="104"/>
      <c r="T484" s="104"/>
      <c r="U484" s="114"/>
      <c r="V484" s="123"/>
      <c r="W484" s="117"/>
      <c r="X484" s="117"/>
      <c r="Y484" s="128"/>
      <c r="Z484" s="123">
        <v>43587</v>
      </c>
      <c r="AA484" s="132"/>
      <c r="AB484" s="151" t="str">
        <f>IF('SUIVI DES VERIFICATIONS'!$V484="","",IF('SUIVI DES VERIFICATIONS'!$V484&lt;='SUIVI DES VERIFICATIONS'!$AD484,0,'SUIVI DES VERIFICATIONS'!$V484-'SUIVI DES VERIFICATIONS'!$AD484))</f>
        <v/>
      </c>
      <c r="AC484" s="134" t="str">
        <f t="shared" si="15"/>
        <v>MAI</v>
      </c>
      <c r="AD484" s="135">
        <f>VLOOKUP('SUIVI DES VERIFICATIONS'!$AC484,'Liste 2'!$D$1:$E$12,2,FALSE)</f>
        <v>43616</v>
      </c>
      <c r="AE484" s="134" t="str">
        <f>IF('SUIVI DES VERIFICATIONS'!$V484="","",(MONTH('SUIVI DES VERIFICATIONS'!$V484))-(MONTH('SUIVI DES VERIFICATIONS'!$AD484)))</f>
        <v/>
      </c>
      <c r="AF484" s="134" t="str">
        <f>IF(V484="","",VLOOKUP(MONTH(V484),LISTES!$A$15:$B$26,2,FALSE))</f>
        <v/>
      </c>
      <c r="AG484" s="136"/>
      <c r="AH484" s="81"/>
      <c r="AI484" s="81"/>
      <c r="AJ484" s="81"/>
      <c r="AK484" s="116"/>
      <c r="AL484" s="81"/>
      <c r="AM484" s="117"/>
      <c r="AN484" s="128"/>
      <c r="AO484" s="163">
        <f>IF('SUIVI DES VERIFICATIONS'!$V484&gt;0,IF('SUIVI DES VERIFICATIONS'!$W484="",1,0),0)</f>
        <v>0</v>
      </c>
      <c r="AP484" s="137">
        <f>IF('SUIVI DES VERIFICATIONS'!$V484&gt;0,IF('SUIVI DES VERIFICATIONS'!$X484="",1,0),0)</f>
        <v>0</v>
      </c>
      <c r="AQ484" s="137">
        <f>IF('SUIVI DES VERIFICATIONS'!$V484&gt;0,IF('SUIVI DES VERIFICATIONS'!$AG484="",1,0),0)</f>
        <v>0</v>
      </c>
      <c r="AR484" s="152" t="str">
        <f>IF(Y484="","",VLOOKUP(Y484,'[1]TABLEAU LC1'!A:A,1,FALSE))</f>
        <v/>
      </c>
    </row>
    <row r="485" spans="1:44" ht="30" customHeight="1">
      <c r="A485" s="94" t="str">
        <f t="shared" si="14"/>
        <v>43278-78--2</v>
      </c>
      <c r="B485" s="88">
        <v>43278</v>
      </c>
      <c r="C485" s="87" t="str">
        <f>VLOOKUP(A485,'Liste détentions mat2k'!$A$1:$I$2946,3,FALSE)</f>
        <v xml:space="preserve">FOSIT                         </v>
      </c>
      <c r="D485" s="89">
        <v>78</v>
      </c>
      <c r="E485" s="89"/>
      <c r="F485" s="89">
        <v>2</v>
      </c>
      <c r="G485" s="87" t="str">
        <f>IF('SUIVI DES VERIFICATIONS'!$D485="","",VLOOKUP(A485,'Liste détentions mat2k'!$A$1:$I$2946,5,FALSE))</f>
        <v xml:space="preserve">SEMAPHORE ILE ROUSSE          </v>
      </c>
      <c r="H485" s="87" t="str">
        <f>IF('SUIVI DES VERIFICATIONS'!$E485="","",VLOOKUP(A485,'Liste détentions mat2k'!$A$1:$I$2946,7,FALSE))</f>
        <v/>
      </c>
      <c r="I485" s="101" t="str">
        <f>IF('SUIVI DES VERIFICATIONS'!$F485="","",VLOOKUP(A485,'Liste détentions mat2k'!$A$1:$I$2946,9,FALSE))</f>
        <v xml:space="preserve">EFFTS SPCX/SECU/DSS           </v>
      </c>
      <c r="J485" s="108" t="s">
        <v>525</v>
      </c>
      <c r="K485" s="105" t="s">
        <v>525</v>
      </c>
      <c r="L485" s="105" t="s">
        <v>525</v>
      </c>
      <c r="M485" s="105" t="s">
        <v>526</v>
      </c>
      <c r="N485" s="105" t="s">
        <v>525</v>
      </c>
      <c r="O485" s="105" t="s">
        <v>525</v>
      </c>
      <c r="P485" s="105"/>
      <c r="Q485" s="105"/>
      <c r="R485" s="105"/>
      <c r="S485" s="105"/>
      <c r="T485" s="105"/>
      <c r="U485" s="113"/>
      <c r="V485" s="122">
        <v>43557</v>
      </c>
      <c r="W485" s="119" t="s">
        <v>542</v>
      </c>
      <c r="X485" s="119" t="s">
        <v>825</v>
      </c>
      <c r="Y485" s="127" t="s">
        <v>967</v>
      </c>
      <c r="Z485" s="122">
        <v>43551</v>
      </c>
      <c r="AA485" s="131"/>
      <c r="AB485" s="149">
        <f>IF('SUIVI DES VERIFICATIONS'!$V485="","",IF('SUIVI DES VERIFICATIONS'!$V485&lt;='SUIVI DES VERIFICATIONS'!$AD485,0,'SUIVI DES VERIFICATIONS'!$V485-'SUIVI DES VERIFICATIONS'!$AD485))</f>
        <v>0</v>
      </c>
      <c r="AC485" s="138" t="str">
        <f t="shared" si="15"/>
        <v>AVRIL</v>
      </c>
      <c r="AD485" s="139">
        <f>VLOOKUP('SUIVI DES VERIFICATIONS'!$AC485,'Liste 2'!$D$1:$E$12,2,FALSE)</f>
        <v>43585</v>
      </c>
      <c r="AE485" s="138">
        <f>IF('SUIVI DES VERIFICATIONS'!$V485="","",(MONTH('SUIVI DES VERIFICATIONS'!$V485))-(MONTH('SUIVI DES VERIFICATIONS'!$AD485)))</f>
        <v>0</v>
      </c>
      <c r="AF485" s="138" t="str">
        <f>IF(V485="","",VLOOKUP(MONTH(V485),LISTES!$A$15:$B$26,2,FALSE))</f>
        <v>AVRIL</v>
      </c>
      <c r="AG485" s="140" t="s">
        <v>8</v>
      </c>
      <c r="AH485" s="87"/>
      <c r="AI485" s="87"/>
      <c r="AJ485" s="87" t="s">
        <v>529</v>
      </c>
      <c r="AK485" s="118">
        <v>43571</v>
      </c>
      <c r="AL485" s="87"/>
      <c r="AM485" s="119"/>
      <c r="AN485" s="127"/>
      <c r="AO485" s="162">
        <f>IF('SUIVI DES VERIFICATIONS'!$V485&gt;0,IF('SUIVI DES VERIFICATIONS'!$W485="",1,0),0)</f>
        <v>0</v>
      </c>
      <c r="AP485" s="141">
        <f>IF('SUIVI DES VERIFICATIONS'!$V485&gt;0,IF('SUIVI DES VERIFICATIONS'!$X485="",1,0),0)</f>
        <v>0</v>
      </c>
      <c r="AQ485" s="141">
        <f>IF('SUIVI DES VERIFICATIONS'!$V485&gt;0,IF('SUIVI DES VERIFICATIONS'!$AG485="",1,0),0)</f>
        <v>0</v>
      </c>
      <c r="AR485" s="150" t="str">
        <f>IF(Y485="","",VLOOKUP(Y485,'[1]TABLEAU LC1'!A:A,1,FALSE))</f>
        <v>2019-1021</v>
      </c>
    </row>
    <row r="486" spans="1:44" ht="30" customHeight="1">
      <c r="A486" s="95" t="str">
        <f t="shared" si="14"/>
        <v>43278-78--3</v>
      </c>
      <c r="B486" s="85">
        <v>43278</v>
      </c>
      <c r="C486" s="81" t="str">
        <f>VLOOKUP(A486,'Liste détentions mat2k'!$A$1:$I$2946,3,FALSE)</f>
        <v xml:space="preserve">FOSIT                         </v>
      </c>
      <c r="D486" s="86">
        <v>78</v>
      </c>
      <c r="E486" s="86"/>
      <c r="F486" s="86">
        <v>3</v>
      </c>
      <c r="G486" s="81" t="str">
        <f>IF('SUIVI DES VERIFICATIONS'!$D486="","",VLOOKUP(A486,'Liste détentions mat2k'!$A$1:$I$2946,5,FALSE))</f>
        <v xml:space="preserve">SEMAPHORE ILE ROUSSE          </v>
      </c>
      <c r="H486" s="81" t="str">
        <f>IF('SUIVI DES VERIFICATIONS'!$E486="","",VLOOKUP(A486,'Liste détentions mat2k'!$A$1:$I$2946,7,FALSE))</f>
        <v/>
      </c>
      <c r="I486" s="102" t="str">
        <f>IF('SUIVI DES VERIFICATIONS'!$F486="","",VLOOKUP(A486,'Liste détentions mat2k'!$A$1:$I$2946,9,FALSE))</f>
        <v xml:space="preserve">PAVILL/COUCHAGE               </v>
      </c>
      <c r="J486" s="109" t="s">
        <v>525</v>
      </c>
      <c r="K486" s="104" t="s">
        <v>525</v>
      </c>
      <c r="L486" s="104" t="s">
        <v>525</v>
      </c>
      <c r="M486" s="104" t="s">
        <v>526</v>
      </c>
      <c r="N486" s="104" t="s">
        <v>525</v>
      </c>
      <c r="O486" s="104" t="s">
        <v>525</v>
      </c>
      <c r="P486" s="104"/>
      <c r="Q486" s="104"/>
      <c r="R486" s="104"/>
      <c r="S486" s="104"/>
      <c r="T486" s="104"/>
      <c r="U486" s="114"/>
      <c r="V486" s="123">
        <v>43557</v>
      </c>
      <c r="W486" s="117" t="s">
        <v>542</v>
      </c>
      <c r="X486" s="117" t="s">
        <v>825</v>
      </c>
      <c r="Y486" s="128" t="s">
        <v>968</v>
      </c>
      <c r="Z486" s="123">
        <v>43551</v>
      </c>
      <c r="AA486" s="132"/>
      <c r="AB486" s="151">
        <f>IF('SUIVI DES VERIFICATIONS'!$V486="","",IF('SUIVI DES VERIFICATIONS'!$V486&lt;='SUIVI DES VERIFICATIONS'!$AD486,0,'SUIVI DES VERIFICATIONS'!$V486-'SUIVI DES VERIFICATIONS'!$AD486))</f>
        <v>0</v>
      </c>
      <c r="AC486" s="134" t="str">
        <f t="shared" si="15"/>
        <v>AVRIL</v>
      </c>
      <c r="AD486" s="135">
        <f>VLOOKUP('SUIVI DES VERIFICATIONS'!$AC486,'Liste 2'!$D$1:$E$12,2,FALSE)</f>
        <v>43585</v>
      </c>
      <c r="AE486" s="134">
        <f>IF('SUIVI DES VERIFICATIONS'!$V486="","",(MONTH('SUIVI DES VERIFICATIONS'!$V486))-(MONTH('SUIVI DES VERIFICATIONS'!$AD486)))</f>
        <v>0</v>
      </c>
      <c r="AF486" s="134" t="str">
        <f>IF(V486="","",VLOOKUP(MONTH(V486),LISTES!$A$15:$B$26,2,FALSE))</f>
        <v>AVRIL</v>
      </c>
      <c r="AG486" s="136" t="s">
        <v>8</v>
      </c>
      <c r="AH486" s="81"/>
      <c r="AI486" s="81"/>
      <c r="AJ486" s="81" t="s">
        <v>529</v>
      </c>
      <c r="AK486" s="116">
        <v>43571</v>
      </c>
      <c r="AL486" s="81"/>
      <c r="AM486" s="117"/>
      <c r="AN486" s="128"/>
      <c r="AO486" s="163">
        <f>IF('SUIVI DES VERIFICATIONS'!$V486&gt;0,IF('SUIVI DES VERIFICATIONS'!$W486="",1,0),0)</f>
        <v>0</v>
      </c>
      <c r="AP486" s="137">
        <f>IF('SUIVI DES VERIFICATIONS'!$V486&gt;0,IF('SUIVI DES VERIFICATIONS'!$X486="",1,0),0)</f>
        <v>0</v>
      </c>
      <c r="AQ486" s="137">
        <f>IF('SUIVI DES VERIFICATIONS'!$V486&gt;0,IF('SUIVI DES VERIFICATIONS'!$AG486="",1,0),0)</f>
        <v>0</v>
      </c>
      <c r="AR486" s="152" t="str">
        <f>IF(Y486="","",VLOOKUP(Y486,'[1]TABLEAU LC1'!A:A,1,FALSE))</f>
        <v>2019-1022</v>
      </c>
    </row>
    <row r="487" spans="1:44" ht="30" customHeight="1">
      <c r="A487" s="94" t="str">
        <f t="shared" si="14"/>
        <v>43278-78--4</v>
      </c>
      <c r="B487" s="88">
        <v>43278</v>
      </c>
      <c r="C487" s="87" t="str">
        <f>VLOOKUP(A487,'Liste détentions mat2k'!$A$1:$I$2946,3,FALSE)</f>
        <v xml:space="preserve">FOSIT                         </v>
      </c>
      <c r="D487" s="89">
        <v>78</v>
      </c>
      <c r="E487" s="89"/>
      <c r="F487" s="89">
        <v>4</v>
      </c>
      <c r="G487" s="87" t="str">
        <f>IF('SUIVI DES VERIFICATIONS'!$D487="","",VLOOKUP(A487,'Liste détentions mat2k'!$A$1:$I$2946,5,FALSE))</f>
        <v xml:space="preserve">SEMAPHORE ILE ROUSSE          </v>
      </c>
      <c r="H487" s="87" t="str">
        <f>IF('SUIVI DES VERIFICATIONS'!$E487="","",VLOOKUP(A487,'Liste détentions mat2k'!$A$1:$I$2946,7,FALSE))</f>
        <v/>
      </c>
      <c r="I487" s="101" t="str">
        <f>IF('SUIVI DES VERIFICATIONS'!$F487="","",VLOOKUP(A487,'Liste détentions mat2k'!$A$1:$I$2946,9,FALSE))</f>
        <v xml:space="preserve">DIVERS                        </v>
      </c>
      <c r="J487" s="108" t="s">
        <v>525</v>
      </c>
      <c r="K487" s="105" t="s">
        <v>525</v>
      </c>
      <c r="L487" s="105" t="s">
        <v>525</v>
      </c>
      <c r="M487" s="105" t="s">
        <v>525</v>
      </c>
      <c r="N487" s="105" t="s">
        <v>525</v>
      </c>
      <c r="O487" s="105" t="s">
        <v>526</v>
      </c>
      <c r="P487" s="105"/>
      <c r="Q487" s="105"/>
      <c r="R487" s="105"/>
      <c r="S487" s="105"/>
      <c r="T487" s="105"/>
      <c r="U487" s="113"/>
      <c r="V487" s="122"/>
      <c r="W487" s="119"/>
      <c r="X487" s="119"/>
      <c r="Y487" s="127"/>
      <c r="Z487" s="122"/>
      <c r="AA487" s="131"/>
      <c r="AB487" s="149" t="str">
        <f>IF('SUIVI DES VERIFICATIONS'!$V487="","",IF('SUIVI DES VERIFICATIONS'!$V487&lt;='SUIVI DES VERIFICATIONS'!$AD487,0,'SUIVI DES VERIFICATIONS'!$V487-'SUIVI DES VERIFICATIONS'!$AD487))</f>
        <v/>
      </c>
      <c r="AC487" s="138" t="str">
        <f t="shared" si="15"/>
        <v>JUIN</v>
      </c>
      <c r="AD487" s="139">
        <f>VLOOKUP('SUIVI DES VERIFICATIONS'!$AC487,'Liste 2'!$D$1:$E$12,2,FALSE)</f>
        <v>43646</v>
      </c>
      <c r="AE487" s="138" t="str">
        <f>IF('SUIVI DES VERIFICATIONS'!$V487="","",(MONTH('SUIVI DES VERIFICATIONS'!$V487))-(MONTH('SUIVI DES VERIFICATIONS'!$AD487)))</f>
        <v/>
      </c>
      <c r="AF487" s="138" t="str">
        <f>IF(V487="","",VLOOKUP(MONTH(V487),LISTES!$A$15:$B$26,2,FALSE))</f>
        <v/>
      </c>
      <c r="AG487" s="140"/>
      <c r="AH487" s="87"/>
      <c r="AI487" s="87"/>
      <c r="AJ487" s="87"/>
      <c r="AK487" s="118"/>
      <c r="AL487" s="87"/>
      <c r="AM487" s="119"/>
      <c r="AN487" s="127"/>
      <c r="AO487" s="162">
        <f>IF('SUIVI DES VERIFICATIONS'!$V487&gt;0,IF('SUIVI DES VERIFICATIONS'!$W487="",1,0),0)</f>
        <v>0</v>
      </c>
      <c r="AP487" s="141">
        <f>IF('SUIVI DES VERIFICATIONS'!$V487&gt;0,IF('SUIVI DES VERIFICATIONS'!$X487="",1,0),0)</f>
        <v>0</v>
      </c>
      <c r="AQ487" s="141">
        <f>IF('SUIVI DES VERIFICATIONS'!$V487&gt;0,IF('SUIVI DES VERIFICATIONS'!$AG487="",1,0),0)</f>
        <v>0</v>
      </c>
      <c r="AR487" s="150" t="str">
        <f>IF(Y487="","",VLOOKUP(Y487,'[1]TABLEAU LC1'!A:A,1,FALSE))</f>
        <v/>
      </c>
    </row>
    <row r="488" spans="1:44" ht="30" customHeight="1">
      <c r="A488" s="95" t="str">
        <f t="shared" si="14"/>
        <v>43258-50-0-0</v>
      </c>
      <c r="B488" s="85">
        <v>43258</v>
      </c>
      <c r="C488" s="81" t="str">
        <f>VLOOKUP(A488,'Liste détentions mat2k'!$A$1:$I$2946,3,FALSE)</f>
        <v xml:space="preserve">G P D   M E D                 </v>
      </c>
      <c r="D488" s="86">
        <v>50</v>
      </c>
      <c r="E488" s="86">
        <v>0</v>
      </c>
      <c r="F488" s="86">
        <v>0</v>
      </c>
      <c r="G488" s="81" t="str">
        <f>IF('SUIVI DES VERIFICATIONS'!$D488="","",VLOOKUP(A488,'Liste détentions mat2k'!$A$1:$I$2946,5,FALSE))</f>
        <v xml:space="preserve">SERVICE UNIQUE                </v>
      </c>
      <c r="H488" s="81" t="str">
        <f>IF('SUIVI DES VERIFICATIONS'!$E488="","",VLOOKUP(A488,'Liste détentions mat2k'!$A$1:$I$2946,7,FALSE))</f>
        <v xml:space="preserve">OPERATIONS                    </v>
      </c>
      <c r="I488" s="102" t="str">
        <f>IF('SUIVI DES VERIFICATIONS'!$F488="","",VLOOKUP(A488,'Liste détentions mat2k'!$A$1:$I$2946,9,FALSE))</f>
        <v xml:space="preserve">TIMONERIE                     </v>
      </c>
      <c r="J488" s="109" t="s">
        <v>525</v>
      </c>
      <c r="K488" s="104" t="s">
        <v>525</v>
      </c>
      <c r="L488" s="104" t="s">
        <v>525</v>
      </c>
      <c r="M488" s="104" t="s">
        <v>525</v>
      </c>
      <c r="N488" s="104" t="s">
        <v>525</v>
      </c>
      <c r="O488" s="104" t="s">
        <v>526</v>
      </c>
      <c r="P488" s="104"/>
      <c r="Q488" s="104"/>
      <c r="R488" s="104"/>
      <c r="S488" s="104"/>
      <c r="T488" s="104"/>
      <c r="U488" s="114"/>
      <c r="V488" s="123"/>
      <c r="W488" s="117"/>
      <c r="X488" s="117"/>
      <c r="Y488" s="128"/>
      <c r="Z488" s="123"/>
      <c r="AA488" s="132"/>
      <c r="AB488" s="151" t="str">
        <f>IF('SUIVI DES VERIFICATIONS'!$V488="","",IF('SUIVI DES VERIFICATIONS'!$V488&lt;='SUIVI DES VERIFICATIONS'!$AD488,0,'SUIVI DES VERIFICATIONS'!$V488-'SUIVI DES VERIFICATIONS'!$AD488))</f>
        <v/>
      </c>
      <c r="AC488" s="134" t="str">
        <f t="shared" si="15"/>
        <v>JUIN</v>
      </c>
      <c r="AD488" s="135">
        <f>VLOOKUP('SUIVI DES VERIFICATIONS'!$AC488,'Liste 2'!$D$1:$E$12,2,FALSE)</f>
        <v>43646</v>
      </c>
      <c r="AE488" s="134" t="str">
        <f>IF('SUIVI DES VERIFICATIONS'!$V488="","",(MONTH('SUIVI DES VERIFICATIONS'!$V488))-(MONTH('SUIVI DES VERIFICATIONS'!$AD488)))</f>
        <v/>
      </c>
      <c r="AF488" s="134" t="str">
        <f>IF(V488="","",VLOOKUP(MONTH(V488),LISTES!$A$15:$B$26,2,FALSE))</f>
        <v/>
      </c>
      <c r="AG488" s="136"/>
      <c r="AH488" s="81"/>
      <c r="AI488" s="81"/>
      <c r="AJ488" s="81" t="s">
        <v>529</v>
      </c>
      <c r="AK488" s="116"/>
      <c r="AL488" s="81"/>
      <c r="AM488" s="117"/>
      <c r="AN488" s="128"/>
      <c r="AO488" s="163">
        <f>IF('SUIVI DES VERIFICATIONS'!$V488&gt;0,IF('SUIVI DES VERIFICATIONS'!$W488="",1,0),0)</f>
        <v>0</v>
      </c>
      <c r="AP488" s="137">
        <f>IF('SUIVI DES VERIFICATIONS'!$V488&gt;0,IF('SUIVI DES VERIFICATIONS'!$X488="",1,0),0)</f>
        <v>0</v>
      </c>
      <c r="AQ488" s="137">
        <f>IF('SUIVI DES VERIFICATIONS'!$V488&gt;0,IF('SUIVI DES VERIFICATIONS'!$AG488="",1,0),0)</f>
        <v>0</v>
      </c>
      <c r="AR488" s="152" t="str">
        <f>IF(Y488="","",VLOOKUP(Y488,'[1]TABLEAU LC1'!A:A,1,FALSE))</f>
        <v/>
      </c>
    </row>
    <row r="489" spans="1:44" ht="30" customHeight="1">
      <c r="A489" s="94" t="str">
        <f t="shared" si="14"/>
        <v>43258-50-1-0</v>
      </c>
      <c r="B489" s="88">
        <v>43258</v>
      </c>
      <c r="C489" s="87" t="str">
        <f>VLOOKUP(A489,'Liste détentions mat2k'!$A$1:$I$2946,3,FALSE)</f>
        <v xml:space="preserve">G P D   M E D                 </v>
      </c>
      <c r="D489" s="89">
        <v>50</v>
      </c>
      <c r="E489" s="89">
        <v>1</v>
      </c>
      <c r="F489" s="89">
        <v>0</v>
      </c>
      <c r="G489" s="87" t="str">
        <f>IF('SUIVI DES VERIFICATIONS'!$D489="","",VLOOKUP(A489,'Liste détentions mat2k'!$A$1:$I$2946,5,FALSE))</f>
        <v xml:space="preserve">SERVICE UNIQUE                </v>
      </c>
      <c r="H489" s="87" t="str">
        <f>IF('SUIVI DES VERIFICATIONS'!$E489="","",VLOOKUP(A489,'Liste détentions mat2k'!$A$1:$I$2946,7,FALSE))</f>
        <v xml:space="preserve">LUTTE CONTRE MINES            </v>
      </c>
      <c r="I489" s="101" t="str">
        <f>IF('SUIVI DES VERIFICATIONS'!$F489="","",VLOOKUP(A489,'Liste détentions mat2k'!$A$1:$I$2946,9,FALSE))</f>
        <v xml:space="preserve">TRANSMISSION                  </v>
      </c>
      <c r="J489" s="108"/>
      <c r="K489" s="105" t="s">
        <v>525</v>
      </c>
      <c r="L489" s="105" t="s">
        <v>526</v>
      </c>
      <c r="M489" s="105" t="s">
        <v>525</v>
      </c>
      <c r="N489" s="105" t="s">
        <v>525</v>
      </c>
      <c r="O489" s="105" t="s">
        <v>525</v>
      </c>
      <c r="P489" s="105"/>
      <c r="Q489" s="105"/>
      <c r="R489" s="105"/>
      <c r="S489" s="105"/>
      <c r="T489" s="105"/>
      <c r="U489" s="113"/>
      <c r="V489" s="122">
        <v>43552</v>
      </c>
      <c r="W489" s="119" t="s">
        <v>542</v>
      </c>
      <c r="X489" s="119" t="s">
        <v>825</v>
      </c>
      <c r="Y489" s="127" t="s">
        <v>952</v>
      </c>
      <c r="Z489" s="122">
        <v>43524</v>
      </c>
      <c r="AA489" s="131"/>
      <c r="AB489" s="149">
        <f>IF('SUIVI DES VERIFICATIONS'!$V489="","",IF('SUIVI DES VERIFICATIONS'!$V489&lt;='SUIVI DES VERIFICATIONS'!$AD489,0,'SUIVI DES VERIFICATIONS'!$V489-'SUIVI DES VERIFICATIONS'!$AD489))</f>
        <v>0</v>
      </c>
      <c r="AC489" s="138" t="str">
        <f t="shared" si="15"/>
        <v>MARS</v>
      </c>
      <c r="AD489" s="139">
        <f>VLOOKUP('SUIVI DES VERIFICATIONS'!$AC489,'Liste 2'!$D$1:$E$12,2,FALSE)</f>
        <v>43555</v>
      </c>
      <c r="AE489" s="138">
        <f>IF('SUIVI DES VERIFICATIONS'!$V489="","",(MONTH('SUIVI DES VERIFICATIONS'!$V489))-(MONTH('SUIVI DES VERIFICATIONS'!$AD489)))</f>
        <v>0</v>
      </c>
      <c r="AF489" s="138" t="str">
        <f>IF(V489="","",VLOOKUP(MONTH(V489),LISTES!$A$15:$B$26,2,FALSE))</f>
        <v>MARS</v>
      </c>
      <c r="AG489" s="140" t="s">
        <v>8</v>
      </c>
      <c r="AH489" s="87"/>
      <c r="AI489" s="87"/>
      <c r="AJ489" s="87"/>
      <c r="AK489" s="118"/>
      <c r="AL489" s="87"/>
      <c r="AM489" s="119"/>
      <c r="AN489" s="127"/>
      <c r="AO489" s="162">
        <f>IF('SUIVI DES VERIFICATIONS'!$V489&gt;0,IF('SUIVI DES VERIFICATIONS'!$W489="",1,0),0)</f>
        <v>0</v>
      </c>
      <c r="AP489" s="141">
        <f>IF('SUIVI DES VERIFICATIONS'!$V489&gt;0,IF('SUIVI DES VERIFICATIONS'!$X489="",1,0),0)</f>
        <v>0</v>
      </c>
      <c r="AQ489" s="141">
        <f>IF('SUIVI DES VERIFICATIONS'!$V489&gt;0,IF('SUIVI DES VERIFICATIONS'!$AG489="",1,0),0)</f>
        <v>0</v>
      </c>
      <c r="AR489" s="150" t="str">
        <f>IF(Y489="","",VLOOKUP(Y489,'[1]TABLEAU LC1'!A:A,1,FALSE))</f>
        <v>2019-932</v>
      </c>
    </row>
    <row r="490" spans="1:44" ht="30" customHeight="1">
      <c r="A490" s="95" t="str">
        <f t="shared" si="14"/>
        <v>43258-50-1-1</v>
      </c>
      <c r="B490" s="85">
        <v>43258</v>
      </c>
      <c r="C490" s="81" t="str">
        <f>VLOOKUP(A490,'Liste détentions mat2k'!$A$1:$I$2946,3,FALSE)</f>
        <v xml:space="preserve">G P D   M E D                 </v>
      </c>
      <c r="D490" s="86">
        <v>50</v>
      </c>
      <c r="E490" s="86">
        <v>1</v>
      </c>
      <c r="F490" s="86">
        <v>1</v>
      </c>
      <c r="G490" s="81" t="str">
        <f>IF('SUIVI DES VERIFICATIONS'!$D490="","",VLOOKUP(A490,'Liste détentions mat2k'!$A$1:$I$2946,5,FALSE))</f>
        <v xml:space="preserve">SERVICE UNIQUE                </v>
      </c>
      <c r="H490" s="81" t="str">
        <f>IF('SUIVI DES VERIFICATIONS'!$E490="","",VLOOKUP(A490,'Liste détentions mat2k'!$A$1:$I$2946,7,FALSE))</f>
        <v xml:space="preserve">LUTTE CONTRE MINES            </v>
      </c>
      <c r="I490" s="102" t="str">
        <f>IF('SUIVI DES VERIFICATIONS'!$F490="","",VLOOKUP(A490,'Liste détentions mat2k'!$A$1:$I$2946,9,FALSE))</f>
        <v xml:space="preserve">L  C  M                       </v>
      </c>
      <c r="J490" s="109" t="s">
        <v>525</v>
      </c>
      <c r="K490" s="104" t="s">
        <v>526</v>
      </c>
      <c r="L490" s="104" t="s">
        <v>525</v>
      </c>
      <c r="M490" s="104" t="s">
        <v>525</v>
      </c>
      <c r="N490" s="104" t="s">
        <v>525</v>
      </c>
      <c r="O490" s="104" t="s">
        <v>525</v>
      </c>
      <c r="P490" s="104"/>
      <c r="Q490" s="104"/>
      <c r="R490" s="104"/>
      <c r="S490" s="104"/>
      <c r="T490" s="104"/>
      <c r="U490" s="114"/>
      <c r="V490" s="123"/>
      <c r="W490" s="117"/>
      <c r="X490" s="117"/>
      <c r="Y490" s="128"/>
      <c r="Z490" s="123">
        <v>43493</v>
      </c>
      <c r="AA490" s="132" t="s">
        <v>837</v>
      </c>
      <c r="AB490" s="151" t="str">
        <f>IF('SUIVI DES VERIFICATIONS'!$V490="","",IF('SUIVI DES VERIFICATIONS'!$V490&lt;='SUIVI DES VERIFICATIONS'!$AD490,0,'SUIVI DES VERIFICATIONS'!$V490-'SUIVI DES VERIFICATIONS'!$AD490))</f>
        <v/>
      </c>
      <c r="AC490" s="134" t="str">
        <f t="shared" si="15"/>
        <v>FEVRIER</v>
      </c>
      <c r="AD490" s="135">
        <f>VLOOKUP('SUIVI DES VERIFICATIONS'!$AC490,'Liste 2'!$D$1:$E$12,2,FALSE)</f>
        <v>43524</v>
      </c>
      <c r="AE490" s="134" t="str">
        <f>IF('SUIVI DES VERIFICATIONS'!$V490="","",(MONTH('SUIVI DES VERIFICATIONS'!$V490))-(MONTH('SUIVI DES VERIFICATIONS'!$AD490)))</f>
        <v/>
      </c>
      <c r="AF490" s="134" t="str">
        <f>IF(V490="","",VLOOKUP(MONTH(V490),LISTES!$A$15:$B$26,2,FALSE))</f>
        <v/>
      </c>
      <c r="AG490" s="136"/>
      <c r="AH490" s="81"/>
      <c r="AI490" s="81"/>
      <c r="AJ490" s="81" t="s">
        <v>529</v>
      </c>
      <c r="AK490" s="116"/>
      <c r="AL490" s="81"/>
      <c r="AM490" s="117"/>
      <c r="AN490" s="128"/>
      <c r="AO490" s="163">
        <f>IF('SUIVI DES VERIFICATIONS'!$V490&gt;0,IF('SUIVI DES VERIFICATIONS'!$W490="",1,0),0)</f>
        <v>0</v>
      </c>
      <c r="AP490" s="137">
        <f>IF('SUIVI DES VERIFICATIONS'!$V490&gt;0,IF('SUIVI DES VERIFICATIONS'!$X490="",1,0),0)</f>
        <v>0</v>
      </c>
      <c r="AQ490" s="137">
        <f>IF('SUIVI DES VERIFICATIONS'!$V490&gt;0,IF('SUIVI DES VERIFICATIONS'!$AG490="",1,0),0)</f>
        <v>0</v>
      </c>
      <c r="AR490" s="152" t="str">
        <f>IF(Y490="","",VLOOKUP(Y490,'[1]TABLEAU LC1'!A:A,1,FALSE))</f>
        <v/>
      </c>
    </row>
    <row r="491" spans="1:44" ht="30" customHeight="1">
      <c r="A491" s="94" t="str">
        <f t="shared" si="14"/>
        <v>43258-50-2-0</v>
      </c>
      <c r="B491" s="88">
        <v>43258</v>
      </c>
      <c r="C491" s="87" t="str">
        <f>VLOOKUP(A491,'Liste détentions mat2k'!$A$1:$I$2946,3,FALSE)</f>
        <v xml:space="preserve">G P D   M E D                 </v>
      </c>
      <c r="D491" s="89">
        <v>50</v>
      </c>
      <c r="E491" s="89">
        <v>2</v>
      </c>
      <c r="F491" s="89">
        <v>0</v>
      </c>
      <c r="G491" s="87" t="str">
        <f>IF('SUIVI DES VERIFICATIONS'!$D491="","",VLOOKUP(A491,'Liste détentions mat2k'!$A$1:$I$2946,5,FALSE))</f>
        <v xml:space="preserve">SERVICE UNIQUE                </v>
      </c>
      <c r="H491" s="87" t="str">
        <f>IF('SUIVI DES VERIFICATIONS'!$E491="","",VLOOKUP(A491,'Liste détentions mat2k'!$A$1:$I$2946,7,FALSE))</f>
        <v xml:space="preserve">GENIE SS MARIN                </v>
      </c>
      <c r="I491" s="101" t="str">
        <f>IF('SUIVI DES VERIFICATIONS'!$F491="","",VLOOKUP(A491,'Liste détentions mat2k'!$A$1:$I$2946,9,FALSE))</f>
        <v xml:space="preserve">TRVX SS MARIN                 </v>
      </c>
      <c r="J491" s="108" t="s">
        <v>525</v>
      </c>
      <c r="K491" s="105" t="s">
        <v>525</v>
      </c>
      <c r="L491" s="105" t="s">
        <v>525</v>
      </c>
      <c r="M491" s="105" t="s">
        <v>526</v>
      </c>
      <c r="N491" s="105" t="s">
        <v>525</v>
      </c>
      <c r="O491" s="105" t="s">
        <v>525</v>
      </c>
      <c r="P491" s="105"/>
      <c r="Q491" s="105"/>
      <c r="R491" s="105"/>
      <c r="S491" s="105"/>
      <c r="T491" s="105"/>
      <c r="U491" s="113"/>
      <c r="V491" s="122"/>
      <c r="W491" s="119"/>
      <c r="X491" s="119"/>
      <c r="Y491" s="127"/>
      <c r="Z491" s="122">
        <v>43553</v>
      </c>
      <c r="AA491" s="131"/>
      <c r="AB491" s="149" t="str">
        <f>IF('SUIVI DES VERIFICATIONS'!$V491="","",IF('SUIVI DES VERIFICATIONS'!$V491&lt;='SUIVI DES VERIFICATIONS'!$AD491,0,'SUIVI DES VERIFICATIONS'!$V491-'SUIVI DES VERIFICATIONS'!$AD491))</f>
        <v/>
      </c>
      <c r="AC491" s="138" t="str">
        <f t="shared" si="15"/>
        <v>AVRIL</v>
      </c>
      <c r="AD491" s="139">
        <f>VLOOKUP('SUIVI DES VERIFICATIONS'!$AC491,'Liste 2'!$D$1:$E$12,2,FALSE)</f>
        <v>43585</v>
      </c>
      <c r="AE491" s="138" t="str">
        <f>IF('SUIVI DES VERIFICATIONS'!$V491="","",(MONTH('SUIVI DES VERIFICATIONS'!$V491))-(MONTH('SUIVI DES VERIFICATIONS'!$AD491)))</f>
        <v/>
      </c>
      <c r="AF491" s="138" t="str">
        <f>IF(V491="","",VLOOKUP(MONTH(V491),LISTES!$A$15:$B$26,2,FALSE))</f>
        <v/>
      </c>
      <c r="AG491" s="140"/>
      <c r="AH491" s="87"/>
      <c r="AI491" s="87"/>
      <c r="AJ491" s="87"/>
      <c r="AK491" s="118"/>
      <c r="AL491" s="87"/>
      <c r="AM491" s="119"/>
      <c r="AN491" s="127"/>
      <c r="AO491" s="162">
        <f>IF('SUIVI DES VERIFICATIONS'!$V491&gt;0,IF('SUIVI DES VERIFICATIONS'!$W491="",1,0),0)</f>
        <v>0</v>
      </c>
      <c r="AP491" s="141">
        <f>IF('SUIVI DES VERIFICATIONS'!$V491&gt;0,IF('SUIVI DES VERIFICATIONS'!$X491="",1,0),0)</f>
        <v>0</v>
      </c>
      <c r="AQ491" s="141">
        <f>IF('SUIVI DES VERIFICATIONS'!$V491&gt;0,IF('SUIVI DES VERIFICATIONS'!$AG491="",1,0),0)</f>
        <v>0</v>
      </c>
      <c r="AR491" s="150" t="str">
        <f>IF(Y491="","",VLOOKUP(Y491,'[1]TABLEAU LC1'!A:A,1,FALSE))</f>
        <v/>
      </c>
    </row>
    <row r="492" spans="1:44" ht="30" customHeight="1">
      <c r="A492" s="95" t="str">
        <f t="shared" si="14"/>
        <v>43258-50-2-1</v>
      </c>
      <c r="B492" s="85">
        <v>43258</v>
      </c>
      <c r="C492" s="81" t="str">
        <f>VLOOKUP(A492,'Liste détentions mat2k'!$A$1:$I$2946,3,FALSE)</f>
        <v xml:space="preserve">G P D   M E D                 </v>
      </c>
      <c r="D492" s="86">
        <v>50</v>
      </c>
      <c r="E492" s="86">
        <v>2</v>
      </c>
      <c r="F492" s="86">
        <v>1</v>
      </c>
      <c r="G492" s="81" t="str">
        <f>IF('SUIVI DES VERIFICATIONS'!$D492="","",VLOOKUP(A492,'Liste détentions mat2k'!$A$1:$I$2946,5,FALSE))</f>
        <v xml:space="preserve">SERVICE UNIQUE                </v>
      </c>
      <c r="H492" s="81" t="str">
        <f>IF('SUIVI DES VERIFICATIONS'!$E492="","",VLOOKUP(A492,'Liste détentions mat2k'!$A$1:$I$2946,7,FALSE))</f>
        <v xml:space="preserve">GENIE SS MARIN                </v>
      </c>
      <c r="I492" s="102" t="str">
        <f>IF('SUIVI DES VERIFICATIONS'!$F492="","",VLOOKUP(A492,'Liste détentions mat2k'!$A$1:$I$2946,9,FALSE))</f>
        <v xml:space="preserve">PHOTO                         </v>
      </c>
      <c r="J492" s="109" t="s">
        <v>525</v>
      </c>
      <c r="K492" s="104" t="s">
        <v>525</v>
      </c>
      <c r="L492" s="104" t="s">
        <v>525</v>
      </c>
      <c r="M492" s="104" t="s">
        <v>525</v>
      </c>
      <c r="N492" s="104" t="s">
        <v>526</v>
      </c>
      <c r="O492" s="104" t="s">
        <v>525</v>
      </c>
      <c r="P492" s="104"/>
      <c r="Q492" s="104"/>
      <c r="R492" s="104"/>
      <c r="S492" s="104"/>
      <c r="T492" s="104"/>
      <c r="U492" s="114"/>
      <c r="V492" s="123"/>
      <c r="W492" s="117" t="s">
        <v>543</v>
      </c>
      <c r="X492" s="117"/>
      <c r="Y492" s="128" t="s">
        <v>1047</v>
      </c>
      <c r="Z492" s="123"/>
      <c r="AA492" s="132"/>
      <c r="AB492" s="151" t="str">
        <f>IF('SUIVI DES VERIFICATIONS'!$V492="","",IF('SUIVI DES VERIFICATIONS'!$V492&lt;='SUIVI DES VERIFICATIONS'!$AD492,0,'SUIVI DES VERIFICATIONS'!$V492-'SUIVI DES VERIFICATIONS'!$AD492))</f>
        <v/>
      </c>
      <c r="AC492" s="134" t="str">
        <f t="shared" si="15"/>
        <v>MAI</v>
      </c>
      <c r="AD492" s="135">
        <f>VLOOKUP('SUIVI DES VERIFICATIONS'!$AC492,'Liste 2'!$D$1:$E$12,2,FALSE)</f>
        <v>43616</v>
      </c>
      <c r="AE492" s="134" t="str">
        <f>IF('SUIVI DES VERIFICATIONS'!$V492="","",(MONTH('SUIVI DES VERIFICATIONS'!$V492))-(MONTH('SUIVI DES VERIFICATIONS'!$AD492)))</f>
        <v/>
      </c>
      <c r="AF492" s="134" t="str">
        <f>IF(V492="","",VLOOKUP(MONTH(V492),LISTES!$A$15:$B$26,2,FALSE))</f>
        <v/>
      </c>
      <c r="AG492" s="136"/>
      <c r="AH492" s="81"/>
      <c r="AI492" s="81"/>
      <c r="AJ492" s="81"/>
      <c r="AK492" s="116"/>
      <c r="AL492" s="81"/>
      <c r="AM492" s="117"/>
      <c r="AN492" s="128"/>
      <c r="AO492" s="163">
        <f>IF('SUIVI DES VERIFICATIONS'!$V492&gt;0,IF('SUIVI DES VERIFICATIONS'!$W492="",1,0),0)</f>
        <v>0</v>
      </c>
      <c r="AP492" s="137">
        <f>IF('SUIVI DES VERIFICATIONS'!$V492&gt;0,IF('SUIVI DES VERIFICATIONS'!$X492="",1,0),0)</f>
        <v>0</v>
      </c>
      <c r="AQ492" s="137">
        <f>IF('SUIVI DES VERIFICATIONS'!$V492&gt;0,IF('SUIVI DES VERIFICATIONS'!$AG492="",1,0),0)</f>
        <v>0</v>
      </c>
      <c r="AR492" s="152" t="e">
        <f>IF(Y492="","",VLOOKUP(Y492,'[1]TABLEAU LC1'!A:A,1,FALSE))</f>
        <v>#N/A</v>
      </c>
    </row>
    <row r="493" spans="1:44" ht="30" customHeight="1">
      <c r="A493" s="94" t="str">
        <f t="shared" si="14"/>
        <v>43258-50-2-2</v>
      </c>
      <c r="B493" s="88">
        <v>43258</v>
      </c>
      <c r="C493" s="87" t="str">
        <f>VLOOKUP(A493,'Liste détentions mat2k'!$A$1:$I$2946,3,FALSE)</f>
        <v xml:space="preserve">G P D   M E D                 </v>
      </c>
      <c r="D493" s="89">
        <v>50</v>
      </c>
      <c r="E493" s="89">
        <v>2</v>
      </c>
      <c r="F493" s="89">
        <v>2</v>
      </c>
      <c r="G493" s="87" t="str">
        <f>IF('SUIVI DES VERIFICATIONS'!$D493="","",VLOOKUP(A493,'Liste détentions mat2k'!$A$1:$I$2946,5,FALSE))</f>
        <v xml:space="preserve">SERVICE UNIQUE                </v>
      </c>
      <c r="H493" s="87" t="str">
        <f>IF('SUIVI DES VERIFICATIONS'!$E493="","",VLOOKUP(A493,'Liste détentions mat2k'!$A$1:$I$2946,7,FALSE))</f>
        <v xml:space="preserve">GENIE SS MARIN                </v>
      </c>
      <c r="I493" s="101" t="str">
        <f>IF('SUIVI DES VERIFICATIONS'!$F493="","",VLOOKUP(A493,'Liste détentions mat2k'!$A$1:$I$2946,9,FALSE))</f>
        <v xml:space="preserve">VIDEO                         </v>
      </c>
      <c r="J493" s="108" t="s">
        <v>525</v>
      </c>
      <c r="K493" s="105" t="s">
        <v>525</v>
      </c>
      <c r="L493" s="105" t="s">
        <v>525</v>
      </c>
      <c r="M493" s="105" t="s">
        <v>525</v>
      </c>
      <c r="N493" s="105" t="s">
        <v>525</v>
      </c>
      <c r="O493" s="105" t="s">
        <v>526</v>
      </c>
      <c r="P493" s="105"/>
      <c r="Q493" s="105"/>
      <c r="R493" s="105"/>
      <c r="S493" s="105"/>
      <c r="T493" s="105"/>
      <c r="U493" s="113"/>
      <c r="V493" s="122"/>
      <c r="W493" s="119" t="s">
        <v>543</v>
      </c>
      <c r="X493" s="119"/>
      <c r="Y493" s="127" t="s">
        <v>1047</v>
      </c>
      <c r="Z493" s="122"/>
      <c r="AA493" s="131"/>
      <c r="AB493" s="149" t="str">
        <f>IF('SUIVI DES VERIFICATIONS'!$V493="","",IF('SUIVI DES VERIFICATIONS'!$V493&lt;='SUIVI DES VERIFICATIONS'!$AD493,0,'SUIVI DES VERIFICATIONS'!$V493-'SUIVI DES VERIFICATIONS'!$AD493))</f>
        <v/>
      </c>
      <c r="AC493" s="138" t="str">
        <f t="shared" si="15"/>
        <v>JUIN</v>
      </c>
      <c r="AD493" s="139">
        <f>VLOOKUP('SUIVI DES VERIFICATIONS'!$AC493,'Liste 2'!$D$1:$E$12,2,FALSE)</f>
        <v>43646</v>
      </c>
      <c r="AE493" s="138" t="str">
        <f>IF('SUIVI DES VERIFICATIONS'!$V493="","",(MONTH('SUIVI DES VERIFICATIONS'!$V493))-(MONTH('SUIVI DES VERIFICATIONS'!$AD493)))</f>
        <v/>
      </c>
      <c r="AF493" s="138" t="str">
        <f>IF(V493="","",VLOOKUP(MONTH(V493),LISTES!$A$15:$B$26,2,FALSE))</f>
        <v/>
      </c>
      <c r="AG493" s="140"/>
      <c r="AH493" s="87"/>
      <c r="AI493" s="87"/>
      <c r="AJ493" s="87"/>
      <c r="AK493" s="118"/>
      <c r="AL493" s="87"/>
      <c r="AM493" s="119"/>
      <c r="AN493" s="127"/>
      <c r="AO493" s="162">
        <f>IF('SUIVI DES VERIFICATIONS'!$V493&gt;0,IF('SUIVI DES VERIFICATIONS'!$W493="",1,0),0)</f>
        <v>0</v>
      </c>
      <c r="AP493" s="141">
        <f>IF('SUIVI DES VERIFICATIONS'!$V493&gt;0,IF('SUIVI DES VERIFICATIONS'!$X493="",1,0),0)</f>
        <v>0</v>
      </c>
      <c r="AQ493" s="141">
        <f>IF('SUIVI DES VERIFICATIONS'!$V493&gt;0,IF('SUIVI DES VERIFICATIONS'!$AG493="",1,0),0)</f>
        <v>0</v>
      </c>
      <c r="AR493" s="150" t="e">
        <f>IF(Y493="","",VLOOKUP(Y493,'[1]TABLEAU LC1'!A:A,1,FALSE))</f>
        <v>#N/A</v>
      </c>
    </row>
    <row r="494" spans="1:44" ht="30" customHeight="1">
      <c r="A494" s="95" t="str">
        <f t="shared" si="14"/>
        <v>43258-50-2-3</v>
      </c>
      <c r="B494" s="85">
        <v>43258</v>
      </c>
      <c r="C494" s="81" t="str">
        <f>VLOOKUP(A494,'Liste détentions mat2k'!$A$1:$I$2946,3,FALSE)</f>
        <v xml:space="preserve">G P D   M E D                 </v>
      </c>
      <c r="D494" s="86">
        <v>50</v>
      </c>
      <c r="E494" s="86">
        <v>2</v>
      </c>
      <c r="F494" s="86">
        <v>3</v>
      </c>
      <c r="G494" s="81" t="str">
        <f>IF('SUIVI DES VERIFICATIONS'!$D494="","",VLOOKUP(A494,'Liste détentions mat2k'!$A$1:$I$2946,5,FALSE))</f>
        <v xml:space="preserve">SERVICE UNIQUE                </v>
      </c>
      <c r="H494" s="81" t="str">
        <f>IF('SUIVI DES VERIFICATIONS'!$E494="","",VLOOKUP(A494,'Liste détentions mat2k'!$A$1:$I$2946,7,FALSE))</f>
        <v xml:space="preserve">GENIE SS MARIN                </v>
      </c>
      <c r="I494" s="102" t="str">
        <f>IF('SUIVI DES VERIFICATIONS'!$F494="","",VLOOKUP(A494,'Liste détentions mat2k'!$A$1:$I$2946,9,FALSE))</f>
        <v xml:space="preserve">SOUD/DECOUP                   </v>
      </c>
      <c r="J494" s="109" t="s">
        <v>525</v>
      </c>
      <c r="K494" s="104" t="s">
        <v>525</v>
      </c>
      <c r="L494" s="104" t="s">
        <v>525</v>
      </c>
      <c r="M494" s="104" t="s">
        <v>526</v>
      </c>
      <c r="N494" s="104" t="s">
        <v>525</v>
      </c>
      <c r="O494" s="104" t="s">
        <v>525</v>
      </c>
      <c r="P494" s="104"/>
      <c r="Q494" s="104"/>
      <c r="R494" s="104"/>
      <c r="S494" s="104"/>
      <c r="T494" s="104"/>
      <c r="U494" s="114"/>
      <c r="V494" s="123"/>
      <c r="W494" s="117"/>
      <c r="X494" s="117"/>
      <c r="Y494" s="128"/>
      <c r="Z494" s="123">
        <v>43553</v>
      </c>
      <c r="AA494" s="132"/>
      <c r="AB494" s="151" t="str">
        <f>IF('SUIVI DES VERIFICATIONS'!$V494="","",IF('SUIVI DES VERIFICATIONS'!$V494&lt;='SUIVI DES VERIFICATIONS'!$AD494,0,'SUIVI DES VERIFICATIONS'!$V494-'SUIVI DES VERIFICATIONS'!$AD494))</f>
        <v/>
      </c>
      <c r="AC494" s="134" t="str">
        <f t="shared" si="15"/>
        <v>AVRIL</v>
      </c>
      <c r="AD494" s="135">
        <f>VLOOKUP('SUIVI DES VERIFICATIONS'!$AC494,'Liste 2'!$D$1:$E$12,2,FALSE)</f>
        <v>43585</v>
      </c>
      <c r="AE494" s="134" t="str">
        <f>IF('SUIVI DES VERIFICATIONS'!$V494="","",(MONTH('SUIVI DES VERIFICATIONS'!$V494))-(MONTH('SUIVI DES VERIFICATIONS'!$AD494)))</f>
        <v/>
      </c>
      <c r="AF494" s="134" t="str">
        <f>IF(V494="","",VLOOKUP(MONTH(V494),LISTES!$A$15:$B$26,2,FALSE))</f>
        <v/>
      </c>
      <c r="AG494" s="136"/>
      <c r="AH494" s="81"/>
      <c r="AI494" s="81"/>
      <c r="AJ494" s="81" t="s">
        <v>529</v>
      </c>
      <c r="AK494" s="116"/>
      <c r="AL494" s="81"/>
      <c r="AM494" s="117"/>
      <c r="AN494" s="128"/>
      <c r="AO494" s="163">
        <f>IF('SUIVI DES VERIFICATIONS'!$V494&gt;0,IF('SUIVI DES VERIFICATIONS'!$W494="",1,0),0)</f>
        <v>0</v>
      </c>
      <c r="AP494" s="137">
        <f>IF('SUIVI DES VERIFICATIONS'!$V494&gt;0,IF('SUIVI DES VERIFICATIONS'!$X494="",1,0),0)</f>
        <v>0</v>
      </c>
      <c r="AQ494" s="137">
        <f>IF('SUIVI DES VERIFICATIONS'!$V494&gt;0,IF('SUIVI DES VERIFICATIONS'!$AG494="",1,0),0)</f>
        <v>0</v>
      </c>
      <c r="AR494" s="152" t="str">
        <f>IF(Y494="","",VLOOKUP(Y494,'[1]TABLEAU LC1'!A:A,1,FALSE))</f>
        <v/>
      </c>
    </row>
    <row r="495" spans="1:44" ht="30" customHeight="1">
      <c r="A495" s="94" t="str">
        <f t="shared" si="14"/>
        <v>43258-50-2-4</v>
      </c>
      <c r="B495" s="88">
        <v>43258</v>
      </c>
      <c r="C495" s="87" t="str">
        <f>VLOOKUP(A495,'Liste détentions mat2k'!$A$1:$I$2946,3,FALSE)</f>
        <v xml:space="preserve">G P D   M E D                 </v>
      </c>
      <c r="D495" s="89">
        <v>50</v>
      </c>
      <c r="E495" s="89">
        <v>2</v>
      </c>
      <c r="F495" s="89">
        <v>4</v>
      </c>
      <c r="G495" s="87" t="str">
        <f>IF('SUIVI DES VERIFICATIONS'!$D495="","",VLOOKUP(A495,'Liste détentions mat2k'!$A$1:$I$2946,5,FALSE))</f>
        <v xml:space="preserve">SERVICE UNIQUE                </v>
      </c>
      <c r="H495" s="87" t="str">
        <f>IF('SUIVI DES VERIFICATIONS'!$E495="","",VLOOKUP(A495,'Liste détentions mat2k'!$A$1:$I$2946,7,FALSE))</f>
        <v xml:space="preserve">GENIE SS MARIN                </v>
      </c>
      <c r="I495" s="101" t="str">
        <f>IF('SUIVI DES VERIFICATIONS'!$F495="","",VLOOKUP(A495,'Liste détentions mat2k'!$A$1:$I$2946,9,FALSE))</f>
        <v xml:space="preserve">HYDRAU                        </v>
      </c>
      <c r="J495" s="108" t="s">
        <v>525</v>
      </c>
      <c r="K495" s="105" t="s">
        <v>525</v>
      </c>
      <c r="L495" s="105" t="s">
        <v>525</v>
      </c>
      <c r="M495" s="105" t="s">
        <v>525</v>
      </c>
      <c r="N495" s="105" t="s">
        <v>525</v>
      </c>
      <c r="O495" s="105" t="s">
        <v>526</v>
      </c>
      <c r="P495" s="105"/>
      <c r="Q495" s="105"/>
      <c r="R495" s="105"/>
      <c r="S495" s="105"/>
      <c r="T495" s="105"/>
      <c r="U495" s="113"/>
      <c r="V495" s="122"/>
      <c r="W495" s="119"/>
      <c r="X495" s="119"/>
      <c r="Y495" s="127"/>
      <c r="Z495" s="122"/>
      <c r="AA495" s="131"/>
      <c r="AB495" s="149" t="str">
        <f>IF('SUIVI DES VERIFICATIONS'!$V495="","",IF('SUIVI DES VERIFICATIONS'!$V495&lt;='SUIVI DES VERIFICATIONS'!$AD495,0,'SUIVI DES VERIFICATIONS'!$V495-'SUIVI DES VERIFICATIONS'!$AD495))</f>
        <v/>
      </c>
      <c r="AC495" s="138" t="str">
        <f t="shared" si="15"/>
        <v>JUIN</v>
      </c>
      <c r="AD495" s="139">
        <f>VLOOKUP('SUIVI DES VERIFICATIONS'!$AC495,'Liste 2'!$D$1:$E$12,2,FALSE)</f>
        <v>43646</v>
      </c>
      <c r="AE495" s="138" t="str">
        <f>IF('SUIVI DES VERIFICATIONS'!$V495="","",(MONTH('SUIVI DES VERIFICATIONS'!$V495))-(MONTH('SUIVI DES VERIFICATIONS'!$AD495)))</f>
        <v/>
      </c>
      <c r="AF495" s="138" t="str">
        <f>IF(V495="","",VLOOKUP(MONTH(V495),LISTES!$A$15:$B$26,2,FALSE))</f>
        <v/>
      </c>
      <c r="AG495" s="140"/>
      <c r="AH495" s="87"/>
      <c r="AI495" s="87"/>
      <c r="AJ495" s="87"/>
      <c r="AK495" s="118"/>
      <c r="AL495" s="87"/>
      <c r="AM495" s="119"/>
      <c r="AN495" s="127"/>
      <c r="AO495" s="162">
        <f>IF('SUIVI DES VERIFICATIONS'!$V495&gt;0,IF('SUIVI DES VERIFICATIONS'!$W495="",1,0),0)</f>
        <v>0</v>
      </c>
      <c r="AP495" s="141">
        <f>IF('SUIVI DES VERIFICATIONS'!$V495&gt;0,IF('SUIVI DES VERIFICATIONS'!$X495="",1,0),0)</f>
        <v>0</v>
      </c>
      <c r="AQ495" s="141">
        <f>IF('SUIVI DES VERIFICATIONS'!$V495&gt;0,IF('SUIVI DES VERIFICATIONS'!$AG495="",1,0),0)</f>
        <v>0</v>
      </c>
      <c r="AR495" s="150" t="str">
        <f>IF(Y495="","",VLOOKUP(Y495,'[1]TABLEAU LC1'!A:A,1,FALSE))</f>
        <v/>
      </c>
    </row>
    <row r="496" spans="1:44" ht="30" customHeight="1">
      <c r="A496" s="95" t="str">
        <f t="shared" si="14"/>
        <v>43258-50-3-0</v>
      </c>
      <c r="B496" s="85">
        <v>43258</v>
      </c>
      <c r="C496" s="81" t="str">
        <f>VLOOKUP(A496,'Liste détentions mat2k'!$A$1:$I$2946,3,FALSE)</f>
        <v xml:space="preserve">G P D   M E D                 </v>
      </c>
      <c r="D496" s="86">
        <v>50</v>
      </c>
      <c r="E496" s="86">
        <v>3</v>
      </c>
      <c r="F496" s="86">
        <v>0</v>
      </c>
      <c r="G496" s="81" t="str">
        <f>IF('SUIVI DES VERIFICATIONS'!$D496="","",VLOOKUP(A496,'Liste détentions mat2k'!$A$1:$I$2946,5,FALSE))</f>
        <v xml:space="preserve">SERVICE UNIQUE                </v>
      </c>
      <c r="H496" s="81" t="str">
        <f>IF('SUIVI DES VERIFICATIONS'!$E496="","",VLOOKUP(A496,'Liste détentions mat2k'!$A$1:$I$2946,7,FALSE))</f>
        <v xml:space="preserve">NEUTRALISATION                </v>
      </c>
      <c r="I496" s="102" t="str">
        <f>IF('SUIVI DES VERIFICATIONS'!$F496="","",VLOOKUP(A496,'Liste détentions mat2k'!$A$1:$I$2946,9,FALSE))</f>
        <v xml:space="preserve">NEUTRA                        </v>
      </c>
      <c r="J496" s="109" t="s">
        <v>525</v>
      </c>
      <c r="K496" s="104" t="s">
        <v>525</v>
      </c>
      <c r="L496" s="104" t="s">
        <v>525</v>
      </c>
      <c r="M496" s="104" t="s">
        <v>525</v>
      </c>
      <c r="N496" s="104" t="s">
        <v>526</v>
      </c>
      <c r="O496" s="104" t="s">
        <v>525</v>
      </c>
      <c r="P496" s="104"/>
      <c r="Q496" s="104"/>
      <c r="R496" s="104"/>
      <c r="S496" s="104"/>
      <c r="T496" s="104"/>
      <c r="U496" s="114"/>
      <c r="V496" s="123">
        <v>43588</v>
      </c>
      <c r="W496" s="117" t="s">
        <v>542</v>
      </c>
      <c r="X496" s="117" t="s">
        <v>825</v>
      </c>
      <c r="Y496" s="128" t="s">
        <v>1529</v>
      </c>
      <c r="Z496" s="123">
        <v>43587</v>
      </c>
      <c r="AA496" s="132"/>
      <c r="AB496" s="151">
        <f>IF('SUIVI DES VERIFICATIONS'!$V496="","",IF('SUIVI DES VERIFICATIONS'!$V496&lt;='SUIVI DES VERIFICATIONS'!$AD496,0,'SUIVI DES VERIFICATIONS'!$V496-'SUIVI DES VERIFICATIONS'!$AD496))</f>
        <v>0</v>
      </c>
      <c r="AC496" s="134" t="str">
        <f t="shared" si="15"/>
        <v>MAI</v>
      </c>
      <c r="AD496" s="135">
        <f>VLOOKUP('SUIVI DES VERIFICATIONS'!$AC496,'Liste 2'!$D$1:$E$12,2,FALSE)</f>
        <v>43616</v>
      </c>
      <c r="AE496" s="134">
        <f>IF('SUIVI DES VERIFICATIONS'!$V496="","",(MONTH('SUIVI DES VERIFICATIONS'!$V496))-(MONTH('SUIVI DES VERIFICATIONS'!$AD496)))</f>
        <v>0</v>
      </c>
      <c r="AF496" s="134" t="str">
        <f>IF(V496="","",VLOOKUP(MONTH(V496),LISTES!$A$15:$B$26,2,FALSE))</f>
        <v>MAI</v>
      </c>
      <c r="AG496" s="136"/>
      <c r="AH496" s="81"/>
      <c r="AI496" s="81"/>
      <c r="AJ496" s="81"/>
      <c r="AK496" s="116"/>
      <c r="AL496" s="81"/>
      <c r="AM496" s="117"/>
      <c r="AN496" s="128"/>
      <c r="AO496" s="163">
        <f>IF('SUIVI DES VERIFICATIONS'!$V496&gt;0,IF('SUIVI DES VERIFICATIONS'!$W496="",1,0),0)</f>
        <v>0</v>
      </c>
      <c r="AP496" s="137">
        <f>IF('SUIVI DES VERIFICATIONS'!$V496&gt;0,IF('SUIVI DES VERIFICATIONS'!$X496="",1,0),0)</f>
        <v>0</v>
      </c>
      <c r="AQ496" s="137">
        <f>IF('SUIVI DES VERIFICATIONS'!$V496&gt;0,IF('SUIVI DES VERIFICATIONS'!$AG496="",1,0),0)</f>
        <v>1</v>
      </c>
      <c r="AR496" s="152" t="str">
        <f>IF(Y496="","",VLOOKUP(Y496,'[1]TABLEAU LC1'!A:A,1,FALSE))</f>
        <v>2019-1534</v>
      </c>
    </row>
    <row r="497" spans="1:44" ht="30" customHeight="1">
      <c r="A497" s="94" t="str">
        <f t="shared" si="14"/>
        <v>43258-50-3-1</v>
      </c>
      <c r="B497" s="88">
        <v>43258</v>
      </c>
      <c r="C497" s="87" t="str">
        <f>VLOOKUP(A497,'Liste détentions mat2k'!$A$1:$I$2946,3,FALSE)</f>
        <v xml:space="preserve">G P D   M E D                 </v>
      </c>
      <c r="D497" s="89">
        <v>50</v>
      </c>
      <c r="E497" s="89">
        <v>3</v>
      </c>
      <c r="F497" s="89">
        <v>1</v>
      </c>
      <c r="G497" s="87" t="str">
        <f>IF('SUIVI DES VERIFICATIONS'!$D497="","",VLOOKUP(A497,'Liste détentions mat2k'!$A$1:$I$2946,5,FALSE))</f>
        <v xml:space="preserve">SERVICE UNIQUE                </v>
      </c>
      <c r="H497" s="87" t="str">
        <f>IF('SUIVI DES VERIFICATIONS'!$E497="","",VLOOKUP(A497,'Liste détentions mat2k'!$A$1:$I$2946,7,FALSE))</f>
        <v xml:space="preserve">NEUTRALISATION                </v>
      </c>
      <c r="I497" s="101" t="str">
        <f>IF('SUIVI DES VERIFICATIONS'!$F497="","",VLOOKUP(A497,'Liste détentions mat2k'!$A$1:$I$2946,9,FALSE))</f>
        <v xml:space="preserve">IEEI                          </v>
      </c>
      <c r="J497" s="108"/>
      <c r="K497" s="105" t="s">
        <v>525</v>
      </c>
      <c r="L497" s="105" t="s">
        <v>525</v>
      </c>
      <c r="M497" s="105" t="s">
        <v>526</v>
      </c>
      <c r="N497" s="105" t="s">
        <v>525</v>
      </c>
      <c r="O497" s="105" t="s">
        <v>525</v>
      </c>
      <c r="P497" s="105"/>
      <c r="Q497" s="105"/>
      <c r="R497" s="105"/>
      <c r="S497" s="105"/>
      <c r="T497" s="105"/>
      <c r="U497" s="113"/>
      <c r="V497" s="122">
        <v>43563</v>
      </c>
      <c r="W497" s="119" t="s">
        <v>542</v>
      </c>
      <c r="X497" s="119" t="s">
        <v>825</v>
      </c>
      <c r="Y497" s="127" t="s">
        <v>1003</v>
      </c>
      <c r="Z497" s="122">
        <v>43553</v>
      </c>
      <c r="AA497" s="131"/>
      <c r="AB497" s="149">
        <f>IF('SUIVI DES VERIFICATIONS'!$V497="","",IF('SUIVI DES VERIFICATIONS'!$V497&lt;='SUIVI DES VERIFICATIONS'!$AD497,0,'SUIVI DES VERIFICATIONS'!$V497-'SUIVI DES VERIFICATIONS'!$AD497))</f>
        <v>0</v>
      </c>
      <c r="AC497" s="138" t="str">
        <f t="shared" si="15"/>
        <v>AVRIL</v>
      </c>
      <c r="AD497" s="139">
        <f>VLOOKUP('SUIVI DES VERIFICATIONS'!$AC497,'Liste 2'!$D$1:$E$12,2,FALSE)</f>
        <v>43585</v>
      </c>
      <c r="AE497" s="138">
        <f>IF('SUIVI DES VERIFICATIONS'!$V497="","",(MONTH('SUIVI DES VERIFICATIONS'!$V497))-(MONTH('SUIVI DES VERIFICATIONS'!$AD497)))</f>
        <v>0</v>
      </c>
      <c r="AF497" s="138" t="str">
        <f>IF(V497="","",VLOOKUP(MONTH(V497),LISTES!$A$15:$B$26,2,FALSE))</f>
        <v>AVRIL</v>
      </c>
      <c r="AG497" s="140" t="s">
        <v>9</v>
      </c>
      <c r="AH497" s="87"/>
      <c r="AI497" s="87"/>
      <c r="AJ497" s="87"/>
      <c r="AK497" s="118"/>
      <c r="AL497" s="87"/>
      <c r="AM497" s="119"/>
      <c r="AN497" s="127"/>
      <c r="AO497" s="162">
        <f>IF('SUIVI DES VERIFICATIONS'!$V497&gt;0,IF('SUIVI DES VERIFICATIONS'!$W497="",1,0),0)</f>
        <v>0</v>
      </c>
      <c r="AP497" s="141">
        <f>IF('SUIVI DES VERIFICATIONS'!$V497&gt;0,IF('SUIVI DES VERIFICATIONS'!$X497="",1,0),0)</f>
        <v>0</v>
      </c>
      <c r="AQ497" s="141">
        <f>IF('SUIVI DES VERIFICATIONS'!$V497&gt;0,IF('SUIVI DES VERIFICATIONS'!$AG497="",1,0),0)</f>
        <v>0</v>
      </c>
      <c r="AR497" s="150" t="str">
        <f>IF(Y497="","",VLOOKUP(Y497,'[1]TABLEAU LC1'!A:A,1,FALSE))</f>
        <v>2019-1126</v>
      </c>
    </row>
    <row r="498" spans="1:44" ht="30" customHeight="1">
      <c r="A498" s="95" t="str">
        <f t="shared" si="14"/>
        <v>43258-50-3-2</v>
      </c>
      <c r="B498" s="85">
        <v>43258</v>
      </c>
      <c r="C498" s="81" t="str">
        <f>VLOOKUP(A498,'Liste détentions mat2k'!$A$1:$I$2946,3,FALSE)</f>
        <v xml:space="preserve">G P D   M E D                 </v>
      </c>
      <c r="D498" s="86">
        <v>50</v>
      </c>
      <c r="E498" s="86">
        <v>3</v>
      </c>
      <c r="F498" s="86">
        <v>2</v>
      </c>
      <c r="G498" s="81" t="str">
        <f>IF('SUIVI DES VERIFICATIONS'!$D498="","",VLOOKUP(A498,'Liste détentions mat2k'!$A$1:$I$2946,5,FALSE))</f>
        <v xml:space="preserve">SERVICE UNIQUE                </v>
      </c>
      <c r="H498" s="81" t="str">
        <f>IF('SUIVI DES VERIFICATIONS'!$E498="","",VLOOKUP(A498,'Liste détentions mat2k'!$A$1:$I$2946,7,FALSE))</f>
        <v xml:space="preserve">NEUTRALISATION                </v>
      </c>
      <c r="I498" s="102" t="str">
        <f>IF('SUIVI DES VERIFICATIONS'!$F498="","",VLOOKUP(A498,'Liste détentions mat2k'!$A$1:$I$2946,9,FALSE))</f>
        <v xml:space="preserve">IME                           </v>
      </c>
      <c r="J498" s="109" t="s">
        <v>525</v>
      </c>
      <c r="K498" s="104" t="s">
        <v>525</v>
      </c>
      <c r="L498" s="104" t="s">
        <v>525</v>
      </c>
      <c r="M498" s="104" t="s">
        <v>526</v>
      </c>
      <c r="N498" s="104" t="s">
        <v>525</v>
      </c>
      <c r="O498" s="104" t="s">
        <v>525</v>
      </c>
      <c r="P498" s="104"/>
      <c r="Q498" s="104"/>
      <c r="R498" s="104"/>
      <c r="S498" s="104"/>
      <c r="T498" s="104"/>
      <c r="U498" s="114"/>
      <c r="V498" s="123"/>
      <c r="W498" s="117"/>
      <c r="X498" s="117"/>
      <c r="Y498" s="128"/>
      <c r="Z498" s="123"/>
      <c r="AA498" s="132"/>
      <c r="AB498" s="151" t="str">
        <f>IF('SUIVI DES VERIFICATIONS'!$V498="","",IF('SUIVI DES VERIFICATIONS'!$V498&lt;='SUIVI DES VERIFICATIONS'!$AD498,0,'SUIVI DES VERIFICATIONS'!$V498-'SUIVI DES VERIFICATIONS'!$AD498))</f>
        <v/>
      </c>
      <c r="AC498" s="134" t="str">
        <f t="shared" si="15"/>
        <v>AVRIL</v>
      </c>
      <c r="AD498" s="135">
        <f>VLOOKUP('SUIVI DES VERIFICATIONS'!$AC498,'Liste 2'!$D$1:$E$12,2,FALSE)</f>
        <v>43585</v>
      </c>
      <c r="AE498" s="134" t="str">
        <f>IF('SUIVI DES VERIFICATIONS'!$V498="","",(MONTH('SUIVI DES VERIFICATIONS'!$V498))-(MONTH('SUIVI DES VERIFICATIONS'!$AD498)))</f>
        <v/>
      </c>
      <c r="AF498" s="134" t="str">
        <f>IF(V498="","",VLOOKUP(MONTH(V498),LISTES!$A$15:$B$26,2,FALSE))</f>
        <v/>
      </c>
      <c r="AG498" s="136"/>
      <c r="AH498" s="81"/>
      <c r="AI498" s="81"/>
      <c r="AJ498" s="81"/>
      <c r="AK498" s="116"/>
      <c r="AL498" s="81"/>
      <c r="AM498" s="117"/>
      <c r="AN498" s="128"/>
      <c r="AO498" s="163">
        <f>IF('SUIVI DES VERIFICATIONS'!$V498&gt;0,IF('SUIVI DES VERIFICATIONS'!$W498="",1,0),0)</f>
        <v>0</v>
      </c>
      <c r="AP498" s="137">
        <f>IF('SUIVI DES VERIFICATIONS'!$V498&gt;0,IF('SUIVI DES VERIFICATIONS'!$X498="",1,0),0)</f>
        <v>0</v>
      </c>
      <c r="AQ498" s="137">
        <f>IF('SUIVI DES VERIFICATIONS'!$V498&gt;0,IF('SUIVI DES VERIFICATIONS'!$AG498="",1,0),0)</f>
        <v>0</v>
      </c>
      <c r="AR498" s="152" t="str">
        <f>IF(Y498="","",VLOOKUP(Y498,'[1]TABLEAU LC1'!A:A,1,FALSE))</f>
        <v/>
      </c>
    </row>
    <row r="499" spans="1:44" ht="30" customHeight="1">
      <c r="A499" s="94" t="str">
        <f t="shared" si="14"/>
        <v>43258-50-3-3</v>
      </c>
      <c r="B499" s="88">
        <v>43258</v>
      </c>
      <c r="C499" s="87" t="str">
        <f>VLOOKUP(A499,'Liste détentions mat2k'!$A$1:$I$2946,3,FALSE)</f>
        <v xml:space="preserve">G P D   M E D                 </v>
      </c>
      <c r="D499" s="89">
        <v>50</v>
      </c>
      <c r="E499" s="89">
        <v>3</v>
      </c>
      <c r="F499" s="89">
        <v>3</v>
      </c>
      <c r="G499" s="87" t="str">
        <f>IF('SUIVI DES VERIFICATIONS'!$D499="","",VLOOKUP(A499,'Liste détentions mat2k'!$A$1:$I$2946,5,FALSE))</f>
        <v xml:space="preserve">SERVICE UNIQUE                </v>
      </c>
      <c r="H499" s="87" t="str">
        <f>IF('SUIVI DES VERIFICATIONS'!$E499="","",VLOOKUP(A499,'Liste détentions mat2k'!$A$1:$I$2946,7,FALSE))</f>
        <v xml:space="preserve">NEUTRALISATION                </v>
      </c>
      <c r="I499" s="101" t="str">
        <f>IF('SUIVI DES VERIFICATIONS'!$F499="","",VLOOKUP(A499,'Liste détentions mat2k'!$A$1:$I$2946,9,FALSE))</f>
        <v xml:space="preserve">PRODEF                        </v>
      </c>
      <c r="J499" s="108"/>
      <c r="K499" s="105" t="s">
        <v>525</v>
      </c>
      <c r="L499" s="105" t="s">
        <v>525</v>
      </c>
      <c r="M499" s="105" t="s">
        <v>526</v>
      </c>
      <c r="N499" s="105" t="s">
        <v>525</v>
      </c>
      <c r="O499" s="105" t="s">
        <v>525</v>
      </c>
      <c r="P499" s="105"/>
      <c r="Q499" s="105"/>
      <c r="R499" s="105"/>
      <c r="S499" s="105"/>
      <c r="T499" s="105"/>
      <c r="U499" s="113"/>
      <c r="V499" s="122">
        <v>43563</v>
      </c>
      <c r="W499" s="119" t="s">
        <v>542</v>
      </c>
      <c r="X499" s="119" t="s">
        <v>825</v>
      </c>
      <c r="Y499" s="127" t="s">
        <v>1004</v>
      </c>
      <c r="Z499" s="122">
        <v>43553</v>
      </c>
      <c r="AA499" s="131"/>
      <c r="AB499" s="149">
        <f>IF('SUIVI DES VERIFICATIONS'!$V499="","",IF('SUIVI DES VERIFICATIONS'!$V499&lt;='SUIVI DES VERIFICATIONS'!$AD499,0,'SUIVI DES VERIFICATIONS'!$V499-'SUIVI DES VERIFICATIONS'!$AD499))</f>
        <v>0</v>
      </c>
      <c r="AC499" s="138" t="str">
        <f t="shared" si="15"/>
        <v>AVRIL</v>
      </c>
      <c r="AD499" s="139">
        <f>VLOOKUP('SUIVI DES VERIFICATIONS'!$AC499,'Liste 2'!$D$1:$E$12,2,FALSE)</f>
        <v>43585</v>
      </c>
      <c r="AE499" s="138">
        <f>IF('SUIVI DES VERIFICATIONS'!$V499="","",(MONTH('SUIVI DES VERIFICATIONS'!$V499))-(MONTH('SUIVI DES VERIFICATIONS'!$AD499)))</f>
        <v>0</v>
      </c>
      <c r="AF499" s="138" t="str">
        <f>IF(V499="","",VLOOKUP(MONTH(V499),LISTES!$A$15:$B$26,2,FALSE))</f>
        <v>AVRIL</v>
      </c>
      <c r="AG499" s="140" t="s">
        <v>9</v>
      </c>
      <c r="AH499" s="87"/>
      <c r="AI499" s="87"/>
      <c r="AJ499" s="87" t="s">
        <v>529</v>
      </c>
      <c r="AK499" s="118">
        <v>43579</v>
      </c>
      <c r="AL499" s="87"/>
      <c r="AM499" s="119"/>
      <c r="AN499" s="127"/>
      <c r="AO499" s="162">
        <f>IF('SUIVI DES VERIFICATIONS'!$V499&gt;0,IF('SUIVI DES VERIFICATIONS'!$W499="",1,0),0)</f>
        <v>0</v>
      </c>
      <c r="AP499" s="141">
        <f>IF('SUIVI DES VERIFICATIONS'!$V499&gt;0,IF('SUIVI DES VERIFICATIONS'!$X499="",1,0),0)</f>
        <v>0</v>
      </c>
      <c r="AQ499" s="141">
        <f>IF('SUIVI DES VERIFICATIONS'!$V499&gt;0,IF('SUIVI DES VERIFICATIONS'!$AG499="",1,0),0)</f>
        <v>0</v>
      </c>
      <c r="AR499" s="150" t="str">
        <f>IF(Y499="","",VLOOKUP(Y499,'[1]TABLEAU LC1'!A:A,1,FALSE))</f>
        <v>2019-1125</v>
      </c>
    </row>
    <row r="500" spans="1:44" ht="30" customHeight="1">
      <c r="A500" s="95" t="str">
        <f t="shared" si="14"/>
        <v>43258-50-3-4</v>
      </c>
      <c r="B500" s="85">
        <v>43258</v>
      </c>
      <c r="C500" s="81" t="str">
        <f>VLOOKUP(A500,'Liste détentions mat2k'!$A$1:$I$2946,3,FALSE)</f>
        <v xml:space="preserve">G P D   M E D                 </v>
      </c>
      <c r="D500" s="86">
        <v>50</v>
      </c>
      <c r="E500" s="86">
        <v>3</v>
      </c>
      <c r="F500" s="86">
        <v>4</v>
      </c>
      <c r="G500" s="81" t="str">
        <f>IF('SUIVI DES VERIFICATIONS'!$D500="","",VLOOKUP(A500,'Liste détentions mat2k'!$A$1:$I$2946,5,FALSE))</f>
        <v xml:space="preserve">SERVICE UNIQUE                </v>
      </c>
      <c r="H500" s="81" t="str">
        <f>IF('SUIVI DES VERIFICATIONS'!$E500="","",VLOOKUP(A500,'Liste détentions mat2k'!$A$1:$I$2946,7,FALSE))</f>
        <v xml:space="preserve">NEUTRALISATION                </v>
      </c>
      <c r="I500" s="102" t="str">
        <f>IF('SUIVI DES VERIFICATIONS'!$F500="","",VLOOKUP(A500,'Liste détentions mat2k'!$A$1:$I$2946,9,FALSE))</f>
        <v xml:space="preserve">BCMD                          </v>
      </c>
      <c r="J500" s="109" t="s">
        <v>525</v>
      </c>
      <c r="K500" s="104" t="s">
        <v>525</v>
      </c>
      <c r="L500" s="104" t="s">
        <v>526</v>
      </c>
      <c r="M500" s="104" t="s">
        <v>525</v>
      </c>
      <c r="N500" s="104" t="s">
        <v>525</v>
      </c>
      <c r="O500" s="104" t="s">
        <v>525</v>
      </c>
      <c r="P500" s="104"/>
      <c r="Q500" s="104"/>
      <c r="R500" s="104"/>
      <c r="S500" s="104"/>
      <c r="T500" s="104"/>
      <c r="U500" s="114"/>
      <c r="V500" s="123">
        <v>43538</v>
      </c>
      <c r="W500" s="117" t="s">
        <v>542</v>
      </c>
      <c r="X500" s="117" t="s">
        <v>825</v>
      </c>
      <c r="Y500" s="128" t="s">
        <v>871</v>
      </c>
      <c r="Z500" s="123">
        <v>43524</v>
      </c>
      <c r="AA500" s="132"/>
      <c r="AB500" s="151">
        <f>IF('SUIVI DES VERIFICATIONS'!$V500="","",IF('SUIVI DES VERIFICATIONS'!$V500&lt;='SUIVI DES VERIFICATIONS'!$AD500,0,'SUIVI DES VERIFICATIONS'!$V500-'SUIVI DES VERIFICATIONS'!$AD500))</f>
        <v>0</v>
      </c>
      <c r="AC500" s="134" t="str">
        <f t="shared" si="15"/>
        <v>MARS</v>
      </c>
      <c r="AD500" s="135">
        <f>VLOOKUP('SUIVI DES VERIFICATIONS'!$AC500,'Liste 2'!$D$1:$E$12,2,FALSE)</f>
        <v>43555</v>
      </c>
      <c r="AE500" s="134">
        <f>IF('SUIVI DES VERIFICATIONS'!$V500="","",(MONTH('SUIVI DES VERIFICATIONS'!$V500))-(MONTH('SUIVI DES VERIFICATIONS'!$AD500)))</f>
        <v>0</v>
      </c>
      <c r="AF500" s="134" t="str">
        <f>IF(V500="","",VLOOKUP(MONTH(V500),LISTES!$A$15:$B$26,2,FALSE))</f>
        <v>MARS</v>
      </c>
      <c r="AG500" s="136" t="s">
        <v>8</v>
      </c>
      <c r="AH500" s="81"/>
      <c r="AI500" s="81"/>
      <c r="AJ500" s="81" t="s">
        <v>529</v>
      </c>
      <c r="AK500" s="116">
        <v>43544</v>
      </c>
      <c r="AL500" s="81"/>
      <c r="AM500" s="117"/>
      <c r="AN500" s="128"/>
      <c r="AO500" s="163">
        <f>IF('SUIVI DES VERIFICATIONS'!$V500&gt;0,IF('SUIVI DES VERIFICATIONS'!$W500="",1,0),0)</f>
        <v>0</v>
      </c>
      <c r="AP500" s="137">
        <f>IF('SUIVI DES VERIFICATIONS'!$V500&gt;0,IF('SUIVI DES VERIFICATIONS'!$X500="",1,0),0)</f>
        <v>0</v>
      </c>
      <c r="AQ500" s="137">
        <f>IF('SUIVI DES VERIFICATIONS'!$V500&gt;0,IF('SUIVI DES VERIFICATIONS'!$AG500="",1,0),0)</f>
        <v>0</v>
      </c>
      <c r="AR500" s="152" t="str">
        <f>IF(Y500="","",VLOOKUP(Y500,'[1]TABLEAU LC1'!A:A,1,FALSE))</f>
        <v>2019-737</v>
      </c>
    </row>
    <row r="501" spans="1:44" ht="30" customHeight="1">
      <c r="A501" s="94" t="str">
        <f t="shared" si="14"/>
        <v>43258-50-4-0</v>
      </c>
      <c r="B501" s="88">
        <v>43258</v>
      </c>
      <c r="C501" s="87" t="str">
        <f>VLOOKUP(A501,'Liste détentions mat2k'!$A$1:$I$2946,3,FALSE)</f>
        <v xml:space="preserve">G P D   M E D                 </v>
      </c>
      <c r="D501" s="89">
        <v>50</v>
      </c>
      <c r="E501" s="89">
        <v>4</v>
      </c>
      <c r="F501" s="89">
        <v>0</v>
      </c>
      <c r="G501" s="87" t="str">
        <f>IF('SUIVI DES VERIFICATIONS'!$D501="","",VLOOKUP(A501,'Liste détentions mat2k'!$A$1:$I$2946,5,FALSE))</f>
        <v xml:space="preserve">SERVICE UNIQUE                </v>
      </c>
      <c r="H501" s="87" t="str">
        <f>IF('SUIVI DES VERIFICATIONS'!$E501="","",VLOOKUP(A501,'Liste détentions mat2k'!$A$1:$I$2946,7,FALSE))</f>
        <v xml:space="preserve">MELANGE                       </v>
      </c>
      <c r="I501" s="101" t="str">
        <f>IF('SUIVI DES VERIFICATIONS'!$F501="","",VLOOKUP(A501,'Liste détentions mat2k'!$A$1:$I$2946,9,FALSE))</f>
        <v xml:space="preserve">MELANGE                       </v>
      </c>
      <c r="J501" s="108"/>
      <c r="K501" s="105" t="s">
        <v>525</v>
      </c>
      <c r="L501" s="105" t="s">
        <v>525</v>
      </c>
      <c r="M501" s="105" t="s">
        <v>525</v>
      </c>
      <c r="N501" s="105" t="s">
        <v>526</v>
      </c>
      <c r="O501" s="105" t="s">
        <v>525</v>
      </c>
      <c r="P501" s="105"/>
      <c r="Q501" s="105"/>
      <c r="R501" s="105"/>
      <c r="S501" s="105"/>
      <c r="T501" s="105"/>
      <c r="U501" s="113"/>
      <c r="V501" s="122"/>
      <c r="W501" s="119"/>
      <c r="X501" s="119"/>
      <c r="Y501" s="127"/>
      <c r="Z501" s="122">
        <v>43587</v>
      </c>
      <c r="AA501" s="131"/>
      <c r="AB501" s="149" t="str">
        <f>IF('SUIVI DES VERIFICATIONS'!$V501="","",IF('SUIVI DES VERIFICATIONS'!$V501&lt;='SUIVI DES VERIFICATIONS'!$AD501,0,'SUIVI DES VERIFICATIONS'!$V501-'SUIVI DES VERIFICATIONS'!$AD501))</f>
        <v/>
      </c>
      <c r="AC501" s="138" t="str">
        <f t="shared" si="15"/>
        <v>MAI</v>
      </c>
      <c r="AD501" s="139">
        <f>VLOOKUP('SUIVI DES VERIFICATIONS'!$AC501,'Liste 2'!$D$1:$E$12,2,FALSE)</f>
        <v>43616</v>
      </c>
      <c r="AE501" s="138" t="str">
        <f>IF('SUIVI DES VERIFICATIONS'!$V501="","",(MONTH('SUIVI DES VERIFICATIONS'!$V501))-(MONTH('SUIVI DES VERIFICATIONS'!$AD501)))</f>
        <v/>
      </c>
      <c r="AF501" s="138" t="str">
        <f>IF(V501="","",VLOOKUP(MONTH(V501),LISTES!$A$15:$B$26,2,FALSE))</f>
        <v/>
      </c>
      <c r="AG501" s="140"/>
      <c r="AH501" s="87"/>
      <c r="AI501" s="87"/>
      <c r="AJ501" s="87"/>
      <c r="AK501" s="118"/>
      <c r="AL501" s="87"/>
      <c r="AM501" s="119"/>
      <c r="AN501" s="127"/>
      <c r="AO501" s="162">
        <f>IF('SUIVI DES VERIFICATIONS'!$V501&gt;0,IF('SUIVI DES VERIFICATIONS'!$W501="",1,0),0)</f>
        <v>0</v>
      </c>
      <c r="AP501" s="141">
        <f>IF('SUIVI DES VERIFICATIONS'!$V501&gt;0,IF('SUIVI DES VERIFICATIONS'!$X501="",1,0),0)</f>
        <v>0</v>
      </c>
      <c r="AQ501" s="141">
        <f>IF('SUIVI DES VERIFICATIONS'!$V501&gt;0,IF('SUIVI DES VERIFICATIONS'!$AG501="",1,0),0)</f>
        <v>0</v>
      </c>
      <c r="AR501" s="150" t="str">
        <f>IF(Y501="","",VLOOKUP(Y501,'[1]TABLEAU LC1'!A:A,1,FALSE))</f>
        <v/>
      </c>
    </row>
    <row r="502" spans="1:44" ht="30" customHeight="1">
      <c r="A502" s="95" t="str">
        <f t="shared" si="14"/>
        <v>43258-50-5-0</v>
      </c>
      <c r="B502" s="85">
        <v>43258</v>
      </c>
      <c r="C502" s="81" t="str">
        <f>VLOOKUP(A502,'Liste détentions mat2k'!$A$1:$I$2946,3,FALSE)</f>
        <v xml:space="preserve">G P D   M E D                 </v>
      </c>
      <c r="D502" s="86">
        <v>50</v>
      </c>
      <c r="E502" s="86">
        <v>5</v>
      </c>
      <c r="F502" s="86">
        <v>0</v>
      </c>
      <c r="G502" s="81" t="str">
        <f>IF('SUIVI DES VERIFICATIONS'!$D502="","",VLOOKUP(A502,'Liste détentions mat2k'!$A$1:$I$2946,5,FALSE))</f>
        <v xml:space="preserve">SERVICE UNIQUE                </v>
      </c>
      <c r="H502" s="81" t="str">
        <f>IF('SUIVI DES VERIFICATIONS'!$E502="","",VLOOKUP(A502,'Liste détentions mat2k'!$A$1:$I$2946,7,FALSE))</f>
        <v xml:space="preserve">GIROFLEE Y 797                </v>
      </c>
      <c r="I502" s="102" t="str">
        <f>IF('SUIVI DES VERIFICATIONS'!$F502="","",VLOOKUP(A502,'Liste détentions mat2k'!$A$1:$I$2946,9,FALSE))</f>
        <v xml:space="preserve">TIMONERIE                     </v>
      </c>
      <c r="J502" s="109" t="s">
        <v>525</v>
      </c>
      <c r="K502" s="104" t="s">
        <v>525</v>
      </c>
      <c r="L502" s="104" t="s">
        <v>526</v>
      </c>
      <c r="M502" s="104" t="s">
        <v>525</v>
      </c>
      <c r="N502" s="104" t="s">
        <v>525</v>
      </c>
      <c r="O502" s="104" t="s">
        <v>525</v>
      </c>
      <c r="P502" s="104"/>
      <c r="Q502" s="104"/>
      <c r="R502" s="104"/>
      <c r="S502" s="104"/>
      <c r="T502" s="104"/>
      <c r="U502" s="114"/>
      <c r="V502" s="123">
        <v>43530</v>
      </c>
      <c r="W502" s="117" t="s">
        <v>537</v>
      </c>
      <c r="X502" s="117" t="s">
        <v>825</v>
      </c>
      <c r="Y502" s="128" t="s">
        <v>870</v>
      </c>
      <c r="Z502" s="123">
        <v>43524</v>
      </c>
      <c r="AA502" s="132"/>
      <c r="AB502" s="151">
        <f>IF('SUIVI DES VERIFICATIONS'!$V502="","",IF('SUIVI DES VERIFICATIONS'!$V502&lt;='SUIVI DES VERIFICATIONS'!$AD502,0,'SUIVI DES VERIFICATIONS'!$V502-'SUIVI DES VERIFICATIONS'!$AD502))</f>
        <v>0</v>
      </c>
      <c r="AC502" s="134" t="str">
        <f t="shared" si="15"/>
        <v>MARS</v>
      </c>
      <c r="AD502" s="135">
        <f>VLOOKUP('SUIVI DES VERIFICATIONS'!$AC502,'Liste 2'!$D$1:$E$12,2,FALSE)</f>
        <v>43555</v>
      </c>
      <c r="AE502" s="134">
        <f>IF('SUIVI DES VERIFICATIONS'!$V502="","",(MONTH('SUIVI DES VERIFICATIONS'!$V502))-(MONTH('SUIVI DES VERIFICATIONS'!$AD502)))</f>
        <v>0</v>
      </c>
      <c r="AF502" s="134" t="str">
        <f>IF(V502="","",VLOOKUP(MONTH(V502),LISTES!$A$15:$B$26,2,FALSE))</f>
        <v>MARS</v>
      </c>
      <c r="AG502" s="136" t="s">
        <v>8</v>
      </c>
      <c r="AH502" s="81"/>
      <c r="AI502" s="81"/>
      <c r="AJ502" s="81" t="s">
        <v>529</v>
      </c>
      <c r="AK502" s="116">
        <v>43558</v>
      </c>
      <c r="AL502" s="81"/>
      <c r="AM502" s="117"/>
      <c r="AN502" s="128"/>
      <c r="AO502" s="163">
        <f>IF('SUIVI DES VERIFICATIONS'!$V502&gt;0,IF('SUIVI DES VERIFICATIONS'!$W502="",1,0),0)</f>
        <v>0</v>
      </c>
      <c r="AP502" s="137">
        <f>IF('SUIVI DES VERIFICATIONS'!$V502&gt;0,IF('SUIVI DES VERIFICATIONS'!$X502="",1,0),0)</f>
        <v>0</v>
      </c>
      <c r="AQ502" s="137">
        <f>IF('SUIVI DES VERIFICATIONS'!$V502&gt;0,IF('SUIVI DES VERIFICATIONS'!$AG502="",1,0),0)</f>
        <v>0</v>
      </c>
      <c r="AR502" s="152" t="str">
        <f>IF(Y502="","",VLOOKUP(Y502,'[1]TABLEAU LC1'!A:A,1,FALSE))</f>
        <v>2019-738</v>
      </c>
    </row>
    <row r="503" spans="1:44" ht="30" customHeight="1">
      <c r="A503" s="94" t="str">
        <f t="shared" si="14"/>
        <v>43258-50-5-2</v>
      </c>
      <c r="B503" s="88">
        <v>43258</v>
      </c>
      <c r="C503" s="87" t="str">
        <f>VLOOKUP(A503,'Liste détentions mat2k'!$A$1:$I$2946,3,FALSE)</f>
        <v xml:space="preserve">G P D   M E D                 </v>
      </c>
      <c r="D503" s="89">
        <v>50</v>
      </c>
      <c r="E503" s="89">
        <v>5</v>
      </c>
      <c r="F503" s="89">
        <v>2</v>
      </c>
      <c r="G503" s="87" t="str">
        <f>IF('SUIVI DES VERIFICATIONS'!$D503="","",VLOOKUP(A503,'Liste détentions mat2k'!$A$1:$I$2946,5,FALSE))</f>
        <v xml:space="preserve">SERVICE UNIQUE                </v>
      </c>
      <c r="H503" s="87" t="str">
        <f>IF('SUIVI DES VERIFICATIONS'!$E503="","",VLOOKUP(A503,'Liste détentions mat2k'!$A$1:$I$2946,7,FALSE))</f>
        <v xml:space="preserve">GIROFLEE Y 797                </v>
      </c>
      <c r="I503" s="101" t="str">
        <f>IF('SUIVI DES VERIFICATIONS'!$F503="","",VLOOKUP(A503,'Liste détentions mat2k'!$A$1:$I$2946,9,FALSE))</f>
        <v xml:space="preserve">VIVRES                        </v>
      </c>
      <c r="J503" s="108" t="s">
        <v>525</v>
      </c>
      <c r="K503" s="105" t="s">
        <v>525</v>
      </c>
      <c r="L503" s="105" t="s">
        <v>525</v>
      </c>
      <c r="M503" s="105" t="s">
        <v>525</v>
      </c>
      <c r="N503" s="105" t="s">
        <v>525</v>
      </c>
      <c r="O503" s="105" t="s">
        <v>526</v>
      </c>
      <c r="P503" s="105"/>
      <c r="Q503" s="105"/>
      <c r="R503" s="105"/>
      <c r="S503" s="105"/>
      <c r="T503" s="105"/>
      <c r="U503" s="113"/>
      <c r="V503" s="122">
        <v>43530</v>
      </c>
      <c r="W503" s="119" t="s">
        <v>537</v>
      </c>
      <c r="X503" s="119" t="s">
        <v>825</v>
      </c>
      <c r="Y503" s="127" t="s">
        <v>869</v>
      </c>
      <c r="Z503" s="122"/>
      <c r="AA503" s="131"/>
      <c r="AB503" s="149">
        <f>IF('SUIVI DES VERIFICATIONS'!$V503="","",IF('SUIVI DES VERIFICATIONS'!$V503&lt;='SUIVI DES VERIFICATIONS'!$AD503,0,'SUIVI DES VERIFICATIONS'!$V503-'SUIVI DES VERIFICATIONS'!$AD503))</f>
        <v>0</v>
      </c>
      <c r="AC503" s="138" t="str">
        <f t="shared" si="15"/>
        <v>JUIN</v>
      </c>
      <c r="AD503" s="139">
        <f>VLOOKUP('SUIVI DES VERIFICATIONS'!$AC503,'Liste 2'!$D$1:$E$12,2,FALSE)</f>
        <v>43646</v>
      </c>
      <c r="AE503" s="138">
        <f>IF('SUIVI DES VERIFICATIONS'!$V503="","",(MONTH('SUIVI DES VERIFICATIONS'!$V503))-(MONTH('SUIVI DES VERIFICATIONS'!$AD503)))</f>
        <v>-3</v>
      </c>
      <c r="AF503" s="138" t="str">
        <f>IF(V503="","",VLOOKUP(MONTH(V503),LISTES!$A$15:$B$26,2,FALSE))</f>
        <v>MARS</v>
      </c>
      <c r="AG503" s="140" t="s">
        <v>8</v>
      </c>
      <c r="AH503" s="87"/>
      <c r="AI503" s="87"/>
      <c r="AJ503" s="87"/>
      <c r="AK503" s="118"/>
      <c r="AL503" s="87"/>
      <c r="AM503" s="119"/>
      <c r="AN503" s="127"/>
      <c r="AO503" s="162">
        <f>IF('SUIVI DES VERIFICATIONS'!$V503&gt;0,IF('SUIVI DES VERIFICATIONS'!$W503="",1,0),0)</f>
        <v>0</v>
      </c>
      <c r="AP503" s="141">
        <f>IF('SUIVI DES VERIFICATIONS'!$V503&gt;0,IF('SUIVI DES VERIFICATIONS'!$X503="",1,0),0)</f>
        <v>0</v>
      </c>
      <c r="AQ503" s="141">
        <f>IF('SUIVI DES VERIFICATIONS'!$V503&gt;0,IF('SUIVI DES VERIFICATIONS'!$AG503="",1,0),0)</f>
        <v>0</v>
      </c>
      <c r="AR503" s="150" t="str">
        <f>IF(Y503="","",VLOOKUP(Y503,'[1]TABLEAU LC1'!A:A,1,FALSE))</f>
        <v>2019-740</v>
      </c>
    </row>
    <row r="504" spans="1:44" ht="30" customHeight="1">
      <c r="A504" s="95" t="str">
        <f t="shared" si="14"/>
        <v>43258-50-5-3</v>
      </c>
      <c r="B504" s="85">
        <v>43258</v>
      </c>
      <c r="C504" s="81" t="str">
        <f>VLOOKUP(A504,'Liste détentions mat2k'!$A$1:$I$2946,3,FALSE)</f>
        <v xml:space="preserve">G P D   M E D                 </v>
      </c>
      <c r="D504" s="86">
        <v>50</v>
      </c>
      <c r="E504" s="86">
        <v>5</v>
      </c>
      <c r="F504" s="86">
        <v>3</v>
      </c>
      <c r="G504" s="81" t="str">
        <f>IF('SUIVI DES VERIFICATIONS'!$D504="","",VLOOKUP(A504,'Liste détentions mat2k'!$A$1:$I$2946,5,FALSE))</f>
        <v xml:space="preserve">SERVICE UNIQUE                </v>
      </c>
      <c r="H504" s="81" t="str">
        <f>IF('SUIVI DES VERIFICATIONS'!$E504="","",VLOOKUP(A504,'Liste détentions mat2k'!$A$1:$I$2946,7,FALSE))</f>
        <v xml:space="preserve">GIROFLEE Y 797                </v>
      </c>
      <c r="I504" s="102" t="str">
        <f>IF('SUIVI DES VERIFICATIONS'!$F504="","",VLOOKUP(A504,'Liste détentions mat2k'!$A$1:$I$2946,9,FALSE))</f>
        <v xml:space="preserve">COUCHAGE                      </v>
      </c>
      <c r="J504" s="109"/>
      <c r="K504" s="104" t="s">
        <v>525</v>
      </c>
      <c r="L504" s="104" t="s">
        <v>525</v>
      </c>
      <c r="M504" s="104" t="s">
        <v>525</v>
      </c>
      <c r="N504" s="104" t="s">
        <v>526</v>
      </c>
      <c r="O504" s="104" t="s">
        <v>525</v>
      </c>
      <c r="P504" s="104"/>
      <c r="Q504" s="104"/>
      <c r="R504" s="104"/>
      <c r="S504" s="104"/>
      <c r="T504" s="104"/>
      <c r="U504" s="114"/>
      <c r="V504" s="123">
        <v>43530</v>
      </c>
      <c r="W504" s="117" t="s">
        <v>537</v>
      </c>
      <c r="X504" s="117" t="s">
        <v>825</v>
      </c>
      <c r="Y504" s="128" t="s">
        <v>868</v>
      </c>
      <c r="Z504" s="123"/>
      <c r="AA504" s="132"/>
      <c r="AB504" s="151">
        <f>IF('SUIVI DES VERIFICATIONS'!$V504="","",IF('SUIVI DES VERIFICATIONS'!$V504&lt;='SUIVI DES VERIFICATIONS'!$AD504,0,'SUIVI DES VERIFICATIONS'!$V504-'SUIVI DES VERIFICATIONS'!$AD504))</f>
        <v>0</v>
      </c>
      <c r="AC504" s="134" t="str">
        <f t="shared" si="15"/>
        <v>MAI</v>
      </c>
      <c r="AD504" s="135">
        <f>VLOOKUP('SUIVI DES VERIFICATIONS'!$AC504,'Liste 2'!$D$1:$E$12,2,FALSE)</f>
        <v>43616</v>
      </c>
      <c r="AE504" s="134">
        <f>IF('SUIVI DES VERIFICATIONS'!$V504="","",(MONTH('SUIVI DES VERIFICATIONS'!$V504))-(MONTH('SUIVI DES VERIFICATIONS'!$AD504)))</f>
        <v>-2</v>
      </c>
      <c r="AF504" s="134" t="str">
        <f>IF(V504="","",VLOOKUP(MONTH(V504),LISTES!$A$15:$B$26,2,FALSE))</f>
        <v>MARS</v>
      </c>
      <c r="AG504" s="136" t="s">
        <v>8</v>
      </c>
      <c r="AH504" s="81"/>
      <c r="AI504" s="81"/>
      <c r="AJ504" s="81" t="s">
        <v>529</v>
      </c>
      <c r="AK504" s="116">
        <v>43558</v>
      </c>
      <c r="AL504" s="81"/>
      <c r="AM504" s="117"/>
      <c r="AN504" s="128"/>
      <c r="AO504" s="163">
        <f>IF('SUIVI DES VERIFICATIONS'!$V504&gt;0,IF('SUIVI DES VERIFICATIONS'!$W504="",1,0),0)</f>
        <v>0</v>
      </c>
      <c r="AP504" s="137">
        <f>IF('SUIVI DES VERIFICATIONS'!$V504&gt;0,IF('SUIVI DES VERIFICATIONS'!$X504="",1,0),0)</f>
        <v>0</v>
      </c>
      <c r="AQ504" s="137">
        <f>IF('SUIVI DES VERIFICATIONS'!$V504&gt;0,IF('SUIVI DES VERIFICATIONS'!$AG504="",1,0),0)</f>
        <v>0</v>
      </c>
      <c r="AR504" s="152" t="str">
        <f>IF(Y504="","",VLOOKUP(Y504,'[1]TABLEAU LC1'!A:A,1,FALSE))</f>
        <v>2019-742</v>
      </c>
    </row>
    <row r="505" spans="1:44" ht="30" customHeight="1">
      <c r="A505" s="94" t="str">
        <f t="shared" si="14"/>
        <v>43258-50-5-7</v>
      </c>
      <c r="B505" s="88">
        <v>43258</v>
      </c>
      <c r="C505" s="87" t="str">
        <f>VLOOKUP(A505,'Liste détentions mat2k'!$A$1:$I$2946,3,FALSE)</f>
        <v xml:space="preserve">G P D   M E D                 </v>
      </c>
      <c r="D505" s="89">
        <v>50</v>
      </c>
      <c r="E505" s="89">
        <v>5</v>
      </c>
      <c r="F505" s="89">
        <v>7</v>
      </c>
      <c r="G505" s="87" t="str">
        <f>IF('SUIVI DES VERIFICATIONS'!$D505="","",VLOOKUP(A505,'Liste détentions mat2k'!$A$1:$I$2946,5,FALSE))</f>
        <v xml:space="preserve">SERVICE UNIQUE                </v>
      </c>
      <c r="H505" s="87" t="str">
        <f>IF('SUIVI DES VERIFICATIONS'!$E505="","",VLOOKUP(A505,'Liste détentions mat2k'!$A$1:$I$2946,7,FALSE))</f>
        <v xml:space="preserve">GIROFLEE Y 797                </v>
      </c>
      <c r="I505" s="101" t="str">
        <f>IF('SUIVI DES VERIFICATIONS'!$F505="","",VLOOKUP(A505,'Liste détentions mat2k'!$A$1:$I$2946,9,FALSE))</f>
        <v xml:space="preserve">EFFTS SPCX                    </v>
      </c>
      <c r="J505" s="108"/>
      <c r="K505" s="105" t="s">
        <v>525</v>
      </c>
      <c r="L505" s="105" t="s">
        <v>525</v>
      </c>
      <c r="M505" s="105" t="s">
        <v>525</v>
      </c>
      <c r="N505" s="105" t="s">
        <v>525</v>
      </c>
      <c r="O505" s="105" t="s">
        <v>526</v>
      </c>
      <c r="P505" s="105"/>
      <c r="Q505" s="105"/>
      <c r="R505" s="105"/>
      <c r="S505" s="105"/>
      <c r="T505" s="105"/>
      <c r="U505" s="113"/>
      <c r="V505" s="122">
        <v>43530</v>
      </c>
      <c r="W505" s="119" t="s">
        <v>537</v>
      </c>
      <c r="X505" s="119" t="s">
        <v>825</v>
      </c>
      <c r="Y505" s="127" t="s">
        <v>867</v>
      </c>
      <c r="Z505" s="122"/>
      <c r="AA505" s="131"/>
      <c r="AB505" s="149">
        <f>IF('SUIVI DES VERIFICATIONS'!$V505="","",IF('SUIVI DES VERIFICATIONS'!$V505&lt;='SUIVI DES VERIFICATIONS'!$AD505,0,'SUIVI DES VERIFICATIONS'!$V505-'SUIVI DES VERIFICATIONS'!$AD505))</f>
        <v>0</v>
      </c>
      <c r="AC505" s="138" t="str">
        <f t="shared" si="15"/>
        <v>JUIN</v>
      </c>
      <c r="AD505" s="139">
        <f>VLOOKUP('SUIVI DES VERIFICATIONS'!$AC505,'Liste 2'!$D$1:$E$12,2,FALSE)</f>
        <v>43646</v>
      </c>
      <c r="AE505" s="138">
        <f>IF('SUIVI DES VERIFICATIONS'!$V505="","",(MONTH('SUIVI DES VERIFICATIONS'!$V505))-(MONTH('SUIVI DES VERIFICATIONS'!$AD505)))</f>
        <v>-3</v>
      </c>
      <c r="AF505" s="138" t="str">
        <f>IF(V505="","",VLOOKUP(MONTH(V505),LISTES!$A$15:$B$26,2,FALSE))</f>
        <v>MARS</v>
      </c>
      <c r="AG505" s="140" t="s">
        <v>8</v>
      </c>
      <c r="AH505" s="87"/>
      <c r="AI505" s="87"/>
      <c r="AJ505" s="87" t="s">
        <v>529</v>
      </c>
      <c r="AK505" s="118">
        <v>43558</v>
      </c>
      <c r="AL505" s="87"/>
      <c r="AM505" s="119"/>
      <c r="AN505" s="127"/>
      <c r="AO505" s="162">
        <f>IF('SUIVI DES VERIFICATIONS'!$V505&gt;0,IF('SUIVI DES VERIFICATIONS'!$W505="",1,0),0)</f>
        <v>0</v>
      </c>
      <c r="AP505" s="141">
        <f>IF('SUIVI DES VERIFICATIONS'!$V505&gt;0,IF('SUIVI DES VERIFICATIONS'!$X505="",1,0),0)</f>
        <v>0</v>
      </c>
      <c r="AQ505" s="141">
        <f>IF('SUIVI DES VERIFICATIONS'!$V505&gt;0,IF('SUIVI DES VERIFICATIONS'!$AG505="",1,0),0)</f>
        <v>0</v>
      </c>
      <c r="AR505" s="150" t="str">
        <f>IF(Y505="","",VLOOKUP(Y505,'[1]TABLEAU LC1'!A:A,1,FALSE))</f>
        <v>2019-744</v>
      </c>
    </row>
    <row r="506" spans="1:44" ht="30" customHeight="1">
      <c r="A506" s="95" t="str">
        <f t="shared" si="14"/>
        <v>43258-50-6-3</v>
      </c>
      <c r="B506" s="85">
        <v>43258</v>
      </c>
      <c r="C506" s="81" t="str">
        <f>VLOOKUP(A506,'Liste détentions mat2k'!$A$1:$I$2946,3,FALSE)</f>
        <v xml:space="preserve">G P D   M E D                 </v>
      </c>
      <c r="D506" s="86">
        <v>50</v>
      </c>
      <c r="E506" s="86">
        <v>6</v>
      </c>
      <c r="F506" s="86">
        <v>3</v>
      </c>
      <c r="G506" s="81" t="str">
        <f>IF('SUIVI DES VERIFICATIONS'!$D506="","",VLOOKUP(A506,'Liste détentions mat2k'!$A$1:$I$2946,5,FALSE))</f>
        <v xml:space="preserve">SERVICE UNIQUE                </v>
      </c>
      <c r="H506" s="81" t="str">
        <f>IF('SUIVI DES VERIFICATIONS'!$E506="","",VLOOKUP(A506,'Liste détentions mat2k'!$A$1:$I$2946,7,FALSE))</f>
        <v xml:space="preserve">GARDENIA Y 792                </v>
      </c>
      <c r="I506" s="102" t="str">
        <f>IF('SUIVI DES VERIFICATIONS'!$F506="","",VLOOKUP(A506,'Liste détentions mat2k'!$A$1:$I$2946,9,FALSE))</f>
        <v xml:space="preserve">VIVRES                        </v>
      </c>
      <c r="J506" s="109" t="s">
        <v>525</v>
      </c>
      <c r="K506" s="104" t="s">
        <v>525</v>
      </c>
      <c r="L506" s="104" t="s">
        <v>525</v>
      </c>
      <c r="M506" s="104" t="s">
        <v>525</v>
      </c>
      <c r="N506" s="104" t="s">
        <v>525</v>
      </c>
      <c r="O506" s="104" t="s">
        <v>526</v>
      </c>
      <c r="P506" s="104"/>
      <c r="Q506" s="104"/>
      <c r="R506" s="104"/>
      <c r="S506" s="104"/>
      <c r="T506" s="104"/>
      <c r="U506" s="114"/>
      <c r="V506" s="123"/>
      <c r="W506" s="117"/>
      <c r="X506" s="117"/>
      <c r="Y506" s="128"/>
      <c r="Z506" s="123"/>
      <c r="AA506" s="132"/>
      <c r="AB506" s="151" t="str">
        <f>IF('SUIVI DES VERIFICATIONS'!$V506="","",IF('SUIVI DES VERIFICATIONS'!$V506&lt;='SUIVI DES VERIFICATIONS'!$AD506,0,'SUIVI DES VERIFICATIONS'!$V506-'SUIVI DES VERIFICATIONS'!$AD506))</f>
        <v/>
      </c>
      <c r="AC506" s="134" t="str">
        <f t="shared" si="15"/>
        <v>JUIN</v>
      </c>
      <c r="AD506" s="135">
        <f>VLOOKUP('SUIVI DES VERIFICATIONS'!$AC506,'Liste 2'!$D$1:$E$12,2,FALSE)</f>
        <v>43646</v>
      </c>
      <c r="AE506" s="134" t="str">
        <f>IF('SUIVI DES VERIFICATIONS'!$V506="","",(MONTH('SUIVI DES VERIFICATIONS'!$V506))-(MONTH('SUIVI DES VERIFICATIONS'!$AD506)))</f>
        <v/>
      </c>
      <c r="AF506" s="134" t="str">
        <f>IF(V506="","",VLOOKUP(MONTH(V506),LISTES!$A$15:$B$26,2,FALSE))</f>
        <v/>
      </c>
      <c r="AG506" s="136"/>
      <c r="AH506" s="81"/>
      <c r="AI506" s="81"/>
      <c r="AJ506" s="81"/>
      <c r="AK506" s="116"/>
      <c r="AL506" s="81"/>
      <c r="AM506" s="117"/>
      <c r="AN506" s="128"/>
      <c r="AO506" s="163">
        <f>IF('SUIVI DES VERIFICATIONS'!$V506&gt;0,IF('SUIVI DES VERIFICATIONS'!$W506="",1,0),0)</f>
        <v>0</v>
      </c>
      <c r="AP506" s="137">
        <f>IF('SUIVI DES VERIFICATIONS'!$V506&gt;0,IF('SUIVI DES VERIFICATIONS'!$X506="",1,0),0)</f>
        <v>0</v>
      </c>
      <c r="AQ506" s="137">
        <f>IF('SUIVI DES VERIFICATIONS'!$V506&gt;0,IF('SUIVI DES VERIFICATIONS'!$AG506="",1,0),0)</f>
        <v>0</v>
      </c>
      <c r="AR506" s="152" t="str">
        <f>IF(Y506="","",VLOOKUP(Y506,'[1]TABLEAU LC1'!A:A,1,FALSE))</f>
        <v/>
      </c>
    </row>
    <row r="507" spans="1:44" ht="30" customHeight="1">
      <c r="A507" s="94" t="str">
        <f t="shared" si="14"/>
        <v>43258-50-6-4</v>
      </c>
      <c r="B507" s="88">
        <v>43258</v>
      </c>
      <c r="C507" s="87" t="str">
        <f>VLOOKUP(A507,'Liste détentions mat2k'!$A$1:$I$2946,3,FALSE)</f>
        <v xml:space="preserve">G P D   M E D                 </v>
      </c>
      <c r="D507" s="89">
        <v>50</v>
      </c>
      <c r="E507" s="89">
        <v>6</v>
      </c>
      <c r="F507" s="89">
        <v>4</v>
      </c>
      <c r="G507" s="87" t="str">
        <f>IF('SUIVI DES VERIFICATIONS'!$D507="","",VLOOKUP(A507,'Liste détentions mat2k'!$A$1:$I$2946,5,FALSE))</f>
        <v xml:space="preserve">SERVICE UNIQUE                </v>
      </c>
      <c r="H507" s="87" t="str">
        <f>IF('SUIVI DES VERIFICATIONS'!$E507="","",VLOOKUP(A507,'Liste détentions mat2k'!$A$1:$I$2946,7,FALSE))</f>
        <v xml:space="preserve">GARDENIA Y 792                </v>
      </c>
      <c r="I507" s="101" t="str">
        <f>IF('SUIVI DES VERIFICATIONS'!$F507="","",VLOOKUP(A507,'Liste détentions mat2k'!$A$1:$I$2946,9,FALSE))</f>
        <v xml:space="preserve">EFFTS SPCX                    </v>
      </c>
      <c r="J507" s="108" t="s">
        <v>525</v>
      </c>
      <c r="K507" s="105" t="s">
        <v>525</v>
      </c>
      <c r="L507" s="105" t="s">
        <v>525</v>
      </c>
      <c r="M507" s="105" t="s">
        <v>525</v>
      </c>
      <c r="N507" s="105" t="s">
        <v>525</v>
      </c>
      <c r="O507" s="105" t="s">
        <v>526</v>
      </c>
      <c r="P507" s="105"/>
      <c r="Q507" s="105"/>
      <c r="R507" s="105"/>
      <c r="S507" s="105"/>
      <c r="T507" s="105"/>
      <c r="U507" s="113"/>
      <c r="V507" s="122"/>
      <c r="W507" s="119"/>
      <c r="X507" s="119"/>
      <c r="Y507" s="127"/>
      <c r="Z507" s="122"/>
      <c r="AA507" s="131"/>
      <c r="AB507" s="149" t="str">
        <f>IF('SUIVI DES VERIFICATIONS'!$V507="","",IF('SUIVI DES VERIFICATIONS'!$V507&lt;='SUIVI DES VERIFICATIONS'!$AD507,0,'SUIVI DES VERIFICATIONS'!$V507-'SUIVI DES VERIFICATIONS'!$AD507))</f>
        <v/>
      </c>
      <c r="AC507" s="138" t="str">
        <f t="shared" si="15"/>
        <v>JUIN</v>
      </c>
      <c r="AD507" s="139">
        <f>VLOOKUP('SUIVI DES VERIFICATIONS'!$AC507,'Liste 2'!$D$1:$E$12,2,FALSE)</f>
        <v>43646</v>
      </c>
      <c r="AE507" s="138" t="str">
        <f>IF('SUIVI DES VERIFICATIONS'!$V507="","",(MONTH('SUIVI DES VERIFICATIONS'!$V507))-(MONTH('SUIVI DES VERIFICATIONS'!$AD507)))</f>
        <v/>
      </c>
      <c r="AF507" s="138" t="str">
        <f>IF(V507="","",VLOOKUP(MONTH(V507),LISTES!$A$15:$B$26,2,FALSE))</f>
        <v/>
      </c>
      <c r="AG507" s="140"/>
      <c r="AH507" s="87"/>
      <c r="AI507" s="87"/>
      <c r="AJ507" s="87" t="s">
        <v>529</v>
      </c>
      <c r="AK507" s="118"/>
      <c r="AL507" s="87"/>
      <c r="AM507" s="119"/>
      <c r="AN507" s="127"/>
      <c r="AO507" s="162">
        <f>IF('SUIVI DES VERIFICATIONS'!$V507&gt;0,IF('SUIVI DES VERIFICATIONS'!$W507="",1,0),0)</f>
        <v>0</v>
      </c>
      <c r="AP507" s="141">
        <f>IF('SUIVI DES VERIFICATIONS'!$V507&gt;0,IF('SUIVI DES VERIFICATIONS'!$X507="",1,0),0)</f>
        <v>0</v>
      </c>
      <c r="AQ507" s="141">
        <f>IF('SUIVI DES VERIFICATIONS'!$V507&gt;0,IF('SUIVI DES VERIFICATIONS'!$AG507="",1,0),0)</f>
        <v>0</v>
      </c>
      <c r="AR507" s="150" t="str">
        <f>IF(Y507="","",VLOOKUP(Y507,'[1]TABLEAU LC1'!A:A,1,FALSE))</f>
        <v/>
      </c>
    </row>
    <row r="508" spans="1:44" ht="30" customHeight="1">
      <c r="A508" s="95" t="str">
        <f t="shared" si="14"/>
        <v>43258-50-6-5</v>
      </c>
      <c r="B508" s="85">
        <v>43258</v>
      </c>
      <c r="C508" s="81" t="str">
        <f>VLOOKUP(A508,'Liste détentions mat2k'!$A$1:$I$2946,3,FALSE)</f>
        <v xml:space="preserve">G P D   M E D                 </v>
      </c>
      <c r="D508" s="86">
        <v>50</v>
      </c>
      <c r="E508" s="86">
        <v>6</v>
      </c>
      <c r="F508" s="86">
        <v>5</v>
      </c>
      <c r="G508" s="81" t="str">
        <f>IF('SUIVI DES VERIFICATIONS'!$D508="","",VLOOKUP(A508,'Liste détentions mat2k'!$A$1:$I$2946,5,FALSE))</f>
        <v xml:space="preserve">SERVICE UNIQUE                </v>
      </c>
      <c r="H508" s="81" t="str">
        <f>IF('SUIVI DES VERIFICATIONS'!$E508="","",VLOOKUP(A508,'Liste détentions mat2k'!$A$1:$I$2946,7,FALSE))</f>
        <v xml:space="preserve">GARDENIA Y 792                </v>
      </c>
      <c r="I508" s="102" t="str">
        <f>IF('SUIVI DES VERIFICATIONS'!$F508="","",VLOOKUP(A508,'Liste détentions mat2k'!$A$1:$I$2946,9,FALSE))</f>
        <v xml:space="preserve">COUCHAGE                      </v>
      </c>
      <c r="J508" s="109" t="s">
        <v>525</v>
      </c>
      <c r="K508" s="104" t="s">
        <v>525</v>
      </c>
      <c r="L508" s="104" t="s">
        <v>525</v>
      </c>
      <c r="M508" s="104" t="s">
        <v>525</v>
      </c>
      <c r="N508" s="104" t="s">
        <v>526</v>
      </c>
      <c r="O508" s="104" t="s">
        <v>525</v>
      </c>
      <c r="P508" s="104"/>
      <c r="Q508" s="104"/>
      <c r="R508" s="104"/>
      <c r="S508" s="104"/>
      <c r="T508" s="104"/>
      <c r="U508" s="114"/>
      <c r="V508" s="123">
        <v>43524</v>
      </c>
      <c r="W508" s="117" t="s">
        <v>542</v>
      </c>
      <c r="X508" s="117" t="s">
        <v>825</v>
      </c>
      <c r="Y508" s="128" t="s">
        <v>751</v>
      </c>
      <c r="Z508" s="123"/>
      <c r="AA508" s="132"/>
      <c r="AB508" s="151">
        <f>IF('SUIVI DES VERIFICATIONS'!$V508="","",IF('SUIVI DES VERIFICATIONS'!$V508&lt;='SUIVI DES VERIFICATIONS'!$AD508,0,'SUIVI DES VERIFICATIONS'!$V508-'SUIVI DES VERIFICATIONS'!$AD508))</f>
        <v>0</v>
      </c>
      <c r="AC508" s="134" t="str">
        <f t="shared" si="15"/>
        <v>MAI</v>
      </c>
      <c r="AD508" s="135">
        <f>VLOOKUP('SUIVI DES VERIFICATIONS'!$AC508,'Liste 2'!$D$1:$E$12,2,FALSE)</f>
        <v>43616</v>
      </c>
      <c r="AE508" s="134">
        <f>IF('SUIVI DES VERIFICATIONS'!$V508="","",(MONTH('SUIVI DES VERIFICATIONS'!$V508))-(MONTH('SUIVI DES VERIFICATIONS'!$AD508)))</f>
        <v>-3</v>
      </c>
      <c r="AF508" s="134" t="str">
        <f>IF(V508="","",VLOOKUP(MONTH(V508),LISTES!$A$15:$B$26,2,FALSE))</f>
        <v>FEVRIER</v>
      </c>
      <c r="AG508" s="136" t="s">
        <v>7</v>
      </c>
      <c r="AH508" s="81"/>
      <c r="AI508" s="81"/>
      <c r="AJ508" s="81" t="s">
        <v>529</v>
      </c>
      <c r="AK508" s="116">
        <v>43544</v>
      </c>
      <c r="AL508" s="81"/>
      <c r="AM508" s="117"/>
      <c r="AN508" s="128"/>
      <c r="AO508" s="163">
        <f>IF('SUIVI DES VERIFICATIONS'!$V508&gt;0,IF('SUIVI DES VERIFICATIONS'!$W508="",1,0),0)</f>
        <v>0</v>
      </c>
      <c r="AP508" s="137">
        <f>IF('SUIVI DES VERIFICATIONS'!$V508&gt;0,IF('SUIVI DES VERIFICATIONS'!$X508="",1,0),0)</f>
        <v>0</v>
      </c>
      <c r="AQ508" s="137">
        <f>IF('SUIVI DES VERIFICATIONS'!$V508&gt;0,IF('SUIVI DES VERIFICATIONS'!$AG508="",1,0),0)</f>
        <v>0</v>
      </c>
      <c r="AR508" s="152" t="str">
        <f>IF(Y508="","",VLOOKUP(Y508,'[1]TABLEAU LC1'!A:A,1,FALSE))</f>
        <v>2019-538</v>
      </c>
    </row>
    <row r="509" spans="1:44" ht="30" customHeight="1">
      <c r="A509" s="94" t="str">
        <f t="shared" si="14"/>
        <v>43258-50-6-7</v>
      </c>
      <c r="B509" s="88">
        <v>43258</v>
      </c>
      <c r="C509" s="87" t="str">
        <f>VLOOKUP(A509,'Liste détentions mat2k'!$A$1:$I$2946,3,FALSE)</f>
        <v xml:space="preserve">G P D   M E D                 </v>
      </c>
      <c r="D509" s="89">
        <v>50</v>
      </c>
      <c r="E509" s="89">
        <v>6</v>
      </c>
      <c r="F509" s="89">
        <v>7</v>
      </c>
      <c r="G509" s="87" t="str">
        <f>IF('SUIVI DES VERIFICATIONS'!$D509="","",VLOOKUP(A509,'Liste détentions mat2k'!$A$1:$I$2946,5,FALSE))</f>
        <v xml:space="preserve">SERVICE UNIQUE                </v>
      </c>
      <c r="H509" s="87" t="str">
        <f>IF('SUIVI DES VERIFICATIONS'!$E509="","",VLOOKUP(A509,'Liste détentions mat2k'!$A$1:$I$2946,7,FALSE))</f>
        <v xml:space="preserve">GARDENIA Y 792                </v>
      </c>
      <c r="I509" s="101" t="str">
        <f>IF('SUIVI DES VERIFICATIONS'!$F509="","",VLOOKUP(A509,'Liste détentions mat2k'!$A$1:$I$2946,9,FALSE))</f>
        <v xml:space="preserve">ELECTRICITE                   </v>
      </c>
      <c r="J509" s="108" t="s">
        <v>525</v>
      </c>
      <c r="K509" s="105" t="s">
        <v>525</v>
      </c>
      <c r="L509" s="105" t="s">
        <v>526</v>
      </c>
      <c r="M509" s="105" t="s">
        <v>525</v>
      </c>
      <c r="N509" s="105" t="s">
        <v>525</v>
      </c>
      <c r="O509" s="105" t="s">
        <v>525</v>
      </c>
      <c r="P509" s="105"/>
      <c r="Q509" s="105"/>
      <c r="R509" s="105"/>
      <c r="S509" s="105"/>
      <c r="T509" s="105"/>
      <c r="U509" s="113"/>
      <c r="V509" s="122">
        <v>43524</v>
      </c>
      <c r="W509" s="119" t="s">
        <v>542</v>
      </c>
      <c r="X509" s="119" t="s">
        <v>825</v>
      </c>
      <c r="Y509" s="127" t="s">
        <v>750</v>
      </c>
      <c r="Z509" s="122">
        <v>43524</v>
      </c>
      <c r="AA509" s="131"/>
      <c r="AB509" s="149">
        <f>IF('SUIVI DES VERIFICATIONS'!$V509="","",IF('SUIVI DES VERIFICATIONS'!$V509&lt;='SUIVI DES VERIFICATIONS'!$AD509,0,'SUIVI DES VERIFICATIONS'!$V509-'SUIVI DES VERIFICATIONS'!$AD509))</f>
        <v>0</v>
      </c>
      <c r="AC509" s="138" t="str">
        <f t="shared" si="15"/>
        <v>MARS</v>
      </c>
      <c r="AD509" s="139">
        <f>VLOOKUP('SUIVI DES VERIFICATIONS'!$AC509,'Liste 2'!$D$1:$E$12,2,FALSE)</f>
        <v>43555</v>
      </c>
      <c r="AE509" s="138">
        <f>IF('SUIVI DES VERIFICATIONS'!$V509="","",(MONTH('SUIVI DES VERIFICATIONS'!$V509))-(MONTH('SUIVI DES VERIFICATIONS'!$AD509)))</f>
        <v>-1</v>
      </c>
      <c r="AF509" s="138" t="str">
        <f>IF(V509="","",VLOOKUP(MONTH(V509),LISTES!$A$15:$B$26,2,FALSE))</f>
        <v>FEVRIER</v>
      </c>
      <c r="AG509" s="140" t="s">
        <v>7</v>
      </c>
      <c r="AH509" s="87"/>
      <c r="AI509" s="87"/>
      <c r="AJ509" s="87"/>
      <c r="AK509" s="118"/>
      <c r="AL509" s="87"/>
      <c r="AM509" s="119"/>
      <c r="AN509" s="127"/>
      <c r="AO509" s="162">
        <f>IF('SUIVI DES VERIFICATIONS'!$V509&gt;0,IF('SUIVI DES VERIFICATIONS'!$W509="",1,0),0)</f>
        <v>0</v>
      </c>
      <c r="AP509" s="141">
        <f>IF('SUIVI DES VERIFICATIONS'!$V509&gt;0,IF('SUIVI DES VERIFICATIONS'!$X509="",1,0),0)</f>
        <v>0</v>
      </c>
      <c r="AQ509" s="141">
        <f>IF('SUIVI DES VERIFICATIONS'!$V509&gt;0,IF('SUIVI DES VERIFICATIONS'!$AG509="",1,0),0)</f>
        <v>0</v>
      </c>
      <c r="AR509" s="150" t="str">
        <f>IF(Y509="","",VLOOKUP(Y509,'[1]TABLEAU LC1'!A:A,1,FALSE))</f>
        <v>2019-537</v>
      </c>
    </row>
    <row r="510" spans="1:44" ht="30" customHeight="1">
      <c r="A510" s="95" t="str">
        <f t="shared" si="14"/>
        <v>43258-50-6-8</v>
      </c>
      <c r="B510" s="85">
        <v>43258</v>
      </c>
      <c r="C510" s="81" t="str">
        <f>VLOOKUP(A510,'Liste détentions mat2k'!$A$1:$I$2946,3,FALSE)</f>
        <v xml:space="preserve">G P D   M E D                 </v>
      </c>
      <c r="D510" s="86">
        <v>50</v>
      </c>
      <c r="E510" s="86">
        <v>6</v>
      </c>
      <c r="F510" s="86">
        <v>8</v>
      </c>
      <c r="G510" s="81" t="str">
        <f>IF('SUIVI DES VERIFICATIONS'!$D510="","",VLOOKUP(A510,'Liste détentions mat2k'!$A$1:$I$2946,5,FALSE))</f>
        <v xml:space="preserve">SERVICE UNIQUE                </v>
      </c>
      <c r="H510" s="81" t="str">
        <f>IF('SUIVI DES VERIFICATIONS'!$E510="","",VLOOKUP(A510,'Liste détentions mat2k'!$A$1:$I$2946,7,FALSE))</f>
        <v xml:space="preserve">GARDENIA Y 792                </v>
      </c>
      <c r="I510" s="102" t="str">
        <f>IF('SUIVI DES VERIFICATIONS'!$F510="","",VLOOKUP(A510,'Liste détentions mat2k'!$A$1:$I$2946,9,FALSE))</f>
        <v xml:space="preserve">TIMONERIE                     </v>
      </c>
      <c r="J510" s="109" t="s">
        <v>525</v>
      </c>
      <c r="K510" s="104" t="s">
        <v>525</v>
      </c>
      <c r="L510" s="104" t="s">
        <v>525</v>
      </c>
      <c r="M510" s="104" t="s">
        <v>525</v>
      </c>
      <c r="N510" s="104" t="s">
        <v>526</v>
      </c>
      <c r="O510" s="104" t="s">
        <v>525</v>
      </c>
      <c r="P510" s="104"/>
      <c r="Q510" s="104"/>
      <c r="R510" s="104"/>
      <c r="S510" s="104"/>
      <c r="T510" s="104"/>
      <c r="U510" s="114"/>
      <c r="V510" s="123"/>
      <c r="W510" s="117"/>
      <c r="X510" s="117"/>
      <c r="Y510" s="128"/>
      <c r="Z510" s="123">
        <v>43587</v>
      </c>
      <c r="AA510" s="132"/>
      <c r="AB510" s="151" t="str">
        <f>IF('SUIVI DES VERIFICATIONS'!$V510="","",IF('SUIVI DES VERIFICATIONS'!$V510&lt;='SUIVI DES VERIFICATIONS'!$AD510,0,'SUIVI DES VERIFICATIONS'!$V510-'SUIVI DES VERIFICATIONS'!$AD510))</f>
        <v/>
      </c>
      <c r="AC510" s="134" t="str">
        <f t="shared" si="15"/>
        <v>MAI</v>
      </c>
      <c r="AD510" s="135">
        <f>VLOOKUP('SUIVI DES VERIFICATIONS'!$AC510,'Liste 2'!$D$1:$E$12,2,FALSE)</f>
        <v>43616</v>
      </c>
      <c r="AE510" s="134" t="str">
        <f>IF('SUIVI DES VERIFICATIONS'!$V510="","",(MONTH('SUIVI DES VERIFICATIONS'!$V510))-(MONTH('SUIVI DES VERIFICATIONS'!$AD510)))</f>
        <v/>
      </c>
      <c r="AF510" s="134" t="str">
        <f>IF(V510="","",VLOOKUP(MONTH(V510),LISTES!$A$15:$B$26,2,FALSE))</f>
        <v/>
      </c>
      <c r="AG510" s="136"/>
      <c r="AH510" s="81"/>
      <c r="AI510" s="81"/>
      <c r="AJ510" s="81" t="s">
        <v>529</v>
      </c>
      <c r="AK510" s="116"/>
      <c r="AL510" s="81"/>
      <c r="AM510" s="117"/>
      <c r="AN510" s="128"/>
      <c r="AO510" s="163">
        <f>IF('SUIVI DES VERIFICATIONS'!$V510&gt;0,IF('SUIVI DES VERIFICATIONS'!$W510="",1,0),0)</f>
        <v>0</v>
      </c>
      <c r="AP510" s="137">
        <f>IF('SUIVI DES VERIFICATIONS'!$V510&gt;0,IF('SUIVI DES VERIFICATIONS'!$X510="",1,0),0)</f>
        <v>0</v>
      </c>
      <c r="AQ510" s="137">
        <f>IF('SUIVI DES VERIFICATIONS'!$V510&gt;0,IF('SUIVI DES VERIFICATIONS'!$AG510="",1,0),0)</f>
        <v>0</v>
      </c>
      <c r="AR510" s="152" t="str">
        <f>IF(Y510="","",VLOOKUP(Y510,'[1]TABLEAU LC1'!A:A,1,FALSE))</f>
        <v/>
      </c>
    </row>
    <row r="511" spans="1:44" ht="30" customHeight="1">
      <c r="A511" s="94" t="str">
        <f t="shared" si="14"/>
        <v>43258-50-7-0</v>
      </c>
      <c r="B511" s="88">
        <v>43258</v>
      </c>
      <c r="C511" s="87" t="str">
        <f>VLOOKUP(A511,'Liste détentions mat2k'!$A$1:$I$2946,3,FALSE)</f>
        <v xml:space="preserve">G P D   M E D                 </v>
      </c>
      <c r="D511" s="89">
        <v>50</v>
      </c>
      <c r="E511" s="89">
        <v>7</v>
      </c>
      <c r="F511" s="89">
        <v>0</v>
      </c>
      <c r="G511" s="87" t="str">
        <f>IF('SUIVI DES VERIFICATIONS'!$D511="","",VLOOKUP(A511,'Liste détentions mat2k'!$A$1:$I$2946,5,FALSE))</f>
        <v xml:space="preserve">SERVICE UNIQUE                </v>
      </c>
      <c r="H511" s="87" t="str">
        <f>IF('SUIVI DES VERIFICATIONS'!$E511="","",VLOOKUP(A511,'Liste détentions mat2k'!$A$1:$I$2946,7,FALSE))</f>
        <v xml:space="preserve">FLOTTEUR MOBILITE             </v>
      </c>
      <c r="I511" s="101" t="str">
        <f>IF('SUIVI DES VERIFICATIONS'!$F511="","",VLOOKUP(A511,'Liste détentions mat2k'!$A$1:$I$2946,9,FALSE))</f>
        <v xml:space="preserve">MACHINE                       </v>
      </c>
      <c r="J511" s="108"/>
      <c r="K511" s="105" t="s">
        <v>525</v>
      </c>
      <c r="L511" s="105" t="s">
        <v>525</v>
      </c>
      <c r="M511" s="105" t="s">
        <v>525</v>
      </c>
      <c r="N511" s="105" t="s">
        <v>525</v>
      </c>
      <c r="O511" s="105" t="s">
        <v>526</v>
      </c>
      <c r="P511" s="105"/>
      <c r="Q511" s="105"/>
      <c r="R511" s="105"/>
      <c r="S511" s="105"/>
      <c r="T511" s="105"/>
      <c r="U511" s="113"/>
      <c r="V511" s="122">
        <v>43524</v>
      </c>
      <c r="W511" s="119" t="s">
        <v>537</v>
      </c>
      <c r="X511" s="119" t="s">
        <v>825</v>
      </c>
      <c r="Y511" s="127" t="s">
        <v>753</v>
      </c>
      <c r="Z511" s="122"/>
      <c r="AA511" s="131"/>
      <c r="AB511" s="149">
        <f>IF('SUIVI DES VERIFICATIONS'!$V511="","",IF('SUIVI DES VERIFICATIONS'!$V511&lt;='SUIVI DES VERIFICATIONS'!$AD511,0,'SUIVI DES VERIFICATIONS'!$V511-'SUIVI DES VERIFICATIONS'!$AD511))</f>
        <v>0</v>
      </c>
      <c r="AC511" s="138" t="str">
        <f t="shared" si="15"/>
        <v>JUIN</v>
      </c>
      <c r="AD511" s="139">
        <f>VLOOKUP('SUIVI DES VERIFICATIONS'!$AC511,'Liste 2'!$D$1:$E$12,2,FALSE)</f>
        <v>43646</v>
      </c>
      <c r="AE511" s="138">
        <f>IF('SUIVI DES VERIFICATIONS'!$V511="","",(MONTH('SUIVI DES VERIFICATIONS'!$V511))-(MONTH('SUIVI DES VERIFICATIONS'!$AD511)))</f>
        <v>-4</v>
      </c>
      <c r="AF511" s="138" t="str">
        <f>IF(V511="","",VLOOKUP(MONTH(V511),LISTES!$A$15:$B$26,2,FALSE))</f>
        <v>FEVRIER</v>
      </c>
      <c r="AG511" s="140" t="s">
        <v>7</v>
      </c>
      <c r="AH511" s="87"/>
      <c r="AI511" s="87"/>
      <c r="AJ511" s="87"/>
      <c r="AK511" s="118"/>
      <c r="AL511" s="87"/>
      <c r="AM511" s="119"/>
      <c r="AN511" s="127"/>
      <c r="AO511" s="162">
        <f>IF('SUIVI DES VERIFICATIONS'!$V511&gt;0,IF('SUIVI DES VERIFICATIONS'!$W511="",1,0),0)</f>
        <v>0</v>
      </c>
      <c r="AP511" s="141">
        <f>IF('SUIVI DES VERIFICATIONS'!$V511&gt;0,IF('SUIVI DES VERIFICATIONS'!$X511="",1,0),0)</f>
        <v>0</v>
      </c>
      <c r="AQ511" s="141">
        <f>IF('SUIVI DES VERIFICATIONS'!$V511&gt;0,IF('SUIVI DES VERIFICATIONS'!$AG511="",1,0),0)</f>
        <v>0</v>
      </c>
      <c r="AR511" s="150" t="str">
        <f>IF(Y511="","",VLOOKUP(Y511,'[1]TABLEAU LC1'!A:A,1,FALSE))</f>
        <v>2019-539</v>
      </c>
    </row>
    <row r="512" spans="1:44" ht="30" customHeight="1">
      <c r="A512" s="95" t="str">
        <f t="shared" si="14"/>
        <v>43258-50-7-1</v>
      </c>
      <c r="B512" s="85">
        <v>43258</v>
      </c>
      <c r="C512" s="81" t="str">
        <f>VLOOKUP(A512,'Liste détentions mat2k'!$A$1:$I$2946,3,FALSE)</f>
        <v xml:space="preserve">G P D   M E D                 </v>
      </c>
      <c r="D512" s="86">
        <v>50</v>
      </c>
      <c r="E512" s="86">
        <v>7</v>
      </c>
      <c r="F512" s="86">
        <v>1</v>
      </c>
      <c r="G512" s="81" t="str">
        <f>IF('SUIVI DES VERIFICATIONS'!$D512="","",VLOOKUP(A512,'Liste détentions mat2k'!$A$1:$I$2946,5,FALSE))</f>
        <v xml:space="preserve">SERVICE UNIQUE                </v>
      </c>
      <c r="H512" s="81" t="str">
        <f>IF('SUIVI DES VERIFICATIONS'!$E512="","",VLOOKUP(A512,'Liste détentions mat2k'!$A$1:$I$2946,7,FALSE))</f>
        <v xml:space="preserve">FLOTTEUR MOBILITE             </v>
      </c>
      <c r="I512" s="102" t="str">
        <f>IF('SUIVI DES VERIFICATIONS'!$F512="","",VLOOKUP(A512,'Liste détentions mat2k'!$A$1:$I$2946,9,FALSE))</f>
        <v xml:space="preserve">HORS BORD                     </v>
      </c>
      <c r="J512" s="109" t="s">
        <v>525</v>
      </c>
      <c r="K512" s="104" t="s">
        <v>526</v>
      </c>
      <c r="L512" s="104" t="s">
        <v>525</v>
      </c>
      <c r="M512" s="104" t="s">
        <v>525</v>
      </c>
      <c r="N512" s="104" t="s">
        <v>525</v>
      </c>
      <c r="O512" s="104" t="s">
        <v>525</v>
      </c>
      <c r="P512" s="104"/>
      <c r="Q512" s="104"/>
      <c r="R512" s="104"/>
      <c r="S512" s="104"/>
      <c r="T512" s="104"/>
      <c r="U512" s="114"/>
      <c r="V512" s="123">
        <v>43524</v>
      </c>
      <c r="W512" s="117" t="s">
        <v>537</v>
      </c>
      <c r="X512" s="117" t="s">
        <v>825</v>
      </c>
      <c r="Y512" s="128" t="s">
        <v>752</v>
      </c>
      <c r="Z512" s="123">
        <v>43493</v>
      </c>
      <c r="AA512" s="132"/>
      <c r="AB512" s="151">
        <f>IF('SUIVI DES VERIFICATIONS'!$V512="","",IF('SUIVI DES VERIFICATIONS'!$V512&lt;='SUIVI DES VERIFICATIONS'!$AD512,0,'SUIVI DES VERIFICATIONS'!$V512-'SUIVI DES VERIFICATIONS'!$AD512))</f>
        <v>0</v>
      </c>
      <c r="AC512" s="134" t="str">
        <f t="shared" si="15"/>
        <v>FEVRIER</v>
      </c>
      <c r="AD512" s="135">
        <f>VLOOKUP('SUIVI DES VERIFICATIONS'!$AC512,'Liste 2'!$D$1:$E$12,2,FALSE)</f>
        <v>43524</v>
      </c>
      <c r="AE512" s="134">
        <f>IF('SUIVI DES VERIFICATIONS'!$V512="","",(MONTH('SUIVI DES VERIFICATIONS'!$V512))-(MONTH('SUIVI DES VERIFICATIONS'!$AD512)))</f>
        <v>0</v>
      </c>
      <c r="AF512" s="134" t="str">
        <f>IF(V512="","",VLOOKUP(MONTH(V512),LISTES!$A$15:$B$26,2,FALSE))</f>
        <v>FEVRIER</v>
      </c>
      <c r="AG512" s="136" t="s">
        <v>7</v>
      </c>
      <c r="AH512" s="81"/>
      <c r="AI512" s="81"/>
      <c r="AJ512" s="81"/>
      <c r="AK512" s="116"/>
      <c r="AL512" s="81"/>
      <c r="AM512" s="117"/>
      <c r="AN512" s="128"/>
      <c r="AO512" s="163">
        <f>IF('SUIVI DES VERIFICATIONS'!$V512&gt;0,IF('SUIVI DES VERIFICATIONS'!$W512="",1,0),0)</f>
        <v>0</v>
      </c>
      <c r="AP512" s="137">
        <f>IF('SUIVI DES VERIFICATIONS'!$V512&gt;0,IF('SUIVI DES VERIFICATIONS'!$X512="",1,0),0)</f>
        <v>0</v>
      </c>
      <c r="AQ512" s="137">
        <f>IF('SUIVI DES VERIFICATIONS'!$V512&gt;0,IF('SUIVI DES VERIFICATIONS'!$AG512="",1,0),0)</f>
        <v>0</v>
      </c>
      <c r="AR512" s="152" t="str">
        <f>IF(Y512="","",VLOOKUP(Y512,'[1]TABLEAU LC1'!A:A,1,FALSE))</f>
        <v>2019-535</v>
      </c>
    </row>
    <row r="513" spans="1:44" ht="30" customHeight="1">
      <c r="A513" s="94" t="str">
        <f t="shared" si="14"/>
        <v>43258-50-7-2</v>
      </c>
      <c r="B513" s="88">
        <v>43258</v>
      </c>
      <c r="C513" s="87" t="str">
        <f>VLOOKUP(A513,'Liste détentions mat2k'!$A$1:$I$2946,3,FALSE)</f>
        <v xml:space="preserve">G P D   M E D                 </v>
      </c>
      <c r="D513" s="89">
        <v>50</v>
      </c>
      <c r="E513" s="89">
        <v>7</v>
      </c>
      <c r="F513" s="89">
        <v>2</v>
      </c>
      <c r="G513" s="87" t="str">
        <f>IF('SUIVI DES VERIFICATIONS'!$D513="","",VLOOKUP(A513,'Liste détentions mat2k'!$A$1:$I$2946,5,FALSE))</f>
        <v xml:space="preserve">SERVICE UNIQUE                </v>
      </c>
      <c r="H513" s="87" t="str">
        <f>IF('SUIVI DES VERIFICATIONS'!$E513="","",VLOOKUP(A513,'Liste détentions mat2k'!$A$1:$I$2946,7,FALSE))</f>
        <v xml:space="preserve">FLOTTEUR MOBILITE             </v>
      </c>
      <c r="I513" s="101" t="str">
        <f>IF('SUIVI DES VERIFICATIONS'!$F513="","",VLOOKUP(A513,'Liste détentions mat2k'!$A$1:$I$2946,9,FALSE))</f>
        <v xml:space="preserve">MANOEUVRE                     </v>
      </c>
      <c r="J513" s="108" t="s">
        <v>525</v>
      </c>
      <c r="K513" s="105" t="s">
        <v>525</v>
      </c>
      <c r="L513" s="105" t="s">
        <v>525</v>
      </c>
      <c r="M513" s="105" t="s">
        <v>525</v>
      </c>
      <c r="N513" s="105" t="s">
        <v>525</v>
      </c>
      <c r="O513" s="105" t="s">
        <v>526</v>
      </c>
      <c r="P513" s="105"/>
      <c r="Q513" s="105"/>
      <c r="R513" s="105"/>
      <c r="S513" s="105"/>
      <c r="T513" s="105"/>
      <c r="U513" s="113"/>
      <c r="V513" s="122"/>
      <c r="W513" s="119"/>
      <c r="X513" s="119"/>
      <c r="Y513" s="127"/>
      <c r="Z513" s="122"/>
      <c r="AA513" s="131"/>
      <c r="AB513" s="149" t="str">
        <f>IF('SUIVI DES VERIFICATIONS'!$V513="","",IF('SUIVI DES VERIFICATIONS'!$V513&lt;='SUIVI DES VERIFICATIONS'!$AD513,0,'SUIVI DES VERIFICATIONS'!$V513-'SUIVI DES VERIFICATIONS'!$AD513))</f>
        <v/>
      </c>
      <c r="AC513" s="138" t="str">
        <f t="shared" si="15"/>
        <v>JUIN</v>
      </c>
      <c r="AD513" s="139">
        <f>VLOOKUP('SUIVI DES VERIFICATIONS'!$AC513,'Liste 2'!$D$1:$E$12,2,FALSE)</f>
        <v>43646</v>
      </c>
      <c r="AE513" s="138" t="str">
        <f>IF('SUIVI DES VERIFICATIONS'!$V513="","",(MONTH('SUIVI DES VERIFICATIONS'!$V513))-(MONTH('SUIVI DES VERIFICATIONS'!$AD513)))</f>
        <v/>
      </c>
      <c r="AF513" s="138" t="str">
        <f>IF(V513="","",VLOOKUP(MONTH(V513),LISTES!$A$15:$B$26,2,FALSE))</f>
        <v/>
      </c>
      <c r="AG513" s="140"/>
      <c r="AH513" s="87"/>
      <c r="AI513" s="87"/>
      <c r="AJ513" s="87"/>
      <c r="AK513" s="118"/>
      <c r="AL513" s="87"/>
      <c r="AM513" s="119"/>
      <c r="AN513" s="127"/>
      <c r="AO513" s="162">
        <f>IF('SUIVI DES VERIFICATIONS'!$V513&gt;0,IF('SUIVI DES VERIFICATIONS'!$W513="",1,0),0)</f>
        <v>0</v>
      </c>
      <c r="AP513" s="141">
        <f>IF('SUIVI DES VERIFICATIONS'!$V513&gt;0,IF('SUIVI DES VERIFICATIONS'!$X513="",1,0),0)</f>
        <v>0</v>
      </c>
      <c r="AQ513" s="141">
        <f>IF('SUIVI DES VERIFICATIONS'!$V513&gt;0,IF('SUIVI DES VERIFICATIONS'!$AG513="",1,0),0)</f>
        <v>0</v>
      </c>
      <c r="AR513" s="150" t="str">
        <f>IF(Y513="","",VLOOKUP(Y513,'[1]TABLEAU LC1'!A:A,1,FALSE))</f>
        <v/>
      </c>
    </row>
    <row r="514" spans="1:44" ht="30" customHeight="1">
      <c r="A514" s="95" t="str">
        <f t="shared" ref="A514:A577" si="16">CONCATENATE(B514,"-",D514,"-",E514,"-",F514)</f>
        <v>43258-50-8-0</v>
      </c>
      <c r="B514" s="85">
        <v>43258</v>
      </c>
      <c r="C514" s="81" t="str">
        <f>VLOOKUP(A514,'Liste détentions mat2k'!$A$1:$I$2946,3,FALSE)</f>
        <v xml:space="preserve">G P D   M E D                 </v>
      </c>
      <c r="D514" s="86">
        <v>50</v>
      </c>
      <c r="E514" s="86">
        <v>8</v>
      </c>
      <c r="F514" s="86">
        <v>0</v>
      </c>
      <c r="G514" s="81" t="str">
        <f>IF('SUIVI DES VERIFICATIONS'!$D514="","",VLOOKUP(A514,'Liste détentions mat2k'!$A$1:$I$2946,5,FALSE))</f>
        <v xml:space="preserve">SERVICE UNIQUE                </v>
      </c>
      <c r="H514" s="81" t="str">
        <f>IF('SUIVI DES VERIFICATIONS'!$E514="","",VLOOKUP(A514,'Liste détentions mat2k'!$A$1:$I$2946,7,FALSE))</f>
        <v xml:space="preserve">SECRETARIAT                   </v>
      </c>
      <c r="I514" s="102" t="str">
        <f>IF('SUIVI DES VERIFICATIONS'!$F514="","",VLOOKUP(A514,'Liste détentions mat2k'!$A$1:$I$2946,9,FALSE))</f>
        <v xml:space="preserve">SECRETARIAT                   </v>
      </c>
      <c r="J514" s="109" t="s">
        <v>525</v>
      </c>
      <c r="K514" s="104" t="s">
        <v>525</v>
      </c>
      <c r="L514" s="104" t="s">
        <v>525</v>
      </c>
      <c r="M514" s="104" t="s">
        <v>526</v>
      </c>
      <c r="N514" s="104" t="s">
        <v>525</v>
      </c>
      <c r="O514" s="104" t="s">
        <v>525</v>
      </c>
      <c r="P514" s="104"/>
      <c r="Q514" s="104"/>
      <c r="R514" s="104"/>
      <c r="S514" s="104"/>
      <c r="T514" s="104"/>
      <c r="U514" s="114"/>
      <c r="V514" s="123">
        <v>43585</v>
      </c>
      <c r="W514" s="117" t="s">
        <v>537</v>
      </c>
      <c r="X514" s="117" t="s">
        <v>825</v>
      </c>
      <c r="Y514" s="128" t="s">
        <v>1110</v>
      </c>
      <c r="Z514" s="123">
        <v>43553</v>
      </c>
      <c r="AA514" s="132"/>
      <c r="AB514" s="151">
        <f>IF('SUIVI DES VERIFICATIONS'!$V514="","",IF('SUIVI DES VERIFICATIONS'!$V514&lt;='SUIVI DES VERIFICATIONS'!$AD514,0,'SUIVI DES VERIFICATIONS'!$V514-'SUIVI DES VERIFICATIONS'!$AD514))</f>
        <v>0</v>
      </c>
      <c r="AC514" s="134" t="str">
        <f t="shared" ref="AC514:AC577" si="17">IF(J514&lt;&gt;"","JANVIER",IF(K514&lt;&gt;"","FEVRIER",IF(L514&lt;&gt;"","MARS",IF(M514&lt;&gt;"","AVRIL",IF(N514&lt;&gt;"","MAI",IF(O514&lt;&gt;"","JUIN",IF(P514&lt;&gt;"","JUILLET",IF(Q514&lt;&gt;"","AOUT",IF(R514&lt;&gt;"","SEPTEMBRE",IF(S514&lt;&gt;"","OCTOBRE",IF(T514&lt;&gt;"","NOVEMBRE",IF(U514&lt;&gt;"","DECEMBRE",""))))))))))))</f>
        <v>AVRIL</v>
      </c>
      <c r="AD514" s="135">
        <f>VLOOKUP('SUIVI DES VERIFICATIONS'!$AC514,'Liste 2'!$D$1:$E$12,2,FALSE)</f>
        <v>43585</v>
      </c>
      <c r="AE514" s="134">
        <f>IF('SUIVI DES VERIFICATIONS'!$V514="","",(MONTH('SUIVI DES VERIFICATIONS'!$V514))-(MONTH('SUIVI DES VERIFICATIONS'!$AD514)))</f>
        <v>0</v>
      </c>
      <c r="AF514" s="134" t="str">
        <f>IF(V514="","",VLOOKUP(MONTH(V514),LISTES!$A$15:$B$26,2,FALSE))</f>
        <v>AVRIL</v>
      </c>
      <c r="AG514" s="136"/>
      <c r="AH514" s="81"/>
      <c r="AI514" s="81"/>
      <c r="AJ514" s="81"/>
      <c r="AK514" s="116"/>
      <c r="AL514" s="81"/>
      <c r="AM514" s="117"/>
      <c r="AN514" s="128"/>
      <c r="AO514" s="163">
        <f>IF('SUIVI DES VERIFICATIONS'!$V514&gt;0,IF('SUIVI DES VERIFICATIONS'!$W514="",1,0),0)</f>
        <v>0</v>
      </c>
      <c r="AP514" s="137">
        <f>IF('SUIVI DES VERIFICATIONS'!$V514&gt;0,IF('SUIVI DES VERIFICATIONS'!$X514="",1,0),0)</f>
        <v>0</v>
      </c>
      <c r="AQ514" s="137">
        <f>IF('SUIVI DES VERIFICATIONS'!$V514&gt;0,IF('SUIVI DES VERIFICATIONS'!$AG514="",1,0),0)</f>
        <v>1</v>
      </c>
      <c r="AR514" s="152" t="str">
        <f>IF(Y514="","",VLOOKUP(Y514,'[1]TABLEAU LC1'!A:A,1,FALSE))</f>
        <v>2019-1424</v>
      </c>
    </row>
    <row r="515" spans="1:44" ht="30" customHeight="1">
      <c r="A515" s="94" t="str">
        <f t="shared" si="16"/>
        <v>43258-50-9-1</v>
      </c>
      <c r="B515" s="88">
        <v>43258</v>
      </c>
      <c r="C515" s="87" t="str">
        <f>VLOOKUP(A515,'Liste détentions mat2k'!$A$1:$I$2946,3,FALSE)</f>
        <v xml:space="preserve">G P D   M E D                 </v>
      </c>
      <c r="D515" s="89">
        <v>50</v>
      </c>
      <c r="E515" s="89">
        <v>9</v>
      </c>
      <c r="F515" s="89">
        <v>1</v>
      </c>
      <c r="G515" s="87" t="str">
        <f>IF('SUIVI DES VERIFICATIONS'!$D515="","",VLOOKUP(A515,'Liste détentions mat2k'!$A$1:$I$2946,5,FALSE))</f>
        <v xml:space="preserve">SERVICE UNIQUE                </v>
      </c>
      <c r="H515" s="87" t="str">
        <f>IF('SUIVI DES VERIFICATIONS'!$E515="","",VLOOKUP(A515,'Liste détentions mat2k'!$A$1:$I$2946,7,FALSE))</f>
        <v xml:space="preserve">MAGASIN                       </v>
      </c>
      <c r="I515" s="101" t="str">
        <f>IF('SUIVI DES VERIFICATIONS'!$F515="","",VLOOKUP(A515,'Liste détentions mat2k'!$A$1:$I$2946,9,FALSE))</f>
        <v xml:space="preserve">CASERNEMENT                   </v>
      </c>
      <c r="J515" s="108" t="s">
        <v>525</v>
      </c>
      <c r="K515" s="105" t="s">
        <v>525</v>
      </c>
      <c r="L515" s="105" t="s">
        <v>526</v>
      </c>
      <c r="M515" s="105" t="s">
        <v>525</v>
      </c>
      <c r="N515" s="105" t="s">
        <v>525</v>
      </c>
      <c r="O515" s="105" t="s">
        <v>525</v>
      </c>
      <c r="P515" s="105"/>
      <c r="Q515" s="105"/>
      <c r="R515" s="105"/>
      <c r="S515" s="105"/>
      <c r="T515" s="105"/>
      <c r="U515" s="113"/>
      <c r="V515" s="122"/>
      <c r="W515" s="119"/>
      <c r="X515" s="119"/>
      <c r="Y515" s="127"/>
      <c r="Z515" s="122">
        <v>43524</v>
      </c>
      <c r="AA515" s="131"/>
      <c r="AB515" s="149" t="str">
        <f>IF('SUIVI DES VERIFICATIONS'!$V515="","",IF('SUIVI DES VERIFICATIONS'!$V515&lt;='SUIVI DES VERIFICATIONS'!$AD515,0,'SUIVI DES VERIFICATIONS'!$V515-'SUIVI DES VERIFICATIONS'!$AD515))</f>
        <v/>
      </c>
      <c r="AC515" s="138" t="str">
        <f t="shared" si="17"/>
        <v>MARS</v>
      </c>
      <c r="AD515" s="139">
        <f>VLOOKUP('SUIVI DES VERIFICATIONS'!$AC515,'Liste 2'!$D$1:$E$12,2,FALSE)</f>
        <v>43555</v>
      </c>
      <c r="AE515" s="138" t="str">
        <f>IF('SUIVI DES VERIFICATIONS'!$V515="","",(MONTH('SUIVI DES VERIFICATIONS'!$V515))-(MONTH('SUIVI DES VERIFICATIONS'!$AD515)))</f>
        <v/>
      </c>
      <c r="AF515" s="138" t="str">
        <f>IF(V515="","",VLOOKUP(MONTH(V515),LISTES!$A$15:$B$26,2,FALSE))</f>
        <v/>
      </c>
      <c r="AG515" s="140"/>
      <c r="AH515" s="87"/>
      <c r="AI515" s="87"/>
      <c r="AJ515" s="87" t="s">
        <v>529</v>
      </c>
      <c r="AK515" s="118"/>
      <c r="AL515" s="87"/>
      <c r="AM515" s="119"/>
      <c r="AN515" s="127"/>
      <c r="AO515" s="162">
        <f>IF('SUIVI DES VERIFICATIONS'!$V515&gt;0,IF('SUIVI DES VERIFICATIONS'!$W515="",1,0),0)</f>
        <v>0</v>
      </c>
      <c r="AP515" s="141">
        <f>IF('SUIVI DES VERIFICATIONS'!$V515&gt;0,IF('SUIVI DES VERIFICATIONS'!$X515="",1,0),0)</f>
        <v>0</v>
      </c>
      <c r="AQ515" s="141">
        <f>IF('SUIVI DES VERIFICATIONS'!$V515&gt;0,IF('SUIVI DES VERIFICATIONS'!$AG515="",1,0),0)</f>
        <v>0</v>
      </c>
      <c r="AR515" s="150" t="str">
        <f>IF(Y515="","",VLOOKUP(Y515,'[1]TABLEAU LC1'!A:A,1,FALSE))</f>
        <v/>
      </c>
    </row>
    <row r="516" spans="1:44" ht="30" customHeight="1">
      <c r="A516" s="95" t="str">
        <f t="shared" si="16"/>
        <v>43258-50-9-2</v>
      </c>
      <c r="B516" s="85">
        <v>43258</v>
      </c>
      <c r="C516" s="81" t="str">
        <f>VLOOKUP(A516,'Liste détentions mat2k'!$A$1:$I$2946,3,FALSE)</f>
        <v xml:space="preserve">G P D   M E D                 </v>
      </c>
      <c r="D516" s="86">
        <v>50</v>
      </c>
      <c r="E516" s="86">
        <v>9</v>
      </c>
      <c r="F516" s="86">
        <v>2</v>
      </c>
      <c r="G516" s="81" t="str">
        <f>IF('SUIVI DES VERIFICATIONS'!$D516="","",VLOOKUP(A516,'Liste détentions mat2k'!$A$1:$I$2946,5,FALSE))</f>
        <v xml:space="preserve">SERVICE UNIQUE                </v>
      </c>
      <c r="H516" s="81" t="str">
        <f>IF('SUIVI DES VERIFICATIONS'!$E516="","",VLOOKUP(A516,'Liste détentions mat2k'!$A$1:$I$2946,7,FALSE))</f>
        <v xml:space="preserve">MAGASIN                       </v>
      </c>
      <c r="I516" s="102" t="str">
        <f>IF('SUIVI DES VERIFICATIONS'!$F516="","",VLOOKUP(A516,'Liste détentions mat2k'!$A$1:$I$2946,9,FALSE))</f>
        <v xml:space="preserve">EFFTS SPCX                    </v>
      </c>
      <c r="J516" s="109" t="s">
        <v>525</v>
      </c>
      <c r="K516" s="104" t="s">
        <v>525</v>
      </c>
      <c r="L516" s="104" t="s">
        <v>525</v>
      </c>
      <c r="M516" s="104" t="s">
        <v>526</v>
      </c>
      <c r="N516" s="104" t="s">
        <v>525</v>
      </c>
      <c r="O516" s="104" t="s">
        <v>525</v>
      </c>
      <c r="P516" s="104"/>
      <c r="Q516" s="104"/>
      <c r="R516" s="104"/>
      <c r="S516" s="104"/>
      <c r="T516" s="104"/>
      <c r="U516" s="114"/>
      <c r="V516" s="123"/>
      <c r="W516" s="117"/>
      <c r="X516" s="117"/>
      <c r="Y516" s="128"/>
      <c r="Z516" s="123">
        <v>43553</v>
      </c>
      <c r="AA516" s="132"/>
      <c r="AB516" s="151" t="str">
        <f>IF('SUIVI DES VERIFICATIONS'!$V516="","",IF('SUIVI DES VERIFICATIONS'!$V516&lt;='SUIVI DES VERIFICATIONS'!$AD516,0,'SUIVI DES VERIFICATIONS'!$V516-'SUIVI DES VERIFICATIONS'!$AD516))</f>
        <v/>
      </c>
      <c r="AC516" s="134" t="str">
        <f t="shared" si="17"/>
        <v>AVRIL</v>
      </c>
      <c r="AD516" s="135">
        <f>VLOOKUP('SUIVI DES VERIFICATIONS'!$AC516,'Liste 2'!$D$1:$E$12,2,FALSE)</f>
        <v>43585</v>
      </c>
      <c r="AE516" s="134" t="str">
        <f>IF('SUIVI DES VERIFICATIONS'!$V516="","",(MONTH('SUIVI DES VERIFICATIONS'!$V516))-(MONTH('SUIVI DES VERIFICATIONS'!$AD516)))</f>
        <v/>
      </c>
      <c r="AF516" s="134" t="str">
        <f>IF(V516="","",VLOOKUP(MONTH(V516),LISTES!$A$15:$B$26,2,FALSE))</f>
        <v/>
      </c>
      <c r="AG516" s="136"/>
      <c r="AH516" s="81"/>
      <c r="AI516" s="81"/>
      <c r="AJ516" s="81" t="s">
        <v>529</v>
      </c>
      <c r="AK516" s="116"/>
      <c r="AL516" s="81"/>
      <c r="AM516" s="117"/>
      <c r="AN516" s="128"/>
      <c r="AO516" s="163">
        <f>IF('SUIVI DES VERIFICATIONS'!$V516&gt;0,IF('SUIVI DES VERIFICATIONS'!$W516="",1,0),0)</f>
        <v>0</v>
      </c>
      <c r="AP516" s="137">
        <f>IF('SUIVI DES VERIFICATIONS'!$V516&gt;0,IF('SUIVI DES VERIFICATIONS'!$X516="",1,0),0)</f>
        <v>0</v>
      </c>
      <c r="AQ516" s="137">
        <f>IF('SUIVI DES VERIFICATIONS'!$V516&gt;0,IF('SUIVI DES VERIFICATIONS'!$AG516="",1,0),0)</f>
        <v>0</v>
      </c>
      <c r="AR516" s="152" t="str">
        <f>IF(Y516="","",VLOOKUP(Y516,'[1]TABLEAU LC1'!A:A,1,FALSE))</f>
        <v/>
      </c>
    </row>
    <row r="517" spans="1:44" ht="30" customHeight="1">
      <c r="A517" s="94" t="str">
        <f t="shared" si="16"/>
        <v>43258-50-9-3</v>
      </c>
      <c r="B517" s="88">
        <v>43258</v>
      </c>
      <c r="C517" s="87" t="str">
        <f>VLOOKUP(A517,'Liste détentions mat2k'!$A$1:$I$2946,3,FALSE)</f>
        <v xml:space="preserve">G P D   M E D                 </v>
      </c>
      <c r="D517" s="89">
        <v>50</v>
      </c>
      <c r="E517" s="89">
        <v>9</v>
      </c>
      <c r="F517" s="89">
        <v>3</v>
      </c>
      <c r="G517" s="87" t="str">
        <f>IF('SUIVI DES VERIFICATIONS'!$D517="","",VLOOKUP(A517,'Liste détentions mat2k'!$A$1:$I$2946,5,FALSE))</f>
        <v xml:space="preserve">SERVICE UNIQUE                </v>
      </c>
      <c r="H517" s="87" t="str">
        <f>IF('SUIVI DES VERIFICATIONS'!$E517="","",VLOOKUP(A517,'Liste détentions mat2k'!$A$1:$I$2946,7,FALSE))</f>
        <v xml:space="preserve">MAGASIN                       </v>
      </c>
      <c r="I517" s="101" t="str">
        <f>IF('SUIVI DES VERIFICATIONS'!$F517="","",VLOOKUP(A517,'Liste détentions mat2k'!$A$1:$I$2946,9,FALSE))</f>
        <v xml:space="preserve">SPORT                         </v>
      </c>
      <c r="J517" s="108"/>
      <c r="K517" s="105" t="s">
        <v>525</v>
      </c>
      <c r="L517" s="105" t="s">
        <v>525</v>
      </c>
      <c r="M517" s="105" t="s">
        <v>525</v>
      </c>
      <c r="N517" s="105" t="s">
        <v>526</v>
      </c>
      <c r="O517" s="105" t="s">
        <v>525</v>
      </c>
      <c r="P517" s="105"/>
      <c r="Q517" s="105"/>
      <c r="R517" s="105"/>
      <c r="S517" s="105"/>
      <c r="T517" s="105"/>
      <c r="U517" s="113"/>
      <c r="V517" s="122"/>
      <c r="W517" s="119"/>
      <c r="X517" s="119"/>
      <c r="Y517" s="127"/>
      <c r="Z517" s="122">
        <v>43587</v>
      </c>
      <c r="AA517" s="131"/>
      <c r="AB517" s="149" t="str">
        <f>IF('SUIVI DES VERIFICATIONS'!$V517="","",IF('SUIVI DES VERIFICATIONS'!$V517&lt;='SUIVI DES VERIFICATIONS'!$AD517,0,'SUIVI DES VERIFICATIONS'!$V517-'SUIVI DES VERIFICATIONS'!$AD517))</f>
        <v/>
      </c>
      <c r="AC517" s="138" t="str">
        <f t="shared" si="17"/>
        <v>MAI</v>
      </c>
      <c r="AD517" s="139">
        <f>VLOOKUP('SUIVI DES VERIFICATIONS'!$AC517,'Liste 2'!$D$1:$E$12,2,FALSE)</f>
        <v>43616</v>
      </c>
      <c r="AE517" s="138" t="str">
        <f>IF('SUIVI DES VERIFICATIONS'!$V517="","",(MONTH('SUIVI DES VERIFICATIONS'!$V517))-(MONTH('SUIVI DES VERIFICATIONS'!$AD517)))</f>
        <v/>
      </c>
      <c r="AF517" s="138" t="str">
        <f>IF(V517="","",VLOOKUP(MONTH(V517),LISTES!$A$15:$B$26,2,FALSE))</f>
        <v/>
      </c>
      <c r="AG517" s="140"/>
      <c r="AH517" s="87"/>
      <c r="AI517" s="87"/>
      <c r="AJ517" s="87"/>
      <c r="AK517" s="118"/>
      <c r="AL517" s="87"/>
      <c r="AM517" s="119"/>
      <c r="AN517" s="127"/>
      <c r="AO517" s="162">
        <f>IF('SUIVI DES VERIFICATIONS'!$V517&gt;0,IF('SUIVI DES VERIFICATIONS'!$W517="",1,0),0)</f>
        <v>0</v>
      </c>
      <c r="AP517" s="141">
        <f>IF('SUIVI DES VERIFICATIONS'!$V517&gt;0,IF('SUIVI DES VERIFICATIONS'!$X517="",1,0),0)</f>
        <v>0</v>
      </c>
      <c r="AQ517" s="141">
        <f>IF('SUIVI DES VERIFICATIONS'!$V517&gt;0,IF('SUIVI DES VERIFICATIONS'!$AG517="",1,0),0)</f>
        <v>0</v>
      </c>
      <c r="AR517" s="150" t="str">
        <f>IF(Y517="","",VLOOKUP(Y517,'[1]TABLEAU LC1'!A:A,1,FALSE))</f>
        <v/>
      </c>
    </row>
    <row r="518" spans="1:44" ht="30" customHeight="1">
      <c r="A518" s="95" t="str">
        <f t="shared" si="16"/>
        <v>43258-50-9-4</v>
      </c>
      <c r="B518" s="85">
        <v>43258</v>
      </c>
      <c r="C518" s="81" t="str">
        <f>VLOOKUP(A518,'Liste détentions mat2k'!$A$1:$I$2946,3,FALSE)</f>
        <v xml:space="preserve">G P D   M E D                 </v>
      </c>
      <c r="D518" s="86">
        <v>50</v>
      </c>
      <c r="E518" s="86">
        <v>9</v>
      </c>
      <c r="F518" s="86">
        <v>4</v>
      </c>
      <c r="G518" s="81" t="str">
        <f>IF('SUIVI DES VERIFICATIONS'!$D518="","",VLOOKUP(A518,'Liste détentions mat2k'!$A$1:$I$2946,5,FALSE))</f>
        <v xml:space="preserve">SERVICE UNIQUE                </v>
      </c>
      <c r="H518" s="81" t="str">
        <f>IF('SUIVI DES VERIFICATIONS'!$E518="","",VLOOKUP(A518,'Liste détentions mat2k'!$A$1:$I$2946,7,FALSE))</f>
        <v xml:space="preserve">MAGASIN                       </v>
      </c>
      <c r="I518" s="102" t="str">
        <f>IF('SUIVI DES VERIFICATIONS'!$F518="","",VLOOKUP(A518,'Liste détentions mat2k'!$A$1:$I$2946,9,FALSE))</f>
        <v xml:space="preserve">INFORMATIQUE                  </v>
      </c>
      <c r="J518" s="109" t="s">
        <v>525</v>
      </c>
      <c r="K518" s="104" t="s">
        <v>525</v>
      </c>
      <c r="L518" s="104" t="s">
        <v>526</v>
      </c>
      <c r="M518" s="104" t="s">
        <v>525</v>
      </c>
      <c r="N518" s="104" t="s">
        <v>525</v>
      </c>
      <c r="O518" s="104" t="s">
        <v>525</v>
      </c>
      <c r="P518" s="104"/>
      <c r="Q518" s="104"/>
      <c r="R518" s="104"/>
      <c r="S518" s="104"/>
      <c r="T518" s="104"/>
      <c r="U518" s="114"/>
      <c r="V518" s="123">
        <v>43537</v>
      </c>
      <c r="W518" s="117" t="s">
        <v>542</v>
      </c>
      <c r="X518" s="117" t="s">
        <v>825</v>
      </c>
      <c r="Y518" s="128" t="s">
        <v>872</v>
      </c>
      <c r="Z518" s="123">
        <v>43524</v>
      </c>
      <c r="AA518" s="132"/>
      <c r="AB518" s="151">
        <f>IF('SUIVI DES VERIFICATIONS'!$V518="","",IF('SUIVI DES VERIFICATIONS'!$V518&lt;='SUIVI DES VERIFICATIONS'!$AD518,0,'SUIVI DES VERIFICATIONS'!$V518-'SUIVI DES VERIFICATIONS'!$AD518))</f>
        <v>0</v>
      </c>
      <c r="AC518" s="134" t="str">
        <f t="shared" si="17"/>
        <v>MARS</v>
      </c>
      <c r="AD518" s="135">
        <f>VLOOKUP('SUIVI DES VERIFICATIONS'!$AC518,'Liste 2'!$D$1:$E$12,2,FALSE)</f>
        <v>43555</v>
      </c>
      <c r="AE518" s="134">
        <f>IF('SUIVI DES VERIFICATIONS'!$V518="","",(MONTH('SUIVI DES VERIFICATIONS'!$V518))-(MONTH('SUIVI DES VERIFICATIONS'!$AD518)))</f>
        <v>0</v>
      </c>
      <c r="AF518" s="134" t="str">
        <f>IF(V518="","",VLOOKUP(MONTH(V518),LISTES!$A$15:$B$26,2,FALSE))</f>
        <v>MARS</v>
      </c>
      <c r="AG518" s="136" t="s">
        <v>8</v>
      </c>
      <c r="AH518" s="81"/>
      <c r="AI518" s="81"/>
      <c r="AJ518" s="81"/>
      <c r="AK518" s="116"/>
      <c r="AL518" s="81"/>
      <c r="AM518" s="117"/>
      <c r="AN518" s="128"/>
      <c r="AO518" s="163">
        <f>IF('SUIVI DES VERIFICATIONS'!$V518&gt;0,IF('SUIVI DES VERIFICATIONS'!$W518="",1,0),0)</f>
        <v>0</v>
      </c>
      <c r="AP518" s="137">
        <f>IF('SUIVI DES VERIFICATIONS'!$V518&gt;0,IF('SUIVI DES VERIFICATIONS'!$X518="",1,0),0)</f>
        <v>0</v>
      </c>
      <c r="AQ518" s="137">
        <f>IF('SUIVI DES VERIFICATIONS'!$V518&gt;0,IF('SUIVI DES VERIFICATIONS'!$AG518="",1,0),0)</f>
        <v>0</v>
      </c>
      <c r="AR518" s="152" t="str">
        <f>IF(Y518="","",VLOOKUP(Y518,'[1]TABLEAU LC1'!A:A,1,FALSE))</f>
        <v>2019-726</v>
      </c>
    </row>
    <row r="519" spans="1:44" ht="30" customHeight="1">
      <c r="A519" s="94" t="str">
        <f t="shared" si="16"/>
        <v>14590-10--2</v>
      </c>
      <c r="B519" s="88">
        <v>14590</v>
      </c>
      <c r="C519" s="87" t="str">
        <f>VLOOKUP(A519,'Liste détentions mat2k'!$A$1:$I$2946,3,FALSE)</f>
        <v xml:space="preserve">GAPEAU                        </v>
      </c>
      <c r="D519" s="89">
        <v>10</v>
      </c>
      <c r="E519" s="89"/>
      <c r="F519" s="89">
        <v>2</v>
      </c>
      <c r="G519" s="87" t="str">
        <f>IF('SUIVI DES VERIFICATIONS'!$D519="","",VLOOKUP(A519,'Liste détentions mat2k'!$A$1:$I$2946,5,FALSE))</f>
        <v xml:space="preserve">PONT                          </v>
      </c>
      <c r="H519" s="87" t="str">
        <f>IF('SUIVI DES VERIFICATIONS'!$E519="","",VLOOKUP(A519,'Liste détentions mat2k'!$A$1:$I$2946,7,FALSE))</f>
        <v/>
      </c>
      <c r="I519" s="101" t="str">
        <f>IF('SUIVI DES VERIFICATIONS'!$F519="","",VLOOKUP(A519,'Liste détentions mat2k'!$A$1:$I$2946,9,FALSE))</f>
        <v xml:space="preserve">VOILERIE                      </v>
      </c>
      <c r="J519" s="108" t="s">
        <v>525</v>
      </c>
      <c r="K519" s="105" t="s">
        <v>525</v>
      </c>
      <c r="L519" s="105" t="s">
        <v>525</v>
      </c>
      <c r="M519" s="105" t="s">
        <v>526</v>
      </c>
      <c r="N519" s="105" t="s">
        <v>525</v>
      </c>
      <c r="O519" s="105" t="s">
        <v>525</v>
      </c>
      <c r="P519" s="105"/>
      <c r="Q519" s="105"/>
      <c r="R519" s="105"/>
      <c r="S519" s="105"/>
      <c r="T519" s="105"/>
      <c r="U519" s="113"/>
      <c r="V519" s="122">
        <v>43488</v>
      </c>
      <c r="W519" s="119" t="s">
        <v>537</v>
      </c>
      <c r="X519" s="119" t="s">
        <v>825</v>
      </c>
      <c r="Y519" s="127" t="s">
        <v>662</v>
      </c>
      <c r="Z519" s="122"/>
      <c r="AA519" s="131"/>
      <c r="AB519" s="149">
        <f>IF('SUIVI DES VERIFICATIONS'!$V519="","",IF('SUIVI DES VERIFICATIONS'!$V519&lt;='SUIVI DES VERIFICATIONS'!$AD519,0,'SUIVI DES VERIFICATIONS'!$V519-'SUIVI DES VERIFICATIONS'!$AD519))</f>
        <v>0</v>
      </c>
      <c r="AC519" s="138" t="str">
        <f t="shared" si="17"/>
        <v>AVRIL</v>
      </c>
      <c r="AD519" s="139">
        <f>VLOOKUP('SUIVI DES VERIFICATIONS'!$AC519,'Liste 2'!$D$1:$E$12,2,FALSE)</f>
        <v>43585</v>
      </c>
      <c r="AE519" s="138">
        <f>IF('SUIVI DES VERIFICATIONS'!$V519="","",(MONTH('SUIVI DES VERIFICATIONS'!$V519))-(MONTH('SUIVI DES VERIFICATIONS'!$AD519)))</f>
        <v>-3</v>
      </c>
      <c r="AF519" s="138" t="str">
        <f>IF(V519="","",VLOOKUP(MONTH(V519),LISTES!$A$15:$B$26,2,FALSE))</f>
        <v>JANVIER</v>
      </c>
      <c r="AG519" s="140" t="s">
        <v>7</v>
      </c>
      <c r="AH519" s="87"/>
      <c r="AI519" s="87"/>
      <c r="AJ519" s="87" t="s">
        <v>529</v>
      </c>
      <c r="AK519" s="118">
        <v>43538</v>
      </c>
      <c r="AL519" s="87"/>
      <c r="AM519" s="119"/>
      <c r="AN519" s="127"/>
      <c r="AO519" s="162">
        <f>IF('SUIVI DES VERIFICATIONS'!$V519&gt;0,IF('SUIVI DES VERIFICATIONS'!$W519="",1,0),0)</f>
        <v>0</v>
      </c>
      <c r="AP519" s="141">
        <f>IF('SUIVI DES VERIFICATIONS'!$V519&gt;0,IF('SUIVI DES VERIFICATIONS'!$X519="",1,0),0)</f>
        <v>0</v>
      </c>
      <c r="AQ519" s="141">
        <f>IF('SUIVI DES VERIFICATIONS'!$V519&gt;0,IF('SUIVI DES VERIFICATIONS'!$AG519="",1,0),0)</f>
        <v>0</v>
      </c>
      <c r="AR519" s="150" t="str">
        <f>IF(Y519="","",VLOOKUP(Y519,'[1]TABLEAU LC1'!A:A,1,FALSE))</f>
        <v>2019-334</v>
      </c>
    </row>
    <row r="520" spans="1:44" ht="30" customHeight="1">
      <c r="A520" s="95" t="str">
        <f t="shared" si="16"/>
        <v>14590-10--3</v>
      </c>
      <c r="B520" s="85">
        <v>14590</v>
      </c>
      <c r="C520" s="81" t="str">
        <f>VLOOKUP(A520,'Liste détentions mat2k'!$A$1:$I$2946,3,FALSE)</f>
        <v xml:space="preserve">GAPEAU                        </v>
      </c>
      <c r="D520" s="86">
        <v>10</v>
      </c>
      <c r="E520" s="86"/>
      <c r="F520" s="86">
        <v>3</v>
      </c>
      <c r="G520" s="81" t="str">
        <f>IF('SUIVI DES VERIFICATIONS'!$D520="","",VLOOKUP(A520,'Liste détentions mat2k'!$A$1:$I$2946,5,FALSE))</f>
        <v xml:space="preserve">PONT                          </v>
      </c>
      <c r="H520" s="81" t="str">
        <f>IF('SUIVI DES VERIFICATIONS'!$E520="","",VLOOKUP(A520,'Liste détentions mat2k'!$A$1:$I$2946,7,FALSE))</f>
        <v/>
      </c>
      <c r="I520" s="102" t="str">
        <f>IF('SUIVI DES VERIFICATIONS'!$F520="","",VLOOKUP(A520,'Liste détentions mat2k'!$A$1:$I$2946,9,FALSE))</f>
        <v xml:space="preserve">TIMONERIE                     </v>
      </c>
      <c r="J520" s="109" t="s">
        <v>525</v>
      </c>
      <c r="K520" s="104" t="s">
        <v>525</v>
      </c>
      <c r="L520" s="104" t="s">
        <v>526</v>
      </c>
      <c r="M520" s="104" t="s">
        <v>525</v>
      </c>
      <c r="N520" s="104" t="s">
        <v>525</v>
      </c>
      <c r="O520" s="104" t="s">
        <v>525</v>
      </c>
      <c r="P520" s="104"/>
      <c r="Q520" s="104"/>
      <c r="R520" s="104"/>
      <c r="S520" s="104"/>
      <c r="T520" s="104"/>
      <c r="U520" s="114"/>
      <c r="V520" s="123">
        <v>43535</v>
      </c>
      <c r="W520" s="117" t="s">
        <v>542</v>
      </c>
      <c r="X520" s="117" t="s">
        <v>825</v>
      </c>
      <c r="Y520" s="128" t="s">
        <v>857</v>
      </c>
      <c r="Z520" s="123">
        <v>43525</v>
      </c>
      <c r="AA520" s="132"/>
      <c r="AB520" s="151">
        <f>IF('SUIVI DES VERIFICATIONS'!$V520="","",IF('SUIVI DES VERIFICATIONS'!$V520&lt;='SUIVI DES VERIFICATIONS'!$AD520,0,'SUIVI DES VERIFICATIONS'!$V520-'SUIVI DES VERIFICATIONS'!$AD520))</f>
        <v>0</v>
      </c>
      <c r="AC520" s="134" t="str">
        <f t="shared" si="17"/>
        <v>MARS</v>
      </c>
      <c r="AD520" s="135">
        <f>VLOOKUP('SUIVI DES VERIFICATIONS'!$AC520,'Liste 2'!$D$1:$E$12,2,FALSE)</f>
        <v>43555</v>
      </c>
      <c r="AE520" s="134">
        <f>IF('SUIVI DES VERIFICATIONS'!$V520="","",(MONTH('SUIVI DES VERIFICATIONS'!$V520))-(MONTH('SUIVI DES VERIFICATIONS'!$AD520)))</f>
        <v>0</v>
      </c>
      <c r="AF520" s="134" t="str">
        <f>IF(V520="","",VLOOKUP(MONTH(V520),LISTES!$A$15:$B$26,2,FALSE))</f>
        <v>MARS</v>
      </c>
      <c r="AG520" s="136" t="s">
        <v>8</v>
      </c>
      <c r="AH520" s="81"/>
      <c r="AI520" s="81"/>
      <c r="AJ520" s="81" t="s">
        <v>529</v>
      </c>
      <c r="AK520" s="116">
        <v>43558</v>
      </c>
      <c r="AL520" s="81"/>
      <c r="AM520" s="117"/>
      <c r="AN520" s="128"/>
      <c r="AO520" s="163">
        <f>IF('SUIVI DES VERIFICATIONS'!$V520&gt;0,IF('SUIVI DES VERIFICATIONS'!$W520="",1,0),0)</f>
        <v>0</v>
      </c>
      <c r="AP520" s="137">
        <f>IF('SUIVI DES VERIFICATIONS'!$V520&gt;0,IF('SUIVI DES VERIFICATIONS'!$X520="",1,0),0)</f>
        <v>0</v>
      </c>
      <c r="AQ520" s="137">
        <f>IF('SUIVI DES VERIFICATIONS'!$V520&gt;0,IF('SUIVI DES VERIFICATIONS'!$AG520="",1,0),0)</f>
        <v>0</v>
      </c>
      <c r="AR520" s="152" t="str">
        <f>IF(Y520="","",VLOOKUP(Y520,'[1]TABLEAU LC1'!A:A,1,FALSE))</f>
        <v>2019-698</v>
      </c>
    </row>
    <row r="521" spans="1:44" ht="30" customHeight="1">
      <c r="A521" s="94" t="str">
        <f t="shared" si="16"/>
        <v>14590-11--1</v>
      </c>
      <c r="B521" s="88">
        <v>14590</v>
      </c>
      <c r="C521" s="87" t="str">
        <f>VLOOKUP(A521,'Liste détentions mat2k'!$A$1:$I$2946,3,FALSE)</f>
        <v xml:space="preserve">GAPEAU                        </v>
      </c>
      <c r="D521" s="89">
        <v>11</v>
      </c>
      <c r="E521" s="89"/>
      <c r="F521" s="89">
        <v>1</v>
      </c>
      <c r="G521" s="87" t="str">
        <f>IF('SUIVI DES VERIFICATIONS'!$D521="","",VLOOKUP(A521,'Liste détentions mat2k'!$A$1:$I$2946,5,FALSE))</f>
        <v xml:space="preserve">FLOTTEUR MOBILITE             </v>
      </c>
      <c r="H521" s="87" t="str">
        <f>IF('SUIVI DES VERIFICATIONS'!$E521="","",VLOOKUP(A521,'Liste détentions mat2k'!$A$1:$I$2946,7,FALSE))</f>
        <v/>
      </c>
      <c r="I521" s="101" t="str">
        <f>IF('SUIVI DES VERIFICATIONS'!$F521="","",VLOOKUP(A521,'Liste détentions mat2k'!$A$1:$I$2946,9,FALSE))</f>
        <v xml:space="preserve">AUDIO VIDEO                   </v>
      </c>
      <c r="J521" s="108" t="s">
        <v>525</v>
      </c>
      <c r="K521" s="105" t="s">
        <v>526</v>
      </c>
      <c r="L521" s="105" t="s">
        <v>525</v>
      </c>
      <c r="M521" s="105" t="s">
        <v>525</v>
      </c>
      <c r="N521" s="105" t="s">
        <v>525</v>
      </c>
      <c r="O521" s="105" t="s">
        <v>525</v>
      </c>
      <c r="P521" s="105"/>
      <c r="Q521" s="105"/>
      <c r="R521" s="105"/>
      <c r="S521" s="105"/>
      <c r="T521" s="105"/>
      <c r="U521" s="113"/>
      <c r="V521" s="122">
        <v>43535</v>
      </c>
      <c r="W521" s="119" t="s">
        <v>542</v>
      </c>
      <c r="X521" s="119" t="s">
        <v>825</v>
      </c>
      <c r="Y521" s="127" t="s">
        <v>855</v>
      </c>
      <c r="Z521" s="122">
        <v>43495</v>
      </c>
      <c r="AA521" s="131" t="s">
        <v>832</v>
      </c>
      <c r="AB521" s="149">
        <f>IF('SUIVI DES VERIFICATIONS'!$V521="","",IF('SUIVI DES VERIFICATIONS'!$V521&lt;='SUIVI DES VERIFICATIONS'!$AD521,0,'SUIVI DES VERIFICATIONS'!$V521-'SUIVI DES VERIFICATIONS'!$AD521))</f>
        <v>11</v>
      </c>
      <c r="AC521" s="138" t="str">
        <f t="shared" si="17"/>
        <v>FEVRIER</v>
      </c>
      <c r="AD521" s="139">
        <f>VLOOKUP('SUIVI DES VERIFICATIONS'!$AC521,'Liste 2'!$D$1:$E$12,2,FALSE)</f>
        <v>43524</v>
      </c>
      <c r="AE521" s="138">
        <f>IF('SUIVI DES VERIFICATIONS'!$V521="","",(MONTH('SUIVI DES VERIFICATIONS'!$V521))-(MONTH('SUIVI DES VERIFICATIONS'!$AD521)))</f>
        <v>1</v>
      </c>
      <c r="AF521" s="138" t="str">
        <f>IF(V521="","",VLOOKUP(MONTH(V521),LISTES!$A$15:$B$26,2,FALSE))</f>
        <v>MARS</v>
      </c>
      <c r="AG521" s="140" t="s">
        <v>8</v>
      </c>
      <c r="AH521" s="87"/>
      <c r="AI521" s="87"/>
      <c r="AJ521" s="87"/>
      <c r="AK521" s="118"/>
      <c r="AL521" s="87"/>
      <c r="AM521" s="119"/>
      <c r="AN521" s="127"/>
      <c r="AO521" s="162">
        <f>IF('SUIVI DES VERIFICATIONS'!$V521&gt;0,IF('SUIVI DES VERIFICATIONS'!$W521="",1,0),0)</f>
        <v>0</v>
      </c>
      <c r="AP521" s="141">
        <f>IF('SUIVI DES VERIFICATIONS'!$V521&gt;0,IF('SUIVI DES VERIFICATIONS'!$X521="",1,0),0)</f>
        <v>0</v>
      </c>
      <c r="AQ521" s="141">
        <f>IF('SUIVI DES VERIFICATIONS'!$V521&gt;0,IF('SUIVI DES VERIFICATIONS'!$AG521="",1,0),0)</f>
        <v>0</v>
      </c>
      <c r="AR521" s="150" t="str">
        <f>IF(Y521="","",VLOOKUP(Y521,'[1]TABLEAU LC1'!A:A,1,FALSE))</f>
        <v>2019-695</v>
      </c>
    </row>
    <row r="522" spans="1:44" ht="30" customHeight="1">
      <c r="A522" s="95" t="str">
        <f t="shared" si="16"/>
        <v>14590-11--2</v>
      </c>
      <c r="B522" s="85">
        <v>14590</v>
      </c>
      <c r="C522" s="81" t="str">
        <f>VLOOKUP(A522,'Liste détentions mat2k'!$A$1:$I$2946,3,FALSE)</f>
        <v xml:space="preserve">GAPEAU                        </v>
      </c>
      <c r="D522" s="86">
        <v>11</v>
      </c>
      <c r="E522" s="86"/>
      <c r="F522" s="86">
        <v>2</v>
      </c>
      <c r="G522" s="81" t="str">
        <f>IF('SUIVI DES VERIFICATIONS'!$D522="","",VLOOKUP(A522,'Liste détentions mat2k'!$A$1:$I$2946,5,FALSE))</f>
        <v xml:space="preserve">FLOTTEUR MOBILITE             </v>
      </c>
      <c r="H522" s="81" t="str">
        <f>IF('SUIVI DES VERIFICATIONS'!$E522="","",VLOOKUP(A522,'Liste détentions mat2k'!$A$1:$I$2946,7,FALSE))</f>
        <v/>
      </c>
      <c r="I522" s="102" t="str">
        <f>IF('SUIVI DES VERIFICATIONS'!$F522="","",VLOOKUP(A522,'Liste détentions mat2k'!$A$1:$I$2946,9,FALSE))</f>
        <v xml:space="preserve">SECURITE                      </v>
      </c>
      <c r="J522" s="109" t="s">
        <v>525</v>
      </c>
      <c r="K522" s="104" t="s">
        <v>525</v>
      </c>
      <c r="L522" s="104" t="s">
        <v>526</v>
      </c>
      <c r="M522" s="104" t="s">
        <v>525</v>
      </c>
      <c r="N522" s="104" t="s">
        <v>525</v>
      </c>
      <c r="O522" s="104" t="s">
        <v>525</v>
      </c>
      <c r="P522" s="104"/>
      <c r="Q522" s="104"/>
      <c r="R522" s="104"/>
      <c r="S522" s="104"/>
      <c r="T522" s="104"/>
      <c r="U522" s="114"/>
      <c r="V522" s="123">
        <v>43535</v>
      </c>
      <c r="W522" s="117" t="s">
        <v>542</v>
      </c>
      <c r="X522" s="117" t="s">
        <v>825</v>
      </c>
      <c r="Y522" s="128" t="s">
        <v>856</v>
      </c>
      <c r="Z522" s="123">
        <v>43525</v>
      </c>
      <c r="AA522" s="132"/>
      <c r="AB522" s="151">
        <f>IF('SUIVI DES VERIFICATIONS'!$V522="","",IF('SUIVI DES VERIFICATIONS'!$V522&lt;='SUIVI DES VERIFICATIONS'!$AD522,0,'SUIVI DES VERIFICATIONS'!$V522-'SUIVI DES VERIFICATIONS'!$AD522))</f>
        <v>0</v>
      </c>
      <c r="AC522" s="134" t="str">
        <f t="shared" si="17"/>
        <v>MARS</v>
      </c>
      <c r="AD522" s="135">
        <f>VLOOKUP('SUIVI DES VERIFICATIONS'!$AC522,'Liste 2'!$D$1:$E$12,2,FALSE)</f>
        <v>43555</v>
      </c>
      <c r="AE522" s="134">
        <f>IF('SUIVI DES VERIFICATIONS'!$V522="","",(MONTH('SUIVI DES VERIFICATIONS'!$V522))-(MONTH('SUIVI DES VERIFICATIONS'!$AD522)))</f>
        <v>0</v>
      </c>
      <c r="AF522" s="134" t="str">
        <f>IF(V522="","",VLOOKUP(MONTH(V522),LISTES!$A$15:$B$26,2,FALSE))</f>
        <v>MARS</v>
      </c>
      <c r="AG522" s="136" t="s">
        <v>8</v>
      </c>
      <c r="AH522" s="81"/>
      <c r="AI522" s="81"/>
      <c r="AJ522" s="81" t="s">
        <v>529</v>
      </c>
      <c r="AK522" s="116">
        <v>43544</v>
      </c>
      <c r="AL522" s="81"/>
      <c r="AM522" s="117"/>
      <c r="AN522" s="128"/>
      <c r="AO522" s="163">
        <f>IF('SUIVI DES VERIFICATIONS'!$V522&gt;0,IF('SUIVI DES VERIFICATIONS'!$W522="",1,0),0)</f>
        <v>0</v>
      </c>
      <c r="AP522" s="137">
        <f>IF('SUIVI DES VERIFICATIONS'!$V522&gt;0,IF('SUIVI DES VERIFICATIONS'!$X522="",1,0),0)</f>
        <v>0</v>
      </c>
      <c r="AQ522" s="137">
        <f>IF('SUIVI DES VERIFICATIONS'!$V522&gt;0,IF('SUIVI DES VERIFICATIONS'!$AG522="",1,0),0)</f>
        <v>0</v>
      </c>
      <c r="AR522" s="152" t="str">
        <f>IF(Y522="","",VLOOKUP(Y522,'[1]TABLEAU LC1'!A:A,1,FALSE))</f>
        <v>2019-697</v>
      </c>
    </row>
    <row r="523" spans="1:44" ht="30" customHeight="1">
      <c r="A523" s="94" t="str">
        <f t="shared" si="16"/>
        <v>14590-11--3</v>
      </c>
      <c r="B523" s="88">
        <v>14590</v>
      </c>
      <c r="C523" s="87" t="str">
        <f>VLOOKUP(A523,'Liste détentions mat2k'!$A$1:$I$2946,3,FALSE)</f>
        <v xml:space="preserve">GAPEAU                        </v>
      </c>
      <c r="D523" s="89">
        <v>11</v>
      </c>
      <c r="E523" s="89"/>
      <c r="F523" s="89">
        <v>3</v>
      </c>
      <c r="G523" s="87" t="str">
        <f>IF('SUIVI DES VERIFICATIONS'!$D523="","",VLOOKUP(A523,'Liste détentions mat2k'!$A$1:$I$2946,5,FALSE))</f>
        <v xml:space="preserve">FLOTTEUR MOBILITE             </v>
      </c>
      <c r="H523" s="87" t="str">
        <f>IF('SUIVI DES VERIFICATIONS'!$E523="","",VLOOKUP(A523,'Liste détentions mat2k'!$A$1:$I$2946,7,FALSE))</f>
        <v/>
      </c>
      <c r="I523" s="101" t="str">
        <f>IF('SUIVI DES VERIFICATIONS'!$F523="","",VLOOKUP(A523,'Liste détentions mat2k'!$A$1:$I$2946,9,FALSE))</f>
        <v xml:space="preserve">MACHINE                       </v>
      </c>
      <c r="J523" s="108" t="s">
        <v>525</v>
      </c>
      <c r="K523" s="105" t="s">
        <v>526</v>
      </c>
      <c r="L523" s="105" t="s">
        <v>525</v>
      </c>
      <c r="M523" s="105" t="s">
        <v>525</v>
      </c>
      <c r="N523" s="105" t="s">
        <v>525</v>
      </c>
      <c r="O523" s="105" t="s">
        <v>525</v>
      </c>
      <c r="P523" s="105"/>
      <c r="Q523" s="105"/>
      <c r="R523" s="105"/>
      <c r="S523" s="105"/>
      <c r="T523" s="105"/>
      <c r="U523" s="113"/>
      <c r="V523" s="122">
        <v>43535</v>
      </c>
      <c r="W523" s="119" t="s">
        <v>542</v>
      </c>
      <c r="X523" s="119" t="s">
        <v>825</v>
      </c>
      <c r="Y523" s="127" t="s">
        <v>854</v>
      </c>
      <c r="Z523" s="122">
        <v>43495</v>
      </c>
      <c r="AA523" s="131" t="s">
        <v>832</v>
      </c>
      <c r="AB523" s="149">
        <f>IF('SUIVI DES VERIFICATIONS'!$V523="","",IF('SUIVI DES VERIFICATIONS'!$V523&lt;='SUIVI DES VERIFICATIONS'!$AD523,0,'SUIVI DES VERIFICATIONS'!$V523-'SUIVI DES VERIFICATIONS'!$AD523))</f>
        <v>11</v>
      </c>
      <c r="AC523" s="138" t="str">
        <f t="shared" si="17"/>
        <v>FEVRIER</v>
      </c>
      <c r="AD523" s="139">
        <f>VLOOKUP('SUIVI DES VERIFICATIONS'!$AC523,'Liste 2'!$D$1:$E$12,2,FALSE)</f>
        <v>43524</v>
      </c>
      <c r="AE523" s="138">
        <f>IF('SUIVI DES VERIFICATIONS'!$V523="","",(MONTH('SUIVI DES VERIFICATIONS'!$V523))-(MONTH('SUIVI DES VERIFICATIONS'!$AD523)))</f>
        <v>1</v>
      </c>
      <c r="AF523" s="138" t="str">
        <f>IF(V523="","",VLOOKUP(MONTH(V523),LISTES!$A$15:$B$26,2,FALSE))</f>
        <v>MARS</v>
      </c>
      <c r="AG523" s="140" t="s">
        <v>8</v>
      </c>
      <c r="AH523" s="87"/>
      <c r="AI523" s="87"/>
      <c r="AJ523" s="87"/>
      <c r="AK523" s="118"/>
      <c r="AL523" s="87"/>
      <c r="AM523" s="119"/>
      <c r="AN523" s="127"/>
      <c r="AO523" s="162">
        <f>IF('SUIVI DES VERIFICATIONS'!$V523&gt;0,IF('SUIVI DES VERIFICATIONS'!$W523="",1,0),0)</f>
        <v>0</v>
      </c>
      <c r="AP523" s="141">
        <f>IF('SUIVI DES VERIFICATIONS'!$V523&gt;0,IF('SUIVI DES VERIFICATIONS'!$X523="",1,0),0)</f>
        <v>0</v>
      </c>
      <c r="AQ523" s="141">
        <f>IF('SUIVI DES VERIFICATIONS'!$V523&gt;0,IF('SUIVI DES VERIFICATIONS'!$AG523="",1,0),0)</f>
        <v>0</v>
      </c>
      <c r="AR523" s="150" t="str">
        <f>IF(Y523="","",VLOOKUP(Y523,'[1]TABLEAU LC1'!A:A,1,FALSE))</f>
        <v>2019-694</v>
      </c>
    </row>
    <row r="524" spans="1:44" ht="30" customHeight="1">
      <c r="A524" s="95" t="str">
        <f t="shared" si="16"/>
        <v>14590-12--0</v>
      </c>
      <c r="B524" s="85">
        <v>14590</v>
      </c>
      <c r="C524" s="81" t="str">
        <f>VLOOKUP(A524,'Liste détentions mat2k'!$A$1:$I$2946,3,FALSE)</f>
        <v xml:space="preserve">GAPEAU                        </v>
      </c>
      <c r="D524" s="86">
        <v>12</v>
      </c>
      <c r="E524" s="86"/>
      <c r="F524" s="86">
        <v>0</v>
      </c>
      <c r="G524" s="81" t="str">
        <f>IF('SUIVI DES VERIFICATIONS'!$D524="","",VLOOKUP(A524,'Liste détentions mat2k'!$A$1:$I$2946,5,FALSE))</f>
        <v xml:space="preserve">CMA / SANTE                   </v>
      </c>
      <c r="H524" s="81" t="str">
        <f>IF('SUIVI DES VERIFICATIONS'!$E524="","",VLOOKUP(A524,'Liste détentions mat2k'!$A$1:$I$2946,7,FALSE))</f>
        <v/>
      </c>
      <c r="I524" s="102" t="str">
        <f>IF('SUIVI DES VERIFICATIONS'!$F524="","",VLOOKUP(A524,'Liste détentions mat2k'!$A$1:$I$2946,9,FALSE))</f>
        <v xml:space="preserve">CMA                           </v>
      </c>
      <c r="J524" s="109" t="s">
        <v>525</v>
      </c>
      <c r="K524" s="104" t="s">
        <v>525</v>
      </c>
      <c r="L524" s="104" t="s">
        <v>525</v>
      </c>
      <c r="M524" s="104" t="s">
        <v>525</v>
      </c>
      <c r="N524" s="104" t="s">
        <v>526</v>
      </c>
      <c r="O524" s="104" t="s">
        <v>525</v>
      </c>
      <c r="P524" s="104"/>
      <c r="Q524" s="104"/>
      <c r="R524" s="104"/>
      <c r="S524" s="104"/>
      <c r="T524" s="104"/>
      <c r="U524" s="114"/>
      <c r="V524" s="123">
        <v>43500</v>
      </c>
      <c r="W524" s="117" t="s">
        <v>537</v>
      </c>
      <c r="X524" s="117" t="s">
        <v>825</v>
      </c>
      <c r="Y524" s="128" t="s">
        <v>878</v>
      </c>
      <c r="Z524" s="123"/>
      <c r="AA524" s="132"/>
      <c r="AB524" s="151">
        <f>IF('SUIVI DES VERIFICATIONS'!$V524="","",IF('SUIVI DES VERIFICATIONS'!$V524&lt;='SUIVI DES VERIFICATIONS'!$AD524,0,'SUIVI DES VERIFICATIONS'!$V524-'SUIVI DES VERIFICATIONS'!$AD524))</f>
        <v>0</v>
      </c>
      <c r="AC524" s="134" t="str">
        <f t="shared" si="17"/>
        <v>MAI</v>
      </c>
      <c r="AD524" s="135">
        <f>VLOOKUP('SUIVI DES VERIFICATIONS'!$AC524,'Liste 2'!$D$1:$E$12,2,FALSE)</f>
        <v>43616</v>
      </c>
      <c r="AE524" s="134">
        <f>IF('SUIVI DES VERIFICATIONS'!$V524="","",(MONTH('SUIVI DES VERIFICATIONS'!$V524))-(MONTH('SUIVI DES VERIFICATIONS'!$AD524)))</f>
        <v>-3</v>
      </c>
      <c r="AF524" s="134" t="str">
        <f>IF(V524="","",VLOOKUP(MONTH(V524),LISTES!$A$15:$B$26,2,FALSE))</f>
        <v>FEVRIER</v>
      </c>
      <c r="AG524" s="136" t="s">
        <v>8</v>
      </c>
      <c r="AH524" s="81"/>
      <c r="AI524" s="81"/>
      <c r="AJ524" s="81"/>
      <c r="AK524" s="116"/>
      <c r="AL524" s="81"/>
      <c r="AM524" s="117"/>
      <c r="AN524" s="128"/>
      <c r="AO524" s="163">
        <f>IF('SUIVI DES VERIFICATIONS'!$V524&gt;0,IF('SUIVI DES VERIFICATIONS'!$W524="",1,0),0)</f>
        <v>0</v>
      </c>
      <c r="AP524" s="137">
        <f>IF('SUIVI DES VERIFICATIONS'!$V524&gt;0,IF('SUIVI DES VERIFICATIONS'!$X524="",1,0),0)</f>
        <v>0</v>
      </c>
      <c r="AQ524" s="137">
        <f>IF('SUIVI DES VERIFICATIONS'!$V524&gt;0,IF('SUIVI DES VERIFICATIONS'!$AG524="",1,0),0)</f>
        <v>0</v>
      </c>
      <c r="AR524" s="152" t="str">
        <f>IF(Y524="","",VLOOKUP(Y524,'[1]TABLEAU LC1'!A:A,1,FALSE))</f>
        <v>2019-760</v>
      </c>
    </row>
    <row r="525" spans="1:44" ht="30" customHeight="1">
      <c r="A525" s="94" t="str">
        <f t="shared" si="16"/>
        <v>14983-10--0</v>
      </c>
      <c r="B525" s="88">
        <v>14983</v>
      </c>
      <c r="C525" s="87" t="str">
        <f>VLOOKUP(A525,'Liste détentions mat2k'!$A$1:$I$2946,3,FALSE)</f>
        <v xml:space="preserve">GAZELLE                       </v>
      </c>
      <c r="D525" s="89">
        <v>10</v>
      </c>
      <c r="E525" s="89"/>
      <c r="F525" s="89">
        <v>0</v>
      </c>
      <c r="G525" s="87" t="str">
        <f>IF('SUIVI DES VERIFICATIONS'!$D525="","",VLOOKUP(A525,'Liste détentions mat2k'!$A$1:$I$2946,5,FALSE))</f>
        <v xml:space="preserve">PONT                          </v>
      </c>
      <c r="H525" s="87" t="str">
        <f>IF('SUIVI DES VERIFICATIONS'!$E525="","",VLOOKUP(A525,'Liste détentions mat2k'!$A$1:$I$2946,7,FALSE))</f>
        <v/>
      </c>
      <c r="I525" s="101" t="str">
        <f>IF('SUIVI DES VERIFICATIONS'!$F525="","",VLOOKUP(A525,'Liste détentions mat2k'!$A$1:$I$2946,9,FALSE))</f>
        <v xml:space="preserve">MANOEUVRE (VIDE)              </v>
      </c>
      <c r="J525" s="108" t="s">
        <v>525</v>
      </c>
      <c r="K525" s="105" t="s">
        <v>525</v>
      </c>
      <c r="L525" s="105" t="s">
        <v>525</v>
      </c>
      <c r="M525" s="105" t="s">
        <v>525</v>
      </c>
      <c r="N525" s="105" t="s">
        <v>525</v>
      </c>
      <c r="O525" s="105" t="s">
        <v>526</v>
      </c>
      <c r="P525" s="105"/>
      <c r="Q525" s="105"/>
      <c r="R525" s="105"/>
      <c r="S525" s="105"/>
      <c r="T525" s="105"/>
      <c r="U525" s="113"/>
      <c r="V525" s="122"/>
      <c r="W525" s="119"/>
      <c r="X525" s="119"/>
      <c r="Y525" s="127"/>
      <c r="Z525" s="122"/>
      <c r="AA525" s="131"/>
      <c r="AB525" s="149" t="str">
        <f>IF('SUIVI DES VERIFICATIONS'!$V525="","",IF('SUIVI DES VERIFICATIONS'!$V525&lt;='SUIVI DES VERIFICATIONS'!$AD525,0,'SUIVI DES VERIFICATIONS'!$V525-'SUIVI DES VERIFICATIONS'!$AD525))</f>
        <v/>
      </c>
      <c r="AC525" s="138" t="str">
        <f t="shared" si="17"/>
        <v>JUIN</v>
      </c>
      <c r="AD525" s="139">
        <f>VLOOKUP('SUIVI DES VERIFICATIONS'!$AC525,'Liste 2'!$D$1:$E$12,2,FALSE)</f>
        <v>43646</v>
      </c>
      <c r="AE525" s="138" t="str">
        <f>IF('SUIVI DES VERIFICATIONS'!$V525="","",(MONTH('SUIVI DES VERIFICATIONS'!$V525))-(MONTH('SUIVI DES VERIFICATIONS'!$AD525)))</f>
        <v/>
      </c>
      <c r="AF525" s="138" t="str">
        <f>IF(V525="","",VLOOKUP(MONTH(V525),LISTES!$A$15:$B$26,2,FALSE))</f>
        <v/>
      </c>
      <c r="AG525" s="140"/>
      <c r="AH525" s="87"/>
      <c r="AI525" s="87"/>
      <c r="AJ525" s="87"/>
      <c r="AK525" s="118"/>
      <c r="AL525" s="87"/>
      <c r="AM525" s="119"/>
      <c r="AN525" s="127"/>
      <c r="AO525" s="162">
        <f>IF('SUIVI DES VERIFICATIONS'!$V525&gt;0,IF('SUIVI DES VERIFICATIONS'!$W525="",1,0),0)</f>
        <v>0</v>
      </c>
      <c r="AP525" s="141">
        <f>IF('SUIVI DES VERIFICATIONS'!$V525&gt;0,IF('SUIVI DES VERIFICATIONS'!$X525="",1,0),0)</f>
        <v>0</v>
      </c>
      <c r="AQ525" s="141">
        <f>IF('SUIVI DES VERIFICATIONS'!$V525&gt;0,IF('SUIVI DES VERIFICATIONS'!$AG525="",1,0),0)</f>
        <v>0</v>
      </c>
      <c r="AR525" s="150" t="str">
        <f>IF(Y525="","",VLOOKUP(Y525,'[1]TABLEAU LC1'!A:A,1,FALSE))</f>
        <v/>
      </c>
    </row>
    <row r="526" spans="1:44" ht="30" customHeight="1">
      <c r="A526" s="95" t="str">
        <f t="shared" si="16"/>
        <v>14983-10--5</v>
      </c>
      <c r="B526" s="85">
        <v>14983</v>
      </c>
      <c r="C526" s="81" t="str">
        <f>VLOOKUP(A526,'Liste détentions mat2k'!$A$1:$I$2946,3,FALSE)</f>
        <v xml:space="preserve">GAZELLE                       </v>
      </c>
      <c r="D526" s="86">
        <v>10</v>
      </c>
      <c r="E526" s="86"/>
      <c r="F526" s="86">
        <v>5</v>
      </c>
      <c r="G526" s="81" t="str">
        <f>IF('SUIVI DES VERIFICATIONS'!$D526="","",VLOOKUP(A526,'Liste détentions mat2k'!$A$1:$I$2946,5,FALSE))</f>
        <v xml:space="preserve">PONT                          </v>
      </c>
      <c r="H526" s="81" t="str">
        <f>IF('SUIVI DES VERIFICATIONS'!$E526="","",VLOOKUP(A526,'Liste détentions mat2k'!$A$1:$I$2946,7,FALSE))</f>
        <v/>
      </c>
      <c r="I526" s="102" t="str">
        <f>IF('SUIVI DES VERIFICATIONS'!$F526="","",VLOOKUP(A526,'Liste détentions mat2k'!$A$1:$I$2946,9,FALSE))</f>
        <v xml:space="preserve">EFFETS SPECIAUX               </v>
      </c>
      <c r="J526" s="109" t="s">
        <v>525</v>
      </c>
      <c r="K526" s="104" t="s">
        <v>526</v>
      </c>
      <c r="L526" s="104" t="s">
        <v>525</v>
      </c>
      <c r="M526" s="104" t="s">
        <v>525</v>
      </c>
      <c r="N526" s="104" t="s">
        <v>525</v>
      </c>
      <c r="O526" s="104" t="s">
        <v>525</v>
      </c>
      <c r="P526" s="104"/>
      <c r="Q526" s="104"/>
      <c r="R526" s="104"/>
      <c r="S526" s="104"/>
      <c r="T526" s="104"/>
      <c r="U526" s="114"/>
      <c r="V526" s="123">
        <v>43515</v>
      </c>
      <c r="W526" s="117" t="s">
        <v>542</v>
      </c>
      <c r="X526" s="117" t="s">
        <v>553</v>
      </c>
      <c r="Y526" s="128" t="s">
        <v>926</v>
      </c>
      <c r="Z526" s="123">
        <v>43495</v>
      </c>
      <c r="AA526" s="132"/>
      <c r="AB526" s="151">
        <f>IF('SUIVI DES VERIFICATIONS'!$V526="","",IF('SUIVI DES VERIFICATIONS'!$V526&lt;='SUIVI DES VERIFICATIONS'!$AD526,0,'SUIVI DES VERIFICATIONS'!$V526-'SUIVI DES VERIFICATIONS'!$AD526))</f>
        <v>0</v>
      </c>
      <c r="AC526" s="134" t="str">
        <f t="shared" si="17"/>
        <v>FEVRIER</v>
      </c>
      <c r="AD526" s="135">
        <f>VLOOKUP('SUIVI DES VERIFICATIONS'!$AC526,'Liste 2'!$D$1:$E$12,2,FALSE)</f>
        <v>43524</v>
      </c>
      <c r="AE526" s="134">
        <f>IF('SUIVI DES VERIFICATIONS'!$V526="","",(MONTH('SUIVI DES VERIFICATIONS'!$V526))-(MONTH('SUIVI DES VERIFICATIONS'!$AD526)))</f>
        <v>0</v>
      </c>
      <c r="AF526" s="134" t="str">
        <f>IF(V526="","",VLOOKUP(MONTH(V526),LISTES!$A$15:$B$26,2,FALSE))</f>
        <v>FEVRIER</v>
      </c>
      <c r="AG526" s="136" t="s">
        <v>8</v>
      </c>
      <c r="AH526" s="81"/>
      <c r="AI526" s="81"/>
      <c r="AJ526" s="81"/>
      <c r="AK526" s="116"/>
      <c r="AL526" s="81"/>
      <c r="AM526" s="117"/>
      <c r="AN526" s="128"/>
      <c r="AO526" s="163">
        <f>IF('SUIVI DES VERIFICATIONS'!$V526&gt;0,IF('SUIVI DES VERIFICATIONS'!$W526="",1,0),0)</f>
        <v>0</v>
      </c>
      <c r="AP526" s="137">
        <f>IF('SUIVI DES VERIFICATIONS'!$V526&gt;0,IF('SUIVI DES VERIFICATIONS'!$X526="",1,0),0)</f>
        <v>0</v>
      </c>
      <c r="AQ526" s="137">
        <f>IF('SUIVI DES VERIFICATIONS'!$V526&gt;0,IF('SUIVI DES VERIFICATIONS'!$AG526="",1,0),0)</f>
        <v>0</v>
      </c>
      <c r="AR526" s="152" t="str">
        <f>IF(Y526="","",VLOOKUP(Y526,'[1]TABLEAU LC1'!A:A,1,FALSE))</f>
        <v>2019-880</v>
      </c>
    </row>
    <row r="527" spans="1:44" ht="30" customHeight="1">
      <c r="A527" s="95" t="str">
        <f t="shared" si="16"/>
        <v>43098-11--0</v>
      </c>
      <c r="B527" s="85">
        <v>43098</v>
      </c>
      <c r="C527" s="81" t="str">
        <f>VLOOKUP(A527,'Liste détentions mat2k'!$A$1:$I$2946,3,FALSE)</f>
        <v xml:space="preserve">GGM TOULON                    </v>
      </c>
      <c r="D527" s="86">
        <v>11</v>
      </c>
      <c r="E527" s="86"/>
      <c r="F527" s="86">
        <v>0</v>
      </c>
      <c r="G527" s="81" t="str">
        <f>IF('SUIVI DES VERIFICATIONS'!$D527="","",VLOOKUP(A527,'Liste détentions mat2k'!$A$1:$I$2946,5,FALSE))</f>
        <v xml:space="preserve">GROUPGENDMAR TOULON           </v>
      </c>
      <c r="H527" s="81" t="str">
        <f>IF('SUIVI DES VERIFICATIONS'!$E527="","",VLOOKUP(A527,'Liste détentions mat2k'!$A$1:$I$2946,7,FALSE))</f>
        <v/>
      </c>
      <c r="I527" s="102" t="str">
        <f>IF('SUIVI DES VERIFICATIONS'!$F527="","",VLOOKUP(A527,'Liste détentions mat2k'!$A$1:$I$2946,9,FALSE))</f>
        <v xml:space="preserve">EFFETS SPECIAUX               </v>
      </c>
      <c r="J527" s="109" t="s">
        <v>525</v>
      </c>
      <c r="K527" s="104" t="s">
        <v>525</v>
      </c>
      <c r="L527" s="104" t="s">
        <v>525</v>
      </c>
      <c r="M527" s="104" t="s">
        <v>525</v>
      </c>
      <c r="N527" s="104" t="s">
        <v>525</v>
      </c>
      <c r="O527" s="104" t="s">
        <v>526</v>
      </c>
      <c r="P527" s="104"/>
      <c r="Q527" s="104"/>
      <c r="R527" s="104"/>
      <c r="S527" s="104"/>
      <c r="T527" s="104"/>
      <c r="U527" s="114"/>
      <c r="V527" s="123">
        <v>43487</v>
      </c>
      <c r="W527" s="117" t="s">
        <v>543</v>
      </c>
      <c r="X527" s="117" t="s">
        <v>553</v>
      </c>
      <c r="Y527" s="128" t="s">
        <v>1011</v>
      </c>
      <c r="Z527" s="123"/>
      <c r="AA527" s="132"/>
      <c r="AB527" s="151">
        <f>IF('SUIVI DES VERIFICATIONS'!$V527="","",IF('SUIVI DES VERIFICATIONS'!$V527&lt;='SUIVI DES VERIFICATIONS'!$AD527,0,'SUIVI DES VERIFICATIONS'!$V527-'SUIVI DES VERIFICATIONS'!$AD527))</f>
        <v>0</v>
      </c>
      <c r="AC527" s="134" t="str">
        <f t="shared" si="17"/>
        <v>JUIN</v>
      </c>
      <c r="AD527" s="135">
        <f>VLOOKUP('SUIVI DES VERIFICATIONS'!$AC527,'Liste 2'!$D$1:$E$12,2,FALSE)</f>
        <v>43646</v>
      </c>
      <c r="AE527" s="134">
        <f>IF('SUIVI DES VERIFICATIONS'!$V527="","",(MONTH('SUIVI DES VERIFICATIONS'!$V527))-(MONTH('SUIVI DES VERIFICATIONS'!$AD527)))</f>
        <v>-5</v>
      </c>
      <c r="AF527" s="134" t="str">
        <f>IF(V527="","",VLOOKUP(MONTH(V527),LISTES!$A$15:$B$26,2,FALSE))</f>
        <v>JANVIER</v>
      </c>
      <c r="AG527" s="136" t="s">
        <v>6</v>
      </c>
      <c r="AH527" s="81"/>
      <c r="AI527" s="81"/>
      <c r="AJ527" s="81" t="s">
        <v>529</v>
      </c>
      <c r="AK527" s="116">
        <v>43538</v>
      </c>
      <c r="AL527" s="81"/>
      <c r="AM527" s="117"/>
      <c r="AN527" s="128"/>
      <c r="AO527" s="163">
        <f>IF('SUIVI DES VERIFICATIONS'!$V527&gt;0,IF('SUIVI DES VERIFICATIONS'!$W527="",1,0),0)</f>
        <v>0</v>
      </c>
      <c r="AP527" s="137">
        <f>IF('SUIVI DES VERIFICATIONS'!$V527&gt;0,IF('SUIVI DES VERIFICATIONS'!$X527="",1,0),0)</f>
        <v>0</v>
      </c>
      <c r="AQ527" s="137">
        <f>IF('SUIVI DES VERIFICATIONS'!$V527&gt;0,IF('SUIVI DES VERIFICATIONS'!$AG527="",1,0),0)</f>
        <v>0</v>
      </c>
      <c r="AR527" s="152" t="str">
        <f>IF(Y527="","",VLOOKUP(Y527,'[1]TABLEAU LC1'!A:A,1,FALSE))</f>
        <v>2019-81</v>
      </c>
    </row>
    <row r="528" spans="1:44" ht="30" customHeight="1">
      <c r="A528" s="94" t="str">
        <f t="shared" si="16"/>
        <v>43098-11--1</v>
      </c>
      <c r="B528" s="88">
        <v>43098</v>
      </c>
      <c r="C528" s="87" t="str">
        <f>VLOOKUP(A528,'Liste détentions mat2k'!$A$1:$I$2946,3,FALSE)</f>
        <v xml:space="preserve">GGM TOULON                    </v>
      </c>
      <c r="D528" s="89">
        <v>11</v>
      </c>
      <c r="E528" s="89"/>
      <c r="F528" s="89">
        <v>1</v>
      </c>
      <c r="G528" s="87" t="str">
        <f>IF('SUIVI DES VERIFICATIONS'!$D528="","",VLOOKUP(A528,'Liste détentions mat2k'!$A$1:$I$2946,5,FALSE))</f>
        <v xml:space="preserve">GROUPGENDMAR TOULON           </v>
      </c>
      <c r="H528" s="87" t="str">
        <f>IF('SUIVI DES VERIFICATIONS'!$E528="","",VLOOKUP(A528,'Liste détentions mat2k'!$A$1:$I$2946,7,FALSE))</f>
        <v/>
      </c>
      <c r="I528" s="101" t="str">
        <f>IF('SUIVI DES VERIFICATIONS'!$F528="","",VLOOKUP(A528,'Liste détentions mat2k'!$A$1:$I$2946,9,FALSE))</f>
        <v xml:space="preserve">AUDIO VISUEL (ETEINTE)        </v>
      </c>
      <c r="J528" s="108" t="s">
        <v>525</v>
      </c>
      <c r="K528" s="105" t="s">
        <v>525</v>
      </c>
      <c r="L528" s="105" t="s">
        <v>525</v>
      </c>
      <c r="M528" s="105" t="s">
        <v>525</v>
      </c>
      <c r="N528" s="105" t="s">
        <v>526</v>
      </c>
      <c r="O528" s="105" t="s">
        <v>525</v>
      </c>
      <c r="P528" s="105"/>
      <c r="Q528" s="105"/>
      <c r="R528" s="105"/>
      <c r="S528" s="105"/>
      <c r="T528" s="105"/>
      <c r="U528" s="113"/>
      <c r="V528" s="122">
        <v>43487</v>
      </c>
      <c r="W528" s="119" t="s">
        <v>543</v>
      </c>
      <c r="X528" s="119" t="s">
        <v>825</v>
      </c>
      <c r="Y528" s="127" t="s">
        <v>641</v>
      </c>
      <c r="Z528" s="122"/>
      <c r="AA528" s="131"/>
      <c r="AB528" s="149">
        <f>IF('SUIVI DES VERIFICATIONS'!$V528="","",IF('SUIVI DES VERIFICATIONS'!$V528&lt;='SUIVI DES VERIFICATIONS'!$AD528,0,'SUIVI DES VERIFICATIONS'!$V528-'SUIVI DES VERIFICATIONS'!$AD528))</f>
        <v>0</v>
      </c>
      <c r="AC528" s="138" t="str">
        <f t="shared" si="17"/>
        <v>MAI</v>
      </c>
      <c r="AD528" s="139">
        <f>VLOOKUP('SUIVI DES VERIFICATIONS'!$AC528,'Liste 2'!$D$1:$E$12,2,FALSE)</f>
        <v>43616</v>
      </c>
      <c r="AE528" s="138">
        <f>IF('SUIVI DES VERIFICATIONS'!$V528="","",(MONTH('SUIVI DES VERIFICATIONS'!$V528))-(MONTH('SUIVI DES VERIFICATIONS'!$AD528)))</f>
        <v>-4</v>
      </c>
      <c r="AF528" s="138" t="str">
        <f>IF(V528="","",VLOOKUP(MONTH(V528),LISTES!$A$15:$B$26,2,FALSE))</f>
        <v>JANVIER</v>
      </c>
      <c r="AG528" s="140" t="s">
        <v>6</v>
      </c>
      <c r="AH528" s="87"/>
      <c r="AI528" s="87"/>
      <c r="AJ528" s="87"/>
      <c r="AK528" s="118"/>
      <c r="AL528" s="87"/>
      <c r="AM528" s="119" t="s">
        <v>529</v>
      </c>
      <c r="AN528" s="127"/>
      <c r="AO528" s="162">
        <f>IF('SUIVI DES VERIFICATIONS'!$V528&gt;0,IF('SUIVI DES VERIFICATIONS'!$W528="",1,0),0)</f>
        <v>0</v>
      </c>
      <c r="AP528" s="141">
        <f>IF('SUIVI DES VERIFICATIONS'!$V528&gt;0,IF('SUIVI DES VERIFICATIONS'!$X528="",1,0),0)</f>
        <v>0</v>
      </c>
      <c r="AQ528" s="141">
        <f>IF('SUIVI DES VERIFICATIONS'!$V528&gt;0,IF('SUIVI DES VERIFICATIONS'!$AG528="",1,0),0)</f>
        <v>0</v>
      </c>
      <c r="AR528" s="150" t="str">
        <f>IF(Y528="","",VLOOKUP(Y528,'[1]TABLEAU LC1'!A:A,1,FALSE))</f>
        <v>2019-82</v>
      </c>
    </row>
    <row r="529" spans="1:44" ht="30" customHeight="1">
      <c r="A529" s="95" t="str">
        <f t="shared" si="16"/>
        <v>43098-11--10</v>
      </c>
      <c r="B529" s="85">
        <v>43098</v>
      </c>
      <c r="C529" s="81" t="str">
        <f>VLOOKUP(A529,'Liste détentions mat2k'!$A$1:$I$2946,3,FALSE)</f>
        <v xml:space="preserve">GGM TOULON                    </v>
      </c>
      <c r="D529" s="86">
        <v>11</v>
      </c>
      <c r="E529" s="86"/>
      <c r="F529" s="86">
        <v>10</v>
      </c>
      <c r="G529" s="81" t="str">
        <f>IF('SUIVI DES VERIFICATIONS'!$D529="","",VLOOKUP(A529,'Liste détentions mat2k'!$A$1:$I$2946,5,FALSE))</f>
        <v xml:space="preserve">GROUPGENDMAR TOULON           </v>
      </c>
      <c r="H529" s="81" t="str">
        <f>IF('SUIVI DES VERIFICATIONS'!$E529="","",VLOOKUP(A529,'Liste détentions mat2k'!$A$1:$I$2946,7,FALSE))</f>
        <v/>
      </c>
      <c r="I529" s="102" t="str">
        <f>IF('SUIVI DES VERIFICATIONS'!$F529="","",VLOOKUP(A529,'Liste détentions mat2k'!$A$1:$I$2946,9,FALSE))</f>
        <v xml:space="preserve">ARMES MUNITIONS (ETEINTE)     </v>
      </c>
      <c r="J529" s="109" t="s">
        <v>525</v>
      </c>
      <c r="K529" s="104" t="s">
        <v>525</v>
      </c>
      <c r="L529" s="104" t="s">
        <v>526</v>
      </c>
      <c r="M529" s="104" t="s">
        <v>525</v>
      </c>
      <c r="N529" s="104" t="s">
        <v>525</v>
      </c>
      <c r="O529" s="104" t="s">
        <v>525</v>
      </c>
      <c r="P529" s="104"/>
      <c r="Q529" s="104"/>
      <c r="R529" s="104"/>
      <c r="S529" s="104"/>
      <c r="T529" s="104"/>
      <c r="U529" s="114"/>
      <c r="V529" s="123">
        <v>43487</v>
      </c>
      <c r="W529" s="117" t="s">
        <v>543</v>
      </c>
      <c r="X529" s="117" t="s">
        <v>825</v>
      </c>
      <c r="Y529" s="128" t="s">
        <v>646</v>
      </c>
      <c r="Z529" s="123"/>
      <c r="AA529" s="132"/>
      <c r="AB529" s="151">
        <f>IF('SUIVI DES VERIFICATIONS'!$V529="","",IF('SUIVI DES VERIFICATIONS'!$V529&lt;='SUIVI DES VERIFICATIONS'!$AD529,0,'SUIVI DES VERIFICATIONS'!$V529-'SUIVI DES VERIFICATIONS'!$AD529))</f>
        <v>0</v>
      </c>
      <c r="AC529" s="134" t="str">
        <f t="shared" si="17"/>
        <v>MARS</v>
      </c>
      <c r="AD529" s="135">
        <f>VLOOKUP('SUIVI DES VERIFICATIONS'!$AC529,'Liste 2'!$D$1:$E$12,2,FALSE)</f>
        <v>43555</v>
      </c>
      <c r="AE529" s="134">
        <f>IF('SUIVI DES VERIFICATIONS'!$V529="","",(MONTH('SUIVI DES VERIFICATIONS'!$V529))-(MONTH('SUIVI DES VERIFICATIONS'!$AD529)))</f>
        <v>-2</v>
      </c>
      <c r="AF529" s="134" t="str">
        <f>IF(V529="","",VLOOKUP(MONTH(V529),LISTES!$A$15:$B$26,2,FALSE))</f>
        <v>JANVIER</v>
      </c>
      <c r="AG529" s="136" t="s">
        <v>6</v>
      </c>
      <c r="AH529" s="81"/>
      <c r="AI529" s="81"/>
      <c r="AJ529" s="81" t="s">
        <v>529</v>
      </c>
      <c r="AK529" s="116">
        <v>43538</v>
      </c>
      <c r="AL529" s="81"/>
      <c r="AM529" s="117" t="s">
        <v>529</v>
      </c>
      <c r="AN529" s="128"/>
      <c r="AO529" s="163">
        <f>IF('SUIVI DES VERIFICATIONS'!$V529&gt;0,IF('SUIVI DES VERIFICATIONS'!$W529="",1,0),0)</f>
        <v>0</v>
      </c>
      <c r="AP529" s="137">
        <f>IF('SUIVI DES VERIFICATIONS'!$V529&gt;0,IF('SUIVI DES VERIFICATIONS'!$X529="",1,0),0)</f>
        <v>0</v>
      </c>
      <c r="AQ529" s="137">
        <f>IF('SUIVI DES VERIFICATIONS'!$V529&gt;0,IF('SUIVI DES VERIFICATIONS'!$AG529="",1,0),0)</f>
        <v>0</v>
      </c>
      <c r="AR529" s="152" t="str">
        <f>IF(Y529="","",VLOOKUP(Y529,'[1]TABLEAU LC1'!A:A,1,FALSE))</f>
        <v>2019-88</v>
      </c>
    </row>
    <row r="530" spans="1:44" ht="30" customHeight="1">
      <c r="A530" s="94" t="str">
        <f t="shared" si="16"/>
        <v>43098-11--11</v>
      </c>
      <c r="B530" s="88">
        <v>43098</v>
      </c>
      <c r="C530" s="87" t="str">
        <f>VLOOKUP(A530,'Liste détentions mat2k'!$A$1:$I$2946,3,FALSE)</f>
        <v xml:space="preserve">GGM TOULON                    </v>
      </c>
      <c r="D530" s="89">
        <v>11</v>
      </c>
      <c r="E530" s="89"/>
      <c r="F530" s="89">
        <v>11</v>
      </c>
      <c r="G530" s="87" t="str">
        <f>IF('SUIVI DES VERIFICATIONS'!$D530="","",VLOOKUP(A530,'Liste détentions mat2k'!$A$1:$I$2946,5,FALSE))</f>
        <v xml:space="preserve">GROUPGENDMAR TOULON           </v>
      </c>
      <c r="H530" s="87" t="str">
        <f>IF('SUIVI DES VERIFICATIONS'!$E530="","",VLOOKUP(A530,'Liste détentions mat2k'!$A$1:$I$2946,7,FALSE))</f>
        <v/>
      </c>
      <c r="I530" s="101" t="str">
        <f>IF('SUIVI DES VERIFICATIONS'!$F530="","",VLOOKUP(A530,'Liste détentions mat2k'!$A$1:$I$2946,9,FALSE))</f>
        <v xml:space="preserve">RESEAU "OPERA" (ETEINTE)      </v>
      </c>
      <c r="J530" s="108" t="s">
        <v>525</v>
      </c>
      <c r="K530" s="105" t="s">
        <v>525</v>
      </c>
      <c r="L530" s="105" t="s">
        <v>525</v>
      </c>
      <c r="M530" s="105" t="s">
        <v>526</v>
      </c>
      <c r="N530" s="105" t="s">
        <v>525</v>
      </c>
      <c r="O530" s="105" t="s">
        <v>525</v>
      </c>
      <c r="P530" s="105"/>
      <c r="Q530" s="105"/>
      <c r="R530" s="105"/>
      <c r="S530" s="105"/>
      <c r="T530" s="105"/>
      <c r="U530" s="113"/>
      <c r="V530" s="122">
        <v>43487</v>
      </c>
      <c r="W530" s="119" t="s">
        <v>543</v>
      </c>
      <c r="X530" s="119" t="s">
        <v>825</v>
      </c>
      <c r="Y530" s="127" t="s">
        <v>647</v>
      </c>
      <c r="Z530" s="122"/>
      <c r="AA530" s="131"/>
      <c r="AB530" s="149">
        <f>IF('SUIVI DES VERIFICATIONS'!$V530="","",IF('SUIVI DES VERIFICATIONS'!$V530&lt;='SUIVI DES VERIFICATIONS'!$AD530,0,'SUIVI DES VERIFICATIONS'!$V530-'SUIVI DES VERIFICATIONS'!$AD530))</f>
        <v>0</v>
      </c>
      <c r="AC530" s="138" t="str">
        <f t="shared" si="17"/>
        <v>AVRIL</v>
      </c>
      <c r="AD530" s="139">
        <f>VLOOKUP('SUIVI DES VERIFICATIONS'!$AC530,'Liste 2'!$D$1:$E$12,2,FALSE)</f>
        <v>43585</v>
      </c>
      <c r="AE530" s="138">
        <f>IF('SUIVI DES VERIFICATIONS'!$V530="","",(MONTH('SUIVI DES VERIFICATIONS'!$V530))-(MONTH('SUIVI DES VERIFICATIONS'!$AD530)))</f>
        <v>-3</v>
      </c>
      <c r="AF530" s="138" t="str">
        <f>IF(V530="","",VLOOKUP(MONTH(V530),LISTES!$A$15:$B$26,2,FALSE))</f>
        <v>JANVIER</v>
      </c>
      <c r="AG530" s="140" t="s">
        <v>6</v>
      </c>
      <c r="AH530" s="87"/>
      <c r="AI530" s="87"/>
      <c r="AJ530" s="87"/>
      <c r="AK530" s="118"/>
      <c r="AL530" s="87"/>
      <c r="AM530" s="119" t="s">
        <v>529</v>
      </c>
      <c r="AN530" s="127"/>
      <c r="AO530" s="162">
        <f>IF('SUIVI DES VERIFICATIONS'!$V530&gt;0,IF('SUIVI DES VERIFICATIONS'!$W530="",1,0),0)</f>
        <v>0</v>
      </c>
      <c r="AP530" s="141">
        <f>IF('SUIVI DES VERIFICATIONS'!$V530&gt;0,IF('SUIVI DES VERIFICATIONS'!$X530="",1,0),0)</f>
        <v>0</v>
      </c>
      <c r="AQ530" s="141">
        <f>IF('SUIVI DES VERIFICATIONS'!$V530&gt;0,IF('SUIVI DES VERIFICATIONS'!$AG530="",1,0),0)</f>
        <v>0</v>
      </c>
      <c r="AR530" s="150" t="str">
        <f>IF(Y530="","",VLOOKUP(Y530,'[1]TABLEAU LC1'!A:A,1,FALSE))</f>
        <v>2019-173</v>
      </c>
    </row>
    <row r="531" spans="1:44" ht="30" customHeight="1">
      <c r="A531" s="95" t="str">
        <f t="shared" si="16"/>
        <v>43098-11--2</v>
      </c>
      <c r="B531" s="85">
        <v>43098</v>
      </c>
      <c r="C531" s="81" t="str">
        <f>VLOOKUP(A531,'Liste détentions mat2k'!$A$1:$I$2946,3,FALSE)</f>
        <v xml:space="preserve">GGM TOULON                    </v>
      </c>
      <c r="D531" s="86">
        <v>11</v>
      </c>
      <c r="E531" s="86"/>
      <c r="F531" s="86">
        <v>2</v>
      </c>
      <c r="G531" s="81" t="str">
        <f>IF('SUIVI DES VERIFICATIONS'!$D531="","",VLOOKUP(A531,'Liste détentions mat2k'!$A$1:$I$2946,5,FALSE))</f>
        <v xml:space="preserve">GROUPGENDMAR TOULON           </v>
      </c>
      <c r="H531" s="81" t="str">
        <f>IF('SUIVI DES VERIFICATIONS'!$E531="","",VLOOKUP(A531,'Liste détentions mat2k'!$A$1:$I$2946,7,FALSE))</f>
        <v/>
      </c>
      <c r="I531" s="102" t="str">
        <f>IF('SUIVI DES VERIFICATIONS'!$F531="","",VLOOKUP(A531,'Liste détentions mat2k'!$A$1:$I$2946,9,FALSE))</f>
        <v xml:space="preserve">MATERIEL DE BUREAU (ETEINTE)  </v>
      </c>
      <c r="J531" s="109"/>
      <c r="K531" s="104" t="s">
        <v>525</v>
      </c>
      <c r="L531" s="104" t="s">
        <v>525</v>
      </c>
      <c r="M531" s="104" t="s">
        <v>526</v>
      </c>
      <c r="N531" s="104" t="s">
        <v>525</v>
      </c>
      <c r="O531" s="104" t="s">
        <v>525</v>
      </c>
      <c r="P531" s="104"/>
      <c r="Q531" s="104"/>
      <c r="R531" s="104"/>
      <c r="S531" s="104"/>
      <c r="T531" s="104"/>
      <c r="U531" s="114"/>
      <c r="V531" s="123">
        <v>43487</v>
      </c>
      <c r="W531" s="117" t="s">
        <v>543</v>
      </c>
      <c r="X531" s="117" t="s">
        <v>825</v>
      </c>
      <c r="Y531" s="128" t="s">
        <v>642</v>
      </c>
      <c r="Z531" s="123"/>
      <c r="AA531" s="132"/>
      <c r="AB531" s="151">
        <f>IF('SUIVI DES VERIFICATIONS'!$V531="","",IF('SUIVI DES VERIFICATIONS'!$V531&lt;='SUIVI DES VERIFICATIONS'!$AD531,0,'SUIVI DES VERIFICATIONS'!$V531-'SUIVI DES VERIFICATIONS'!$AD531))</f>
        <v>0</v>
      </c>
      <c r="AC531" s="134" t="str">
        <f t="shared" si="17"/>
        <v>AVRIL</v>
      </c>
      <c r="AD531" s="135">
        <f>VLOOKUP('SUIVI DES VERIFICATIONS'!$AC531,'Liste 2'!$D$1:$E$12,2,FALSE)</f>
        <v>43585</v>
      </c>
      <c r="AE531" s="134">
        <f>IF('SUIVI DES VERIFICATIONS'!$V531="","",(MONTH('SUIVI DES VERIFICATIONS'!$V531))-(MONTH('SUIVI DES VERIFICATIONS'!$AD531)))</f>
        <v>-3</v>
      </c>
      <c r="AF531" s="134" t="str">
        <f>IF(V531="","",VLOOKUP(MONTH(V531),LISTES!$A$15:$B$26,2,FALSE))</f>
        <v>JANVIER</v>
      </c>
      <c r="AG531" s="136" t="s">
        <v>6</v>
      </c>
      <c r="AH531" s="81"/>
      <c r="AI531" s="81"/>
      <c r="AJ531" s="81"/>
      <c r="AK531" s="116"/>
      <c r="AL531" s="81"/>
      <c r="AM531" s="117" t="s">
        <v>529</v>
      </c>
      <c r="AN531" s="128"/>
      <c r="AO531" s="163">
        <f>IF('SUIVI DES VERIFICATIONS'!$V531&gt;0,IF('SUIVI DES VERIFICATIONS'!$W531="",1,0),0)</f>
        <v>0</v>
      </c>
      <c r="AP531" s="137">
        <f>IF('SUIVI DES VERIFICATIONS'!$V531&gt;0,IF('SUIVI DES VERIFICATIONS'!$X531="",1,0),0)</f>
        <v>0</v>
      </c>
      <c r="AQ531" s="137">
        <f>IF('SUIVI DES VERIFICATIONS'!$V531&gt;0,IF('SUIVI DES VERIFICATIONS'!$AG531="",1,0),0)</f>
        <v>0</v>
      </c>
      <c r="AR531" s="152" t="str">
        <f>IF(Y531="","",VLOOKUP(Y531,'[1]TABLEAU LC1'!A:A,1,FALSE))</f>
        <v>2019-83</v>
      </c>
    </row>
    <row r="532" spans="1:44" ht="30" customHeight="1">
      <c r="A532" s="94" t="str">
        <f t="shared" si="16"/>
        <v>43098-11--3</v>
      </c>
      <c r="B532" s="88">
        <v>43098</v>
      </c>
      <c r="C532" s="87" t="str">
        <f>VLOOKUP(A532,'Liste détentions mat2k'!$A$1:$I$2946,3,FALSE)</f>
        <v xml:space="preserve">GGM TOULON                    </v>
      </c>
      <c r="D532" s="89">
        <v>11</v>
      </c>
      <c r="E532" s="89"/>
      <c r="F532" s="89">
        <v>3</v>
      </c>
      <c r="G532" s="87" t="str">
        <f>IF('SUIVI DES VERIFICATIONS'!$D532="","",VLOOKUP(A532,'Liste détentions mat2k'!$A$1:$I$2946,5,FALSE))</f>
        <v xml:space="preserve">GROUPGENDMAR TOULON           </v>
      </c>
      <c r="H532" s="87" t="str">
        <f>IF('SUIVI DES VERIFICATIONS'!$E532="","",VLOOKUP(A532,'Liste détentions mat2k'!$A$1:$I$2946,7,FALSE))</f>
        <v/>
      </c>
      <c r="I532" s="101" t="str">
        <f>IF('SUIVI DES VERIFICATIONS'!$F532="","",VLOOKUP(A532,'Liste détentions mat2k'!$A$1:$I$2946,9,FALSE))</f>
        <v xml:space="preserve">CASERNEMENT                   </v>
      </c>
      <c r="J532" s="108"/>
      <c r="K532" s="105" t="s">
        <v>525</v>
      </c>
      <c r="L532" s="105" t="s">
        <v>525</v>
      </c>
      <c r="M532" s="105" t="s">
        <v>526</v>
      </c>
      <c r="N532" s="105" t="s">
        <v>525</v>
      </c>
      <c r="O532" s="105" t="s">
        <v>525</v>
      </c>
      <c r="P532" s="105"/>
      <c r="Q532" s="105"/>
      <c r="R532" s="105"/>
      <c r="S532" s="105"/>
      <c r="T532" s="105"/>
      <c r="U532" s="113"/>
      <c r="V532" s="122">
        <v>43487</v>
      </c>
      <c r="W532" s="119" t="s">
        <v>543</v>
      </c>
      <c r="X532" s="119" t="s">
        <v>554</v>
      </c>
      <c r="Y532" s="127" t="s">
        <v>1012</v>
      </c>
      <c r="Z532" s="122"/>
      <c r="AA532" s="131"/>
      <c r="AB532" s="149">
        <f>IF('SUIVI DES VERIFICATIONS'!$V532="","",IF('SUIVI DES VERIFICATIONS'!$V532&lt;='SUIVI DES VERIFICATIONS'!$AD532,0,'SUIVI DES VERIFICATIONS'!$V532-'SUIVI DES VERIFICATIONS'!$AD532))</f>
        <v>0</v>
      </c>
      <c r="AC532" s="138" t="str">
        <f t="shared" si="17"/>
        <v>AVRIL</v>
      </c>
      <c r="AD532" s="139">
        <f>VLOOKUP('SUIVI DES VERIFICATIONS'!$AC532,'Liste 2'!$D$1:$E$12,2,FALSE)</f>
        <v>43585</v>
      </c>
      <c r="AE532" s="138">
        <f>IF('SUIVI DES VERIFICATIONS'!$V532="","",(MONTH('SUIVI DES VERIFICATIONS'!$V532))-(MONTH('SUIVI DES VERIFICATIONS'!$AD532)))</f>
        <v>-3</v>
      </c>
      <c r="AF532" s="138" t="str">
        <f>IF(V532="","",VLOOKUP(MONTH(V532),LISTES!$A$15:$B$26,2,FALSE))</f>
        <v>JANVIER</v>
      </c>
      <c r="AG532" s="140" t="s">
        <v>6</v>
      </c>
      <c r="AH532" s="87"/>
      <c r="AI532" s="87"/>
      <c r="AJ532" s="87" t="s">
        <v>529</v>
      </c>
      <c r="AK532" s="118">
        <v>43538</v>
      </c>
      <c r="AL532" s="87"/>
      <c r="AM532" s="119"/>
      <c r="AN532" s="127"/>
      <c r="AO532" s="162">
        <f>IF('SUIVI DES VERIFICATIONS'!$V532&gt;0,IF('SUIVI DES VERIFICATIONS'!$W532="",1,0),0)</f>
        <v>0</v>
      </c>
      <c r="AP532" s="141">
        <f>IF('SUIVI DES VERIFICATIONS'!$V532&gt;0,IF('SUIVI DES VERIFICATIONS'!$X532="",1,0),0)</f>
        <v>0</v>
      </c>
      <c r="AQ532" s="141">
        <f>IF('SUIVI DES VERIFICATIONS'!$V532&gt;0,IF('SUIVI DES VERIFICATIONS'!$AG532="",1,0),0)</f>
        <v>0</v>
      </c>
      <c r="AR532" s="150" t="str">
        <f>IF(Y532="","",VLOOKUP(Y532,'[1]TABLEAU LC1'!A:A,1,FALSE))</f>
        <v>2019-84</v>
      </c>
    </row>
    <row r="533" spans="1:44" ht="30" customHeight="1">
      <c r="A533" s="95" t="str">
        <f t="shared" si="16"/>
        <v>43098-11--6</v>
      </c>
      <c r="B533" s="85">
        <v>43098</v>
      </c>
      <c r="C533" s="81" t="str">
        <f>VLOOKUP(A533,'Liste détentions mat2k'!$A$1:$I$2946,3,FALSE)</f>
        <v xml:space="preserve">GGM TOULON                    </v>
      </c>
      <c r="D533" s="86">
        <v>11</v>
      </c>
      <c r="E533" s="86"/>
      <c r="F533" s="86">
        <v>6</v>
      </c>
      <c r="G533" s="81" t="str">
        <f>IF('SUIVI DES VERIFICATIONS'!$D533="","",VLOOKUP(A533,'Liste détentions mat2k'!$A$1:$I$2946,5,FALSE))</f>
        <v xml:space="preserve">GROUPGENDMAR TOULON           </v>
      </c>
      <c r="H533" s="81" t="str">
        <f>IF('SUIVI DES VERIFICATIONS'!$E533="","",VLOOKUP(A533,'Liste détentions mat2k'!$A$1:$I$2946,7,FALSE))</f>
        <v/>
      </c>
      <c r="I533" s="102" t="str">
        <f>IF('SUIVI DES VERIFICATIONS'!$F533="","",VLOOKUP(A533,'Liste détentions mat2k'!$A$1:$I$2946,9,FALSE))</f>
        <v xml:space="preserve">DETAIL OUTILLAGE (ETEINTE)    </v>
      </c>
      <c r="J533" s="109" t="s">
        <v>525</v>
      </c>
      <c r="K533" s="104" t="s">
        <v>525</v>
      </c>
      <c r="L533" s="104" t="s">
        <v>525</v>
      </c>
      <c r="M533" s="104" t="s">
        <v>525</v>
      </c>
      <c r="N533" s="104" t="s">
        <v>525</v>
      </c>
      <c r="O533" s="104" t="s">
        <v>526</v>
      </c>
      <c r="P533" s="104"/>
      <c r="Q533" s="104"/>
      <c r="R533" s="104"/>
      <c r="S533" s="104"/>
      <c r="T533" s="104"/>
      <c r="U533" s="114"/>
      <c r="V533" s="123">
        <v>43487</v>
      </c>
      <c r="W533" s="117" t="s">
        <v>543</v>
      </c>
      <c r="X533" s="117" t="s">
        <v>825</v>
      </c>
      <c r="Y533" s="128" t="s">
        <v>643</v>
      </c>
      <c r="Z533" s="123"/>
      <c r="AA533" s="132"/>
      <c r="AB533" s="151">
        <f>IF('SUIVI DES VERIFICATIONS'!$V533="","",IF('SUIVI DES VERIFICATIONS'!$V533&lt;='SUIVI DES VERIFICATIONS'!$AD533,0,'SUIVI DES VERIFICATIONS'!$V533-'SUIVI DES VERIFICATIONS'!$AD533))</f>
        <v>0</v>
      </c>
      <c r="AC533" s="134" t="str">
        <f t="shared" si="17"/>
        <v>JUIN</v>
      </c>
      <c r="AD533" s="135">
        <f>VLOOKUP('SUIVI DES VERIFICATIONS'!$AC533,'Liste 2'!$D$1:$E$12,2,FALSE)</f>
        <v>43646</v>
      </c>
      <c r="AE533" s="134">
        <f>IF('SUIVI DES VERIFICATIONS'!$V533="","",(MONTH('SUIVI DES VERIFICATIONS'!$V533))-(MONTH('SUIVI DES VERIFICATIONS'!$AD533)))</f>
        <v>-5</v>
      </c>
      <c r="AF533" s="134" t="str">
        <f>IF(V533="","",VLOOKUP(MONTH(V533),LISTES!$A$15:$B$26,2,FALSE))</f>
        <v>JANVIER</v>
      </c>
      <c r="AG533" s="136" t="s">
        <v>6</v>
      </c>
      <c r="AH533" s="81"/>
      <c r="AI533" s="81"/>
      <c r="AJ533" s="81"/>
      <c r="AK533" s="116"/>
      <c r="AL533" s="81"/>
      <c r="AM533" s="117" t="s">
        <v>529</v>
      </c>
      <c r="AN533" s="128"/>
      <c r="AO533" s="163">
        <f>IF('SUIVI DES VERIFICATIONS'!$V533&gt;0,IF('SUIVI DES VERIFICATIONS'!$W533="",1,0),0)</f>
        <v>0</v>
      </c>
      <c r="AP533" s="137">
        <f>IF('SUIVI DES VERIFICATIONS'!$V533&gt;0,IF('SUIVI DES VERIFICATIONS'!$X533="",1,0),0)</f>
        <v>0</v>
      </c>
      <c r="AQ533" s="137">
        <f>IF('SUIVI DES VERIFICATIONS'!$V533&gt;0,IF('SUIVI DES VERIFICATIONS'!$AG533="",1,0),0)</f>
        <v>0</v>
      </c>
      <c r="AR533" s="152" t="str">
        <f>IF(Y533="","",VLOOKUP(Y533,'[1]TABLEAU LC1'!A:A,1,FALSE))</f>
        <v>2019-85</v>
      </c>
    </row>
    <row r="534" spans="1:44" ht="30" customHeight="1">
      <c r="A534" s="94" t="str">
        <f t="shared" si="16"/>
        <v>43098-11--7</v>
      </c>
      <c r="B534" s="88">
        <v>43098</v>
      </c>
      <c r="C534" s="87" t="str">
        <f>VLOOKUP(A534,'Liste détentions mat2k'!$A$1:$I$2946,3,FALSE)</f>
        <v xml:space="preserve">GGM TOULON                    </v>
      </c>
      <c r="D534" s="89">
        <v>11</v>
      </c>
      <c r="E534" s="89"/>
      <c r="F534" s="89">
        <v>7</v>
      </c>
      <c r="G534" s="87" t="str">
        <f>IF('SUIVI DES VERIFICATIONS'!$D534="","",VLOOKUP(A534,'Liste détentions mat2k'!$A$1:$I$2946,5,FALSE))</f>
        <v xml:space="preserve">GROUPGENDMAR TOULON           </v>
      </c>
      <c r="H534" s="87" t="str">
        <f>IF('SUIVI DES VERIFICATIONS'!$E534="","",VLOOKUP(A534,'Liste détentions mat2k'!$A$1:$I$2946,7,FALSE))</f>
        <v/>
      </c>
      <c r="I534" s="101" t="str">
        <f>IF('SUIVI DES VERIFICATIONS'!$F534="","",VLOOKUP(A534,'Liste détentions mat2k'!$A$1:$I$2946,9,FALSE))</f>
        <v xml:space="preserve">DIVERS (ETEINTE)              </v>
      </c>
      <c r="J534" s="108"/>
      <c r="K534" s="105" t="s">
        <v>525</v>
      </c>
      <c r="L534" s="105" t="s">
        <v>525</v>
      </c>
      <c r="M534" s="105" t="s">
        <v>525</v>
      </c>
      <c r="N534" s="105" t="s">
        <v>526</v>
      </c>
      <c r="O534" s="105" t="s">
        <v>525</v>
      </c>
      <c r="P534" s="105"/>
      <c r="Q534" s="105"/>
      <c r="R534" s="105"/>
      <c r="S534" s="105"/>
      <c r="T534" s="105"/>
      <c r="U534" s="113"/>
      <c r="V534" s="122">
        <v>43487</v>
      </c>
      <c r="W534" s="119" t="s">
        <v>543</v>
      </c>
      <c r="X534" s="119" t="s">
        <v>825</v>
      </c>
      <c r="Y534" s="127" t="s">
        <v>644</v>
      </c>
      <c r="Z534" s="122"/>
      <c r="AA534" s="131"/>
      <c r="AB534" s="149">
        <f>IF('SUIVI DES VERIFICATIONS'!$V534="","",IF('SUIVI DES VERIFICATIONS'!$V534&lt;='SUIVI DES VERIFICATIONS'!$AD534,0,'SUIVI DES VERIFICATIONS'!$V534-'SUIVI DES VERIFICATIONS'!$AD534))</f>
        <v>0</v>
      </c>
      <c r="AC534" s="138" t="str">
        <f t="shared" si="17"/>
        <v>MAI</v>
      </c>
      <c r="AD534" s="139">
        <f>VLOOKUP('SUIVI DES VERIFICATIONS'!$AC534,'Liste 2'!$D$1:$E$12,2,FALSE)</f>
        <v>43616</v>
      </c>
      <c r="AE534" s="138">
        <f>IF('SUIVI DES VERIFICATIONS'!$V534="","",(MONTH('SUIVI DES VERIFICATIONS'!$V534))-(MONTH('SUIVI DES VERIFICATIONS'!$AD534)))</f>
        <v>-4</v>
      </c>
      <c r="AF534" s="138" t="str">
        <f>IF(V534="","",VLOOKUP(MONTH(V534),LISTES!$A$15:$B$26,2,FALSE))</f>
        <v>JANVIER</v>
      </c>
      <c r="AG534" s="140" t="s">
        <v>6</v>
      </c>
      <c r="AH534" s="87"/>
      <c r="AI534" s="87"/>
      <c r="AJ534" s="87" t="s">
        <v>529</v>
      </c>
      <c r="AK534" s="118">
        <v>43538</v>
      </c>
      <c r="AL534" s="87"/>
      <c r="AM534" s="119" t="s">
        <v>529</v>
      </c>
      <c r="AN534" s="127"/>
      <c r="AO534" s="162">
        <f>IF('SUIVI DES VERIFICATIONS'!$V534&gt;0,IF('SUIVI DES VERIFICATIONS'!$W534="",1,0),0)</f>
        <v>0</v>
      </c>
      <c r="AP534" s="141">
        <f>IF('SUIVI DES VERIFICATIONS'!$V534&gt;0,IF('SUIVI DES VERIFICATIONS'!$X534="",1,0),0)</f>
        <v>0</v>
      </c>
      <c r="AQ534" s="141">
        <f>IF('SUIVI DES VERIFICATIONS'!$V534&gt;0,IF('SUIVI DES VERIFICATIONS'!$AG534="",1,0),0)</f>
        <v>0</v>
      </c>
      <c r="AR534" s="150" t="str">
        <f>IF(Y534="","",VLOOKUP(Y534,'[1]TABLEAU LC1'!A:A,1,FALSE))</f>
        <v>2019-86</v>
      </c>
    </row>
    <row r="535" spans="1:44" ht="30" customHeight="1">
      <c r="A535" s="95" t="str">
        <f t="shared" si="16"/>
        <v>43098-11--8</v>
      </c>
      <c r="B535" s="85">
        <v>43098</v>
      </c>
      <c r="C535" s="81" t="str">
        <f>VLOOKUP(A535,'Liste détentions mat2k'!$A$1:$I$2946,3,FALSE)</f>
        <v xml:space="preserve">GGM TOULON                    </v>
      </c>
      <c r="D535" s="86">
        <v>11</v>
      </c>
      <c r="E535" s="86"/>
      <c r="F535" s="86">
        <v>8</v>
      </c>
      <c r="G535" s="81" t="str">
        <f>IF('SUIVI DES VERIFICATIONS'!$D535="","",VLOOKUP(A535,'Liste détentions mat2k'!$A$1:$I$2946,5,FALSE))</f>
        <v xml:space="preserve">GROUPGENDMAR TOULON           </v>
      </c>
      <c r="H535" s="81" t="str">
        <f>IF('SUIVI DES VERIFICATIONS'!$E535="","",VLOOKUP(A535,'Liste détentions mat2k'!$A$1:$I$2946,7,FALSE))</f>
        <v/>
      </c>
      <c r="I535" s="102" t="str">
        <f>IF('SUIVI DES VERIFICATIONS'!$F535="","",VLOOKUP(A535,'Liste détentions mat2k'!$A$1:$I$2946,9,FALSE))</f>
        <v xml:space="preserve">INFORMATIQUE (ETEINTE)        </v>
      </c>
      <c r="J535" s="109" t="s">
        <v>525</v>
      </c>
      <c r="K535" s="104" t="s">
        <v>525</v>
      </c>
      <c r="L535" s="104" t="s">
        <v>526</v>
      </c>
      <c r="M535" s="104" t="s">
        <v>525</v>
      </c>
      <c r="N535" s="104" t="s">
        <v>525</v>
      </c>
      <c r="O535" s="104" t="s">
        <v>525</v>
      </c>
      <c r="P535" s="104"/>
      <c r="Q535" s="104"/>
      <c r="R535" s="104"/>
      <c r="S535" s="104"/>
      <c r="T535" s="104"/>
      <c r="U535" s="114"/>
      <c r="V535" s="123">
        <v>43487</v>
      </c>
      <c r="W535" s="117" t="s">
        <v>543</v>
      </c>
      <c r="X535" s="117" t="s">
        <v>825</v>
      </c>
      <c r="Y535" s="128" t="s">
        <v>645</v>
      </c>
      <c r="Z535" s="123"/>
      <c r="AA535" s="132"/>
      <c r="AB535" s="151">
        <f>IF('SUIVI DES VERIFICATIONS'!$V535="","",IF('SUIVI DES VERIFICATIONS'!$V535&lt;='SUIVI DES VERIFICATIONS'!$AD535,0,'SUIVI DES VERIFICATIONS'!$V535-'SUIVI DES VERIFICATIONS'!$AD535))</f>
        <v>0</v>
      </c>
      <c r="AC535" s="134" t="str">
        <f t="shared" si="17"/>
        <v>MARS</v>
      </c>
      <c r="AD535" s="135">
        <f>VLOOKUP('SUIVI DES VERIFICATIONS'!$AC535,'Liste 2'!$D$1:$E$12,2,FALSE)</f>
        <v>43555</v>
      </c>
      <c r="AE535" s="134">
        <f>IF('SUIVI DES VERIFICATIONS'!$V535="","",(MONTH('SUIVI DES VERIFICATIONS'!$V535))-(MONTH('SUIVI DES VERIFICATIONS'!$AD535)))</f>
        <v>-2</v>
      </c>
      <c r="AF535" s="134" t="str">
        <f>IF(V535="","",VLOOKUP(MONTH(V535),LISTES!$A$15:$B$26,2,FALSE))</f>
        <v>JANVIER</v>
      </c>
      <c r="AG535" s="136" t="s">
        <v>6</v>
      </c>
      <c r="AH535" s="81"/>
      <c r="AI535" s="81"/>
      <c r="AJ535" s="81"/>
      <c r="AK535" s="116"/>
      <c r="AL535" s="81"/>
      <c r="AM535" s="117" t="s">
        <v>529</v>
      </c>
      <c r="AN535" s="128"/>
      <c r="AO535" s="163">
        <f>IF('SUIVI DES VERIFICATIONS'!$V535&gt;0,IF('SUIVI DES VERIFICATIONS'!$W535="",1,0),0)</f>
        <v>0</v>
      </c>
      <c r="AP535" s="137">
        <f>IF('SUIVI DES VERIFICATIONS'!$V535&gt;0,IF('SUIVI DES VERIFICATIONS'!$X535="",1,0),0)</f>
        <v>0</v>
      </c>
      <c r="AQ535" s="137">
        <f>IF('SUIVI DES VERIFICATIONS'!$V535&gt;0,IF('SUIVI DES VERIFICATIONS'!$AG535="",1,0),0)</f>
        <v>0</v>
      </c>
      <c r="AR535" s="152" t="str">
        <f>IF(Y535="","",VLOOKUP(Y535,'[1]TABLEAU LC1'!A:A,1,FALSE))</f>
        <v>2019-87</v>
      </c>
    </row>
    <row r="536" spans="1:44" ht="30" customHeight="1">
      <c r="A536" s="94" t="str">
        <f t="shared" si="16"/>
        <v>43098-11--9</v>
      </c>
      <c r="B536" s="88">
        <v>43098</v>
      </c>
      <c r="C536" s="87" t="str">
        <f>VLOOKUP(A536,'Liste détentions mat2k'!$A$1:$I$2946,3,FALSE)</f>
        <v xml:space="preserve">GGM TOULON                    </v>
      </c>
      <c r="D536" s="89">
        <v>11</v>
      </c>
      <c r="E536" s="89"/>
      <c r="F536" s="89">
        <v>9</v>
      </c>
      <c r="G536" s="87" t="str">
        <f>IF('SUIVI DES VERIFICATIONS'!$D536="","",VLOOKUP(A536,'Liste détentions mat2k'!$A$1:$I$2946,5,FALSE))</f>
        <v xml:space="preserve">GROUPGENDMAR TOULON           </v>
      </c>
      <c r="H536" s="87" t="str">
        <f>IF('SUIVI DES VERIFICATIONS'!$E536="","",VLOOKUP(A536,'Liste détentions mat2k'!$A$1:$I$2946,7,FALSE))</f>
        <v/>
      </c>
      <c r="I536" s="101" t="str">
        <f>IF('SUIVI DES VERIFICATIONS'!$F536="","",VLOOKUP(A536,'Liste détentions mat2k'!$A$1:$I$2946,9,FALSE))</f>
        <v xml:space="preserve">VEHICULES                     </v>
      </c>
      <c r="J536" s="108" t="s">
        <v>525</v>
      </c>
      <c r="K536" s="105" t="s">
        <v>525</v>
      </c>
      <c r="L536" s="105" t="s">
        <v>526</v>
      </c>
      <c r="M536" s="105" t="s">
        <v>525</v>
      </c>
      <c r="N536" s="105" t="s">
        <v>525</v>
      </c>
      <c r="O536" s="105" t="s">
        <v>525</v>
      </c>
      <c r="P536" s="105"/>
      <c r="Q536" s="105"/>
      <c r="R536" s="105"/>
      <c r="S536" s="105"/>
      <c r="T536" s="105"/>
      <c r="U536" s="113"/>
      <c r="V536" s="122"/>
      <c r="W536" s="119"/>
      <c r="X536" s="119"/>
      <c r="Y536" s="127"/>
      <c r="Z536" s="122"/>
      <c r="AA536" s="131"/>
      <c r="AB536" s="149" t="str">
        <f>IF('SUIVI DES VERIFICATIONS'!$V536="","",IF('SUIVI DES VERIFICATIONS'!$V536&lt;='SUIVI DES VERIFICATIONS'!$AD536,0,'SUIVI DES VERIFICATIONS'!$V536-'SUIVI DES VERIFICATIONS'!$AD536))</f>
        <v/>
      </c>
      <c r="AC536" s="138" t="str">
        <f t="shared" si="17"/>
        <v>MARS</v>
      </c>
      <c r="AD536" s="139">
        <f>VLOOKUP('SUIVI DES VERIFICATIONS'!$AC536,'Liste 2'!$D$1:$E$12,2,FALSE)</f>
        <v>43555</v>
      </c>
      <c r="AE536" s="138" t="str">
        <f>IF('SUIVI DES VERIFICATIONS'!$V536="","",(MONTH('SUIVI DES VERIFICATIONS'!$V536))-(MONTH('SUIVI DES VERIFICATIONS'!$AD536)))</f>
        <v/>
      </c>
      <c r="AF536" s="138" t="str">
        <f>IF(V536="","",VLOOKUP(MONTH(V536),LISTES!$A$15:$B$26,2,FALSE))</f>
        <v/>
      </c>
      <c r="AG536" s="140"/>
      <c r="AH536" s="87"/>
      <c r="AI536" s="87"/>
      <c r="AJ536" s="87"/>
      <c r="AK536" s="118"/>
      <c r="AL536" s="87"/>
      <c r="AM536" s="119"/>
      <c r="AN536" s="127"/>
      <c r="AO536" s="162">
        <f>IF('SUIVI DES VERIFICATIONS'!$V536&gt;0,IF('SUIVI DES VERIFICATIONS'!$W536="",1,0),0)</f>
        <v>0</v>
      </c>
      <c r="AP536" s="141">
        <f>IF('SUIVI DES VERIFICATIONS'!$V536&gt;0,IF('SUIVI DES VERIFICATIONS'!$X536="",1,0),0)</f>
        <v>0</v>
      </c>
      <c r="AQ536" s="141">
        <f>IF('SUIVI DES VERIFICATIONS'!$V536&gt;0,IF('SUIVI DES VERIFICATIONS'!$AG536="",1,0),0)</f>
        <v>0</v>
      </c>
      <c r="AR536" s="150" t="str">
        <f>IF(Y536="","",VLOOKUP(Y536,'[1]TABLEAU LC1'!A:A,1,FALSE))</f>
        <v/>
      </c>
    </row>
    <row r="537" spans="1:44" ht="30" customHeight="1">
      <c r="A537" s="95" t="str">
        <f t="shared" si="16"/>
        <v>43098-12--0</v>
      </c>
      <c r="B537" s="85">
        <v>43098</v>
      </c>
      <c r="C537" s="81" t="str">
        <f>VLOOKUP(A537,'Liste détentions mat2k'!$A$1:$I$2946,3,FALSE)</f>
        <v xml:space="preserve">GGM TOULON                    </v>
      </c>
      <c r="D537" s="86">
        <v>12</v>
      </c>
      <c r="E537" s="86"/>
      <c r="F537" s="86">
        <v>0</v>
      </c>
      <c r="G537" s="81" t="str">
        <f>IF('SUIVI DES VERIFICATIONS'!$D537="","",VLOOKUP(A537,'Liste détentions mat2k'!$A$1:$I$2946,5,FALSE))</f>
        <v xml:space="preserve">CIE MARSEILLE                 </v>
      </c>
      <c r="H537" s="81" t="str">
        <f>IF('SUIVI DES VERIFICATIONS'!$E537="","",VLOOKUP(A537,'Liste détentions mat2k'!$A$1:$I$2946,7,FALSE))</f>
        <v/>
      </c>
      <c r="I537" s="102" t="str">
        <f>IF('SUIVI DES VERIFICATIONS'!$F537="","",VLOOKUP(A537,'Liste détentions mat2k'!$A$1:$I$2946,9,FALSE))</f>
        <v xml:space="preserve">MOBILIER DE BUREAU            </v>
      </c>
      <c r="J537" s="109" t="s">
        <v>525</v>
      </c>
      <c r="K537" s="104" t="s">
        <v>525</v>
      </c>
      <c r="L537" s="104" t="s">
        <v>525</v>
      </c>
      <c r="M537" s="104" t="s">
        <v>525</v>
      </c>
      <c r="N537" s="104" t="s">
        <v>526</v>
      </c>
      <c r="O537" s="104" t="s">
        <v>525</v>
      </c>
      <c r="P537" s="104"/>
      <c r="Q537" s="104"/>
      <c r="R537" s="104"/>
      <c r="S537" s="104"/>
      <c r="T537" s="104"/>
      <c r="U537" s="114"/>
      <c r="V537" s="123"/>
      <c r="W537" s="117"/>
      <c r="X537" s="117"/>
      <c r="Y537" s="128"/>
      <c r="Z537" s="123">
        <v>43587</v>
      </c>
      <c r="AA537" s="132"/>
      <c r="AB537" s="151" t="str">
        <f>IF('SUIVI DES VERIFICATIONS'!$V537="","",IF('SUIVI DES VERIFICATIONS'!$V537&lt;='SUIVI DES VERIFICATIONS'!$AD537,0,'SUIVI DES VERIFICATIONS'!$V537-'SUIVI DES VERIFICATIONS'!$AD537))</f>
        <v/>
      </c>
      <c r="AC537" s="134" t="str">
        <f t="shared" si="17"/>
        <v>MAI</v>
      </c>
      <c r="AD537" s="135">
        <f>VLOOKUP('SUIVI DES VERIFICATIONS'!$AC537,'Liste 2'!$D$1:$E$12,2,FALSE)</f>
        <v>43616</v>
      </c>
      <c r="AE537" s="134" t="str">
        <f>IF('SUIVI DES VERIFICATIONS'!$V537="","",(MONTH('SUIVI DES VERIFICATIONS'!$V537))-(MONTH('SUIVI DES VERIFICATIONS'!$AD537)))</f>
        <v/>
      </c>
      <c r="AF537" s="134" t="str">
        <f>IF(V537="","",VLOOKUP(MONTH(V537),LISTES!$A$15:$B$26,2,FALSE))</f>
        <v/>
      </c>
      <c r="AG537" s="136"/>
      <c r="AH537" s="81"/>
      <c r="AI537" s="81"/>
      <c r="AJ537" s="81"/>
      <c r="AK537" s="116"/>
      <c r="AL537" s="81"/>
      <c r="AM537" s="117"/>
      <c r="AN537" s="128"/>
      <c r="AO537" s="163">
        <f>IF('SUIVI DES VERIFICATIONS'!$V537&gt;0,IF('SUIVI DES VERIFICATIONS'!$W537="",1,0),0)</f>
        <v>0</v>
      </c>
      <c r="AP537" s="137">
        <f>IF('SUIVI DES VERIFICATIONS'!$V537&gt;0,IF('SUIVI DES VERIFICATIONS'!$X537="",1,0),0)</f>
        <v>0</v>
      </c>
      <c r="AQ537" s="137">
        <f>IF('SUIVI DES VERIFICATIONS'!$V537&gt;0,IF('SUIVI DES VERIFICATIONS'!$AG537="",1,0),0)</f>
        <v>0</v>
      </c>
      <c r="AR537" s="152" t="str">
        <f>IF(Y537="","",VLOOKUP(Y537,'[1]TABLEAU LC1'!A:A,1,FALSE))</f>
        <v/>
      </c>
    </row>
    <row r="538" spans="1:44" ht="30" customHeight="1">
      <c r="A538" s="94" t="str">
        <f t="shared" si="16"/>
        <v>43098-12--1</v>
      </c>
      <c r="B538" s="88">
        <v>43098</v>
      </c>
      <c r="C538" s="87" t="str">
        <f>VLOOKUP(A538,'Liste détentions mat2k'!$A$1:$I$2946,3,FALSE)</f>
        <v xml:space="preserve">GGM TOULON                    </v>
      </c>
      <c r="D538" s="89">
        <v>12</v>
      </c>
      <c r="E538" s="89"/>
      <c r="F538" s="89">
        <v>1</v>
      </c>
      <c r="G538" s="87" t="str">
        <f>IF('SUIVI DES VERIFICATIONS'!$D538="","",VLOOKUP(A538,'Liste détentions mat2k'!$A$1:$I$2946,5,FALSE))</f>
        <v xml:space="preserve">CIE MARSEILLE                 </v>
      </c>
      <c r="H538" s="87" t="str">
        <f>IF('SUIVI DES VERIFICATIONS'!$E538="","",VLOOKUP(A538,'Liste détentions mat2k'!$A$1:$I$2946,7,FALSE))</f>
        <v/>
      </c>
      <c r="I538" s="101" t="str">
        <f>IF('SUIVI DES VERIFICATIONS'!$F538="","",VLOOKUP(A538,'Liste détentions mat2k'!$A$1:$I$2946,9,FALSE))</f>
        <v xml:space="preserve">PHOTO/AUDIO/VIDEO             </v>
      </c>
      <c r="J538" s="108" t="s">
        <v>525</v>
      </c>
      <c r="K538" s="105" t="s">
        <v>525</v>
      </c>
      <c r="L538" s="105" t="s">
        <v>526</v>
      </c>
      <c r="M538" s="105" t="s">
        <v>525</v>
      </c>
      <c r="N538" s="105" t="s">
        <v>525</v>
      </c>
      <c r="O538" s="105" t="s">
        <v>525</v>
      </c>
      <c r="P538" s="105"/>
      <c r="Q538" s="105"/>
      <c r="R538" s="105"/>
      <c r="S538" s="105"/>
      <c r="T538" s="105"/>
      <c r="U538" s="113"/>
      <c r="V538" s="122">
        <v>43522</v>
      </c>
      <c r="W538" s="119" t="s">
        <v>542</v>
      </c>
      <c r="X538" s="119" t="s">
        <v>825</v>
      </c>
      <c r="Y538" s="127" t="s">
        <v>726</v>
      </c>
      <c r="Z538" s="122">
        <v>43522</v>
      </c>
      <c r="AA538" s="131"/>
      <c r="AB538" s="149">
        <f>IF('SUIVI DES VERIFICATIONS'!$V538="","",IF('SUIVI DES VERIFICATIONS'!$V538&lt;='SUIVI DES VERIFICATIONS'!$AD538,0,'SUIVI DES VERIFICATIONS'!$V538-'SUIVI DES VERIFICATIONS'!$AD538))</f>
        <v>0</v>
      </c>
      <c r="AC538" s="138" t="str">
        <f t="shared" si="17"/>
        <v>MARS</v>
      </c>
      <c r="AD538" s="139">
        <f>VLOOKUP('SUIVI DES VERIFICATIONS'!$AC538,'Liste 2'!$D$1:$E$12,2,FALSE)</f>
        <v>43555</v>
      </c>
      <c r="AE538" s="138">
        <f>IF('SUIVI DES VERIFICATIONS'!$V538="","",(MONTH('SUIVI DES VERIFICATIONS'!$V538))-(MONTH('SUIVI DES VERIFICATIONS'!$AD538)))</f>
        <v>-1</v>
      </c>
      <c r="AF538" s="138" t="str">
        <f>IF(V538="","",VLOOKUP(MONTH(V538),LISTES!$A$15:$B$26,2,FALSE))</f>
        <v>FEVRIER</v>
      </c>
      <c r="AG538" s="140" t="s">
        <v>7</v>
      </c>
      <c r="AH538" s="87"/>
      <c r="AI538" s="87"/>
      <c r="AJ538" s="87"/>
      <c r="AK538" s="118"/>
      <c r="AL538" s="87"/>
      <c r="AM538" s="119"/>
      <c r="AN538" s="127"/>
      <c r="AO538" s="162">
        <f>IF('SUIVI DES VERIFICATIONS'!$V538&gt;0,IF('SUIVI DES VERIFICATIONS'!$W538="",1,0),0)</f>
        <v>0</v>
      </c>
      <c r="AP538" s="141">
        <f>IF('SUIVI DES VERIFICATIONS'!$V538&gt;0,IF('SUIVI DES VERIFICATIONS'!$X538="",1,0),0)</f>
        <v>0</v>
      </c>
      <c r="AQ538" s="141">
        <f>IF('SUIVI DES VERIFICATIONS'!$V538&gt;0,IF('SUIVI DES VERIFICATIONS'!$AG538="",1,0),0)</f>
        <v>0</v>
      </c>
      <c r="AR538" s="150" t="str">
        <f>IF(Y538="","",VLOOKUP(Y538,'[1]TABLEAU LC1'!A:A,1,FALSE))</f>
        <v>2019-508</v>
      </c>
    </row>
    <row r="539" spans="1:44" ht="30" customHeight="1">
      <c r="A539" s="95" t="str">
        <f t="shared" si="16"/>
        <v>43098-12--10</v>
      </c>
      <c r="B539" s="85">
        <v>43098</v>
      </c>
      <c r="C539" s="81" t="str">
        <f>VLOOKUP(A539,'Liste détentions mat2k'!$A$1:$I$2946,3,FALSE)</f>
        <v xml:space="preserve">GGM TOULON                    </v>
      </c>
      <c r="D539" s="86">
        <v>12</v>
      </c>
      <c r="E539" s="86"/>
      <c r="F539" s="86">
        <v>10</v>
      </c>
      <c r="G539" s="81" t="str">
        <f>IF('SUIVI DES VERIFICATIONS'!$D539="","",VLOOKUP(A539,'Liste détentions mat2k'!$A$1:$I$2946,5,FALSE))</f>
        <v xml:space="preserve">CIE MARSEILLE                 </v>
      </c>
      <c r="H539" s="81" t="str">
        <f>IF('SUIVI DES VERIFICATIONS'!$E539="","",VLOOKUP(A539,'Liste détentions mat2k'!$A$1:$I$2946,7,FALSE))</f>
        <v/>
      </c>
      <c r="I539" s="102" t="str">
        <f>IF('SUIVI DES VERIFICATIONS'!$F539="","",VLOOKUP(A539,'Liste détentions mat2k'!$A$1:$I$2946,9,FALSE))</f>
        <v xml:space="preserve">TIMONERIE MANOEUVRE           </v>
      </c>
      <c r="J539" s="109" t="s">
        <v>525</v>
      </c>
      <c r="K539" s="104" t="s">
        <v>525</v>
      </c>
      <c r="L539" s="104" t="s">
        <v>525</v>
      </c>
      <c r="M539" s="104" t="s">
        <v>525</v>
      </c>
      <c r="N539" s="104" t="s">
        <v>525</v>
      </c>
      <c r="O539" s="104" t="s">
        <v>526</v>
      </c>
      <c r="P539" s="104"/>
      <c r="Q539" s="104"/>
      <c r="R539" s="104"/>
      <c r="S539" s="104"/>
      <c r="T539" s="104"/>
      <c r="U539" s="114"/>
      <c r="V539" s="123"/>
      <c r="W539" s="117"/>
      <c r="X539" s="117"/>
      <c r="Y539" s="128"/>
      <c r="Z539" s="123"/>
      <c r="AA539" s="132"/>
      <c r="AB539" s="151" t="str">
        <f>IF('SUIVI DES VERIFICATIONS'!$V539="","",IF('SUIVI DES VERIFICATIONS'!$V539&lt;='SUIVI DES VERIFICATIONS'!$AD539,0,'SUIVI DES VERIFICATIONS'!$V539-'SUIVI DES VERIFICATIONS'!$AD539))</f>
        <v/>
      </c>
      <c r="AC539" s="134" t="str">
        <f t="shared" si="17"/>
        <v>JUIN</v>
      </c>
      <c r="AD539" s="135">
        <f>VLOOKUP('SUIVI DES VERIFICATIONS'!$AC539,'Liste 2'!$D$1:$E$12,2,FALSE)</f>
        <v>43646</v>
      </c>
      <c r="AE539" s="134" t="str">
        <f>IF('SUIVI DES VERIFICATIONS'!$V539="","",(MONTH('SUIVI DES VERIFICATIONS'!$V539))-(MONTH('SUIVI DES VERIFICATIONS'!$AD539)))</f>
        <v/>
      </c>
      <c r="AF539" s="134" t="str">
        <f>IF(V539="","",VLOOKUP(MONTH(V539),LISTES!$A$15:$B$26,2,FALSE))</f>
        <v/>
      </c>
      <c r="AG539" s="136"/>
      <c r="AH539" s="81"/>
      <c r="AI539" s="81"/>
      <c r="AJ539" s="81" t="s">
        <v>529</v>
      </c>
      <c r="AK539" s="116"/>
      <c r="AL539" s="81"/>
      <c r="AM539" s="117"/>
      <c r="AN539" s="128"/>
      <c r="AO539" s="163">
        <f>IF('SUIVI DES VERIFICATIONS'!$V539&gt;0,IF('SUIVI DES VERIFICATIONS'!$W539="",1,0),0)</f>
        <v>0</v>
      </c>
      <c r="AP539" s="137">
        <f>IF('SUIVI DES VERIFICATIONS'!$V539&gt;0,IF('SUIVI DES VERIFICATIONS'!$X539="",1,0),0)</f>
        <v>0</v>
      </c>
      <c r="AQ539" s="137">
        <f>IF('SUIVI DES VERIFICATIONS'!$V539&gt;0,IF('SUIVI DES VERIFICATIONS'!$AG539="",1,0),0)</f>
        <v>0</v>
      </c>
      <c r="AR539" s="152" t="str">
        <f>IF(Y539="","",VLOOKUP(Y539,'[1]TABLEAU LC1'!A:A,1,FALSE))</f>
        <v/>
      </c>
    </row>
    <row r="540" spans="1:44" ht="30" customHeight="1">
      <c r="A540" s="94" t="str">
        <f t="shared" si="16"/>
        <v>43098-12--2</v>
      </c>
      <c r="B540" s="88">
        <v>43098</v>
      </c>
      <c r="C540" s="87" t="str">
        <f>VLOOKUP(A540,'Liste détentions mat2k'!$A$1:$I$2946,3,FALSE)</f>
        <v xml:space="preserve">GGM TOULON                    </v>
      </c>
      <c r="D540" s="89">
        <v>12</v>
      </c>
      <c r="E540" s="89"/>
      <c r="F540" s="89">
        <v>2</v>
      </c>
      <c r="G540" s="87" t="str">
        <f>IF('SUIVI DES VERIFICATIONS'!$D540="","",VLOOKUP(A540,'Liste détentions mat2k'!$A$1:$I$2946,5,FALSE))</f>
        <v xml:space="preserve">CIE MARSEILLE                 </v>
      </c>
      <c r="H540" s="87" t="str">
        <f>IF('SUIVI DES VERIFICATIONS'!$E540="","",VLOOKUP(A540,'Liste détentions mat2k'!$A$1:$I$2946,7,FALSE))</f>
        <v/>
      </c>
      <c r="I540" s="101" t="str">
        <f>IF('SUIVI DES VERIFICATIONS'!$F540="","",VLOOKUP(A540,'Liste détentions mat2k'!$A$1:$I$2946,9,FALSE))</f>
        <v xml:space="preserve">EFFETS SPECIAUX               </v>
      </c>
      <c r="J540" s="108" t="s">
        <v>525</v>
      </c>
      <c r="K540" s="105" t="s">
        <v>525</v>
      </c>
      <c r="L540" s="105" t="s">
        <v>525</v>
      </c>
      <c r="M540" s="105" t="s">
        <v>525</v>
      </c>
      <c r="N540" s="105" t="s">
        <v>526</v>
      </c>
      <c r="O540" s="105" t="s">
        <v>525</v>
      </c>
      <c r="P540" s="105"/>
      <c r="Q540" s="105"/>
      <c r="R540" s="105"/>
      <c r="S540" s="105"/>
      <c r="T540" s="105"/>
      <c r="U540" s="113"/>
      <c r="V540" s="122"/>
      <c r="W540" s="119"/>
      <c r="X540" s="119"/>
      <c r="Y540" s="127"/>
      <c r="Z540" s="122">
        <v>43581</v>
      </c>
      <c r="AA540" s="131"/>
      <c r="AB540" s="149" t="str">
        <f>IF('SUIVI DES VERIFICATIONS'!$V540="","",IF('SUIVI DES VERIFICATIONS'!$V540&lt;='SUIVI DES VERIFICATIONS'!$AD540,0,'SUIVI DES VERIFICATIONS'!$V540-'SUIVI DES VERIFICATIONS'!$AD540))</f>
        <v/>
      </c>
      <c r="AC540" s="138" t="str">
        <f t="shared" si="17"/>
        <v>MAI</v>
      </c>
      <c r="AD540" s="139">
        <f>VLOOKUP('SUIVI DES VERIFICATIONS'!$AC540,'Liste 2'!$D$1:$E$12,2,FALSE)</f>
        <v>43616</v>
      </c>
      <c r="AE540" s="138" t="str">
        <f>IF('SUIVI DES VERIFICATIONS'!$V540="","",(MONTH('SUIVI DES VERIFICATIONS'!$V540))-(MONTH('SUIVI DES VERIFICATIONS'!$AD540)))</f>
        <v/>
      </c>
      <c r="AF540" s="138" t="str">
        <f>IF(V540="","",VLOOKUP(MONTH(V540),LISTES!$A$15:$B$26,2,FALSE))</f>
        <v/>
      </c>
      <c r="AG540" s="140"/>
      <c r="AH540" s="87"/>
      <c r="AI540" s="87"/>
      <c r="AJ540" s="87" t="s">
        <v>529</v>
      </c>
      <c r="AK540" s="118"/>
      <c r="AL540" s="87"/>
      <c r="AM540" s="119"/>
      <c r="AN540" s="127"/>
      <c r="AO540" s="162">
        <f>IF('SUIVI DES VERIFICATIONS'!$V540&gt;0,IF('SUIVI DES VERIFICATIONS'!$W540="",1,0),0)</f>
        <v>0</v>
      </c>
      <c r="AP540" s="141">
        <f>IF('SUIVI DES VERIFICATIONS'!$V540&gt;0,IF('SUIVI DES VERIFICATIONS'!$X540="",1,0),0)</f>
        <v>0</v>
      </c>
      <c r="AQ540" s="141">
        <f>IF('SUIVI DES VERIFICATIONS'!$V540&gt;0,IF('SUIVI DES VERIFICATIONS'!$AG540="",1,0),0)</f>
        <v>0</v>
      </c>
      <c r="AR540" s="150" t="str">
        <f>IF(Y540="","",VLOOKUP(Y540,'[1]TABLEAU LC1'!A:A,1,FALSE))</f>
        <v/>
      </c>
    </row>
    <row r="541" spans="1:44" ht="30" customHeight="1">
      <c r="A541" s="95" t="str">
        <f t="shared" si="16"/>
        <v>43098-12--3</v>
      </c>
      <c r="B541" s="85">
        <v>43098</v>
      </c>
      <c r="C541" s="81" t="str">
        <f>VLOOKUP(A541,'Liste détentions mat2k'!$A$1:$I$2946,3,FALSE)</f>
        <v xml:space="preserve">GGM TOULON                    </v>
      </c>
      <c r="D541" s="86">
        <v>12</v>
      </c>
      <c r="E541" s="86"/>
      <c r="F541" s="86">
        <v>3</v>
      </c>
      <c r="G541" s="81" t="str">
        <f>IF('SUIVI DES VERIFICATIONS'!$D541="","",VLOOKUP(A541,'Liste détentions mat2k'!$A$1:$I$2946,5,FALSE))</f>
        <v xml:space="preserve">CIE MARSEILLE                 </v>
      </c>
      <c r="H541" s="81" t="str">
        <f>IF('SUIVI DES VERIFICATIONS'!$E541="","",VLOOKUP(A541,'Liste détentions mat2k'!$A$1:$I$2946,7,FALSE))</f>
        <v/>
      </c>
      <c r="I541" s="102" t="str">
        <f>IF('SUIVI DES VERIFICATIONS'!$F541="","",VLOOKUP(A541,'Liste détentions mat2k'!$A$1:$I$2946,9,FALSE))</f>
        <v xml:space="preserve">TELECOMMUNICATIONS            </v>
      </c>
      <c r="J541" s="109" t="s">
        <v>525</v>
      </c>
      <c r="K541" s="104" t="s">
        <v>525</v>
      </c>
      <c r="L541" s="104" t="s">
        <v>525</v>
      </c>
      <c r="M541" s="104" t="s">
        <v>526</v>
      </c>
      <c r="N541" s="104" t="s">
        <v>525</v>
      </c>
      <c r="O541" s="104" t="s">
        <v>525</v>
      </c>
      <c r="P541" s="104"/>
      <c r="Q541" s="104"/>
      <c r="R541" s="104"/>
      <c r="S541" s="104"/>
      <c r="T541" s="104"/>
      <c r="U541" s="114"/>
      <c r="V541" s="123"/>
      <c r="W541" s="117"/>
      <c r="X541" s="117"/>
      <c r="Y541" s="128"/>
      <c r="Z541" s="123">
        <v>43551</v>
      </c>
      <c r="AA541" s="132"/>
      <c r="AB541" s="151" t="str">
        <f>IF('SUIVI DES VERIFICATIONS'!$V541="","",IF('SUIVI DES VERIFICATIONS'!$V541&lt;='SUIVI DES VERIFICATIONS'!$AD541,0,'SUIVI DES VERIFICATIONS'!$V541-'SUIVI DES VERIFICATIONS'!$AD541))</f>
        <v/>
      </c>
      <c r="AC541" s="134" t="str">
        <f t="shared" si="17"/>
        <v>AVRIL</v>
      </c>
      <c r="AD541" s="135">
        <f>VLOOKUP('SUIVI DES VERIFICATIONS'!$AC541,'Liste 2'!$D$1:$E$12,2,FALSE)</f>
        <v>43585</v>
      </c>
      <c r="AE541" s="134" t="str">
        <f>IF('SUIVI DES VERIFICATIONS'!$V541="","",(MONTH('SUIVI DES VERIFICATIONS'!$V541))-(MONTH('SUIVI DES VERIFICATIONS'!$AD541)))</f>
        <v/>
      </c>
      <c r="AF541" s="134" t="str">
        <f>IF(V541="","",VLOOKUP(MONTH(V541),LISTES!$A$15:$B$26,2,FALSE))</f>
        <v/>
      </c>
      <c r="AG541" s="136"/>
      <c r="AH541" s="81"/>
      <c r="AI541" s="81"/>
      <c r="AJ541" s="81"/>
      <c r="AK541" s="116"/>
      <c r="AL541" s="81"/>
      <c r="AM541" s="117"/>
      <c r="AN541" s="128"/>
      <c r="AO541" s="163">
        <f>IF('SUIVI DES VERIFICATIONS'!$V541&gt;0,IF('SUIVI DES VERIFICATIONS'!$W541="",1,0),0)</f>
        <v>0</v>
      </c>
      <c r="AP541" s="137">
        <f>IF('SUIVI DES VERIFICATIONS'!$V541&gt;0,IF('SUIVI DES VERIFICATIONS'!$X541="",1,0),0)</f>
        <v>0</v>
      </c>
      <c r="AQ541" s="137">
        <f>IF('SUIVI DES VERIFICATIONS'!$V541&gt;0,IF('SUIVI DES VERIFICATIONS'!$AG541="",1,0),0)</f>
        <v>0</v>
      </c>
      <c r="AR541" s="152" t="str">
        <f>IF(Y541="","",VLOOKUP(Y541,'[1]TABLEAU LC1'!A:A,1,FALSE))</f>
        <v/>
      </c>
    </row>
    <row r="542" spans="1:44" ht="30" customHeight="1">
      <c r="A542" s="94" t="str">
        <f t="shared" si="16"/>
        <v>43098-12--4</v>
      </c>
      <c r="B542" s="88">
        <v>43098</v>
      </c>
      <c r="C542" s="87" t="str">
        <f>VLOOKUP(A542,'Liste détentions mat2k'!$A$1:$I$2946,3,FALSE)</f>
        <v xml:space="preserve">GGM TOULON                    </v>
      </c>
      <c r="D542" s="89">
        <v>12</v>
      </c>
      <c r="E542" s="89"/>
      <c r="F542" s="89">
        <v>4</v>
      </c>
      <c r="G542" s="87" t="str">
        <f>IF('SUIVI DES VERIFICATIONS'!$D542="","",VLOOKUP(A542,'Liste détentions mat2k'!$A$1:$I$2946,5,FALSE))</f>
        <v xml:space="preserve">CIE MARSEILLE                 </v>
      </c>
      <c r="H542" s="87" t="str">
        <f>IF('SUIVI DES VERIFICATIONS'!$E542="","",VLOOKUP(A542,'Liste détentions mat2k'!$A$1:$I$2946,7,FALSE))</f>
        <v/>
      </c>
      <c r="I542" s="101" t="str">
        <f>IF('SUIVI DES VERIFICATIONS'!$F542="","",VLOOKUP(A542,'Liste détentions mat2k'!$A$1:$I$2946,9,FALSE))</f>
        <v xml:space="preserve">MATERIEL DE BUREAU            </v>
      </c>
      <c r="J542" s="108" t="s">
        <v>525</v>
      </c>
      <c r="K542" s="105" t="s">
        <v>526</v>
      </c>
      <c r="L542" s="105" t="s">
        <v>525</v>
      </c>
      <c r="M542" s="105" t="s">
        <v>525</v>
      </c>
      <c r="N542" s="105" t="s">
        <v>525</v>
      </c>
      <c r="O542" s="105" t="s">
        <v>525</v>
      </c>
      <c r="P542" s="105"/>
      <c r="Q542" s="105"/>
      <c r="R542" s="105"/>
      <c r="S542" s="105"/>
      <c r="T542" s="105"/>
      <c r="U542" s="113"/>
      <c r="V542" s="122"/>
      <c r="W542" s="119"/>
      <c r="X542" s="119"/>
      <c r="Y542" s="127"/>
      <c r="Z542" s="122">
        <v>43493</v>
      </c>
      <c r="AA542" s="131" t="s">
        <v>1033</v>
      </c>
      <c r="AB542" s="149" t="str">
        <f>IF('SUIVI DES VERIFICATIONS'!$V542="","",IF('SUIVI DES VERIFICATIONS'!$V542&lt;='SUIVI DES VERIFICATIONS'!$AD542,0,'SUIVI DES VERIFICATIONS'!$V542-'SUIVI DES VERIFICATIONS'!$AD542))</f>
        <v/>
      </c>
      <c r="AC542" s="138" t="str">
        <f t="shared" si="17"/>
        <v>FEVRIER</v>
      </c>
      <c r="AD542" s="139">
        <f>VLOOKUP('SUIVI DES VERIFICATIONS'!$AC542,'Liste 2'!$D$1:$E$12,2,FALSE)</f>
        <v>43524</v>
      </c>
      <c r="AE542" s="138" t="str">
        <f>IF('SUIVI DES VERIFICATIONS'!$V542="","",(MONTH('SUIVI DES VERIFICATIONS'!$V542))-(MONTH('SUIVI DES VERIFICATIONS'!$AD542)))</f>
        <v/>
      </c>
      <c r="AF542" s="138" t="str">
        <f>IF(V542="","",VLOOKUP(MONTH(V542),LISTES!$A$15:$B$26,2,FALSE))</f>
        <v/>
      </c>
      <c r="AG542" s="140"/>
      <c r="AH542" s="87"/>
      <c r="AI542" s="87"/>
      <c r="AJ542" s="87"/>
      <c r="AK542" s="118"/>
      <c r="AL542" s="87"/>
      <c r="AM542" s="119"/>
      <c r="AN542" s="127"/>
      <c r="AO542" s="162">
        <f>IF('SUIVI DES VERIFICATIONS'!$V542&gt;0,IF('SUIVI DES VERIFICATIONS'!$W542="",1,0),0)</f>
        <v>0</v>
      </c>
      <c r="AP542" s="141">
        <f>IF('SUIVI DES VERIFICATIONS'!$V542&gt;0,IF('SUIVI DES VERIFICATIONS'!$X542="",1,0),0)</f>
        <v>0</v>
      </c>
      <c r="AQ542" s="141">
        <f>IF('SUIVI DES VERIFICATIONS'!$V542&gt;0,IF('SUIVI DES VERIFICATIONS'!$AG542="",1,0),0)</f>
        <v>0</v>
      </c>
      <c r="AR542" s="150" t="str">
        <f>IF(Y542="","",VLOOKUP(Y542,'[1]TABLEAU LC1'!A:A,1,FALSE))</f>
        <v/>
      </c>
    </row>
    <row r="543" spans="1:44" ht="30" customHeight="1">
      <c r="A543" s="95" t="str">
        <f t="shared" si="16"/>
        <v>43098-12--5</v>
      </c>
      <c r="B543" s="85">
        <v>43098</v>
      </c>
      <c r="C543" s="81" t="str">
        <f>VLOOKUP(A543,'Liste détentions mat2k'!$A$1:$I$2946,3,FALSE)</f>
        <v xml:space="preserve">GGM TOULON                    </v>
      </c>
      <c r="D543" s="86">
        <v>12</v>
      </c>
      <c r="E543" s="86"/>
      <c r="F543" s="86">
        <v>5</v>
      </c>
      <c r="G543" s="81" t="str">
        <f>IF('SUIVI DES VERIFICATIONS'!$D543="","",VLOOKUP(A543,'Liste détentions mat2k'!$A$1:$I$2946,5,FALSE))</f>
        <v xml:space="preserve">CIE MARSEILLE                 </v>
      </c>
      <c r="H543" s="81" t="str">
        <f>IF('SUIVI DES VERIFICATIONS'!$E543="","",VLOOKUP(A543,'Liste détentions mat2k'!$A$1:$I$2946,7,FALSE))</f>
        <v/>
      </c>
      <c r="I543" s="102" t="str">
        <f>IF('SUIVI DES VERIFICATIONS'!$F543="","",VLOOKUP(A543,'Liste détentions mat2k'!$A$1:$I$2946,9,FALSE))</f>
        <v xml:space="preserve">COUCHAGE/HABILLEMENT          </v>
      </c>
      <c r="J543" s="109"/>
      <c r="K543" s="104" t="s">
        <v>525</v>
      </c>
      <c r="L543" s="104" t="s">
        <v>525</v>
      </c>
      <c r="M543" s="104" t="s">
        <v>525</v>
      </c>
      <c r="N543" s="104" t="s">
        <v>526</v>
      </c>
      <c r="O543" s="104" t="s">
        <v>525</v>
      </c>
      <c r="P543" s="104"/>
      <c r="Q543" s="104"/>
      <c r="R543" s="104"/>
      <c r="S543" s="104"/>
      <c r="T543" s="104"/>
      <c r="U543" s="114"/>
      <c r="V543" s="123"/>
      <c r="W543" s="117"/>
      <c r="X543" s="117"/>
      <c r="Y543" s="128"/>
      <c r="Z543" s="123">
        <v>43581</v>
      </c>
      <c r="AA543" s="132"/>
      <c r="AB543" s="151" t="str">
        <f>IF('SUIVI DES VERIFICATIONS'!$V543="","",IF('SUIVI DES VERIFICATIONS'!$V543&lt;='SUIVI DES VERIFICATIONS'!$AD543,0,'SUIVI DES VERIFICATIONS'!$V543-'SUIVI DES VERIFICATIONS'!$AD543))</f>
        <v/>
      </c>
      <c r="AC543" s="134" t="str">
        <f t="shared" si="17"/>
        <v>MAI</v>
      </c>
      <c r="AD543" s="135">
        <f>VLOOKUP('SUIVI DES VERIFICATIONS'!$AC543,'Liste 2'!$D$1:$E$12,2,FALSE)</f>
        <v>43616</v>
      </c>
      <c r="AE543" s="134" t="str">
        <f>IF('SUIVI DES VERIFICATIONS'!$V543="","",(MONTH('SUIVI DES VERIFICATIONS'!$V543))-(MONTH('SUIVI DES VERIFICATIONS'!$AD543)))</f>
        <v/>
      </c>
      <c r="AF543" s="134" t="str">
        <f>IF(V543="","",VLOOKUP(MONTH(V543),LISTES!$A$15:$B$26,2,FALSE))</f>
        <v/>
      </c>
      <c r="AG543" s="136"/>
      <c r="AH543" s="81"/>
      <c r="AI543" s="81"/>
      <c r="AJ543" s="81" t="s">
        <v>529</v>
      </c>
      <c r="AK543" s="116"/>
      <c r="AL543" s="81"/>
      <c r="AM543" s="117"/>
      <c r="AN543" s="128"/>
      <c r="AO543" s="163">
        <f>IF('SUIVI DES VERIFICATIONS'!$V543&gt;0,IF('SUIVI DES VERIFICATIONS'!$W543="",1,0),0)</f>
        <v>0</v>
      </c>
      <c r="AP543" s="137">
        <f>IF('SUIVI DES VERIFICATIONS'!$V543&gt;0,IF('SUIVI DES VERIFICATIONS'!$X543="",1,0),0)</f>
        <v>0</v>
      </c>
      <c r="AQ543" s="137">
        <f>IF('SUIVI DES VERIFICATIONS'!$V543&gt;0,IF('SUIVI DES VERIFICATIONS'!$AG543="",1,0),0)</f>
        <v>0</v>
      </c>
      <c r="AR543" s="152" t="str">
        <f>IF(Y543="","",VLOOKUP(Y543,'[1]TABLEAU LC1'!A:A,1,FALSE))</f>
        <v/>
      </c>
    </row>
    <row r="544" spans="1:44" ht="30" customHeight="1">
      <c r="A544" s="94" t="str">
        <f t="shared" si="16"/>
        <v>43098-12--8</v>
      </c>
      <c r="B544" s="88">
        <v>43098</v>
      </c>
      <c r="C544" s="87" t="str">
        <f>VLOOKUP(A544,'Liste détentions mat2k'!$A$1:$I$2946,3,FALSE)</f>
        <v xml:space="preserve">GGM TOULON                    </v>
      </c>
      <c r="D544" s="89">
        <v>12</v>
      </c>
      <c r="E544" s="89"/>
      <c r="F544" s="89">
        <v>8</v>
      </c>
      <c r="G544" s="87" t="str">
        <f>IF('SUIVI DES VERIFICATIONS'!$D544="","",VLOOKUP(A544,'Liste détentions mat2k'!$A$1:$I$2946,5,FALSE))</f>
        <v xml:space="preserve">CIE MARSEILLE                 </v>
      </c>
      <c r="H544" s="87" t="str">
        <f>IF('SUIVI DES VERIFICATIONS'!$E544="","",VLOOKUP(A544,'Liste détentions mat2k'!$A$1:$I$2946,7,FALSE))</f>
        <v/>
      </c>
      <c r="I544" s="101" t="str">
        <f>IF('SUIVI DES VERIFICATIONS'!$F544="","",VLOOKUP(A544,'Liste détentions mat2k'!$A$1:$I$2946,9,FALSE))</f>
        <v xml:space="preserve">DIVERS                        </v>
      </c>
      <c r="J544" s="108" t="s">
        <v>525</v>
      </c>
      <c r="K544" s="105" t="s">
        <v>525</v>
      </c>
      <c r="L544" s="105" t="s">
        <v>525</v>
      </c>
      <c r="M544" s="105" t="s">
        <v>525</v>
      </c>
      <c r="N544" s="105" t="s">
        <v>525</v>
      </c>
      <c r="O544" s="105" t="s">
        <v>526</v>
      </c>
      <c r="P544" s="105"/>
      <c r="Q544" s="105"/>
      <c r="R544" s="105"/>
      <c r="S544" s="105"/>
      <c r="T544" s="105"/>
      <c r="U544" s="113"/>
      <c r="V544" s="122"/>
      <c r="W544" s="119"/>
      <c r="X544" s="119"/>
      <c r="Y544" s="127"/>
      <c r="Z544" s="122"/>
      <c r="AA544" s="131"/>
      <c r="AB544" s="149" t="str">
        <f>IF('SUIVI DES VERIFICATIONS'!$V544="","",IF('SUIVI DES VERIFICATIONS'!$V544&lt;='SUIVI DES VERIFICATIONS'!$AD544,0,'SUIVI DES VERIFICATIONS'!$V544-'SUIVI DES VERIFICATIONS'!$AD544))</f>
        <v/>
      </c>
      <c r="AC544" s="138" t="str">
        <f t="shared" si="17"/>
        <v>JUIN</v>
      </c>
      <c r="AD544" s="139">
        <f>VLOOKUP('SUIVI DES VERIFICATIONS'!$AC544,'Liste 2'!$D$1:$E$12,2,FALSE)</f>
        <v>43646</v>
      </c>
      <c r="AE544" s="138" t="str">
        <f>IF('SUIVI DES VERIFICATIONS'!$V544="","",(MONTH('SUIVI DES VERIFICATIONS'!$V544))-(MONTH('SUIVI DES VERIFICATIONS'!$AD544)))</f>
        <v/>
      </c>
      <c r="AF544" s="138" t="str">
        <f>IF(V544="","",VLOOKUP(MONTH(V544),LISTES!$A$15:$B$26,2,FALSE))</f>
        <v/>
      </c>
      <c r="AG544" s="140"/>
      <c r="AH544" s="87"/>
      <c r="AI544" s="87"/>
      <c r="AJ544" s="87" t="s">
        <v>529</v>
      </c>
      <c r="AK544" s="118"/>
      <c r="AL544" s="87"/>
      <c r="AM544" s="119"/>
      <c r="AN544" s="127"/>
      <c r="AO544" s="162">
        <f>IF('SUIVI DES VERIFICATIONS'!$V544&gt;0,IF('SUIVI DES VERIFICATIONS'!$W544="",1,0),0)</f>
        <v>0</v>
      </c>
      <c r="AP544" s="141">
        <f>IF('SUIVI DES VERIFICATIONS'!$V544&gt;0,IF('SUIVI DES VERIFICATIONS'!$X544="",1,0),0)</f>
        <v>0</v>
      </c>
      <c r="AQ544" s="141">
        <f>IF('SUIVI DES VERIFICATIONS'!$V544&gt;0,IF('SUIVI DES VERIFICATIONS'!$AG544="",1,0),0)</f>
        <v>0</v>
      </c>
      <c r="AR544" s="150" t="str">
        <f>IF(Y544="","",VLOOKUP(Y544,'[1]TABLEAU LC1'!A:A,1,FALSE))</f>
        <v/>
      </c>
    </row>
    <row r="545" spans="1:44" ht="30" customHeight="1">
      <c r="A545" s="95" t="str">
        <f t="shared" si="16"/>
        <v>43098-13--0</v>
      </c>
      <c r="B545" s="85">
        <v>43098</v>
      </c>
      <c r="C545" s="81" t="str">
        <f>VLOOKUP(A545,'Liste détentions mat2k'!$A$1:$I$2946,3,FALSE)</f>
        <v xml:space="preserve">GGM TOULON                    </v>
      </c>
      <c r="D545" s="86">
        <v>13</v>
      </c>
      <c r="E545" s="86"/>
      <c r="F545" s="86">
        <v>0</v>
      </c>
      <c r="G545" s="81" t="str">
        <f>IF('SUIVI DES VERIFICATIONS'!$D545="","",VLOOKUP(A545,'Liste détentions mat2k'!$A$1:$I$2946,5,FALSE))</f>
        <v xml:space="preserve">PSMP MARSEILLE-JOLIETTE       </v>
      </c>
      <c r="H545" s="81" t="str">
        <f>IF('SUIVI DES VERIFICATIONS'!$E545="","",VLOOKUP(A545,'Liste détentions mat2k'!$A$1:$I$2946,7,FALSE))</f>
        <v/>
      </c>
      <c r="I545" s="102" t="str">
        <f>IF('SUIVI DES VERIFICATIONS'!$F545="","",VLOOKUP(A545,'Liste détentions mat2k'!$A$1:$I$2946,9,FALSE))</f>
        <v xml:space="preserve">PHOTAV                        </v>
      </c>
      <c r="J545" s="109" t="s">
        <v>525</v>
      </c>
      <c r="K545" s="104" t="s">
        <v>526</v>
      </c>
      <c r="L545" s="104" t="s">
        <v>525</v>
      </c>
      <c r="M545" s="104" t="s">
        <v>525</v>
      </c>
      <c r="N545" s="104" t="s">
        <v>525</v>
      </c>
      <c r="O545" s="104" t="s">
        <v>525</v>
      </c>
      <c r="P545" s="104"/>
      <c r="Q545" s="104"/>
      <c r="R545" s="104"/>
      <c r="S545" s="104"/>
      <c r="T545" s="104"/>
      <c r="U545" s="114"/>
      <c r="V545" s="123">
        <v>43495</v>
      </c>
      <c r="W545" s="117" t="s">
        <v>542</v>
      </c>
      <c r="X545" s="117" t="s">
        <v>825</v>
      </c>
      <c r="Y545" s="128" t="s">
        <v>580</v>
      </c>
      <c r="Z545" s="123">
        <v>43493</v>
      </c>
      <c r="AA545" s="132"/>
      <c r="AB545" s="151">
        <f>IF('SUIVI DES VERIFICATIONS'!$V545="","",IF('SUIVI DES VERIFICATIONS'!$V545&lt;='SUIVI DES VERIFICATIONS'!$AD545,0,'SUIVI DES VERIFICATIONS'!$V545-'SUIVI DES VERIFICATIONS'!$AD545))</f>
        <v>0</v>
      </c>
      <c r="AC545" s="134" t="str">
        <f t="shared" si="17"/>
        <v>FEVRIER</v>
      </c>
      <c r="AD545" s="135">
        <f>VLOOKUP('SUIVI DES VERIFICATIONS'!$AC545,'Liste 2'!$D$1:$E$12,2,FALSE)</f>
        <v>43524</v>
      </c>
      <c r="AE545" s="134">
        <f>IF('SUIVI DES VERIFICATIONS'!$V545="","",(MONTH('SUIVI DES VERIFICATIONS'!$V545))-(MONTH('SUIVI DES VERIFICATIONS'!$AD545)))</f>
        <v>-1</v>
      </c>
      <c r="AF545" s="134" t="str">
        <f>IF(V545="","",VLOOKUP(MONTH(V545),LISTES!$A$15:$B$26,2,FALSE))</f>
        <v>JANVIER</v>
      </c>
      <c r="AG545" s="136" t="s">
        <v>6</v>
      </c>
      <c r="AH545" s="81"/>
      <c r="AI545" s="81"/>
      <c r="AJ545" s="81"/>
      <c r="AK545" s="116"/>
      <c r="AL545" s="81"/>
      <c r="AM545" s="117"/>
      <c r="AN545" s="128"/>
      <c r="AO545" s="163">
        <f>IF('SUIVI DES VERIFICATIONS'!$V545&gt;0,IF('SUIVI DES VERIFICATIONS'!$W545="",1,0),0)</f>
        <v>0</v>
      </c>
      <c r="AP545" s="137">
        <f>IF('SUIVI DES VERIFICATIONS'!$V545&gt;0,IF('SUIVI DES VERIFICATIONS'!$X545="",1,0),0)</f>
        <v>0</v>
      </c>
      <c r="AQ545" s="137">
        <f>IF('SUIVI DES VERIFICATIONS'!$V545&gt;0,IF('SUIVI DES VERIFICATIONS'!$AG545="",1,0),0)</f>
        <v>0</v>
      </c>
      <c r="AR545" s="152" t="str">
        <f>IF(Y545="","",VLOOKUP(Y545,'[1]TABLEAU LC1'!A:A,1,FALSE))</f>
        <v>2019-198</v>
      </c>
    </row>
    <row r="546" spans="1:44" ht="30" customHeight="1">
      <c r="A546" s="94" t="str">
        <f t="shared" si="16"/>
        <v>43098-13--1</v>
      </c>
      <c r="B546" s="88">
        <v>43098</v>
      </c>
      <c r="C546" s="87" t="str">
        <f>VLOOKUP(A546,'Liste détentions mat2k'!$A$1:$I$2946,3,FALSE)</f>
        <v xml:space="preserve">GGM TOULON                    </v>
      </c>
      <c r="D546" s="89">
        <v>13</v>
      </c>
      <c r="E546" s="89"/>
      <c r="F546" s="89">
        <v>1</v>
      </c>
      <c r="G546" s="87" t="str">
        <f>IF('SUIVI DES VERIFICATIONS'!$D546="","",VLOOKUP(A546,'Liste détentions mat2k'!$A$1:$I$2946,5,FALSE))</f>
        <v xml:space="preserve">PSMP MARSEILLE-JOLIETTE       </v>
      </c>
      <c r="H546" s="87" t="str">
        <f>IF('SUIVI DES VERIFICATIONS'!$E546="","",VLOOKUP(A546,'Liste détentions mat2k'!$A$1:$I$2946,7,FALSE))</f>
        <v/>
      </c>
      <c r="I546" s="101" t="str">
        <f>IF('SUIVI DES VERIFICATIONS'!$F546="","",VLOOKUP(A546,'Liste détentions mat2k'!$A$1:$I$2946,9,FALSE))</f>
        <v xml:space="preserve">EFFETS SPECIAUX               </v>
      </c>
      <c r="J546" s="108" t="s">
        <v>525</v>
      </c>
      <c r="K546" s="105" t="s">
        <v>525</v>
      </c>
      <c r="L546" s="105" t="s">
        <v>526</v>
      </c>
      <c r="M546" s="105" t="s">
        <v>525</v>
      </c>
      <c r="N546" s="105" t="s">
        <v>525</v>
      </c>
      <c r="O546" s="105" t="s">
        <v>525</v>
      </c>
      <c r="P546" s="105"/>
      <c r="Q546" s="105"/>
      <c r="R546" s="105"/>
      <c r="S546" s="105"/>
      <c r="T546" s="105"/>
      <c r="U546" s="113"/>
      <c r="V546" s="122">
        <v>43522</v>
      </c>
      <c r="W546" s="119" t="s">
        <v>542</v>
      </c>
      <c r="X546" s="119" t="s">
        <v>825</v>
      </c>
      <c r="Y546" s="127" t="s">
        <v>721</v>
      </c>
      <c r="Z546" s="122">
        <v>43522</v>
      </c>
      <c r="AA546" s="131"/>
      <c r="AB546" s="149">
        <f>IF('SUIVI DES VERIFICATIONS'!$V546="","",IF('SUIVI DES VERIFICATIONS'!$V546&lt;='SUIVI DES VERIFICATIONS'!$AD546,0,'SUIVI DES VERIFICATIONS'!$V546-'SUIVI DES VERIFICATIONS'!$AD546))</f>
        <v>0</v>
      </c>
      <c r="AC546" s="138" t="str">
        <f t="shared" si="17"/>
        <v>MARS</v>
      </c>
      <c r="AD546" s="139">
        <f>VLOOKUP('SUIVI DES VERIFICATIONS'!$AC546,'Liste 2'!$D$1:$E$12,2,FALSE)</f>
        <v>43555</v>
      </c>
      <c r="AE546" s="138">
        <f>IF('SUIVI DES VERIFICATIONS'!$V546="","",(MONTH('SUIVI DES VERIFICATIONS'!$V546))-(MONTH('SUIVI DES VERIFICATIONS'!$AD546)))</f>
        <v>-1</v>
      </c>
      <c r="AF546" s="138" t="str">
        <f>IF(V546="","",VLOOKUP(MONTH(V546),LISTES!$A$15:$B$26,2,FALSE))</f>
        <v>FEVRIER</v>
      </c>
      <c r="AG546" s="140" t="s">
        <v>7</v>
      </c>
      <c r="AH546" s="87"/>
      <c r="AI546" s="87"/>
      <c r="AJ546" s="87" t="s">
        <v>529</v>
      </c>
      <c r="AK546" s="118">
        <v>43538</v>
      </c>
      <c r="AL546" s="87"/>
      <c r="AM546" s="119"/>
      <c r="AN546" s="127"/>
      <c r="AO546" s="162">
        <f>IF('SUIVI DES VERIFICATIONS'!$V546&gt;0,IF('SUIVI DES VERIFICATIONS'!$W546="",1,0),0)</f>
        <v>0</v>
      </c>
      <c r="AP546" s="141">
        <f>IF('SUIVI DES VERIFICATIONS'!$V546&gt;0,IF('SUIVI DES VERIFICATIONS'!$X546="",1,0),0)</f>
        <v>0</v>
      </c>
      <c r="AQ546" s="141">
        <f>IF('SUIVI DES VERIFICATIONS'!$V546&gt;0,IF('SUIVI DES VERIFICATIONS'!$AG546="",1,0),0)</f>
        <v>0</v>
      </c>
      <c r="AR546" s="150" t="str">
        <f>IF(Y546="","",VLOOKUP(Y546,'[1]TABLEAU LC1'!A:A,1,FALSE))</f>
        <v>2019-470</v>
      </c>
    </row>
    <row r="547" spans="1:44" ht="30" customHeight="1">
      <c r="A547" s="95" t="str">
        <f t="shared" si="16"/>
        <v>43098-13--11</v>
      </c>
      <c r="B547" s="85">
        <v>43098</v>
      </c>
      <c r="C547" s="81" t="str">
        <f>VLOOKUP(A547,'Liste détentions mat2k'!$A$1:$I$2946,3,FALSE)</f>
        <v xml:space="preserve">GGM TOULON                    </v>
      </c>
      <c r="D547" s="86">
        <v>13</v>
      </c>
      <c r="E547" s="86"/>
      <c r="F547" s="86">
        <v>11</v>
      </c>
      <c r="G547" s="81" t="str">
        <f>IF('SUIVI DES VERIFICATIONS'!$D547="","",VLOOKUP(A547,'Liste détentions mat2k'!$A$1:$I$2946,5,FALSE))</f>
        <v xml:space="preserve">PSMP MARSEILLE-JOLIETTE       </v>
      </c>
      <c r="H547" s="81" t="str">
        <f>IF('SUIVI DES VERIFICATIONS'!$E547="","",VLOOKUP(A547,'Liste détentions mat2k'!$A$1:$I$2946,7,FALSE))</f>
        <v/>
      </c>
      <c r="I547" s="102" t="str">
        <f>IF('SUIVI DES VERIFICATIONS'!$F547="","",VLOOKUP(A547,'Liste détentions mat2k'!$A$1:$I$2946,9,FALSE))</f>
        <v xml:space="preserve">CYNOPHILE                     </v>
      </c>
      <c r="J547" s="109"/>
      <c r="K547" s="104" t="s">
        <v>525</v>
      </c>
      <c r="L547" s="104" t="s">
        <v>525</v>
      </c>
      <c r="M547" s="104" t="s">
        <v>525</v>
      </c>
      <c r="N547" s="104" t="s">
        <v>525</v>
      </c>
      <c r="O547" s="104" t="s">
        <v>526</v>
      </c>
      <c r="P547" s="104"/>
      <c r="Q547" s="104"/>
      <c r="R547" s="104"/>
      <c r="S547" s="104"/>
      <c r="T547" s="104"/>
      <c r="U547" s="114"/>
      <c r="V547" s="123"/>
      <c r="W547" s="117"/>
      <c r="X547" s="117"/>
      <c r="Y547" s="128"/>
      <c r="Z547" s="123"/>
      <c r="AA547" s="132"/>
      <c r="AB547" s="151" t="str">
        <f>IF('SUIVI DES VERIFICATIONS'!$V547="","",IF('SUIVI DES VERIFICATIONS'!$V547&lt;='SUIVI DES VERIFICATIONS'!$AD547,0,'SUIVI DES VERIFICATIONS'!$V547-'SUIVI DES VERIFICATIONS'!$AD547))</f>
        <v/>
      </c>
      <c r="AC547" s="134" t="str">
        <f t="shared" si="17"/>
        <v>JUIN</v>
      </c>
      <c r="AD547" s="135">
        <f>VLOOKUP('SUIVI DES VERIFICATIONS'!$AC547,'Liste 2'!$D$1:$E$12,2,FALSE)</f>
        <v>43646</v>
      </c>
      <c r="AE547" s="134" t="str">
        <f>IF('SUIVI DES VERIFICATIONS'!$V547="","",(MONTH('SUIVI DES VERIFICATIONS'!$V547))-(MONTH('SUIVI DES VERIFICATIONS'!$AD547)))</f>
        <v/>
      </c>
      <c r="AF547" s="134" t="str">
        <f>IF(V547="","",VLOOKUP(MONTH(V547),LISTES!$A$15:$B$26,2,FALSE))</f>
        <v/>
      </c>
      <c r="AG547" s="136"/>
      <c r="AH547" s="81"/>
      <c r="AI547" s="81"/>
      <c r="AJ547" s="81" t="s">
        <v>529</v>
      </c>
      <c r="AK547" s="116"/>
      <c r="AL547" s="81"/>
      <c r="AM547" s="117"/>
      <c r="AN547" s="128"/>
      <c r="AO547" s="163">
        <f>IF('SUIVI DES VERIFICATIONS'!$V547&gt;0,IF('SUIVI DES VERIFICATIONS'!$W547="",1,0),0)</f>
        <v>0</v>
      </c>
      <c r="AP547" s="137">
        <f>IF('SUIVI DES VERIFICATIONS'!$V547&gt;0,IF('SUIVI DES VERIFICATIONS'!$X547="",1,0),0)</f>
        <v>0</v>
      </c>
      <c r="AQ547" s="137">
        <f>IF('SUIVI DES VERIFICATIONS'!$V547&gt;0,IF('SUIVI DES VERIFICATIONS'!$AG547="",1,0),0)</f>
        <v>0</v>
      </c>
      <c r="AR547" s="152" t="str">
        <f>IF(Y547="","",VLOOKUP(Y547,'[1]TABLEAU LC1'!A:A,1,FALSE))</f>
        <v/>
      </c>
    </row>
    <row r="548" spans="1:44" ht="30" customHeight="1">
      <c r="A548" s="94" t="str">
        <f t="shared" si="16"/>
        <v>43098-13--5</v>
      </c>
      <c r="B548" s="88">
        <v>43098</v>
      </c>
      <c r="C548" s="87" t="str">
        <f>VLOOKUP(A548,'Liste détentions mat2k'!$A$1:$I$2946,3,FALSE)</f>
        <v xml:space="preserve">GGM TOULON                    </v>
      </c>
      <c r="D548" s="89">
        <v>13</v>
      </c>
      <c r="E548" s="89"/>
      <c r="F548" s="89">
        <v>5</v>
      </c>
      <c r="G548" s="87" t="str">
        <f>IF('SUIVI DES VERIFICATIONS'!$D548="","",VLOOKUP(A548,'Liste détentions mat2k'!$A$1:$I$2946,5,FALSE))</f>
        <v xml:space="preserve">PSMP MARSEILLE-JOLIETTE       </v>
      </c>
      <c r="H548" s="87" t="str">
        <f>IF('SUIVI DES VERIFICATIONS'!$E548="","",VLOOKUP(A548,'Liste détentions mat2k'!$A$1:$I$2946,7,FALSE))</f>
        <v/>
      </c>
      <c r="I548" s="101" t="str">
        <f>IF('SUIVI DES VERIFICATIONS'!$F548="","",VLOOKUP(A548,'Liste détentions mat2k'!$A$1:$I$2946,9,FALSE))</f>
        <v xml:space="preserve">MOBILIER DE BUREAU            </v>
      </c>
      <c r="J548" s="108" t="s">
        <v>525</v>
      </c>
      <c r="K548" s="105" t="s">
        <v>526</v>
      </c>
      <c r="L548" s="105" t="s">
        <v>525</v>
      </c>
      <c r="M548" s="105" t="s">
        <v>525</v>
      </c>
      <c r="N548" s="105" t="s">
        <v>525</v>
      </c>
      <c r="O548" s="105" t="s">
        <v>525</v>
      </c>
      <c r="P548" s="105"/>
      <c r="Q548" s="105"/>
      <c r="R548" s="105"/>
      <c r="S548" s="105"/>
      <c r="T548" s="105"/>
      <c r="U548" s="113"/>
      <c r="V548" s="122"/>
      <c r="W548" s="119"/>
      <c r="X548" s="119"/>
      <c r="Y548" s="127"/>
      <c r="Z548" s="122">
        <v>43493</v>
      </c>
      <c r="AA548" s="131" t="s">
        <v>833</v>
      </c>
      <c r="AB548" s="149" t="str">
        <f>IF('SUIVI DES VERIFICATIONS'!$V548="","",IF('SUIVI DES VERIFICATIONS'!$V548&lt;='SUIVI DES VERIFICATIONS'!$AD548,0,'SUIVI DES VERIFICATIONS'!$V548-'SUIVI DES VERIFICATIONS'!$AD548))</f>
        <v/>
      </c>
      <c r="AC548" s="138" t="str">
        <f t="shared" si="17"/>
        <v>FEVRIER</v>
      </c>
      <c r="AD548" s="139">
        <f>VLOOKUP('SUIVI DES VERIFICATIONS'!$AC548,'Liste 2'!$D$1:$E$12,2,FALSE)</f>
        <v>43524</v>
      </c>
      <c r="AE548" s="138" t="str">
        <f>IF('SUIVI DES VERIFICATIONS'!$V548="","",(MONTH('SUIVI DES VERIFICATIONS'!$V548))-(MONTH('SUIVI DES VERIFICATIONS'!$AD548)))</f>
        <v/>
      </c>
      <c r="AF548" s="138" t="str">
        <f>IF(V548="","",VLOOKUP(MONTH(V548),LISTES!$A$15:$B$26,2,FALSE))</f>
        <v/>
      </c>
      <c r="AG548" s="140"/>
      <c r="AH548" s="87"/>
      <c r="AI548" s="87"/>
      <c r="AJ548" s="87"/>
      <c r="AK548" s="118"/>
      <c r="AL548" s="87"/>
      <c r="AM548" s="119"/>
      <c r="AN548" s="127"/>
      <c r="AO548" s="162">
        <f>IF('SUIVI DES VERIFICATIONS'!$V548&gt;0,IF('SUIVI DES VERIFICATIONS'!$W548="",1,0),0)</f>
        <v>0</v>
      </c>
      <c r="AP548" s="141">
        <f>IF('SUIVI DES VERIFICATIONS'!$V548&gt;0,IF('SUIVI DES VERIFICATIONS'!$X548="",1,0),0)</f>
        <v>0</v>
      </c>
      <c r="AQ548" s="141">
        <f>IF('SUIVI DES VERIFICATIONS'!$V548&gt;0,IF('SUIVI DES VERIFICATIONS'!$AG548="",1,0),0)</f>
        <v>0</v>
      </c>
      <c r="AR548" s="150" t="str">
        <f>IF(Y548="","",VLOOKUP(Y548,'[1]TABLEAU LC1'!A:A,1,FALSE))</f>
        <v/>
      </c>
    </row>
    <row r="549" spans="1:44" ht="30" customHeight="1">
      <c r="A549" s="95" t="str">
        <f t="shared" si="16"/>
        <v>43098-14--2</v>
      </c>
      <c r="B549" s="85">
        <v>43098</v>
      </c>
      <c r="C549" s="81" t="str">
        <f>VLOOKUP(A549,'Liste détentions mat2k'!$A$1:$I$2946,3,FALSE)</f>
        <v xml:space="preserve">GGM TOULON                    </v>
      </c>
      <c r="D549" s="86">
        <v>14</v>
      </c>
      <c r="E549" s="86"/>
      <c r="F549" s="86">
        <v>2</v>
      </c>
      <c r="G549" s="81" t="str">
        <f>IF('SUIVI DES VERIFICATIONS'!$D549="","",VLOOKUP(A549,'Liste détentions mat2k'!$A$1:$I$2946,5,FALSE))</f>
        <v xml:space="preserve">BSL MARSEILLE                 </v>
      </c>
      <c r="H549" s="81" t="str">
        <f>IF('SUIVI DES VERIFICATIONS'!$E549="","",VLOOKUP(A549,'Liste détentions mat2k'!$A$1:$I$2946,7,FALSE))</f>
        <v/>
      </c>
      <c r="I549" s="102" t="str">
        <f>IF('SUIVI DES VERIFICATIONS'!$F549="","",VLOOKUP(A549,'Liste détentions mat2k'!$A$1:$I$2946,9,FALSE))</f>
        <v xml:space="preserve">DIVERS                        </v>
      </c>
      <c r="J549" s="109"/>
      <c r="K549" s="104" t="s">
        <v>525</v>
      </c>
      <c r="L549" s="104" t="s">
        <v>525</v>
      </c>
      <c r="M549" s="104" t="s">
        <v>525</v>
      </c>
      <c r="N549" s="104" t="s">
        <v>525</v>
      </c>
      <c r="O549" s="104" t="s">
        <v>526</v>
      </c>
      <c r="P549" s="104"/>
      <c r="Q549" s="104"/>
      <c r="R549" s="104"/>
      <c r="S549" s="104"/>
      <c r="T549" s="104"/>
      <c r="U549" s="114"/>
      <c r="V549" s="123"/>
      <c r="W549" s="117"/>
      <c r="X549" s="117"/>
      <c r="Y549" s="128"/>
      <c r="Z549" s="123"/>
      <c r="AA549" s="132"/>
      <c r="AB549" s="151" t="str">
        <f>IF('SUIVI DES VERIFICATIONS'!$V549="","",IF('SUIVI DES VERIFICATIONS'!$V549&lt;='SUIVI DES VERIFICATIONS'!$AD549,0,'SUIVI DES VERIFICATIONS'!$V549-'SUIVI DES VERIFICATIONS'!$AD549))</f>
        <v/>
      </c>
      <c r="AC549" s="134" t="str">
        <f t="shared" si="17"/>
        <v>JUIN</v>
      </c>
      <c r="AD549" s="135">
        <f>VLOOKUP('SUIVI DES VERIFICATIONS'!$AC549,'Liste 2'!$D$1:$E$12,2,FALSE)</f>
        <v>43646</v>
      </c>
      <c r="AE549" s="134" t="str">
        <f>IF('SUIVI DES VERIFICATIONS'!$V549="","",(MONTH('SUIVI DES VERIFICATIONS'!$V549))-(MONTH('SUIVI DES VERIFICATIONS'!$AD549)))</f>
        <v/>
      </c>
      <c r="AF549" s="134" t="str">
        <f>IF(V549="","",VLOOKUP(MONTH(V549),LISTES!$A$15:$B$26,2,FALSE))</f>
        <v/>
      </c>
      <c r="AG549" s="136"/>
      <c r="AH549" s="81"/>
      <c r="AI549" s="81"/>
      <c r="AJ549" s="81" t="s">
        <v>529</v>
      </c>
      <c r="AK549" s="116"/>
      <c r="AL549" s="81"/>
      <c r="AM549" s="117"/>
      <c r="AN549" s="128"/>
      <c r="AO549" s="163">
        <f>IF('SUIVI DES VERIFICATIONS'!$V549&gt;0,IF('SUIVI DES VERIFICATIONS'!$W549="",1,0),0)</f>
        <v>0</v>
      </c>
      <c r="AP549" s="137">
        <f>IF('SUIVI DES VERIFICATIONS'!$V549&gt;0,IF('SUIVI DES VERIFICATIONS'!$X549="",1,0),0)</f>
        <v>0</v>
      </c>
      <c r="AQ549" s="137">
        <f>IF('SUIVI DES VERIFICATIONS'!$V549&gt;0,IF('SUIVI DES VERIFICATIONS'!$AG549="",1,0),0)</f>
        <v>0</v>
      </c>
      <c r="AR549" s="152" t="str">
        <f>IF(Y549="","",VLOOKUP(Y549,'[1]TABLEAU LC1'!A:A,1,FALSE))</f>
        <v/>
      </c>
    </row>
    <row r="550" spans="1:44" ht="30" customHeight="1">
      <c r="A550" s="94" t="str">
        <f t="shared" si="16"/>
        <v>43098-14--4</v>
      </c>
      <c r="B550" s="88">
        <v>43098</v>
      </c>
      <c r="C550" s="87" t="str">
        <f>VLOOKUP(A550,'Liste détentions mat2k'!$A$1:$I$2946,3,FALSE)</f>
        <v xml:space="preserve">GGM TOULON                    </v>
      </c>
      <c r="D550" s="89">
        <v>14</v>
      </c>
      <c r="E550" s="89"/>
      <c r="F550" s="89">
        <v>4</v>
      </c>
      <c r="G550" s="87" t="str">
        <f>IF('SUIVI DES VERIFICATIONS'!$D550="","",VLOOKUP(A550,'Liste détentions mat2k'!$A$1:$I$2946,5,FALSE))</f>
        <v xml:space="preserve">BSL MARSEILLE                 </v>
      </c>
      <c r="H550" s="87" t="str">
        <f>IF('SUIVI DES VERIFICATIONS'!$E550="","",VLOOKUP(A550,'Liste détentions mat2k'!$A$1:$I$2946,7,FALSE))</f>
        <v/>
      </c>
      <c r="I550" s="101" t="str">
        <f>IF('SUIVI DES VERIFICATIONS'!$F550="","",VLOOKUP(A550,'Liste détentions mat2k'!$A$1:$I$2946,9,FALSE))</f>
        <v xml:space="preserve">MOTOCYCLISTE                  </v>
      </c>
      <c r="J550" s="108" t="s">
        <v>525</v>
      </c>
      <c r="K550" s="105" t="s">
        <v>525</v>
      </c>
      <c r="L550" s="105" t="s">
        <v>525</v>
      </c>
      <c r="M550" s="105" t="s">
        <v>525</v>
      </c>
      <c r="N550" s="105" t="s">
        <v>525</v>
      </c>
      <c r="O550" s="105" t="s">
        <v>526</v>
      </c>
      <c r="P550" s="105"/>
      <c r="Q550" s="105"/>
      <c r="R550" s="105"/>
      <c r="S550" s="105"/>
      <c r="T550" s="105"/>
      <c r="U550" s="113"/>
      <c r="V550" s="122"/>
      <c r="W550" s="119"/>
      <c r="X550" s="119"/>
      <c r="Y550" s="127"/>
      <c r="Z550" s="122"/>
      <c r="AA550" s="131"/>
      <c r="AB550" s="149" t="str">
        <f>IF('SUIVI DES VERIFICATIONS'!$V550="","",IF('SUIVI DES VERIFICATIONS'!$V550&lt;='SUIVI DES VERIFICATIONS'!$AD550,0,'SUIVI DES VERIFICATIONS'!$V550-'SUIVI DES VERIFICATIONS'!$AD550))</f>
        <v/>
      </c>
      <c r="AC550" s="138" t="str">
        <f t="shared" si="17"/>
        <v>JUIN</v>
      </c>
      <c r="AD550" s="139">
        <f>VLOOKUP('SUIVI DES VERIFICATIONS'!$AC550,'Liste 2'!$D$1:$E$12,2,FALSE)</f>
        <v>43646</v>
      </c>
      <c r="AE550" s="138" t="str">
        <f>IF('SUIVI DES VERIFICATIONS'!$V550="","",(MONTH('SUIVI DES VERIFICATIONS'!$V550))-(MONTH('SUIVI DES VERIFICATIONS'!$AD550)))</f>
        <v/>
      </c>
      <c r="AF550" s="138" t="str">
        <f>IF(V550="","",VLOOKUP(MONTH(V550),LISTES!$A$15:$B$26,2,FALSE))</f>
        <v/>
      </c>
      <c r="AG550" s="140"/>
      <c r="AH550" s="87"/>
      <c r="AI550" s="87"/>
      <c r="AJ550" s="87" t="s">
        <v>529</v>
      </c>
      <c r="AK550" s="118"/>
      <c r="AL550" s="87"/>
      <c r="AM550" s="119"/>
      <c r="AN550" s="127"/>
      <c r="AO550" s="162">
        <f>IF('SUIVI DES VERIFICATIONS'!$V550&gt;0,IF('SUIVI DES VERIFICATIONS'!$W550="",1,0),0)</f>
        <v>0</v>
      </c>
      <c r="AP550" s="141">
        <f>IF('SUIVI DES VERIFICATIONS'!$V550&gt;0,IF('SUIVI DES VERIFICATIONS'!$X550="",1,0),0)</f>
        <v>0</v>
      </c>
      <c r="AQ550" s="141">
        <f>IF('SUIVI DES VERIFICATIONS'!$V550&gt;0,IF('SUIVI DES VERIFICATIONS'!$AG550="",1,0),0)</f>
        <v>0</v>
      </c>
      <c r="AR550" s="150" t="str">
        <f>IF(Y550="","",VLOOKUP(Y550,'[1]TABLEAU LC1'!A:A,1,FALSE))</f>
        <v/>
      </c>
    </row>
    <row r="551" spans="1:44" ht="30" customHeight="1">
      <c r="A551" s="95" t="str">
        <f t="shared" si="16"/>
        <v>43098-14--5</v>
      </c>
      <c r="B551" s="85">
        <v>43098</v>
      </c>
      <c r="C551" s="81" t="str">
        <f>VLOOKUP(A551,'Liste détentions mat2k'!$A$1:$I$2946,3,FALSE)</f>
        <v xml:space="preserve">GGM TOULON                    </v>
      </c>
      <c r="D551" s="86">
        <v>14</v>
      </c>
      <c r="E551" s="86"/>
      <c r="F551" s="86">
        <v>5</v>
      </c>
      <c r="G551" s="81" t="str">
        <f>IF('SUIVI DES VERIFICATIONS'!$D551="","",VLOOKUP(A551,'Liste détentions mat2k'!$A$1:$I$2946,5,FALSE))</f>
        <v xml:space="preserve">BSL MARSEILLE                 </v>
      </c>
      <c r="H551" s="81" t="str">
        <f>IF('SUIVI DES VERIFICATIONS'!$E551="","",VLOOKUP(A551,'Liste détentions mat2k'!$A$1:$I$2946,7,FALSE))</f>
        <v/>
      </c>
      <c r="I551" s="102" t="str">
        <f>IF('SUIVI DES VERIFICATIONS'!$F551="","",VLOOKUP(A551,'Liste détentions mat2k'!$A$1:$I$2946,9,FALSE))</f>
        <v xml:space="preserve">PHOTAV                        </v>
      </c>
      <c r="J551" s="109" t="s">
        <v>525</v>
      </c>
      <c r="K551" s="104" t="s">
        <v>525</v>
      </c>
      <c r="L551" s="104" t="s">
        <v>525</v>
      </c>
      <c r="M551" s="104" t="s">
        <v>525</v>
      </c>
      <c r="N551" s="104" t="s">
        <v>525</v>
      </c>
      <c r="O551" s="104" t="s">
        <v>526</v>
      </c>
      <c r="P551" s="104"/>
      <c r="Q551" s="104"/>
      <c r="R551" s="104"/>
      <c r="S551" s="104"/>
      <c r="T551" s="104"/>
      <c r="U551" s="114"/>
      <c r="V551" s="123"/>
      <c r="W551" s="117"/>
      <c r="X551" s="117"/>
      <c r="Y551" s="128"/>
      <c r="Z551" s="123"/>
      <c r="AA551" s="132"/>
      <c r="AB551" s="151" t="str">
        <f>IF('SUIVI DES VERIFICATIONS'!$V551="","",IF('SUIVI DES VERIFICATIONS'!$V551&lt;='SUIVI DES VERIFICATIONS'!$AD551,0,'SUIVI DES VERIFICATIONS'!$V551-'SUIVI DES VERIFICATIONS'!$AD551))</f>
        <v/>
      </c>
      <c r="AC551" s="134" t="str">
        <f t="shared" si="17"/>
        <v>JUIN</v>
      </c>
      <c r="AD551" s="135">
        <f>VLOOKUP('SUIVI DES VERIFICATIONS'!$AC551,'Liste 2'!$D$1:$E$12,2,FALSE)</f>
        <v>43646</v>
      </c>
      <c r="AE551" s="134" t="str">
        <f>IF('SUIVI DES VERIFICATIONS'!$V551="","",(MONTH('SUIVI DES VERIFICATIONS'!$V551))-(MONTH('SUIVI DES VERIFICATIONS'!$AD551)))</f>
        <v/>
      </c>
      <c r="AF551" s="134" t="str">
        <f>IF(V551="","",VLOOKUP(MONTH(V551),LISTES!$A$15:$B$26,2,FALSE))</f>
        <v/>
      </c>
      <c r="AG551" s="136"/>
      <c r="AH551" s="81"/>
      <c r="AI551" s="81"/>
      <c r="AJ551" s="81"/>
      <c r="AK551" s="116"/>
      <c r="AL551" s="81"/>
      <c r="AM551" s="117"/>
      <c r="AN551" s="128"/>
      <c r="AO551" s="163">
        <f>IF('SUIVI DES VERIFICATIONS'!$V551&gt;0,IF('SUIVI DES VERIFICATIONS'!$W551="",1,0),0)</f>
        <v>0</v>
      </c>
      <c r="AP551" s="137">
        <f>IF('SUIVI DES VERIFICATIONS'!$V551&gt;0,IF('SUIVI DES VERIFICATIONS'!$X551="",1,0),0)</f>
        <v>0</v>
      </c>
      <c r="AQ551" s="137">
        <f>IF('SUIVI DES VERIFICATIONS'!$V551&gt;0,IF('SUIVI DES VERIFICATIONS'!$AG551="",1,0),0)</f>
        <v>0</v>
      </c>
      <c r="AR551" s="152" t="str">
        <f>IF(Y551="","",VLOOKUP(Y551,'[1]TABLEAU LC1'!A:A,1,FALSE))</f>
        <v/>
      </c>
    </row>
    <row r="552" spans="1:44" ht="30" customHeight="1">
      <c r="A552" s="94" t="str">
        <f t="shared" si="16"/>
        <v>43098-15--0</v>
      </c>
      <c r="B552" s="88">
        <v>43098</v>
      </c>
      <c r="C552" s="87" t="str">
        <f>VLOOKUP(A552,'Liste détentions mat2k'!$A$1:$I$2946,3,FALSE)</f>
        <v xml:space="preserve">GGM TOULON                    </v>
      </c>
      <c r="D552" s="89">
        <v>15</v>
      </c>
      <c r="E552" s="89"/>
      <c r="F552" s="89">
        <v>0</v>
      </c>
      <c r="G552" s="87" t="str">
        <f>IF('SUIVI DES VERIFICATIONS'!$D552="","",VLOOKUP(A552,'Liste détentions mat2k'!$A$1:$I$2946,5,FALSE))</f>
        <v xml:space="preserve">BR MARSEILLE                  </v>
      </c>
      <c r="H552" s="87" t="str">
        <f>IF('SUIVI DES VERIFICATIONS'!$E552="","",VLOOKUP(A552,'Liste détentions mat2k'!$A$1:$I$2946,7,FALSE))</f>
        <v/>
      </c>
      <c r="I552" s="101" t="str">
        <f>IF('SUIVI DES VERIFICATIONS'!$F552="","",VLOOKUP(A552,'Liste détentions mat2k'!$A$1:$I$2946,9,FALSE))</f>
        <v xml:space="preserve">TIC/MAT PHOTAV                </v>
      </c>
      <c r="J552" s="108" t="s">
        <v>525</v>
      </c>
      <c r="K552" s="105" t="s">
        <v>525</v>
      </c>
      <c r="L552" s="105" t="s">
        <v>526</v>
      </c>
      <c r="M552" s="105" t="s">
        <v>525</v>
      </c>
      <c r="N552" s="105" t="s">
        <v>525</v>
      </c>
      <c r="O552" s="105" t="s">
        <v>525</v>
      </c>
      <c r="P552" s="105"/>
      <c r="Q552" s="105"/>
      <c r="R552" s="105"/>
      <c r="S552" s="105"/>
      <c r="T552" s="105"/>
      <c r="U552" s="113"/>
      <c r="V552" s="122">
        <v>43528</v>
      </c>
      <c r="W552" s="119" t="s">
        <v>542</v>
      </c>
      <c r="X552" s="119" t="s">
        <v>825</v>
      </c>
      <c r="Y552" s="127" t="s">
        <v>777</v>
      </c>
      <c r="Z552" s="122">
        <v>43522</v>
      </c>
      <c r="AA552" s="131"/>
      <c r="AB552" s="149">
        <f>IF('SUIVI DES VERIFICATIONS'!$V552="","",IF('SUIVI DES VERIFICATIONS'!$V552&lt;='SUIVI DES VERIFICATIONS'!$AD552,0,'SUIVI DES VERIFICATIONS'!$V552-'SUIVI DES VERIFICATIONS'!$AD552))</f>
        <v>0</v>
      </c>
      <c r="AC552" s="138" t="str">
        <f t="shared" si="17"/>
        <v>MARS</v>
      </c>
      <c r="AD552" s="139">
        <f>VLOOKUP('SUIVI DES VERIFICATIONS'!$AC552,'Liste 2'!$D$1:$E$12,2,FALSE)</f>
        <v>43555</v>
      </c>
      <c r="AE552" s="138">
        <f>IF('SUIVI DES VERIFICATIONS'!$V552="","",(MONTH('SUIVI DES VERIFICATIONS'!$V552))-(MONTH('SUIVI DES VERIFICATIONS'!$AD552)))</f>
        <v>0</v>
      </c>
      <c r="AF552" s="138" t="str">
        <f>IF(V552="","",VLOOKUP(MONTH(V552),LISTES!$A$15:$B$26,2,FALSE))</f>
        <v>MARS</v>
      </c>
      <c r="AG552" s="140" t="s">
        <v>7</v>
      </c>
      <c r="AH552" s="87"/>
      <c r="AI552" s="87"/>
      <c r="AJ552" s="87"/>
      <c r="AK552" s="118"/>
      <c r="AL552" s="87"/>
      <c r="AM552" s="119"/>
      <c r="AN552" s="127"/>
      <c r="AO552" s="162">
        <f>IF('SUIVI DES VERIFICATIONS'!$V552&gt;0,IF('SUIVI DES VERIFICATIONS'!$W552="",1,0),0)</f>
        <v>0</v>
      </c>
      <c r="AP552" s="141">
        <f>IF('SUIVI DES VERIFICATIONS'!$V552&gt;0,IF('SUIVI DES VERIFICATIONS'!$X552="",1,0),0)</f>
        <v>0</v>
      </c>
      <c r="AQ552" s="141">
        <f>IF('SUIVI DES VERIFICATIONS'!$V552&gt;0,IF('SUIVI DES VERIFICATIONS'!$AG552="",1,0),0)</f>
        <v>0</v>
      </c>
      <c r="AR552" s="150" t="str">
        <f>IF(Y552="","",VLOOKUP(Y552,'[1]TABLEAU LC1'!A:A,1,FALSE))</f>
        <v>2019-581</v>
      </c>
    </row>
    <row r="553" spans="1:44" ht="30" customHeight="1">
      <c r="A553" s="95" t="str">
        <f t="shared" si="16"/>
        <v>43098-15--1</v>
      </c>
      <c r="B553" s="85">
        <v>43098</v>
      </c>
      <c r="C553" s="81" t="str">
        <f>VLOOKUP(A553,'Liste détentions mat2k'!$A$1:$I$2946,3,FALSE)</f>
        <v xml:space="preserve">GGM TOULON                    </v>
      </c>
      <c r="D553" s="86">
        <v>15</v>
      </c>
      <c r="E553" s="86"/>
      <c r="F553" s="86">
        <v>1</v>
      </c>
      <c r="G553" s="81" t="str">
        <f>IF('SUIVI DES VERIFICATIONS'!$D553="","",VLOOKUP(A553,'Liste détentions mat2k'!$A$1:$I$2946,5,FALSE))</f>
        <v xml:space="preserve">BR MARSEILLE                  </v>
      </c>
      <c r="H553" s="81" t="str">
        <f>IF('SUIVI DES VERIFICATIONS'!$E553="","",VLOOKUP(A553,'Liste détentions mat2k'!$A$1:$I$2946,7,FALSE))</f>
        <v/>
      </c>
      <c r="I553" s="102" t="str">
        <f>IF('SUIVI DES VERIFICATIONS'!$F553="","",VLOOKUP(A553,'Liste détentions mat2k'!$A$1:$I$2946,9,FALSE))</f>
        <v xml:space="preserve">EFFETS SPECIAUX               </v>
      </c>
      <c r="J553" s="109" t="s">
        <v>525</v>
      </c>
      <c r="K553" s="104" t="s">
        <v>525</v>
      </c>
      <c r="L553" s="104" t="s">
        <v>525</v>
      </c>
      <c r="M553" s="104" t="s">
        <v>525</v>
      </c>
      <c r="N553" s="104" t="s">
        <v>526</v>
      </c>
      <c r="O553" s="104" t="s">
        <v>525</v>
      </c>
      <c r="P553" s="104"/>
      <c r="Q553" s="104"/>
      <c r="R553" s="104"/>
      <c r="S553" s="104"/>
      <c r="T553" s="104"/>
      <c r="U553" s="114"/>
      <c r="V553" s="123"/>
      <c r="W553" s="117"/>
      <c r="X553" s="117"/>
      <c r="Y553" s="128"/>
      <c r="Z553" s="123">
        <v>43581</v>
      </c>
      <c r="AA553" s="132"/>
      <c r="AB553" s="151" t="str">
        <f>IF('SUIVI DES VERIFICATIONS'!$V553="","",IF('SUIVI DES VERIFICATIONS'!$V553&lt;='SUIVI DES VERIFICATIONS'!$AD553,0,'SUIVI DES VERIFICATIONS'!$V553-'SUIVI DES VERIFICATIONS'!$AD553))</f>
        <v/>
      </c>
      <c r="AC553" s="134" t="str">
        <f t="shared" si="17"/>
        <v>MAI</v>
      </c>
      <c r="AD553" s="135">
        <f>VLOOKUP('SUIVI DES VERIFICATIONS'!$AC553,'Liste 2'!$D$1:$E$12,2,FALSE)</f>
        <v>43616</v>
      </c>
      <c r="AE553" s="134" t="str">
        <f>IF('SUIVI DES VERIFICATIONS'!$V553="","",(MONTH('SUIVI DES VERIFICATIONS'!$V553))-(MONTH('SUIVI DES VERIFICATIONS'!$AD553)))</f>
        <v/>
      </c>
      <c r="AF553" s="134" t="str">
        <f>IF(V553="","",VLOOKUP(MONTH(V553),LISTES!$A$15:$B$26,2,FALSE))</f>
        <v/>
      </c>
      <c r="AG553" s="136"/>
      <c r="AH553" s="81"/>
      <c r="AI553" s="81"/>
      <c r="AJ553" s="81" t="s">
        <v>529</v>
      </c>
      <c r="AK553" s="116"/>
      <c r="AL553" s="81"/>
      <c r="AM553" s="117"/>
      <c r="AN553" s="128"/>
      <c r="AO553" s="163">
        <f>IF('SUIVI DES VERIFICATIONS'!$V553&gt;0,IF('SUIVI DES VERIFICATIONS'!$W553="",1,0),0)</f>
        <v>0</v>
      </c>
      <c r="AP553" s="137">
        <f>IF('SUIVI DES VERIFICATIONS'!$V553&gt;0,IF('SUIVI DES VERIFICATIONS'!$X553="",1,0),0)</f>
        <v>0</v>
      </c>
      <c r="AQ553" s="137">
        <f>IF('SUIVI DES VERIFICATIONS'!$V553&gt;0,IF('SUIVI DES VERIFICATIONS'!$AG553="",1,0),0)</f>
        <v>0</v>
      </c>
      <c r="AR553" s="152" t="str">
        <f>IF(Y553="","",VLOOKUP(Y553,'[1]TABLEAU LC1'!A:A,1,FALSE))</f>
        <v/>
      </c>
    </row>
    <row r="554" spans="1:44" ht="30" customHeight="1">
      <c r="A554" s="94" t="str">
        <f t="shared" si="16"/>
        <v>43098-15--3</v>
      </c>
      <c r="B554" s="88">
        <v>43098</v>
      </c>
      <c r="C554" s="87" t="str">
        <f>VLOOKUP(A554,'Liste détentions mat2k'!$A$1:$I$2946,3,FALSE)</f>
        <v xml:space="preserve">GGM TOULON                    </v>
      </c>
      <c r="D554" s="89">
        <v>15</v>
      </c>
      <c r="E554" s="89"/>
      <c r="F554" s="89">
        <v>3</v>
      </c>
      <c r="G554" s="87" t="str">
        <f>IF('SUIVI DES VERIFICATIONS'!$D554="","",VLOOKUP(A554,'Liste détentions mat2k'!$A$1:$I$2946,5,FALSE))</f>
        <v xml:space="preserve">BR MARSEILLE                  </v>
      </c>
      <c r="H554" s="87" t="str">
        <f>IF('SUIVI DES VERIFICATIONS'!$E554="","",VLOOKUP(A554,'Liste détentions mat2k'!$A$1:$I$2946,7,FALSE))</f>
        <v/>
      </c>
      <c r="I554" s="101" t="str">
        <f>IF('SUIVI DES VERIFICATIONS'!$F554="","",VLOOKUP(A554,'Liste détentions mat2k'!$A$1:$I$2946,9,FALSE))</f>
        <v xml:space="preserve">TELECOM-OPERA TRANSMISSION    </v>
      </c>
      <c r="J554" s="108" t="s">
        <v>525</v>
      </c>
      <c r="K554" s="105" t="s">
        <v>525</v>
      </c>
      <c r="L554" s="105" t="s">
        <v>526</v>
      </c>
      <c r="M554" s="105" t="s">
        <v>525</v>
      </c>
      <c r="N554" s="105" t="s">
        <v>525</v>
      </c>
      <c r="O554" s="105" t="s">
        <v>525</v>
      </c>
      <c r="P554" s="105"/>
      <c r="Q554" s="105"/>
      <c r="R554" s="105"/>
      <c r="S554" s="105"/>
      <c r="T554" s="105"/>
      <c r="U554" s="113"/>
      <c r="V554" s="122"/>
      <c r="W554" s="119"/>
      <c r="X554" s="119"/>
      <c r="Y554" s="127"/>
      <c r="Z554" s="122">
        <v>43522</v>
      </c>
      <c r="AA554" s="131" t="s">
        <v>1031</v>
      </c>
      <c r="AB554" s="149" t="str">
        <f>IF('SUIVI DES VERIFICATIONS'!$V554="","",IF('SUIVI DES VERIFICATIONS'!$V554&lt;='SUIVI DES VERIFICATIONS'!$AD554,0,'SUIVI DES VERIFICATIONS'!$V554-'SUIVI DES VERIFICATIONS'!$AD554))</f>
        <v/>
      </c>
      <c r="AC554" s="138" t="str">
        <f t="shared" si="17"/>
        <v>MARS</v>
      </c>
      <c r="AD554" s="139">
        <f>VLOOKUP('SUIVI DES VERIFICATIONS'!$AC554,'Liste 2'!$D$1:$E$12,2,FALSE)</f>
        <v>43555</v>
      </c>
      <c r="AE554" s="138" t="str">
        <f>IF('SUIVI DES VERIFICATIONS'!$V554="","",(MONTH('SUIVI DES VERIFICATIONS'!$V554))-(MONTH('SUIVI DES VERIFICATIONS'!$AD554)))</f>
        <v/>
      </c>
      <c r="AF554" s="138" t="str">
        <f>IF(V554="","",VLOOKUP(MONTH(V554),LISTES!$A$15:$B$26,2,FALSE))</f>
        <v/>
      </c>
      <c r="AG554" s="140"/>
      <c r="AH554" s="87"/>
      <c r="AI554" s="87"/>
      <c r="AJ554" s="87"/>
      <c r="AK554" s="118"/>
      <c r="AL554" s="87"/>
      <c r="AM554" s="119"/>
      <c r="AN554" s="127"/>
      <c r="AO554" s="162">
        <f>IF('SUIVI DES VERIFICATIONS'!$V554&gt;0,IF('SUIVI DES VERIFICATIONS'!$W554="",1,0),0)</f>
        <v>0</v>
      </c>
      <c r="AP554" s="141">
        <f>IF('SUIVI DES VERIFICATIONS'!$V554&gt;0,IF('SUIVI DES VERIFICATIONS'!$X554="",1,0),0)</f>
        <v>0</v>
      </c>
      <c r="AQ554" s="141">
        <f>IF('SUIVI DES VERIFICATIONS'!$V554&gt;0,IF('SUIVI DES VERIFICATIONS'!$AG554="",1,0),0)</f>
        <v>0</v>
      </c>
      <c r="AR554" s="150" t="str">
        <f>IF(Y554="","",VLOOKUP(Y554,'[1]TABLEAU LC1'!A:A,1,FALSE))</f>
        <v/>
      </c>
    </row>
    <row r="555" spans="1:44" ht="30" customHeight="1">
      <c r="A555" s="95" t="str">
        <f t="shared" si="16"/>
        <v>43098-15--8</v>
      </c>
      <c r="B555" s="85">
        <v>43098</v>
      </c>
      <c r="C555" s="81" t="str">
        <f>VLOOKUP(A555,'Liste détentions mat2k'!$A$1:$I$2946,3,FALSE)</f>
        <v xml:space="preserve">GGM TOULON                    </v>
      </c>
      <c r="D555" s="86">
        <v>15</v>
      </c>
      <c r="E555" s="86"/>
      <c r="F555" s="86">
        <v>8</v>
      </c>
      <c r="G555" s="81" t="str">
        <f>IF('SUIVI DES VERIFICATIONS'!$D555="","",VLOOKUP(A555,'Liste détentions mat2k'!$A$1:$I$2946,5,FALSE))</f>
        <v xml:space="preserve">BR MARSEILLE                  </v>
      </c>
      <c r="H555" s="81" t="str">
        <f>IF('SUIVI DES VERIFICATIONS'!$E555="","",VLOOKUP(A555,'Liste détentions mat2k'!$A$1:$I$2946,7,FALSE))</f>
        <v/>
      </c>
      <c r="I555" s="102" t="str">
        <f>IF('SUIVI DES VERIFICATIONS'!$F555="","",VLOOKUP(A555,'Liste détentions mat2k'!$A$1:$I$2946,9,FALSE))</f>
        <v xml:space="preserve">MATERIEL POLICE TECHNIQUE     </v>
      </c>
      <c r="J555" s="109" t="s">
        <v>525</v>
      </c>
      <c r="K555" s="104" t="s">
        <v>526</v>
      </c>
      <c r="L555" s="104" t="s">
        <v>525</v>
      </c>
      <c r="M555" s="104" t="s">
        <v>525</v>
      </c>
      <c r="N555" s="104" t="s">
        <v>525</v>
      </c>
      <c r="O555" s="104" t="s">
        <v>525</v>
      </c>
      <c r="P555" s="104"/>
      <c r="Q555" s="104"/>
      <c r="R555" s="104"/>
      <c r="S555" s="104"/>
      <c r="T555" s="104"/>
      <c r="U555" s="114"/>
      <c r="V555" s="123">
        <v>43524</v>
      </c>
      <c r="W555" s="117" t="s">
        <v>542</v>
      </c>
      <c r="X555" s="117" t="s">
        <v>825</v>
      </c>
      <c r="Y555" s="128" t="s">
        <v>725</v>
      </c>
      <c r="Z555" s="123">
        <v>43493</v>
      </c>
      <c r="AA555" s="132"/>
      <c r="AB555" s="151">
        <f>IF('SUIVI DES VERIFICATIONS'!$V555="","",IF('SUIVI DES VERIFICATIONS'!$V555&lt;='SUIVI DES VERIFICATIONS'!$AD555,0,'SUIVI DES VERIFICATIONS'!$V555-'SUIVI DES VERIFICATIONS'!$AD555))</f>
        <v>0</v>
      </c>
      <c r="AC555" s="134" t="str">
        <f t="shared" si="17"/>
        <v>FEVRIER</v>
      </c>
      <c r="AD555" s="135">
        <f>VLOOKUP('SUIVI DES VERIFICATIONS'!$AC555,'Liste 2'!$D$1:$E$12,2,FALSE)</f>
        <v>43524</v>
      </c>
      <c r="AE555" s="134">
        <f>IF('SUIVI DES VERIFICATIONS'!$V555="","",(MONTH('SUIVI DES VERIFICATIONS'!$V555))-(MONTH('SUIVI DES VERIFICATIONS'!$AD555)))</f>
        <v>0</v>
      </c>
      <c r="AF555" s="134" t="str">
        <f>IF(V555="","",VLOOKUP(MONTH(V555),LISTES!$A$15:$B$26,2,FALSE))</f>
        <v>FEVRIER</v>
      </c>
      <c r="AG555" s="136" t="s">
        <v>7</v>
      </c>
      <c r="AH555" s="81"/>
      <c r="AI555" s="81"/>
      <c r="AJ555" s="81"/>
      <c r="AK555" s="116"/>
      <c r="AL555" s="81"/>
      <c r="AM555" s="117"/>
      <c r="AN555" s="128"/>
      <c r="AO555" s="163">
        <f>IF('SUIVI DES VERIFICATIONS'!$V555&gt;0,IF('SUIVI DES VERIFICATIONS'!$W555="",1,0),0)</f>
        <v>0</v>
      </c>
      <c r="AP555" s="137">
        <f>IF('SUIVI DES VERIFICATIONS'!$V555&gt;0,IF('SUIVI DES VERIFICATIONS'!$X555="",1,0),0)</f>
        <v>0</v>
      </c>
      <c r="AQ555" s="137">
        <f>IF('SUIVI DES VERIFICATIONS'!$V555&gt;0,IF('SUIVI DES VERIFICATIONS'!$AG555="",1,0),0)</f>
        <v>0</v>
      </c>
      <c r="AR555" s="152" t="str">
        <f>IF(Y555="","",VLOOKUP(Y555,'[1]TABLEAU LC1'!A:A,1,FALSE))</f>
        <v>2019-507</v>
      </c>
    </row>
    <row r="556" spans="1:44" ht="30" customHeight="1">
      <c r="A556" s="94" t="str">
        <f t="shared" si="16"/>
        <v>43098-50--0</v>
      </c>
      <c r="B556" s="88">
        <v>43098</v>
      </c>
      <c r="C556" s="87" t="str">
        <f>VLOOKUP(A556,'Liste détentions mat2k'!$A$1:$I$2946,3,FALSE)</f>
        <v xml:space="preserve">GGM TOULON                    </v>
      </c>
      <c r="D556" s="89">
        <v>50</v>
      </c>
      <c r="E556" s="89"/>
      <c r="F556" s="89">
        <v>0</v>
      </c>
      <c r="G556" s="87" t="str">
        <f>IF('SUIVI DES VERIFICATIONS'!$D556="","",VLOOKUP(A556,'Liste détentions mat2k'!$A$1:$I$2946,5,FALSE))</f>
        <v xml:space="preserve">CIE TOULON                    </v>
      </c>
      <c r="H556" s="87" t="str">
        <f>IF('SUIVI DES VERIFICATIONS'!$E556="","",VLOOKUP(A556,'Liste détentions mat2k'!$A$1:$I$2946,7,FALSE))</f>
        <v/>
      </c>
      <c r="I556" s="101" t="str">
        <f>IF('SUIVI DES VERIFICATIONS'!$F556="","",VLOOKUP(A556,'Liste détentions mat2k'!$A$1:$I$2946,9,FALSE))</f>
        <v xml:space="preserve">CASERNEMENT                   </v>
      </c>
      <c r="J556" s="108" t="s">
        <v>525</v>
      </c>
      <c r="K556" s="105" t="s">
        <v>526</v>
      </c>
      <c r="L556" s="105" t="s">
        <v>525</v>
      </c>
      <c r="M556" s="105" t="s">
        <v>525</v>
      </c>
      <c r="N556" s="105" t="s">
        <v>525</v>
      </c>
      <c r="O556" s="105" t="s">
        <v>525</v>
      </c>
      <c r="P556" s="105"/>
      <c r="Q556" s="105"/>
      <c r="R556" s="105"/>
      <c r="S556" s="105"/>
      <c r="T556" s="105"/>
      <c r="U556" s="113"/>
      <c r="V556" s="122">
        <v>43532</v>
      </c>
      <c r="W556" s="119" t="s">
        <v>542</v>
      </c>
      <c r="X556" s="119" t="s">
        <v>825</v>
      </c>
      <c r="Y556" s="127" t="s">
        <v>810</v>
      </c>
      <c r="Z556" s="122">
        <v>43493</v>
      </c>
      <c r="AA556" s="131"/>
      <c r="AB556" s="149">
        <f>IF('SUIVI DES VERIFICATIONS'!$V556="","",IF('SUIVI DES VERIFICATIONS'!$V556&lt;='SUIVI DES VERIFICATIONS'!$AD556,0,'SUIVI DES VERIFICATIONS'!$V556-'SUIVI DES VERIFICATIONS'!$AD556))</f>
        <v>8</v>
      </c>
      <c r="AC556" s="138" t="str">
        <f t="shared" si="17"/>
        <v>FEVRIER</v>
      </c>
      <c r="AD556" s="139">
        <f>VLOOKUP('SUIVI DES VERIFICATIONS'!$AC556,'Liste 2'!$D$1:$E$12,2,FALSE)</f>
        <v>43524</v>
      </c>
      <c r="AE556" s="138">
        <f>IF('SUIVI DES VERIFICATIONS'!$V556="","",(MONTH('SUIVI DES VERIFICATIONS'!$V556))-(MONTH('SUIVI DES VERIFICATIONS'!$AD556)))</f>
        <v>1</v>
      </c>
      <c r="AF556" s="138" t="str">
        <f>IF(V556="","",VLOOKUP(MONTH(V556),LISTES!$A$15:$B$26,2,FALSE))</f>
        <v>MARS</v>
      </c>
      <c r="AG556" s="140" t="s">
        <v>8</v>
      </c>
      <c r="AH556" s="87"/>
      <c r="AI556" s="87"/>
      <c r="AJ556" s="87"/>
      <c r="AK556" s="118"/>
      <c r="AL556" s="87"/>
      <c r="AM556" s="119"/>
      <c r="AN556" s="127"/>
      <c r="AO556" s="162">
        <f>IF('SUIVI DES VERIFICATIONS'!$V556&gt;0,IF('SUIVI DES VERIFICATIONS'!$W556="",1,0),0)</f>
        <v>0</v>
      </c>
      <c r="AP556" s="141">
        <f>IF('SUIVI DES VERIFICATIONS'!$V556&gt;0,IF('SUIVI DES VERIFICATIONS'!$X556="",1,0),0)</f>
        <v>0</v>
      </c>
      <c r="AQ556" s="141">
        <f>IF('SUIVI DES VERIFICATIONS'!$V556&gt;0,IF('SUIVI DES VERIFICATIONS'!$AG556="",1,0),0)</f>
        <v>0</v>
      </c>
      <c r="AR556" s="150" t="str">
        <f>IF(Y556="","",VLOOKUP(Y556,'[1]TABLEAU LC1'!A:A,1,FALSE))</f>
        <v>2019-643</v>
      </c>
    </row>
    <row r="557" spans="1:44" ht="30" customHeight="1">
      <c r="A557" s="95" t="str">
        <f t="shared" si="16"/>
        <v>43098-50--2</v>
      </c>
      <c r="B557" s="85">
        <v>43098</v>
      </c>
      <c r="C557" s="81" t="str">
        <f>VLOOKUP(A557,'Liste détentions mat2k'!$A$1:$I$2946,3,FALSE)</f>
        <v xml:space="preserve">GGM TOULON                    </v>
      </c>
      <c r="D557" s="86">
        <v>50</v>
      </c>
      <c r="E557" s="86"/>
      <c r="F557" s="86">
        <v>2</v>
      </c>
      <c r="G557" s="81" t="str">
        <f>IF('SUIVI DES VERIFICATIONS'!$D557="","",VLOOKUP(A557,'Liste détentions mat2k'!$A$1:$I$2946,5,FALSE))</f>
        <v xml:space="preserve">CIE TOULON                    </v>
      </c>
      <c r="H557" s="81" t="str">
        <f>IF('SUIVI DES VERIFICATIONS'!$E557="","",VLOOKUP(A557,'Liste détentions mat2k'!$A$1:$I$2946,7,FALSE))</f>
        <v/>
      </c>
      <c r="I557" s="102" t="str">
        <f>IF('SUIVI DES VERIFICATIONS'!$F557="","",VLOOKUP(A557,'Liste détentions mat2k'!$A$1:$I$2946,9,FALSE))</f>
        <v xml:space="preserve">DIVERS                        </v>
      </c>
      <c r="J557" s="109" t="s">
        <v>525</v>
      </c>
      <c r="K557" s="104" t="s">
        <v>525</v>
      </c>
      <c r="L557" s="104" t="s">
        <v>525</v>
      </c>
      <c r="M557" s="104" t="s">
        <v>525</v>
      </c>
      <c r="N557" s="104" t="s">
        <v>525</v>
      </c>
      <c r="O557" s="104" t="s">
        <v>526</v>
      </c>
      <c r="P557" s="104"/>
      <c r="Q557" s="104"/>
      <c r="R557" s="104"/>
      <c r="S557" s="104"/>
      <c r="T557" s="104"/>
      <c r="U557" s="114"/>
      <c r="V557" s="123"/>
      <c r="W557" s="117"/>
      <c r="X557" s="117"/>
      <c r="Y557" s="128"/>
      <c r="Z557" s="123"/>
      <c r="AA557" s="132"/>
      <c r="AB557" s="151" t="str">
        <f>IF('SUIVI DES VERIFICATIONS'!$V557="","",IF('SUIVI DES VERIFICATIONS'!$V557&lt;='SUIVI DES VERIFICATIONS'!$AD557,0,'SUIVI DES VERIFICATIONS'!$V557-'SUIVI DES VERIFICATIONS'!$AD557))</f>
        <v/>
      </c>
      <c r="AC557" s="134" t="str">
        <f t="shared" si="17"/>
        <v>JUIN</v>
      </c>
      <c r="AD557" s="135">
        <f>VLOOKUP('SUIVI DES VERIFICATIONS'!$AC557,'Liste 2'!$D$1:$E$12,2,FALSE)</f>
        <v>43646</v>
      </c>
      <c r="AE557" s="134" t="str">
        <f>IF('SUIVI DES VERIFICATIONS'!$V557="","",(MONTH('SUIVI DES VERIFICATIONS'!$V557))-(MONTH('SUIVI DES VERIFICATIONS'!$AD557)))</f>
        <v/>
      </c>
      <c r="AF557" s="134" t="str">
        <f>IF(V557="","",VLOOKUP(MONTH(V557),LISTES!$A$15:$B$26,2,FALSE))</f>
        <v/>
      </c>
      <c r="AG557" s="136"/>
      <c r="AH557" s="81"/>
      <c r="AI557" s="81"/>
      <c r="AJ557" s="81" t="s">
        <v>529</v>
      </c>
      <c r="AK557" s="116"/>
      <c r="AL557" s="81"/>
      <c r="AM557" s="117"/>
      <c r="AN557" s="128"/>
      <c r="AO557" s="163">
        <f>IF('SUIVI DES VERIFICATIONS'!$V557&gt;0,IF('SUIVI DES VERIFICATIONS'!$W557="",1,0),0)</f>
        <v>0</v>
      </c>
      <c r="AP557" s="137">
        <f>IF('SUIVI DES VERIFICATIONS'!$V557&gt;0,IF('SUIVI DES VERIFICATIONS'!$X557="",1,0),0)</f>
        <v>0</v>
      </c>
      <c r="AQ557" s="137">
        <f>IF('SUIVI DES VERIFICATIONS'!$V557&gt;0,IF('SUIVI DES VERIFICATIONS'!$AG557="",1,0),0)</f>
        <v>0</v>
      </c>
      <c r="AR557" s="152" t="str">
        <f>IF(Y557="","",VLOOKUP(Y557,'[1]TABLEAU LC1'!A:A,1,FALSE))</f>
        <v/>
      </c>
    </row>
    <row r="558" spans="1:44" ht="30" customHeight="1">
      <c r="A558" s="94" t="str">
        <f t="shared" si="16"/>
        <v>43098-50--4</v>
      </c>
      <c r="B558" s="88">
        <v>43098</v>
      </c>
      <c r="C558" s="87" t="str">
        <f>VLOOKUP(A558,'Liste détentions mat2k'!$A$1:$I$2946,3,FALSE)</f>
        <v xml:space="preserve">GGM TOULON                    </v>
      </c>
      <c r="D558" s="89">
        <v>50</v>
      </c>
      <c r="E558" s="89"/>
      <c r="F558" s="89">
        <v>4</v>
      </c>
      <c r="G558" s="87" t="str">
        <f>IF('SUIVI DES VERIFICATIONS'!$D558="","",VLOOKUP(A558,'Liste détentions mat2k'!$A$1:$I$2946,5,FALSE))</f>
        <v xml:space="preserve">CIE TOULON                    </v>
      </c>
      <c r="H558" s="87" t="str">
        <f>IF('SUIVI DES VERIFICATIONS'!$E558="","",VLOOKUP(A558,'Liste détentions mat2k'!$A$1:$I$2946,7,FALSE))</f>
        <v/>
      </c>
      <c r="I558" s="101" t="str">
        <f>IF('SUIVI DES VERIFICATIONS'!$F558="","",VLOOKUP(A558,'Liste détentions mat2k'!$A$1:$I$2946,9,FALSE))</f>
        <v xml:space="preserve">(SIC) DIVERS                  </v>
      </c>
      <c r="J558" s="108" t="s">
        <v>525</v>
      </c>
      <c r="K558" s="105" t="s">
        <v>525</v>
      </c>
      <c r="L558" s="105" t="s">
        <v>526</v>
      </c>
      <c r="M558" s="105" t="s">
        <v>525</v>
      </c>
      <c r="N558" s="105" t="s">
        <v>525</v>
      </c>
      <c r="O558" s="105" t="s">
        <v>525</v>
      </c>
      <c r="P558" s="105"/>
      <c r="Q558" s="105"/>
      <c r="R558" s="105"/>
      <c r="S558" s="105"/>
      <c r="T558" s="105"/>
      <c r="U558" s="113"/>
      <c r="V558" s="122"/>
      <c r="W558" s="119"/>
      <c r="X558" s="119"/>
      <c r="Y558" s="127"/>
      <c r="Z558" s="122">
        <v>43522</v>
      </c>
      <c r="AA558" s="131" t="s">
        <v>1030</v>
      </c>
      <c r="AB558" s="149" t="str">
        <f>IF('SUIVI DES VERIFICATIONS'!$V558="","",IF('SUIVI DES VERIFICATIONS'!$V558&lt;='SUIVI DES VERIFICATIONS'!$AD558,0,'SUIVI DES VERIFICATIONS'!$V558-'SUIVI DES VERIFICATIONS'!$AD558))</f>
        <v/>
      </c>
      <c r="AC558" s="138" t="str">
        <f t="shared" si="17"/>
        <v>MARS</v>
      </c>
      <c r="AD558" s="139">
        <f>VLOOKUP('SUIVI DES VERIFICATIONS'!$AC558,'Liste 2'!$D$1:$E$12,2,FALSE)</f>
        <v>43555</v>
      </c>
      <c r="AE558" s="138" t="str">
        <f>IF('SUIVI DES VERIFICATIONS'!$V558="","",(MONTH('SUIVI DES VERIFICATIONS'!$V558))-(MONTH('SUIVI DES VERIFICATIONS'!$AD558)))</f>
        <v/>
      </c>
      <c r="AF558" s="138" t="str">
        <f>IF(V558="","",VLOOKUP(MONTH(V558),LISTES!$A$15:$B$26,2,FALSE))</f>
        <v/>
      </c>
      <c r="AG558" s="140"/>
      <c r="AH558" s="87"/>
      <c r="AI558" s="87"/>
      <c r="AJ558" s="87"/>
      <c r="AK558" s="118"/>
      <c r="AL558" s="87"/>
      <c r="AM558" s="119"/>
      <c r="AN558" s="127"/>
      <c r="AO558" s="162">
        <f>IF('SUIVI DES VERIFICATIONS'!$V558&gt;0,IF('SUIVI DES VERIFICATIONS'!$W558="",1,0),0)</f>
        <v>0</v>
      </c>
      <c r="AP558" s="141">
        <f>IF('SUIVI DES VERIFICATIONS'!$V558&gt;0,IF('SUIVI DES VERIFICATIONS'!$X558="",1,0),0)</f>
        <v>0</v>
      </c>
      <c r="AQ558" s="141">
        <f>IF('SUIVI DES VERIFICATIONS'!$V558&gt;0,IF('SUIVI DES VERIFICATIONS'!$AG558="",1,0),0)</f>
        <v>0</v>
      </c>
      <c r="AR558" s="150" t="str">
        <f>IF(Y558="","",VLOOKUP(Y558,'[1]TABLEAU LC1'!A:A,1,FALSE))</f>
        <v/>
      </c>
    </row>
    <row r="559" spans="1:44" ht="30" customHeight="1">
      <c r="A559" s="95" t="str">
        <f t="shared" si="16"/>
        <v>43098-50--6</v>
      </c>
      <c r="B559" s="85">
        <v>43098</v>
      </c>
      <c r="C559" s="81" t="str">
        <f>VLOOKUP(A559,'Liste détentions mat2k'!$A$1:$I$2946,3,FALSE)</f>
        <v xml:space="preserve">GGM TOULON                    </v>
      </c>
      <c r="D559" s="86">
        <v>50</v>
      </c>
      <c r="E559" s="86"/>
      <c r="F559" s="86">
        <v>6</v>
      </c>
      <c r="G559" s="81" t="str">
        <f>IF('SUIVI DES VERIFICATIONS'!$D559="","",VLOOKUP(A559,'Liste détentions mat2k'!$A$1:$I$2946,5,FALSE))</f>
        <v xml:space="preserve">CIE TOULON                    </v>
      </c>
      <c r="H559" s="81" t="str">
        <f>IF('SUIVI DES VERIFICATIONS'!$E559="","",VLOOKUP(A559,'Liste détentions mat2k'!$A$1:$I$2946,7,FALSE))</f>
        <v/>
      </c>
      <c r="I559" s="102" t="str">
        <f>IF('SUIVI DES VERIFICATIONS'!$F559="","",VLOOKUP(A559,'Liste détentions mat2k'!$A$1:$I$2946,9,FALSE))</f>
        <v xml:space="preserve">(GAV) VOILERIE                </v>
      </c>
      <c r="J559" s="109"/>
      <c r="K559" s="104" t="s">
        <v>525</v>
      </c>
      <c r="L559" s="104" t="s">
        <v>525</v>
      </c>
      <c r="M559" s="104" t="s">
        <v>525</v>
      </c>
      <c r="N559" s="104" t="s">
        <v>525</v>
      </c>
      <c r="O559" s="104" t="s">
        <v>526</v>
      </c>
      <c r="P559" s="104"/>
      <c r="Q559" s="104"/>
      <c r="R559" s="104"/>
      <c r="S559" s="104"/>
      <c r="T559" s="104"/>
      <c r="U559" s="114"/>
      <c r="V559" s="123"/>
      <c r="W559" s="117"/>
      <c r="X559" s="117"/>
      <c r="Y559" s="128"/>
      <c r="Z559" s="123"/>
      <c r="AA559" s="132"/>
      <c r="AB559" s="151" t="str">
        <f>IF('SUIVI DES VERIFICATIONS'!$V559="","",IF('SUIVI DES VERIFICATIONS'!$V559&lt;='SUIVI DES VERIFICATIONS'!$AD559,0,'SUIVI DES VERIFICATIONS'!$V559-'SUIVI DES VERIFICATIONS'!$AD559))</f>
        <v/>
      </c>
      <c r="AC559" s="134" t="str">
        <f t="shared" si="17"/>
        <v>JUIN</v>
      </c>
      <c r="AD559" s="135">
        <f>VLOOKUP('SUIVI DES VERIFICATIONS'!$AC559,'Liste 2'!$D$1:$E$12,2,FALSE)</f>
        <v>43646</v>
      </c>
      <c r="AE559" s="134" t="str">
        <f>IF('SUIVI DES VERIFICATIONS'!$V559="","",(MONTH('SUIVI DES VERIFICATIONS'!$V559))-(MONTH('SUIVI DES VERIFICATIONS'!$AD559)))</f>
        <v/>
      </c>
      <c r="AF559" s="134" t="str">
        <f>IF(V559="","",VLOOKUP(MONTH(V559),LISTES!$A$15:$B$26,2,FALSE))</f>
        <v/>
      </c>
      <c r="AG559" s="136"/>
      <c r="AH559" s="81"/>
      <c r="AI559" s="81"/>
      <c r="AJ559" s="81" t="s">
        <v>529</v>
      </c>
      <c r="AK559" s="116"/>
      <c r="AL559" s="81"/>
      <c r="AM559" s="117"/>
      <c r="AN559" s="128"/>
      <c r="AO559" s="163">
        <f>IF('SUIVI DES VERIFICATIONS'!$V559&gt;0,IF('SUIVI DES VERIFICATIONS'!$W559="",1,0),0)</f>
        <v>0</v>
      </c>
      <c r="AP559" s="137">
        <f>IF('SUIVI DES VERIFICATIONS'!$V559&gt;0,IF('SUIVI DES VERIFICATIONS'!$X559="",1,0),0)</f>
        <v>0</v>
      </c>
      <c r="AQ559" s="137">
        <f>IF('SUIVI DES VERIFICATIONS'!$V559&gt;0,IF('SUIVI DES VERIFICATIONS'!$AG559="",1,0),0)</f>
        <v>0</v>
      </c>
      <c r="AR559" s="152" t="str">
        <f>IF(Y559="","",VLOOKUP(Y559,'[1]TABLEAU LC1'!A:A,1,FALSE))</f>
        <v/>
      </c>
    </row>
    <row r="560" spans="1:44" ht="30" customHeight="1">
      <c r="A560" s="94" t="str">
        <f t="shared" si="16"/>
        <v>43098-50--8</v>
      </c>
      <c r="B560" s="88">
        <v>43098</v>
      </c>
      <c r="C560" s="87" t="str">
        <f>VLOOKUP(A560,'Liste détentions mat2k'!$A$1:$I$2946,3,FALSE)</f>
        <v xml:space="preserve">GGM TOULON                    </v>
      </c>
      <c r="D560" s="89">
        <v>50</v>
      </c>
      <c r="E560" s="89"/>
      <c r="F560" s="89">
        <v>8</v>
      </c>
      <c r="G560" s="87" t="str">
        <f>IF('SUIVI DES VERIFICATIONS'!$D560="","",VLOOKUP(A560,'Liste détentions mat2k'!$A$1:$I$2946,5,FALSE))</f>
        <v xml:space="preserve">CIE TOULON                    </v>
      </c>
      <c r="H560" s="87" t="str">
        <f>IF('SUIVI DES VERIFICATIONS'!$E560="","",VLOOKUP(A560,'Liste détentions mat2k'!$A$1:$I$2946,7,FALSE))</f>
        <v/>
      </c>
      <c r="I560" s="101" t="str">
        <f>IF('SUIVI DES VERIFICATIONS'!$F560="","",VLOOKUP(A560,'Liste détentions mat2k'!$A$1:$I$2946,9,FALSE))</f>
        <v xml:space="preserve">(GAV) CASERNEMENT             </v>
      </c>
      <c r="J560" s="108" t="s">
        <v>525</v>
      </c>
      <c r="K560" s="105" t="s">
        <v>525</v>
      </c>
      <c r="L560" s="105" t="s">
        <v>525</v>
      </c>
      <c r="M560" s="105" t="s">
        <v>525</v>
      </c>
      <c r="N560" s="105" t="s">
        <v>526</v>
      </c>
      <c r="O560" s="105" t="s">
        <v>525</v>
      </c>
      <c r="P560" s="105"/>
      <c r="Q560" s="105"/>
      <c r="R560" s="105"/>
      <c r="S560" s="105"/>
      <c r="T560" s="105"/>
      <c r="U560" s="113"/>
      <c r="V560" s="122"/>
      <c r="W560" s="119"/>
      <c r="X560" s="119"/>
      <c r="Y560" s="127"/>
      <c r="Z560" s="122">
        <v>43587</v>
      </c>
      <c r="AA560" s="131"/>
      <c r="AB560" s="149" t="str">
        <f>IF('SUIVI DES VERIFICATIONS'!$V560="","",IF('SUIVI DES VERIFICATIONS'!$V560&lt;='SUIVI DES VERIFICATIONS'!$AD560,0,'SUIVI DES VERIFICATIONS'!$V560-'SUIVI DES VERIFICATIONS'!$AD560))</f>
        <v/>
      </c>
      <c r="AC560" s="138" t="str">
        <f t="shared" si="17"/>
        <v>MAI</v>
      </c>
      <c r="AD560" s="139">
        <f>VLOOKUP('SUIVI DES VERIFICATIONS'!$AC560,'Liste 2'!$D$1:$E$12,2,FALSE)</f>
        <v>43616</v>
      </c>
      <c r="AE560" s="138" t="str">
        <f>IF('SUIVI DES VERIFICATIONS'!$V560="","",(MONTH('SUIVI DES VERIFICATIONS'!$V560))-(MONTH('SUIVI DES VERIFICATIONS'!$AD560)))</f>
        <v/>
      </c>
      <c r="AF560" s="138" t="str">
        <f>IF(V560="","",VLOOKUP(MONTH(V560),LISTES!$A$15:$B$26,2,FALSE))</f>
        <v/>
      </c>
      <c r="AG560" s="140"/>
      <c r="AH560" s="87"/>
      <c r="AI560" s="87"/>
      <c r="AJ560" s="87"/>
      <c r="AK560" s="118"/>
      <c r="AL560" s="87"/>
      <c r="AM560" s="119"/>
      <c r="AN560" s="127"/>
      <c r="AO560" s="162">
        <f>IF('SUIVI DES VERIFICATIONS'!$V560&gt;0,IF('SUIVI DES VERIFICATIONS'!$W560="",1,0),0)</f>
        <v>0</v>
      </c>
      <c r="AP560" s="141">
        <f>IF('SUIVI DES VERIFICATIONS'!$V560&gt;0,IF('SUIVI DES VERIFICATIONS'!$X560="",1,0),0)</f>
        <v>0</v>
      </c>
      <c r="AQ560" s="141">
        <f>IF('SUIVI DES VERIFICATIONS'!$V560&gt;0,IF('SUIVI DES VERIFICATIONS'!$AG560="",1,0),0)</f>
        <v>0</v>
      </c>
      <c r="AR560" s="150" t="str">
        <f>IF(Y560="","",VLOOKUP(Y560,'[1]TABLEAU LC1'!A:A,1,FALSE))</f>
        <v/>
      </c>
    </row>
    <row r="561" spans="1:44" ht="30" customHeight="1">
      <c r="A561" s="95" t="str">
        <f t="shared" si="16"/>
        <v>43098-53--1</v>
      </c>
      <c r="B561" s="85">
        <v>43098</v>
      </c>
      <c r="C561" s="81" t="str">
        <f>VLOOKUP(A561,'Liste détentions mat2k'!$A$1:$I$2946,3,FALSE)</f>
        <v xml:space="preserve">GGM TOULON                    </v>
      </c>
      <c r="D561" s="86">
        <v>53</v>
      </c>
      <c r="E561" s="86"/>
      <c r="F561" s="86">
        <v>1</v>
      </c>
      <c r="G561" s="81" t="str">
        <f>IF('SUIVI DES VERIFICATIONS'!$D561="","",VLOOKUP(A561,'Liste détentions mat2k'!$A$1:$I$2946,5,FALSE))</f>
        <v xml:space="preserve">BSL DE TOULON                 </v>
      </c>
      <c r="H561" s="81" t="str">
        <f>IF('SUIVI DES VERIFICATIONS'!$E561="","",VLOOKUP(A561,'Liste détentions mat2k'!$A$1:$I$2946,7,FALSE))</f>
        <v/>
      </c>
      <c r="I561" s="102" t="str">
        <f>IF('SUIVI DES VERIFICATIONS'!$F561="","",VLOOKUP(A561,'Liste détentions mat2k'!$A$1:$I$2946,9,FALSE))</f>
        <v xml:space="preserve">DIVERS                        </v>
      </c>
      <c r="J561" s="109" t="s">
        <v>525</v>
      </c>
      <c r="K561" s="104" t="s">
        <v>525</v>
      </c>
      <c r="L561" s="104" t="s">
        <v>526</v>
      </c>
      <c r="M561" s="104" t="s">
        <v>525</v>
      </c>
      <c r="N561" s="104" t="s">
        <v>525</v>
      </c>
      <c r="O561" s="104" t="s">
        <v>525</v>
      </c>
      <c r="P561" s="104"/>
      <c r="Q561" s="104"/>
      <c r="R561" s="104"/>
      <c r="S561" s="104"/>
      <c r="T561" s="104"/>
      <c r="U561" s="114"/>
      <c r="V561" s="123">
        <v>43575</v>
      </c>
      <c r="W561" s="117" t="s">
        <v>542</v>
      </c>
      <c r="X561" s="117" t="s">
        <v>555</v>
      </c>
      <c r="Y561" s="128" t="s">
        <v>1058</v>
      </c>
      <c r="Z561" s="123">
        <v>43522</v>
      </c>
      <c r="AA561" s="132" t="s">
        <v>1029</v>
      </c>
      <c r="AB561" s="151">
        <f>IF('SUIVI DES VERIFICATIONS'!$V561="","",IF('SUIVI DES VERIFICATIONS'!$V561&lt;='SUIVI DES VERIFICATIONS'!$AD561,0,'SUIVI DES VERIFICATIONS'!$V561-'SUIVI DES VERIFICATIONS'!$AD561))</f>
        <v>20</v>
      </c>
      <c r="AC561" s="134" t="str">
        <f t="shared" si="17"/>
        <v>MARS</v>
      </c>
      <c r="AD561" s="135">
        <f>VLOOKUP('SUIVI DES VERIFICATIONS'!$AC561,'Liste 2'!$D$1:$E$12,2,FALSE)</f>
        <v>43555</v>
      </c>
      <c r="AE561" s="134">
        <f>IF('SUIVI DES VERIFICATIONS'!$V561="","",(MONTH('SUIVI DES VERIFICATIONS'!$V561))-(MONTH('SUIVI DES VERIFICATIONS'!$AD561)))</f>
        <v>1</v>
      </c>
      <c r="AF561" s="134" t="str">
        <f>IF(V561="","",VLOOKUP(MONTH(V561),LISTES!$A$15:$B$26,2,FALSE))</f>
        <v>AVRIL</v>
      </c>
      <c r="AG561" s="136" t="s">
        <v>9</v>
      </c>
      <c r="AH561" s="81"/>
      <c r="AI561" s="81"/>
      <c r="AJ561" s="81" t="s">
        <v>529</v>
      </c>
      <c r="AK561" s="116"/>
      <c r="AL561" s="81"/>
      <c r="AM561" s="117"/>
      <c r="AN561" s="128"/>
      <c r="AO561" s="163">
        <f>IF('SUIVI DES VERIFICATIONS'!$V561&gt;0,IF('SUIVI DES VERIFICATIONS'!$W561="",1,0),0)</f>
        <v>0</v>
      </c>
      <c r="AP561" s="137">
        <f>IF('SUIVI DES VERIFICATIONS'!$V561&gt;0,IF('SUIVI DES VERIFICATIONS'!$X561="",1,0),0)</f>
        <v>0</v>
      </c>
      <c r="AQ561" s="137">
        <f>IF('SUIVI DES VERIFICATIONS'!$V561&gt;0,IF('SUIVI DES VERIFICATIONS'!$AG561="",1,0),0)</f>
        <v>0</v>
      </c>
      <c r="AR561" s="152" t="str">
        <f>IF(Y561="","",VLOOKUP(Y561,'[1]TABLEAU LC1'!A:A,1,FALSE))</f>
        <v>2019-1247</v>
      </c>
    </row>
    <row r="562" spans="1:44" ht="30" customHeight="1">
      <c r="A562" s="94" t="str">
        <f t="shared" si="16"/>
        <v>43098-53--4</v>
      </c>
      <c r="B562" s="88">
        <v>43098</v>
      </c>
      <c r="C562" s="87" t="str">
        <f>VLOOKUP(A562,'Liste détentions mat2k'!$A$1:$I$2946,3,FALSE)</f>
        <v xml:space="preserve">GGM TOULON                    </v>
      </c>
      <c r="D562" s="89">
        <v>53</v>
      </c>
      <c r="E562" s="89"/>
      <c r="F562" s="89">
        <v>4</v>
      </c>
      <c r="G562" s="87" t="str">
        <f>IF('SUIVI DES VERIFICATIONS'!$D562="","",VLOOKUP(A562,'Liste détentions mat2k'!$A$1:$I$2946,5,FALSE))</f>
        <v xml:space="preserve">BSL DE TOULON                 </v>
      </c>
      <c r="H562" s="87" t="str">
        <f>IF('SUIVI DES VERIFICATIONS'!$E562="","",VLOOKUP(A562,'Liste détentions mat2k'!$A$1:$I$2946,7,FALSE))</f>
        <v/>
      </c>
      <c r="I562" s="101" t="str">
        <f>IF('SUIVI DES VERIFICATIONS'!$F562="","",VLOOKUP(A562,'Liste détentions mat2k'!$A$1:$I$2946,9,FALSE))</f>
        <v xml:space="preserve">MATERIEL NAUTIQUE             </v>
      </c>
      <c r="J562" s="108"/>
      <c r="K562" s="105" t="s">
        <v>525</v>
      </c>
      <c r="L562" s="105" t="s">
        <v>525</v>
      </c>
      <c r="M562" s="105" t="s">
        <v>525</v>
      </c>
      <c r="N562" s="105" t="s">
        <v>525</v>
      </c>
      <c r="O562" s="105" t="s">
        <v>526</v>
      </c>
      <c r="P562" s="105"/>
      <c r="Q562" s="105"/>
      <c r="R562" s="105"/>
      <c r="S562" s="105"/>
      <c r="T562" s="105"/>
      <c r="U562" s="113"/>
      <c r="V562" s="122"/>
      <c r="W562" s="119"/>
      <c r="X562" s="119"/>
      <c r="Y562" s="127"/>
      <c r="Z562" s="122"/>
      <c r="AA562" s="131"/>
      <c r="AB562" s="149" t="str">
        <f>IF('SUIVI DES VERIFICATIONS'!$V562="","",IF('SUIVI DES VERIFICATIONS'!$V562&lt;='SUIVI DES VERIFICATIONS'!$AD562,0,'SUIVI DES VERIFICATIONS'!$V562-'SUIVI DES VERIFICATIONS'!$AD562))</f>
        <v/>
      </c>
      <c r="AC562" s="138" t="str">
        <f t="shared" si="17"/>
        <v>JUIN</v>
      </c>
      <c r="AD562" s="139">
        <f>VLOOKUP('SUIVI DES VERIFICATIONS'!$AC562,'Liste 2'!$D$1:$E$12,2,FALSE)</f>
        <v>43646</v>
      </c>
      <c r="AE562" s="138" t="str">
        <f>IF('SUIVI DES VERIFICATIONS'!$V562="","",(MONTH('SUIVI DES VERIFICATIONS'!$V562))-(MONTH('SUIVI DES VERIFICATIONS'!$AD562)))</f>
        <v/>
      </c>
      <c r="AF562" s="138" t="str">
        <f>IF(V562="","",VLOOKUP(MONTH(V562),LISTES!$A$15:$B$26,2,FALSE))</f>
        <v/>
      </c>
      <c r="AG562" s="140"/>
      <c r="AH562" s="87"/>
      <c r="AI562" s="87"/>
      <c r="AJ562" s="87"/>
      <c r="AK562" s="118"/>
      <c r="AL562" s="87"/>
      <c r="AM562" s="119"/>
      <c r="AN562" s="127"/>
      <c r="AO562" s="162">
        <f>IF('SUIVI DES VERIFICATIONS'!$V562&gt;0,IF('SUIVI DES VERIFICATIONS'!$W562="",1,0),0)</f>
        <v>0</v>
      </c>
      <c r="AP562" s="141">
        <f>IF('SUIVI DES VERIFICATIONS'!$V562&gt;0,IF('SUIVI DES VERIFICATIONS'!$X562="",1,0),0)</f>
        <v>0</v>
      </c>
      <c r="AQ562" s="141">
        <f>IF('SUIVI DES VERIFICATIONS'!$V562&gt;0,IF('SUIVI DES VERIFICATIONS'!$AG562="",1,0),0)</f>
        <v>0</v>
      </c>
      <c r="AR562" s="150" t="str">
        <f>IF(Y562="","",VLOOKUP(Y562,'[1]TABLEAU LC1'!A:A,1,FALSE))</f>
        <v/>
      </c>
    </row>
    <row r="563" spans="1:44" ht="30" customHeight="1">
      <c r="A563" s="95" t="str">
        <f t="shared" si="16"/>
        <v>43098-53--5</v>
      </c>
      <c r="B563" s="85">
        <v>43098</v>
      </c>
      <c r="C563" s="81" t="str">
        <f>VLOOKUP(A563,'Liste détentions mat2k'!$A$1:$I$2946,3,FALSE)</f>
        <v xml:space="preserve">GGM TOULON                    </v>
      </c>
      <c r="D563" s="86">
        <v>53</v>
      </c>
      <c r="E563" s="86"/>
      <c r="F563" s="86">
        <v>5</v>
      </c>
      <c r="G563" s="81" t="str">
        <f>IF('SUIVI DES VERIFICATIONS'!$D563="","",VLOOKUP(A563,'Liste détentions mat2k'!$A$1:$I$2946,5,FALSE))</f>
        <v xml:space="preserve">BSL DE TOULON                 </v>
      </c>
      <c r="H563" s="81" t="str">
        <f>IF('SUIVI DES VERIFICATIONS'!$E563="","",VLOOKUP(A563,'Liste détentions mat2k'!$A$1:$I$2946,7,FALSE))</f>
        <v/>
      </c>
      <c r="I563" s="102" t="str">
        <f>IF('SUIVI DES VERIFICATIONS'!$F563="","",VLOOKUP(A563,'Liste détentions mat2k'!$A$1:$I$2946,9,FALSE))</f>
        <v xml:space="preserve">SERTIM                        </v>
      </c>
      <c r="J563" s="109" t="s">
        <v>525</v>
      </c>
      <c r="K563" s="104" t="s">
        <v>525</v>
      </c>
      <c r="L563" s="104" t="s">
        <v>525</v>
      </c>
      <c r="M563" s="104" t="s">
        <v>525</v>
      </c>
      <c r="N563" s="104" t="s">
        <v>526</v>
      </c>
      <c r="O563" s="104" t="s">
        <v>525</v>
      </c>
      <c r="P563" s="104"/>
      <c r="Q563" s="104"/>
      <c r="R563" s="104"/>
      <c r="S563" s="104"/>
      <c r="T563" s="104"/>
      <c r="U563" s="114"/>
      <c r="V563" s="123">
        <v>43587</v>
      </c>
      <c r="W563" s="117" t="s">
        <v>542</v>
      </c>
      <c r="X563" s="117" t="s">
        <v>825</v>
      </c>
      <c r="Y563" s="128" t="s">
        <v>1104</v>
      </c>
      <c r="Z563" s="123">
        <v>43587</v>
      </c>
      <c r="AA563" s="132"/>
      <c r="AB563" s="151">
        <f>IF('SUIVI DES VERIFICATIONS'!$V563="","",IF('SUIVI DES VERIFICATIONS'!$V563&lt;='SUIVI DES VERIFICATIONS'!$AD563,0,'SUIVI DES VERIFICATIONS'!$V563-'SUIVI DES VERIFICATIONS'!$AD563))</f>
        <v>0</v>
      </c>
      <c r="AC563" s="134" t="str">
        <f t="shared" si="17"/>
        <v>MAI</v>
      </c>
      <c r="AD563" s="135">
        <f>VLOOKUP('SUIVI DES VERIFICATIONS'!$AC563,'Liste 2'!$D$1:$E$12,2,FALSE)</f>
        <v>43616</v>
      </c>
      <c r="AE563" s="134">
        <f>IF('SUIVI DES VERIFICATIONS'!$V563="","",(MONTH('SUIVI DES VERIFICATIONS'!$V563))-(MONTH('SUIVI DES VERIFICATIONS'!$AD563)))</f>
        <v>0</v>
      </c>
      <c r="AF563" s="134" t="str">
        <f>IF(V563="","",VLOOKUP(MONTH(V563),LISTES!$A$15:$B$26,2,FALSE))</f>
        <v>MAI</v>
      </c>
      <c r="AG563" s="136"/>
      <c r="AH563" s="81"/>
      <c r="AI563" s="81"/>
      <c r="AJ563" s="81"/>
      <c r="AK563" s="116"/>
      <c r="AL563" s="81"/>
      <c r="AM563" s="117"/>
      <c r="AN563" s="128"/>
      <c r="AO563" s="163">
        <f>IF('SUIVI DES VERIFICATIONS'!$V563&gt;0,IF('SUIVI DES VERIFICATIONS'!$W563="",1,0),0)</f>
        <v>0</v>
      </c>
      <c r="AP563" s="137">
        <f>IF('SUIVI DES VERIFICATIONS'!$V563&gt;0,IF('SUIVI DES VERIFICATIONS'!$X563="",1,0),0)</f>
        <v>0</v>
      </c>
      <c r="AQ563" s="137">
        <f>IF('SUIVI DES VERIFICATIONS'!$V563&gt;0,IF('SUIVI DES VERIFICATIONS'!$AG563="",1,0),0)</f>
        <v>1</v>
      </c>
      <c r="AR563" s="152" t="str">
        <f>IF(Y563="","",VLOOKUP(Y563,'[1]TABLEAU LC1'!A:A,1,FALSE))</f>
        <v>2019-1421</v>
      </c>
    </row>
    <row r="564" spans="1:44" ht="30" customHeight="1">
      <c r="A564" s="94" t="str">
        <f t="shared" si="16"/>
        <v>43098-54--0</v>
      </c>
      <c r="B564" s="88">
        <v>43098</v>
      </c>
      <c r="C564" s="87" t="str">
        <f>VLOOKUP(A564,'Liste détentions mat2k'!$A$1:$I$2946,3,FALSE)</f>
        <v xml:space="preserve">GGM TOULON                    </v>
      </c>
      <c r="D564" s="89">
        <v>54</v>
      </c>
      <c r="E564" s="89"/>
      <c r="F564" s="89">
        <v>0</v>
      </c>
      <c r="G564" s="87" t="str">
        <f>IF('SUIVI DES VERIFICATIONS'!$D564="","",VLOOKUP(A564,'Liste détentions mat2k'!$A$1:$I$2946,5,FALSE))</f>
        <v xml:space="preserve">BGMAR                         </v>
      </c>
      <c r="H564" s="87" t="str">
        <f>IF('SUIVI DES VERIFICATIONS'!$E564="","",VLOOKUP(A564,'Liste détentions mat2k'!$A$1:$I$2946,7,FALSE))</f>
        <v/>
      </c>
      <c r="I564" s="101" t="str">
        <f>IF('SUIVI DES VERIFICATIONS'!$F564="","",VLOOKUP(A564,'Liste détentions mat2k'!$A$1:$I$2946,9,FALSE))</f>
        <v xml:space="preserve">CASERNEMENT                   </v>
      </c>
      <c r="J564" s="108" t="s">
        <v>525</v>
      </c>
      <c r="K564" s="105" t="s">
        <v>526</v>
      </c>
      <c r="L564" s="105" t="s">
        <v>525</v>
      </c>
      <c r="M564" s="105" t="s">
        <v>525</v>
      </c>
      <c r="N564" s="105" t="s">
        <v>525</v>
      </c>
      <c r="O564" s="105" t="s">
        <v>525</v>
      </c>
      <c r="P564" s="105"/>
      <c r="Q564" s="105"/>
      <c r="R564" s="105"/>
      <c r="S564" s="105"/>
      <c r="T564" s="105"/>
      <c r="U564" s="113"/>
      <c r="V564" s="122">
        <v>43501</v>
      </c>
      <c r="W564" s="119" t="s">
        <v>543</v>
      </c>
      <c r="X564" s="119" t="s">
        <v>825</v>
      </c>
      <c r="Y564" s="127" t="s">
        <v>630</v>
      </c>
      <c r="Z564" s="122"/>
      <c r="AA564" s="131"/>
      <c r="AB564" s="149">
        <f>IF('SUIVI DES VERIFICATIONS'!$V564="","",IF('SUIVI DES VERIFICATIONS'!$V564&lt;='SUIVI DES VERIFICATIONS'!$AD564,0,'SUIVI DES VERIFICATIONS'!$V564-'SUIVI DES VERIFICATIONS'!$AD564))</f>
        <v>0</v>
      </c>
      <c r="AC564" s="138" t="str">
        <f t="shared" si="17"/>
        <v>FEVRIER</v>
      </c>
      <c r="AD564" s="139">
        <f>VLOOKUP('SUIVI DES VERIFICATIONS'!$AC564,'Liste 2'!$D$1:$E$12,2,FALSE)</f>
        <v>43524</v>
      </c>
      <c r="AE564" s="138">
        <f>IF('SUIVI DES VERIFICATIONS'!$V564="","",(MONTH('SUIVI DES VERIFICATIONS'!$V564))-(MONTH('SUIVI DES VERIFICATIONS'!$AD564)))</f>
        <v>0</v>
      </c>
      <c r="AF564" s="138" t="str">
        <f>IF(V564="","",VLOOKUP(MONTH(V564),LISTES!$A$15:$B$26,2,FALSE))</f>
        <v>FEVRIER</v>
      </c>
      <c r="AG564" s="140" t="s">
        <v>7</v>
      </c>
      <c r="AH564" s="87"/>
      <c r="AI564" s="87"/>
      <c r="AJ564" s="87" t="s">
        <v>529</v>
      </c>
      <c r="AK564" s="118">
        <v>43538</v>
      </c>
      <c r="AL564" s="87"/>
      <c r="AM564" s="119"/>
      <c r="AN564" s="127"/>
      <c r="AO564" s="162">
        <f>IF('SUIVI DES VERIFICATIONS'!$V564&gt;0,IF('SUIVI DES VERIFICATIONS'!$W564="",1,0),0)</f>
        <v>0</v>
      </c>
      <c r="AP564" s="141">
        <f>IF('SUIVI DES VERIFICATIONS'!$V564&gt;0,IF('SUIVI DES VERIFICATIONS'!$X564="",1,0),0)</f>
        <v>0</v>
      </c>
      <c r="AQ564" s="141">
        <f>IF('SUIVI DES VERIFICATIONS'!$V564&gt;0,IF('SUIVI DES VERIFICATIONS'!$AG564="",1,0),0)</f>
        <v>0</v>
      </c>
      <c r="AR564" s="150" t="str">
        <f>IF(Y564="","",VLOOKUP(Y564,'[1]TABLEAU LC1'!A:A,1,FALSE))</f>
        <v>2019-280</v>
      </c>
    </row>
    <row r="565" spans="1:44" ht="30" customHeight="1">
      <c r="A565" s="95" t="str">
        <f t="shared" si="16"/>
        <v>43098-54--1</v>
      </c>
      <c r="B565" s="85">
        <v>43098</v>
      </c>
      <c r="C565" s="81" t="str">
        <f>VLOOKUP(A565,'Liste détentions mat2k'!$A$1:$I$2946,3,FALSE)</f>
        <v xml:space="preserve">GGM TOULON                    </v>
      </c>
      <c r="D565" s="86">
        <v>54</v>
      </c>
      <c r="E565" s="86"/>
      <c r="F565" s="86">
        <v>1</v>
      </c>
      <c r="G565" s="81" t="str">
        <f>IF('SUIVI DES VERIFICATIONS'!$D565="","",VLOOKUP(A565,'Liste détentions mat2k'!$A$1:$I$2946,5,FALSE))</f>
        <v xml:space="preserve">BGMAR                         </v>
      </c>
      <c r="H565" s="81" t="str">
        <f>IF('SUIVI DES VERIFICATIONS'!$E565="","",VLOOKUP(A565,'Liste détentions mat2k'!$A$1:$I$2946,7,FALSE))</f>
        <v/>
      </c>
      <c r="I565" s="102" t="str">
        <f>IF('SUIVI DES VERIFICATIONS'!$F565="","",VLOOKUP(A565,'Liste détentions mat2k'!$A$1:$I$2946,9,FALSE))</f>
        <v xml:space="preserve">COUCHAGE (ETEINTE)            </v>
      </c>
      <c r="J565" s="109" t="s">
        <v>525</v>
      </c>
      <c r="K565" s="104" t="s">
        <v>525</v>
      </c>
      <c r="L565" s="104" t="s">
        <v>525</v>
      </c>
      <c r="M565" s="104" t="s">
        <v>526</v>
      </c>
      <c r="N565" s="104" t="s">
        <v>525</v>
      </c>
      <c r="O565" s="104" t="s">
        <v>525</v>
      </c>
      <c r="P565" s="104"/>
      <c r="Q565" s="104"/>
      <c r="R565" s="104"/>
      <c r="S565" s="104"/>
      <c r="T565" s="104"/>
      <c r="U565" s="114"/>
      <c r="V565" s="123">
        <v>43501</v>
      </c>
      <c r="W565" s="117" t="s">
        <v>543</v>
      </c>
      <c r="X565" s="117" t="s">
        <v>825</v>
      </c>
      <c r="Y565" s="128" t="s">
        <v>631</v>
      </c>
      <c r="Z565" s="123"/>
      <c r="AA565" s="132"/>
      <c r="AB565" s="151">
        <f>IF('SUIVI DES VERIFICATIONS'!$V565="","",IF('SUIVI DES VERIFICATIONS'!$V565&lt;='SUIVI DES VERIFICATIONS'!$AD565,0,'SUIVI DES VERIFICATIONS'!$V565-'SUIVI DES VERIFICATIONS'!$AD565))</f>
        <v>0</v>
      </c>
      <c r="AC565" s="134" t="str">
        <f t="shared" si="17"/>
        <v>AVRIL</v>
      </c>
      <c r="AD565" s="135">
        <f>VLOOKUP('SUIVI DES VERIFICATIONS'!$AC565,'Liste 2'!$D$1:$E$12,2,FALSE)</f>
        <v>43585</v>
      </c>
      <c r="AE565" s="134">
        <f>IF('SUIVI DES VERIFICATIONS'!$V565="","",(MONTH('SUIVI DES VERIFICATIONS'!$V565))-(MONTH('SUIVI DES VERIFICATIONS'!$AD565)))</f>
        <v>-2</v>
      </c>
      <c r="AF565" s="134" t="str">
        <f>IF(V565="","",VLOOKUP(MONTH(V565),LISTES!$A$15:$B$26,2,FALSE))</f>
        <v>FEVRIER</v>
      </c>
      <c r="AG565" s="136" t="s">
        <v>7</v>
      </c>
      <c r="AH565" s="81"/>
      <c r="AI565" s="81"/>
      <c r="AJ565" s="81" t="s">
        <v>529</v>
      </c>
      <c r="AK565" s="116">
        <v>43538</v>
      </c>
      <c r="AL565" s="81"/>
      <c r="AM565" s="117" t="s">
        <v>529</v>
      </c>
      <c r="AN565" s="128" t="s">
        <v>788</v>
      </c>
      <c r="AO565" s="163">
        <f>IF('SUIVI DES VERIFICATIONS'!$V565&gt;0,IF('SUIVI DES VERIFICATIONS'!$W565="",1,0),0)</f>
        <v>0</v>
      </c>
      <c r="AP565" s="137">
        <f>IF('SUIVI DES VERIFICATIONS'!$V565&gt;0,IF('SUIVI DES VERIFICATIONS'!$X565="",1,0),0)</f>
        <v>0</v>
      </c>
      <c r="AQ565" s="137">
        <f>IF('SUIVI DES VERIFICATIONS'!$V565&gt;0,IF('SUIVI DES VERIFICATIONS'!$AG565="",1,0),0)</f>
        <v>0</v>
      </c>
      <c r="AR565" s="152" t="str">
        <f>IF(Y565="","",VLOOKUP(Y565,'[1]TABLEAU LC1'!A:A,1,FALSE))</f>
        <v>2019-281</v>
      </c>
    </row>
    <row r="566" spans="1:44" ht="30" customHeight="1">
      <c r="A566" s="94" t="str">
        <f t="shared" si="16"/>
        <v>43098-54--2</v>
      </c>
      <c r="B566" s="88">
        <v>43098</v>
      </c>
      <c r="C566" s="87" t="str">
        <f>VLOOKUP(A566,'Liste détentions mat2k'!$A$1:$I$2946,3,FALSE)</f>
        <v xml:space="preserve">GGM TOULON                    </v>
      </c>
      <c r="D566" s="89">
        <v>54</v>
      </c>
      <c r="E566" s="89"/>
      <c r="F566" s="89">
        <v>2</v>
      </c>
      <c r="G566" s="87" t="str">
        <f>IF('SUIVI DES VERIFICATIONS'!$D566="","",VLOOKUP(A566,'Liste détentions mat2k'!$A$1:$I$2946,5,FALSE))</f>
        <v xml:space="preserve">BGMAR                         </v>
      </c>
      <c r="H566" s="87" t="str">
        <f>IF('SUIVI DES VERIFICATIONS'!$E566="","",VLOOKUP(A566,'Liste détentions mat2k'!$A$1:$I$2946,7,FALSE))</f>
        <v/>
      </c>
      <c r="I566" s="101" t="str">
        <f>IF('SUIVI DES VERIFICATIONS'!$F566="","",VLOOKUP(A566,'Liste détentions mat2k'!$A$1:$I$2946,9,FALSE))</f>
        <v xml:space="preserve">DIVERS                        </v>
      </c>
      <c r="J566" s="108" t="s">
        <v>525</v>
      </c>
      <c r="K566" s="105" t="s">
        <v>525</v>
      </c>
      <c r="L566" s="105" t="s">
        <v>525</v>
      </c>
      <c r="M566" s="105" t="s">
        <v>526</v>
      </c>
      <c r="N566" s="105" t="s">
        <v>525</v>
      </c>
      <c r="O566" s="105" t="s">
        <v>525</v>
      </c>
      <c r="P566" s="105"/>
      <c r="Q566" s="105"/>
      <c r="R566" s="105"/>
      <c r="S566" s="105"/>
      <c r="T566" s="105"/>
      <c r="U566" s="113"/>
      <c r="V566" s="122">
        <v>43501</v>
      </c>
      <c r="W566" s="119" t="s">
        <v>543</v>
      </c>
      <c r="X566" s="119" t="s">
        <v>825</v>
      </c>
      <c r="Y566" s="127" t="s">
        <v>632</v>
      </c>
      <c r="Z566" s="122"/>
      <c r="AA566" s="131"/>
      <c r="AB566" s="149">
        <f>IF('SUIVI DES VERIFICATIONS'!$V566="","",IF('SUIVI DES VERIFICATIONS'!$V566&lt;='SUIVI DES VERIFICATIONS'!$AD566,0,'SUIVI DES VERIFICATIONS'!$V566-'SUIVI DES VERIFICATIONS'!$AD566))</f>
        <v>0</v>
      </c>
      <c r="AC566" s="138" t="str">
        <f t="shared" si="17"/>
        <v>AVRIL</v>
      </c>
      <c r="AD566" s="139">
        <f>VLOOKUP('SUIVI DES VERIFICATIONS'!$AC566,'Liste 2'!$D$1:$E$12,2,FALSE)</f>
        <v>43585</v>
      </c>
      <c r="AE566" s="138">
        <f>IF('SUIVI DES VERIFICATIONS'!$V566="","",(MONTH('SUIVI DES VERIFICATIONS'!$V566))-(MONTH('SUIVI DES VERIFICATIONS'!$AD566)))</f>
        <v>-2</v>
      </c>
      <c r="AF566" s="138" t="str">
        <f>IF(V566="","",VLOOKUP(MONTH(V566),LISTES!$A$15:$B$26,2,FALSE))</f>
        <v>FEVRIER</v>
      </c>
      <c r="AG566" s="140" t="s">
        <v>7</v>
      </c>
      <c r="AH566" s="87"/>
      <c r="AI566" s="87"/>
      <c r="AJ566" s="87" t="s">
        <v>529</v>
      </c>
      <c r="AK566" s="118">
        <v>43538</v>
      </c>
      <c r="AL566" s="87"/>
      <c r="AM566" s="119"/>
      <c r="AN566" s="127"/>
      <c r="AO566" s="162">
        <f>IF('SUIVI DES VERIFICATIONS'!$V566&gt;0,IF('SUIVI DES VERIFICATIONS'!$W566="",1,0),0)</f>
        <v>0</v>
      </c>
      <c r="AP566" s="141">
        <f>IF('SUIVI DES VERIFICATIONS'!$V566&gt;0,IF('SUIVI DES VERIFICATIONS'!$X566="",1,0),0)</f>
        <v>0</v>
      </c>
      <c r="AQ566" s="141">
        <f>IF('SUIVI DES VERIFICATIONS'!$V566&gt;0,IF('SUIVI DES VERIFICATIONS'!$AG566="",1,0),0)</f>
        <v>0</v>
      </c>
      <c r="AR566" s="150" t="str">
        <f>IF(Y566="","",VLOOKUP(Y566,'[1]TABLEAU LC1'!A:A,1,FALSE))</f>
        <v>2019-282</v>
      </c>
    </row>
    <row r="567" spans="1:44" ht="30" customHeight="1">
      <c r="A567" s="95" t="str">
        <f t="shared" si="16"/>
        <v>43098-54--3</v>
      </c>
      <c r="B567" s="85">
        <v>43098</v>
      </c>
      <c r="C567" s="81" t="str">
        <f>VLOOKUP(A567,'Liste détentions mat2k'!$A$1:$I$2946,3,FALSE)</f>
        <v xml:space="preserve">GGM TOULON                    </v>
      </c>
      <c r="D567" s="86">
        <v>54</v>
      </c>
      <c r="E567" s="86"/>
      <c r="F567" s="86">
        <v>3</v>
      </c>
      <c r="G567" s="81" t="str">
        <f>IF('SUIVI DES VERIFICATIONS'!$D567="","",VLOOKUP(A567,'Liste détentions mat2k'!$A$1:$I$2946,5,FALSE))</f>
        <v xml:space="preserve">BGMAR                         </v>
      </c>
      <c r="H567" s="81" t="str">
        <f>IF('SUIVI DES VERIFICATIONS'!$E567="","",VLOOKUP(A567,'Liste détentions mat2k'!$A$1:$I$2946,7,FALSE))</f>
        <v/>
      </c>
      <c r="I567" s="102" t="str">
        <f>IF('SUIVI DES VERIFICATIONS'!$F567="","",VLOOKUP(A567,'Liste détentions mat2k'!$A$1:$I$2946,9,FALSE))</f>
        <v xml:space="preserve">INFORMATIQUE (ETEINTE)        </v>
      </c>
      <c r="J567" s="109" t="s">
        <v>525</v>
      </c>
      <c r="K567" s="104" t="s">
        <v>525</v>
      </c>
      <c r="L567" s="104" t="s">
        <v>525</v>
      </c>
      <c r="M567" s="104" t="s">
        <v>525</v>
      </c>
      <c r="N567" s="104" t="s">
        <v>526</v>
      </c>
      <c r="O567" s="104" t="s">
        <v>525</v>
      </c>
      <c r="P567" s="104"/>
      <c r="Q567" s="104"/>
      <c r="R567" s="104"/>
      <c r="S567" s="104"/>
      <c r="T567" s="104"/>
      <c r="U567" s="114"/>
      <c r="V567" s="123">
        <v>43501</v>
      </c>
      <c r="W567" s="117" t="s">
        <v>543</v>
      </c>
      <c r="X567" s="117" t="s">
        <v>825</v>
      </c>
      <c r="Y567" s="128" t="s">
        <v>633</v>
      </c>
      <c r="Z567" s="123"/>
      <c r="AA567" s="132"/>
      <c r="AB567" s="151">
        <f>IF('SUIVI DES VERIFICATIONS'!$V567="","",IF('SUIVI DES VERIFICATIONS'!$V567&lt;='SUIVI DES VERIFICATIONS'!$AD567,0,'SUIVI DES VERIFICATIONS'!$V567-'SUIVI DES VERIFICATIONS'!$AD567))</f>
        <v>0</v>
      </c>
      <c r="AC567" s="134" t="str">
        <f t="shared" si="17"/>
        <v>MAI</v>
      </c>
      <c r="AD567" s="135">
        <f>VLOOKUP('SUIVI DES VERIFICATIONS'!$AC567,'Liste 2'!$D$1:$E$12,2,FALSE)</f>
        <v>43616</v>
      </c>
      <c r="AE567" s="134">
        <f>IF('SUIVI DES VERIFICATIONS'!$V567="","",(MONTH('SUIVI DES VERIFICATIONS'!$V567))-(MONTH('SUIVI DES VERIFICATIONS'!$AD567)))</f>
        <v>-3</v>
      </c>
      <c r="AF567" s="134" t="str">
        <f>IF(V567="","",VLOOKUP(MONTH(V567),LISTES!$A$15:$B$26,2,FALSE))</f>
        <v>FEVRIER</v>
      </c>
      <c r="AG567" s="136" t="s">
        <v>7</v>
      </c>
      <c r="AH567" s="81"/>
      <c r="AI567" s="81"/>
      <c r="AJ567" s="81"/>
      <c r="AK567" s="116"/>
      <c r="AL567" s="81"/>
      <c r="AM567" s="117" t="s">
        <v>529</v>
      </c>
      <c r="AN567" s="128" t="s">
        <v>788</v>
      </c>
      <c r="AO567" s="163">
        <f>IF('SUIVI DES VERIFICATIONS'!$V567&gt;0,IF('SUIVI DES VERIFICATIONS'!$W567="",1,0),0)</f>
        <v>0</v>
      </c>
      <c r="AP567" s="137">
        <f>IF('SUIVI DES VERIFICATIONS'!$V567&gt;0,IF('SUIVI DES VERIFICATIONS'!$X567="",1,0),0)</f>
        <v>0</v>
      </c>
      <c r="AQ567" s="137">
        <f>IF('SUIVI DES VERIFICATIONS'!$V567&gt;0,IF('SUIVI DES VERIFICATIONS'!$AG567="",1,0),0)</f>
        <v>0</v>
      </c>
      <c r="AR567" s="152" t="str">
        <f>IF(Y567="","",VLOOKUP(Y567,'[1]TABLEAU LC1'!A:A,1,FALSE))</f>
        <v>2019-283</v>
      </c>
    </row>
    <row r="568" spans="1:44" ht="30" customHeight="1">
      <c r="A568" s="94" t="str">
        <f t="shared" si="16"/>
        <v>43098-54--5</v>
      </c>
      <c r="B568" s="88">
        <v>43098</v>
      </c>
      <c r="C568" s="87" t="str">
        <f>VLOOKUP(A568,'Liste détentions mat2k'!$A$1:$I$2946,3,FALSE)</f>
        <v xml:space="preserve">GGM TOULON                    </v>
      </c>
      <c r="D568" s="89">
        <v>54</v>
      </c>
      <c r="E568" s="89"/>
      <c r="F568" s="89">
        <v>5</v>
      </c>
      <c r="G568" s="87" t="str">
        <f>IF('SUIVI DES VERIFICATIONS'!$D568="","",VLOOKUP(A568,'Liste détentions mat2k'!$A$1:$I$2946,5,FALSE))</f>
        <v xml:space="preserve">BGMAR                         </v>
      </c>
      <c r="H568" s="87" t="str">
        <f>IF('SUIVI DES VERIFICATIONS'!$E568="","",VLOOKUP(A568,'Liste détentions mat2k'!$A$1:$I$2946,7,FALSE))</f>
        <v/>
      </c>
      <c r="I568" s="101" t="str">
        <f>IF('SUIVI DES VERIFICATIONS'!$F568="","",VLOOKUP(A568,'Liste détentions mat2k'!$A$1:$I$2946,9,FALSE))</f>
        <v xml:space="preserve">SPORT (ETEINTE)               </v>
      </c>
      <c r="J568" s="108" t="s">
        <v>525</v>
      </c>
      <c r="K568" s="105" t="s">
        <v>526</v>
      </c>
      <c r="L568" s="105" t="s">
        <v>525</v>
      </c>
      <c r="M568" s="105" t="s">
        <v>525</v>
      </c>
      <c r="N568" s="105" t="s">
        <v>525</v>
      </c>
      <c r="O568" s="105" t="s">
        <v>525</v>
      </c>
      <c r="P568" s="105"/>
      <c r="Q568" s="105"/>
      <c r="R568" s="105"/>
      <c r="S568" s="105"/>
      <c r="T568" s="105"/>
      <c r="U568" s="113"/>
      <c r="V568" s="122">
        <v>43501</v>
      </c>
      <c r="W568" s="119" t="s">
        <v>543</v>
      </c>
      <c r="X568" s="119" t="s">
        <v>825</v>
      </c>
      <c r="Y568" s="127" t="s">
        <v>634</v>
      </c>
      <c r="Z568" s="122"/>
      <c r="AA568" s="131"/>
      <c r="AB568" s="149">
        <f>IF('SUIVI DES VERIFICATIONS'!$V568="","",IF('SUIVI DES VERIFICATIONS'!$V568&lt;='SUIVI DES VERIFICATIONS'!$AD568,0,'SUIVI DES VERIFICATIONS'!$V568-'SUIVI DES VERIFICATIONS'!$AD568))</f>
        <v>0</v>
      </c>
      <c r="AC568" s="138" t="str">
        <f t="shared" si="17"/>
        <v>FEVRIER</v>
      </c>
      <c r="AD568" s="139">
        <f>VLOOKUP('SUIVI DES VERIFICATIONS'!$AC568,'Liste 2'!$D$1:$E$12,2,FALSE)</f>
        <v>43524</v>
      </c>
      <c r="AE568" s="138">
        <f>IF('SUIVI DES VERIFICATIONS'!$V568="","",(MONTH('SUIVI DES VERIFICATIONS'!$V568))-(MONTH('SUIVI DES VERIFICATIONS'!$AD568)))</f>
        <v>0</v>
      </c>
      <c r="AF568" s="138" t="str">
        <f>IF(V568="","",VLOOKUP(MONTH(V568),LISTES!$A$15:$B$26,2,FALSE))</f>
        <v>FEVRIER</v>
      </c>
      <c r="AG568" s="140" t="s">
        <v>7</v>
      </c>
      <c r="AH568" s="87"/>
      <c r="AI568" s="87"/>
      <c r="AJ568" s="87"/>
      <c r="AK568" s="118"/>
      <c r="AL568" s="87"/>
      <c r="AM568" s="119" t="s">
        <v>529</v>
      </c>
      <c r="AN568" s="127" t="s">
        <v>788</v>
      </c>
      <c r="AO568" s="162">
        <f>IF('SUIVI DES VERIFICATIONS'!$V568&gt;0,IF('SUIVI DES VERIFICATIONS'!$W568="",1,0),0)</f>
        <v>0</v>
      </c>
      <c r="AP568" s="141">
        <f>IF('SUIVI DES VERIFICATIONS'!$V568&gt;0,IF('SUIVI DES VERIFICATIONS'!$X568="",1,0),0)</f>
        <v>0</v>
      </c>
      <c r="AQ568" s="141">
        <f>IF('SUIVI DES VERIFICATIONS'!$V568&gt;0,IF('SUIVI DES VERIFICATIONS'!$AG568="",1,0),0)</f>
        <v>0</v>
      </c>
      <c r="AR568" s="150" t="str">
        <f>IF(Y568="","",VLOOKUP(Y568,'[1]TABLEAU LC1'!A:A,1,FALSE))</f>
        <v>2019-284</v>
      </c>
    </row>
    <row r="569" spans="1:44" ht="30" customHeight="1">
      <c r="A569" s="95" t="str">
        <f t="shared" si="16"/>
        <v>43098-56--0</v>
      </c>
      <c r="B569" s="85">
        <v>43098</v>
      </c>
      <c r="C569" s="81" t="str">
        <f>VLOOKUP(A569,'Liste détentions mat2k'!$A$1:$I$2946,3,FALSE)</f>
        <v xml:space="preserve">GGM TOULON                    </v>
      </c>
      <c r="D569" s="86">
        <v>56</v>
      </c>
      <c r="E569" s="86"/>
      <c r="F569" s="86">
        <v>0</v>
      </c>
      <c r="G569" s="81" t="str">
        <f>IF('SUIVI DES VERIFICATIONS'!$D569="","",VLOOKUP(A569,'Liste détentions mat2k'!$A$1:$I$2946,5,FALSE))</f>
        <v xml:space="preserve">PSMPM                         </v>
      </c>
      <c r="H569" s="81" t="str">
        <f>IF('SUIVI DES VERIFICATIONS'!$E569="","",VLOOKUP(A569,'Liste détentions mat2k'!$A$1:$I$2946,7,FALSE))</f>
        <v/>
      </c>
      <c r="I569" s="102" t="str">
        <f>IF('SUIVI DES VERIFICATIONS'!$F569="","",VLOOKUP(A569,'Liste détentions mat2k'!$A$1:$I$2946,9,FALSE))</f>
        <v xml:space="preserve">CASERNEMENT                   </v>
      </c>
      <c r="J569" s="109" t="s">
        <v>525</v>
      </c>
      <c r="K569" s="104" t="s">
        <v>526</v>
      </c>
      <c r="L569" s="104" t="s">
        <v>525</v>
      </c>
      <c r="M569" s="104" t="s">
        <v>525</v>
      </c>
      <c r="N569" s="104" t="s">
        <v>525</v>
      </c>
      <c r="O569" s="104" t="s">
        <v>525</v>
      </c>
      <c r="P569" s="104"/>
      <c r="Q569" s="104"/>
      <c r="R569" s="104"/>
      <c r="S569" s="104"/>
      <c r="T569" s="104"/>
      <c r="U569" s="114"/>
      <c r="V569" s="123"/>
      <c r="W569" s="117"/>
      <c r="X569" s="117"/>
      <c r="Y569" s="128"/>
      <c r="Z569" s="123">
        <v>43493</v>
      </c>
      <c r="AA569" s="132" t="s">
        <v>1032</v>
      </c>
      <c r="AB569" s="151" t="str">
        <f>IF('SUIVI DES VERIFICATIONS'!$V569="","",IF('SUIVI DES VERIFICATIONS'!$V569&lt;='SUIVI DES VERIFICATIONS'!$AD569,0,'SUIVI DES VERIFICATIONS'!$V569-'SUIVI DES VERIFICATIONS'!$AD569))</f>
        <v/>
      </c>
      <c r="AC569" s="134" t="str">
        <f t="shared" si="17"/>
        <v>FEVRIER</v>
      </c>
      <c r="AD569" s="135">
        <f>VLOOKUP('SUIVI DES VERIFICATIONS'!$AC569,'Liste 2'!$D$1:$E$12,2,FALSE)</f>
        <v>43524</v>
      </c>
      <c r="AE569" s="134" t="str">
        <f>IF('SUIVI DES VERIFICATIONS'!$V569="","",(MONTH('SUIVI DES VERIFICATIONS'!$V569))-(MONTH('SUIVI DES VERIFICATIONS'!$AD569)))</f>
        <v/>
      </c>
      <c r="AF569" s="134" t="str">
        <f>IF(V569="","",VLOOKUP(MONTH(V569),LISTES!$A$15:$B$26,2,FALSE))</f>
        <v/>
      </c>
      <c r="AG569" s="136"/>
      <c r="AH569" s="81"/>
      <c r="AI569" s="81"/>
      <c r="AJ569" s="81" t="s">
        <v>529</v>
      </c>
      <c r="AK569" s="116"/>
      <c r="AL569" s="81"/>
      <c r="AM569" s="117"/>
      <c r="AN569" s="128"/>
      <c r="AO569" s="163">
        <f>IF('SUIVI DES VERIFICATIONS'!$V569&gt;0,IF('SUIVI DES VERIFICATIONS'!$W569="",1,0),0)</f>
        <v>0</v>
      </c>
      <c r="AP569" s="137">
        <f>IF('SUIVI DES VERIFICATIONS'!$V569&gt;0,IF('SUIVI DES VERIFICATIONS'!$X569="",1,0),0)</f>
        <v>0</v>
      </c>
      <c r="AQ569" s="137">
        <f>IF('SUIVI DES VERIFICATIONS'!$V569&gt;0,IF('SUIVI DES VERIFICATIONS'!$AG569="",1,0),0)</f>
        <v>0</v>
      </c>
      <c r="AR569" s="152" t="str">
        <f>IF(Y569="","",VLOOKUP(Y569,'[1]TABLEAU LC1'!A:A,1,FALSE))</f>
        <v/>
      </c>
    </row>
    <row r="570" spans="1:44" ht="30" customHeight="1">
      <c r="A570" s="94" t="str">
        <f t="shared" si="16"/>
        <v>43098-56--1</v>
      </c>
      <c r="B570" s="88">
        <v>43098</v>
      </c>
      <c r="C570" s="87" t="str">
        <f>VLOOKUP(A570,'Liste détentions mat2k'!$A$1:$I$2946,3,FALSE)</f>
        <v xml:space="preserve">GGM TOULON                    </v>
      </c>
      <c r="D570" s="89">
        <v>56</v>
      </c>
      <c r="E570" s="89"/>
      <c r="F570" s="89">
        <v>1</v>
      </c>
      <c r="G570" s="87" t="str">
        <f>IF('SUIVI DES VERIFICATIONS'!$D570="","",VLOOKUP(A570,'Liste détentions mat2k'!$A$1:$I$2946,5,FALSE))</f>
        <v xml:space="preserve">PSMPM                         </v>
      </c>
      <c r="H570" s="87" t="str">
        <f>IF('SUIVI DES VERIFICATIONS'!$E570="","",VLOOKUP(A570,'Liste détentions mat2k'!$A$1:$I$2946,7,FALSE))</f>
        <v/>
      </c>
      <c r="I570" s="101" t="str">
        <f>IF('SUIVI DES VERIFICATIONS'!$F570="","",VLOOKUP(A570,'Liste détentions mat2k'!$A$1:$I$2946,9,FALSE))</f>
        <v xml:space="preserve">DIVERS                        </v>
      </c>
      <c r="J570" s="108" t="s">
        <v>525</v>
      </c>
      <c r="K570" s="105" t="s">
        <v>525</v>
      </c>
      <c r="L570" s="105" t="s">
        <v>526</v>
      </c>
      <c r="M570" s="105" t="s">
        <v>525</v>
      </c>
      <c r="N570" s="105" t="s">
        <v>525</v>
      </c>
      <c r="O570" s="105" t="s">
        <v>525</v>
      </c>
      <c r="P570" s="105"/>
      <c r="Q570" s="105"/>
      <c r="R570" s="105"/>
      <c r="S570" s="105"/>
      <c r="T570" s="105"/>
      <c r="U570" s="113"/>
      <c r="V570" s="122">
        <v>43556</v>
      </c>
      <c r="W570" s="119" t="s">
        <v>542</v>
      </c>
      <c r="X570" s="119" t="s">
        <v>825</v>
      </c>
      <c r="Y570" s="127" t="s">
        <v>953</v>
      </c>
      <c r="Z570" s="122">
        <v>43522</v>
      </c>
      <c r="AA570" s="131"/>
      <c r="AB570" s="149">
        <f>IF('SUIVI DES VERIFICATIONS'!$V570="","",IF('SUIVI DES VERIFICATIONS'!$V570&lt;='SUIVI DES VERIFICATIONS'!$AD570,0,'SUIVI DES VERIFICATIONS'!$V570-'SUIVI DES VERIFICATIONS'!$AD570))</f>
        <v>1</v>
      </c>
      <c r="AC570" s="138" t="str">
        <f t="shared" si="17"/>
        <v>MARS</v>
      </c>
      <c r="AD570" s="139">
        <f>VLOOKUP('SUIVI DES VERIFICATIONS'!$AC570,'Liste 2'!$D$1:$E$12,2,FALSE)</f>
        <v>43555</v>
      </c>
      <c r="AE570" s="138">
        <f>IF('SUIVI DES VERIFICATIONS'!$V570="","",(MONTH('SUIVI DES VERIFICATIONS'!$V570))-(MONTH('SUIVI DES VERIFICATIONS'!$AD570)))</f>
        <v>1</v>
      </c>
      <c r="AF570" s="138" t="str">
        <f>IF(V570="","",VLOOKUP(MONTH(V570),LISTES!$A$15:$B$26,2,FALSE))</f>
        <v>AVRIL</v>
      </c>
      <c r="AG570" s="140" t="s">
        <v>8</v>
      </c>
      <c r="AH570" s="87"/>
      <c r="AI570" s="87"/>
      <c r="AJ570" s="87" t="s">
        <v>529</v>
      </c>
      <c r="AK570" s="118">
        <v>43571</v>
      </c>
      <c r="AL570" s="87"/>
      <c r="AM570" s="119"/>
      <c r="AN570" s="127"/>
      <c r="AO570" s="162">
        <f>IF('SUIVI DES VERIFICATIONS'!$V570&gt;0,IF('SUIVI DES VERIFICATIONS'!$W570="",1,0),0)</f>
        <v>0</v>
      </c>
      <c r="AP570" s="141">
        <f>IF('SUIVI DES VERIFICATIONS'!$V570&gt;0,IF('SUIVI DES VERIFICATIONS'!$X570="",1,0),0)</f>
        <v>0</v>
      </c>
      <c r="AQ570" s="141">
        <f>IF('SUIVI DES VERIFICATIONS'!$V570&gt;0,IF('SUIVI DES VERIFICATIONS'!$AG570="",1,0),0)</f>
        <v>0</v>
      </c>
      <c r="AR570" s="150" t="str">
        <f>IF(Y570="","",VLOOKUP(Y570,'[1]TABLEAU LC1'!A:A,1,FALSE))</f>
        <v>2019-933</v>
      </c>
    </row>
    <row r="571" spans="1:44" ht="30" customHeight="1">
      <c r="A571" s="95" t="str">
        <f t="shared" si="16"/>
        <v>43098-56--4</v>
      </c>
      <c r="B571" s="85">
        <v>43098</v>
      </c>
      <c r="C571" s="81" t="str">
        <f>VLOOKUP(A571,'Liste détentions mat2k'!$A$1:$I$2946,3,FALSE)</f>
        <v xml:space="preserve">GGM TOULON                    </v>
      </c>
      <c r="D571" s="86">
        <v>56</v>
      </c>
      <c r="E571" s="86"/>
      <c r="F571" s="86">
        <v>4</v>
      </c>
      <c r="G571" s="81" t="str">
        <f>IF('SUIVI DES VERIFICATIONS'!$D571="","",VLOOKUP(A571,'Liste détentions mat2k'!$A$1:$I$2946,5,FALSE))</f>
        <v xml:space="preserve">PSMPM                         </v>
      </c>
      <c r="H571" s="81" t="str">
        <f>IF('SUIVI DES VERIFICATIONS'!$E571="","",VLOOKUP(A571,'Liste détentions mat2k'!$A$1:$I$2946,7,FALSE))</f>
        <v/>
      </c>
      <c r="I571" s="102" t="str">
        <f>IF('SUIVI DES VERIFICATIONS'!$F571="","",VLOOKUP(A571,'Liste détentions mat2k'!$A$1:$I$2946,9,FALSE))</f>
        <v xml:space="preserve">AUDIOVISUEL                   </v>
      </c>
      <c r="J571" s="109" t="s">
        <v>525</v>
      </c>
      <c r="K571" s="104" t="s">
        <v>526</v>
      </c>
      <c r="L571" s="104" t="s">
        <v>525</v>
      </c>
      <c r="M571" s="104" t="s">
        <v>525</v>
      </c>
      <c r="N571" s="104" t="s">
        <v>525</v>
      </c>
      <c r="O571" s="104" t="s">
        <v>525</v>
      </c>
      <c r="P571" s="104"/>
      <c r="Q571" s="104"/>
      <c r="R571" s="104"/>
      <c r="S571" s="104"/>
      <c r="T571" s="104"/>
      <c r="U571" s="114"/>
      <c r="V571" s="123">
        <v>43495</v>
      </c>
      <c r="W571" s="117" t="s">
        <v>542</v>
      </c>
      <c r="X571" s="117" t="s">
        <v>825</v>
      </c>
      <c r="Y571" s="128" t="s">
        <v>581</v>
      </c>
      <c r="Z571" s="123">
        <v>43493</v>
      </c>
      <c r="AA571" s="132"/>
      <c r="AB571" s="151">
        <f>IF('SUIVI DES VERIFICATIONS'!$V571="","",IF('SUIVI DES VERIFICATIONS'!$V571&lt;='SUIVI DES VERIFICATIONS'!$AD571,0,'SUIVI DES VERIFICATIONS'!$V571-'SUIVI DES VERIFICATIONS'!$AD571))</f>
        <v>0</v>
      </c>
      <c r="AC571" s="134" t="str">
        <f t="shared" si="17"/>
        <v>FEVRIER</v>
      </c>
      <c r="AD571" s="135">
        <f>VLOOKUP('SUIVI DES VERIFICATIONS'!$AC571,'Liste 2'!$D$1:$E$12,2,FALSE)</f>
        <v>43524</v>
      </c>
      <c r="AE571" s="134">
        <f>IF('SUIVI DES VERIFICATIONS'!$V571="","",(MONTH('SUIVI DES VERIFICATIONS'!$V571))-(MONTH('SUIVI DES VERIFICATIONS'!$AD571)))</f>
        <v>-1</v>
      </c>
      <c r="AF571" s="134" t="str">
        <f>IF(V571="","",VLOOKUP(MONTH(V571),LISTES!$A$15:$B$26,2,FALSE))</f>
        <v>JANVIER</v>
      </c>
      <c r="AG571" s="136" t="s">
        <v>6</v>
      </c>
      <c r="AH571" s="81"/>
      <c r="AI571" s="81"/>
      <c r="AJ571" s="81"/>
      <c r="AK571" s="116"/>
      <c r="AL571" s="81"/>
      <c r="AM571" s="117"/>
      <c r="AN571" s="128"/>
      <c r="AO571" s="163">
        <f>IF('SUIVI DES VERIFICATIONS'!$V571&gt;0,IF('SUIVI DES VERIFICATIONS'!$W571="",1,0),0)</f>
        <v>0</v>
      </c>
      <c r="AP571" s="137">
        <f>IF('SUIVI DES VERIFICATIONS'!$V571&gt;0,IF('SUIVI DES VERIFICATIONS'!$X571="",1,0),0)</f>
        <v>0</v>
      </c>
      <c r="AQ571" s="137">
        <f>IF('SUIVI DES VERIFICATIONS'!$V571&gt;0,IF('SUIVI DES VERIFICATIONS'!$AG571="",1,0),0)</f>
        <v>0</v>
      </c>
      <c r="AR571" s="152" t="str">
        <f>IF(Y571="","",VLOOKUP(Y571,'[1]TABLEAU LC1'!A:A,1,FALSE))</f>
        <v>2019-199</v>
      </c>
    </row>
    <row r="572" spans="1:44" ht="30" customHeight="1">
      <c r="A572" s="94" t="str">
        <f t="shared" si="16"/>
        <v>43098-58--0</v>
      </c>
      <c r="B572" s="88">
        <v>43098</v>
      </c>
      <c r="C572" s="87" t="str">
        <f>VLOOKUP(A572,'Liste détentions mat2k'!$A$1:$I$2946,3,FALSE)</f>
        <v xml:space="preserve">GGM TOULON                    </v>
      </c>
      <c r="D572" s="89">
        <v>58</v>
      </c>
      <c r="E572" s="89"/>
      <c r="F572" s="89">
        <v>0</v>
      </c>
      <c r="G572" s="87" t="str">
        <f>IF('SUIVI DES VERIFICATIONS'!$D572="","",VLOOKUP(A572,'Liste détentions mat2k'!$A$1:$I$2946,5,FALSE))</f>
        <v xml:space="preserve">BRIGADE BAN HYERES            </v>
      </c>
      <c r="H572" s="87" t="str">
        <f>IF('SUIVI DES VERIFICATIONS'!$E572="","",VLOOKUP(A572,'Liste détentions mat2k'!$A$1:$I$2946,7,FALSE))</f>
        <v/>
      </c>
      <c r="I572" s="101" t="str">
        <f>IF('SUIVI DES VERIFICATIONS'!$F572="","",VLOOKUP(A572,'Liste détentions mat2k'!$A$1:$I$2946,9,FALSE))</f>
        <v xml:space="preserve">CASERNEMENT                   </v>
      </c>
      <c r="J572" s="108" t="s">
        <v>525</v>
      </c>
      <c r="K572" s="105" t="s">
        <v>526</v>
      </c>
      <c r="L572" s="105" t="s">
        <v>525</v>
      </c>
      <c r="M572" s="105" t="s">
        <v>525</v>
      </c>
      <c r="N572" s="105" t="s">
        <v>525</v>
      </c>
      <c r="O572" s="105" t="s">
        <v>525</v>
      </c>
      <c r="P572" s="105"/>
      <c r="Q572" s="105"/>
      <c r="R572" s="105"/>
      <c r="S572" s="105"/>
      <c r="T572" s="105"/>
      <c r="U572" s="113"/>
      <c r="V572" s="122">
        <v>43550</v>
      </c>
      <c r="W572" s="119" t="s">
        <v>542</v>
      </c>
      <c r="X572" s="119" t="s">
        <v>825</v>
      </c>
      <c r="Y572" s="127" t="s">
        <v>915</v>
      </c>
      <c r="Z572" s="122">
        <v>43536</v>
      </c>
      <c r="AA572" s="131"/>
      <c r="AB572" s="149">
        <f>IF('SUIVI DES VERIFICATIONS'!$V572="","",IF('SUIVI DES VERIFICATIONS'!$V572&lt;='SUIVI DES VERIFICATIONS'!$AD572,0,'SUIVI DES VERIFICATIONS'!$V572-'SUIVI DES VERIFICATIONS'!$AD572))</f>
        <v>26</v>
      </c>
      <c r="AC572" s="138" t="str">
        <f t="shared" si="17"/>
        <v>FEVRIER</v>
      </c>
      <c r="AD572" s="139">
        <f>VLOOKUP('SUIVI DES VERIFICATIONS'!$AC572,'Liste 2'!$D$1:$E$12,2,FALSE)</f>
        <v>43524</v>
      </c>
      <c r="AE572" s="138">
        <f>IF('SUIVI DES VERIFICATIONS'!$V572="","",(MONTH('SUIVI DES VERIFICATIONS'!$V572))-(MONTH('SUIVI DES VERIFICATIONS'!$AD572)))</f>
        <v>1</v>
      </c>
      <c r="AF572" s="138" t="str">
        <f>IF(V572="","",VLOOKUP(MONTH(V572),LISTES!$A$15:$B$26,2,FALSE))</f>
        <v>MARS</v>
      </c>
      <c r="AG572" s="140" t="s">
        <v>8</v>
      </c>
      <c r="AH572" s="87"/>
      <c r="AI572" s="87"/>
      <c r="AJ572" s="87"/>
      <c r="AK572" s="118"/>
      <c r="AL572" s="87"/>
      <c r="AM572" s="119"/>
      <c r="AN572" s="127"/>
      <c r="AO572" s="162">
        <f>IF('SUIVI DES VERIFICATIONS'!$V572&gt;0,IF('SUIVI DES VERIFICATIONS'!$W572="",1,0),0)</f>
        <v>0</v>
      </c>
      <c r="AP572" s="141">
        <f>IF('SUIVI DES VERIFICATIONS'!$V572&gt;0,IF('SUIVI DES VERIFICATIONS'!$X572="",1,0),0)</f>
        <v>0</v>
      </c>
      <c r="AQ572" s="141">
        <f>IF('SUIVI DES VERIFICATIONS'!$V572&gt;0,IF('SUIVI DES VERIFICATIONS'!$AG572="",1,0),0)</f>
        <v>0</v>
      </c>
      <c r="AR572" s="150" t="str">
        <f>IF(Y572="","",VLOOKUP(Y572,'[1]TABLEAU LC1'!A:A,1,FALSE))</f>
        <v>2019-851</v>
      </c>
    </row>
    <row r="573" spans="1:44" ht="30" customHeight="1">
      <c r="A573" s="95" t="str">
        <f t="shared" si="16"/>
        <v>43098-58--1</v>
      </c>
      <c r="B573" s="85">
        <v>43098</v>
      </c>
      <c r="C573" s="81" t="str">
        <f>VLOOKUP(A573,'Liste détentions mat2k'!$A$1:$I$2946,3,FALSE)</f>
        <v xml:space="preserve">GGM TOULON                    </v>
      </c>
      <c r="D573" s="86">
        <v>58</v>
      </c>
      <c r="E573" s="86"/>
      <c r="F573" s="86">
        <v>1</v>
      </c>
      <c r="G573" s="81" t="str">
        <f>IF('SUIVI DES VERIFICATIONS'!$D573="","",VLOOKUP(A573,'Liste détentions mat2k'!$A$1:$I$2946,5,FALSE))</f>
        <v xml:space="preserve">BRIGADE BAN HYERES            </v>
      </c>
      <c r="H573" s="81" t="str">
        <f>IF('SUIVI DES VERIFICATIONS'!$E573="","",VLOOKUP(A573,'Liste détentions mat2k'!$A$1:$I$2946,7,FALSE))</f>
        <v/>
      </c>
      <c r="I573" s="102" t="str">
        <f>IF('SUIVI DES VERIFICATIONS'!$F573="","",VLOOKUP(A573,'Liste détentions mat2k'!$A$1:$I$2946,9,FALSE))</f>
        <v xml:space="preserve">DIVERS                        </v>
      </c>
      <c r="J573" s="109" t="s">
        <v>525</v>
      </c>
      <c r="K573" s="104" t="s">
        <v>525</v>
      </c>
      <c r="L573" s="104" t="s">
        <v>525</v>
      </c>
      <c r="M573" s="104" t="s">
        <v>526</v>
      </c>
      <c r="N573" s="104" t="s">
        <v>525</v>
      </c>
      <c r="O573" s="104" t="s">
        <v>525</v>
      </c>
      <c r="P573" s="104"/>
      <c r="Q573" s="104"/>
      <c r="R573" s="104"/>
      <c r="S573" s="104"/>
      <c r="T573" s="104"/>
      <c r="U573" s="114"/>
      <c r="V573" s="123">
        <v>43550</v>
      </c>
      <c r="W573" s="117" t="s">
        <v>542</v>
      </c>
      <c r="X573" s="117" t="s">
        <v>825</v>
      </c>
      <c r="Y573" s="128" t="s">
        <v>916</v>
      </c>
      <c r="Z573" s="123">
        <v>43536</v>
      </c>
      <c r="AA573" s="132"/>
      <c r="AB573" s="151">
        <f>IF('SUIVI DES VERIFICATIONS'!$V573="","",IF('SUIVI DES VERIFICATIONS'!$V573&lt;='SUIVI DES VERIFICATIONS'!$AD573,0,'SUIVI DES VERIFICATIONS'!$V573-'SUIVI DES VERIFICATIONS'!$AD573))</f>
        <v>0</v>
      </c>
      <c r="AC573" s="134" t="str">
        <f t="shared" si="17"/>
        <v>AVRIL</v>
      </c>
      <c r="AD573" s="135">
        <f>VLOOKUP('SUIVI DES VERIFICATIONS'!$AC573,'Liste 2'!$D$1:$E$12,2,FALSE)</f>
        <v>43585</v>
      </c>
      <c r="AE573" s="134">
        <f>IF('SUIVI DES VERIFICATIONS'!$V573="","",(MONTH('SUIVI DES VERIFICATIONS'!$V573))-(MONTH('SUIVI DES VERIFICATIONS'!$AD573)))</f>
        <v>-1</v>
      </c>
      <c r="AF573" s="134" t="str">
        <f>IF(V573="","",VLOOKUP(MONTH(V573),LISTES!$A$15:$B$26,2,FALSE))</f>
        <v>MARS</v>
      </c>
      <c r="AG573" s="136" t="s">
        <v>8</v>
      </c>
      <c r="AH573" s="81"/>
      <c r="AI573" s="81"/>
      <c r="AJ573" s="81" t="s">
        <v>529</v>
      </c>
      <c r="AK573" s="116">
        <v>43571</v>
      </c>
      <c r="AL573" s="81"/>
      <c r="AM573" s="117"/>
      <c r="AN573" s="128"/>
      <c r="AO573" s="163">
        <f>IF('SUIVI DES VERIFICATIONS'!$V573&gt;0,IF('SUIVI DES VERIFICATIONS'!$W573="",1,0),0)</f>
        <v>0</v>
      </c>
      <c r="AP573" s="137">
        <f>IF('SUIVI DES VERIFICATIONS'!$V573&gt;0,IF('SUIVI DES VERIFICATIONS'!$X573="",1,0),0)</f>
        <v>0</v>
      </c>
      <c r="AQ573" s="137">
        <f>IF('SUIVI DES VERIFICATIONS'!$V573&gt;0,IF('SUIVI DES VERIFICATIONS'!$AG573="",1,0),0)</f>
        <v>0</v>
      </c>
      <c r="AR573" s="152" t="str">
        <f>IF(Y573="","",VLOOKUP(Y573,'[1]TABLEAU LC1'!A:A,1,FALSE))</f>
        <v>2019-852</v>
      </c>
    </row>
    <row r="574" spans="1:44" ht="30" customHeight="1">
      <c r="A574" s="94" t="str">
        <f t="shared" si="16"/>
        <v>43098-58--2</v>
      </c>
      <c r="B574" s="88">
        <v>43098</v>
      </c>
      <c r="C574" s="87" t="str">
        <f>VLOOKUP(A574,'Liste détentions mat2k'!$A$1:$I$2946,3,FALSE)</f>
        <v xml:space="preserve">GGM TOULON                    </v>
      </c>
      <c r="D574" s="89">
        <v>58</v>
      </c>
      <c r="E574" s="89"/>
      <c r="F574" s="89">
        <v>2</v>
      </c>
      <c r="G574" s="87" t="str">
        <f>IF('SUIVI DES VERIFICATIONS'!$D574="","",VLOOKUP(A574,'Liste détentions mat2k'!$A$1:$I$2946,5,FALSE))</f>
        <v xml:space="preserve">BRIGADE BAN HYERES            </v>
      </c>
      <c r="H574" s="87" t="str">
        <f>IF('SUIVI DES VERIFICATIONS'!$E574="","",VLOOKUP(A574,'Liste détentions mat2k'!$A$1:$I$2946,7,FALSE))</f>
        <v/>
      </c>
      <c r="I574" s="101" t="str">
        <f>IF('SUIVI DES VERIFICATIONS'!$F574="","",VLOOKUP(A574,'Liste détentions mat2k'!$A$1:$I$2946,9,FALSE))</f>
        <v xml:space="preserve">INFORMATIQUE                  </v>
      </c>
      <c r="J574" s="108" t="s">
        <v>525</v>
      </c>
      <c r="K574" s="105" t="s">
        <v>525</v>
      </c>
      <c r="L574" s="105" t="s">
        <v>525</v>
      </c>
      <c r="M574" s="105" t="s">
        <v>526</v>
      </c>
      <c r="N574" s="105" t="s">
        <v>525</v>
      </c>
      <c r="O574" s="105" t="s">
        <v>525</v>
      </c>
      <c r="P574" s="105"/>
      <c r="Q574" s="105"/>
      <c r="R574" s="105"/>
      <c r="S574" s="105"/>
      <c r="T574" s="105"/>
      <c r="U574" s="113"/>
      <c r="V574" s="122">
        <v>43550</v>
      </c>
      <c r="W574" s="119" t="s">
        <v>542</v>
      </c>
      <c r="X574" s="119" t="s">
        <v>825</v>
      </c>
      <c r="Y574" s="127" t="s">
        <v>917</v>
      </c>
      <c r="Z574" s="122">
        <v>43536</v>
      </c>
      <c r="AA574" s="131"/>
      <c r="AB574" s="149">
        <f>IF('SUIVI DES VERIFICATIONS'!$V574="","",IF('SUIVI DES VERIFICATIONS'!$V574&lt;='SUIVI DES VERIFICATIONS'!$AD574,0,'SUIVI DES VERIFICATIONS'!$V574-'SUIVI DES VERIFICATIONS'!$AD574))</f>
        <v>0</v>
      </c>
      <c r="AC574" s="138" t="str">
        <f t="shared" si="17"/>
        <v>AVRIL</v>
      </c>
      <c r="AD574" s="139">
        <f>VLOOKUP('SUIVI DES VERIFICATIONS'!$AC574,'Liste 2'!$D$1:$E$12,2,FALSE)</f>
        <v>43585</v>
      </c>
      <c r="AE574" s="138">
        <f>IF('SUIVI DES VERIFICATIONS'!$V574="","",(MONTH('SUIVI DES VERIFICATIONS'!$V574))-(MONTH('SUIVI DES VERIFICATIONS'!$AD574)))</f>
        <v>-1</v>
      </c>
      <c r="AF574" s="138" t="str">
        <f>IF(V574="","",VLOOKUP(MONTH(V574),LISTES!$A$15:$B$26,2,FALSE))</f>
        <v>MARS</v>
      </c>
      <c r="AG574" s="140" t="s">
        <v>8</v>
      </c>
      <c r="AH574" s="87"/>
      <c r="AI574" s="87"/>
      <c r="AJ574" s="87"/>
      <c r="AK574" s="118"/>
      <c r="AL574" s="87"/>
      <c r="AM574" s="119"/>
      <c r="AN574" s="127"/>
      <c r="AO574" s="162">
        <f>IF('SUIVI DES VERIFICATIONS'!$V574&gt;0,IF('SUIVI DES VERIFICATIONS'!$W574="",1,0),0)</f>
        <v>0</v>
      </c>
      <c r="AP574" s="141">
        <f>IF('SUIVI DES VERIFICATIONS'!$V574&gt;0,IF('SUIVI DES VERIFICATIONS'!$X574="",1,0),0)</f>
        <v>0</v>
      </c>
      <c r="AQ574" s="141">
        <f>IF('SUIVI DES VERIFICATIONS'!$V574&gt;0,IF('SUIVI DES VERIFICATIONS'!$AG574="",1,0),0)</f>
        <v>0</v>
      </c>
      <c r="AR574" s="150" t="str">
        <f>IF(Y574="","",VLOOKUP(Y574,'[1]TABLEAU LC1'!A:A,1,FALSE))</f>
        <v>2019-853</v>
      </c>
    </row>
    <row r="575" spans="1:44" ht="30" customHeight="1">
      <c r="A575" s="95" t="str">
        <f t="shared" si="16"/>
        <v>43098-61--1</v>
      </c>
      <c r="B575" s="85">
        <v>43098</v>
      </c>
      <c r="C575" s="81" t="str">
        <f>VLOOKUP(A575,'Liste détentions mat2k'!$A$1:$I$2946,3,FALSE)</f>
        <v xml:space="preserve">GGM TOULON                    </v>
      </c>
      <c r="D575" s="86">
        <v>61</v>
      </c>
      <c r="E575" s="86"/>
      <c r="F575" s="86">
        <v>1</v>
      </c>
      <c r="G575" s="81" t="str">
        <f>IF('SUIVI DES VERIFICATIONS'!$D575="","",VLOOKUP(A575,'Liste détentions mat2k'!$A$1:$I$2946,5,FALSE))</f>
        <v xml:space="preserve">BSL DE PORT LA NOUVELLE       </v>
      </c>
      <c r="H575" s="81" t="str">
        <f>IF('SUIVI DES VERIFICATIONS'!$E575="","",VLOOKUP(A575,'Liste détentions mat2k'!$A$1:$I$2946,7,FALSE))</f>
        <v/>
      </c>
      <c r="I575" s="102" t="str">
        <f>IF('SUIVI DES VERIFICATIONS'!$F575="","",VLOOKUP(A575,'Liste détentions mat2k'!$A$1:$I$2946,9,FALSE))</f>
        <v xml:space="preserve">MATERIEL NAUTIQUE             </v>
      </c>
      <c r="J575" s="109" t="s">
        <v>525</v>
      </c>
      <c r="K575" s="104" t="s">
        <v>526</v>
      </c>
      <c r="L575" s="104" t="s">
        <v>525</v>
      </c>
      <c r="M575" s="104" t="s">
        <v>525</v>
      </c>
      <c r="N575" s="104" t="s">
        <v>525</v>
      </c>
      <c r="O575" s="104" t="s">
        <v>525</v>
      </c>
      <c r="P575" s="104"/>
      <c r="Q575" s="104"/>
      <c r="R575" s="104"/>
      <c r="S575" s="104"/>
      <c r="T575" s="104"/>
      <c r="U575" s="114"/>
      <c r="V575" s="123">
        <v>43507</v>
      </c>
      <c r="W575" s="117" t="s">
        <v>542</v>
      </c>
      <c r="X575" s="117" t="s">
        <v>825</v>
      </c>
      <c r="Y575" s="128" t="s">
        <v>650</v>
      </c>
      <c r="Z575" s="123">
        <v>43493</v>
      </c>
      <c r="AA575" s="132"/>
      <c r="AB575" s="151">
        <f>IF('SUIVI DES VERIFICATIONS'!$V575="","",IF('SUIVI DES VERIFICATIONS'!$V575&lt;='SUIVI DES VERIFICATIONS'!$AD575,0,'SUIVI DES VERIFICATIONS'!$V575-'SUIVI DES VERIFICATIONS'!$AD575))</f>
        <v>0</v>
      </c>
      <c r="AC575" s="134" t="str">
        <f t="shared" si="17"/>
        <v>FEVRIER</v>
      </c>
      <c r="AD575" s="135">
        <f>VLOOKUP('SUIVI DES VERIFICATIONS'!$AC575,'Liste 2'!$D$1:$E$12,2,FALSE)</f>
        <v>43524</v>
      </c>
      <c r="AE575" s="134">
        <f>IF('SUIVI DES VERIFICATIONS'!$V575="","",(MONTH('SUIVI DES VERIFICATIONS'!$V575))-(MONTH('SUIVI DES VERIFICATIONS'!$AD575)))</f>
        <v>0</v>
      </c>
      <c r="AF575" s="134" t="str">
        <f>IF(V575="","",VLOOKUP(MONTH(V575),LISTES!$A$15:$B$26,2,FALSE))</f>
        <v>FEVRIER</v>
      </c>
      <c r="AG575" s="136" t="s">
        <v>7</v>
      </c>
      <c r="AH575" s="81"/>
      <c r="AI575" s="81"/>
      <c r="AJ575" s="81"/>
      <c r="AK575" s="116"/>
      <c r="AL575" s="81"/>
      <c r="AM575" s="117"/>
      <c r="AN575" s="128"/>
      <c r="AO575" s="163">
        <f>IF('SUIVI DES VERIFICATIONS'!$V575&gt;0,IF('SUIVI DES VERIFICATIONS'!$W575="",1,0),0)</f>
        <v>0</v>
      </c>
      <c r="AP575" s="137">
        <f>IF('SUIVI DES VERIFICATIONS'!$V575&gt;0,IF('SUIVI DES VERIFICATIONS'!$X575="",1,0),0)</f>
        <v>0</v>
      </c>
      <c r="AQ575" s="137">
        <f>IF('SUIVI DES VERIFICATIONS'!$V575&gt;0,IF('SUIVI DES VERIFICATIONS'!$AG575="",1,0),0)</f>
        <v>0</v>
      </c>
      <c r="AR575" s="152" t="str">
        <f>IF(Y575="","",VLOOKUP(Y575,'[1]TABLEAU LC1'!A:A,1,FALSE))</f>
        <v>2019-320</v>
      </c>
    </row>
    <row r="576" spans="1:44" ht="30" customHeight="1">
      <c r="A576" s="94" t="str">
        <f t="shared" si="16"/>
        <v>43098-61--2</v>
      </c>
      <c r="B576" s="88">
        <v>43098</v>
      </c>
      <c r="C576" s="87" t="str">
        <f>VLOOKUP(A576,'Liste détentions mat2k'!$A$1:$I$2946,3,FALSE)</f>
        <v xml:space="preserve">GGM TOULON                    </v>
      </c>
      <c r="D576" s="89">
        <v>61</v>
      </c>
      <c r="E576" s="89"/>
      <c r="F576" s="89">
        <v>2</v>
      </c>
      <c r="G576" s="87" t="str">
        <f>IF('SUIVI DES VERIFICATIONS'!$D576="","",VLOOKUP(A576,'Liste détentions mat2k'!$A$1:$I$2946,5,FALSE))</f>
        <v xml:space="preserve">BSL DE PORT LA NOUVELLE       </v>
      </c>
      <c r="H576" s="87" t="str">
        <f>IF('SUIVI DES VERIFICATIONS'!$E576="","",VLOOKUP(A576,'Liste détentions mat2k'!$A$1:$I$2946,7,FALSE))</f>
        <v/>
      </c>
      <c r="I576" s="101" t="str">
        <f>IF('SUIVI DES VERIFICATIONS'!$F576="","",VLOOKUP(A576,'Liste détentions mat2k'!$A$1:$I$2946,9,FALSE))</f>
        <v xml:space="preserve">MATERIEL DE SECURITE          </v>
      </c>
      <c r="J576" s="108" t="s">
        <v>525</v>
      </c>
      <c r="K576" s="105" t="s">
        <v>525</v>
      </c>
      <c r="L576" s="105" t="s">
        <v>525</v>
      </c>
      <c r="M576" s="105" t="s">
        <v>526</v>
      </c>
      <c r="N576" s="105" t="s">
        <v>525</v>
      </c>
      <c r="O576" s="105" t="s">
        <v>525</v>
      </c>
      <c r="P576" s="105"/>
      <c r="Q576" s="105"/>
      <c r="R576" s="105"/>
      <c r="S576" s="105"/>
      <c r="T576" s="105"/>
      <c r="U576" s="113"/>
      <c r="V576" s="122">
        <v>43559</v>
      </c>
      <c r="W576" s="119" t="s">
        <v>542</v>
      </c>
      <c r="X576" s="119" t="s">
        <v>825</v>
      </c>
      <c r="Y576" s="127" t="s">
        <v>999</v>
      </c>
      <c r="Z576" s="122">
        <v>43551</v>
      </c>
      <c r="AA576" s="131"/>
      <c r="AB576" s="149">
        <f>IF('SUIVI DES VERIFICATIONS'!$V576="","",IF('SUIVI DES VERIFICATIONS'!$V576&lt;='SUIVI DES VERIFICATIONS'!$AD576,0,'SUIVI DES VERIFICATIONS'!$V576-'SUIVI DES VERIFICATIONS'!$AD576))</f>
        <v>0</v>
      </c>
      <c r="AC576" s="138" t="str">
        <f t="shared" si="17"/>
        <v>AVRIL</v>
      </c>
      <c r="AD576" s="139">
        <f>VLOOKUP('SUIVI DES VERIFICATIONS'!$AC576,'Liste 2'!$D$1:$E$12,2,FALSE)</f>
        <v>43585</v>
      </c>
      <c r="AE576" s="138">
        <f>IF('SUIVI DES VERIFICATIONS'!$V576="","",(MONTH('SUIVI DES VERIFICATIONS'!$V576))-(MONTH('SUIVI DES VERIFICATIONS'!$AD576)))</f>
        <v>0</v>
      </c>
      <c r="AF576" s="138" t="str">
        <f>IF(V576="","",VLOOKUP(MONTH(V576),LISTES!$A$15:$B$26,2,FALSE))</f>
        <v>AVRIL</v>
      </c>
      <c r="AG576" s="140" t="s">
        <v>9</v>
      </c>
      <c r="AH576" s="87"/>
      <c r="AI576" s="87"/>
      <c r="AJ576" s="87" t="s">
        <v>529</v>
      </c>
      <c r="AK576" s="118"/>
      <c r="AL576" s="87"/>
      <c r="AM576" s="119"/>
      <c r="AN576" s="127"/>
      <c r="AO576" s="162">
        <f>IF('SUIVI DES VERIFICATIONS'!$V576&gt;0,IF('SUIVI DES VERIFICATIONS'!$W576="",1,0),0)</f>
        <v>0</v>
      </c>
      <c r="AP576" s="141">
        <f>IF('SUIVI DES VERIFICATIONS'!$V576&gt;0,IF('SUIVI DES VERIFICATIONS'!$X576="",1,0),0)</f>
        <v>0</v>
      </c>
      <c r="AQ576" s="141">
        <f>IF('SUIVI DES VERIFICATIONS'!$V576&gt;0,IF('SUIVI DES VERIFICATIONS'!$AG576="",1,0),0)</f>
        <v>0</v>
      </c>
      <c r="AR576" s="150" t="str">
        <f>IF(Y576="","",VLOOKUP(Y576,'[1]TABLEAU LC1'!A:A,1,FALSE))</f>
        <v>2019-1104</v>
      </c>
    </row>
    <row r="577" spans="1:44" ht="30" customHeight="1">
      <c r="A577" s="95" t="str">
        <f t="shared" si="16"/>
        <v>43098-61--3</v>
      </c>
      <c r="B577" s="85">
        <v>43098</v>
      </c>
      <c r="C577" s="81" t="str">
        <f>VLOOKUP(A577,'Liste détentions mat2k'!$A$1:$I$2946,3,FALSE)</f>
        <v xml:space="preserve">GGM TOULON                    </v>
      </c>
      <c r="D577" s="86">
        <v>61</v>
      </c>
      <c r="E577" s="86"/>
      <c r="F577" s="86">
        <v>3</v>
      </c>
      <c r="G577" s="81" t="str">
        <f>IF('SUIVI DES VERIFICATIONS'!$D577="","",VLOOKUP(A577,'Liste détentions mat2k'!$A$1:$I$2946,5,FALSE))</f>
        <v xml:space="preserve">BSL DE PORT LA NOUVELLE       </v>
      </c>
      <c r="H577" s="81" t="str">
        <f>IF('SUIVI DES VERIFICATIONS'!$E577="","",VLOOKUP(A577,'Liste détentions mat2k'!$A$1:$I$2946,7,FALSE))</f>
        <v/>
      </c>
      <c r="I577" s="102" t="str">
        <f>IF('SUIVI DES VERIFICATIONS'!$F577="","",VLOOKUP(A577,'Liste détentions mat2k'!$A$1:$I$2946,9,FALSE))</f>
        <v xml:space="preserve">CASERNEMENT/COUCHAGE          </v>
      </c>
      <c r="J577" s="109" t="s">
        <v>525</v>
      </c>
      <c r="K577" s="104" t="s">
        <v>526</v>
      </c>
      <c r="L577" s="104" t="s">
        <v>525</v>
      </c>
      <c r="M577" s="104" t="s">
        <v>525</v>
      </c>
      <c r="N577" s="104" t="s">
        <v>525</v>
      </c>
      <c r="O577" s="104" t="s">
        <v>525</v>
      </c>
      <c r="P577" s="104"/>
      <c r="Q577" s="104"/>
      <c r="R577" s="104"/>
      <c r="S577" s="104"/>
      <c r="T577" s="104"/>
      <c r="U577" s="114"/>
      <c r="V577" s="123">
        <v>43507</v>
      </c>
      <c r="W577" s="117" t="s">
        <v>542</v>
      </c>
      <c r="X577" s="117" t="s">
        <v>825</v>
      </c>
      <c r="Y577" s="128" t="s">
        <v>651</v>
      </c>
      <c r="Z577" s="123">
        <v>43493</v>
      </c>
      <c r="AA577" s="132"/>
      <c r="AB577" s="151">
        <f>IF('SUIVI DES VERIFICATIONS'!$V577="","",IF('SUIVI DES VERIFICATIONS'!$V577&lt;='SUIVI DES VERIFICATIONS'!$AD577,0,'SUIVI DES VERIFICATIONS'!$V577-'SUIVI DES VERIFICATIONS'!$AD577))</f>
        <v>0</v>
      </c>
      <c r="AC577" s="134" t="str">
        <f t="shared" si="17"/>
        <v>FEVRIER</v>
      </c>
      <c r="AD577" s="135">
        <f>VLOOKUP('SUIVI DES VERIFICATIONS'!$AC577,'Liste 2'!$D$1:$E$12,2,FALSE)</f>
        <v>43524</v>
      </c>
      <c r="AE577" s="134">
        <f>IF('SUIVI DES VERIFICATIONS'!$V577="","",(MONTH('SUIVI DES VERIFICATIONS'!$V577))-(MONTH('SUIVI DES VERIFICATIONS'!$AD577)))</f>
        <v>0</v>
      </c>
      <c r="AF577" s="134" t="str">
        <f>IF(V577="","",VLOOKUP(MONTH(V577),LISTES!$A$15:$B$26,2,FALSE))</f>
        <v>FEVRIER</v>
      </c>
      <c r="AG577" s="136" t="s">
        <v>7</v>
      </c>
      <c r="AH577" s="81"/>
      <c r="AI577" s="81"/>
      <c r="AJ577" s="81" t="s">
        <v>529</v>
      </c>
      <c r="AK577" s="116">
        <v>43538</v>
      </c>
      <c r="AL577" s="81"/>
      <c r="AM577" s="117"/>
      <c r="AN577" s="128"/>
      <c r="AO577" s="163">
        <f>IF('SUIVI DES VERIFICATIONS'!$V577&gt;0,IF('SUIVI DES VERIFICATIONS'!$W577="",1,0),0)</f>
        <v>0</v>
      </c>
      <c r="AP577" s="137">
        <f>IF('SUIVI DES VERIFICATIONS'!$V577&gt;0,IF('SUIVI DES VERIFICATIONS'!$X577="",1,0),0)</f>
        <v>0</v>
      </c>
      <c r="AQ577" s="137">
        <f>IF('SUIVI DES VERIFICATIONS'!$V577&gt;0,IF('SUIVI DES VERIFICATIONS'!$AG577="",1,0),0)</f>
        <v>0</v>
      </c>
      <c r="AR577" s="152" t="str">
        <f>IF(Y577="","",VLOOKUP(Y577,'[1]TABLEAU LC1'!A:A,1,FALSE))</f>
        <v>2019-321</v>
      </c>
    </row>
    <row r="578" spans="1:44" ht="30" customHeight="1">
      <c r="A578" s="94" t="str">
        <f t="shared" ref="A578:A641" si="18">CONCATENATE(B578,"-",D578,"-",E578,"-",F578)</f>
        <v>43098-61--4</v>
      </c>
      <c r="B578" s="88">
        <v>43098</v>
      </c>
      <c r="C578" s="87" t="str">
        <f>VLOOKUP(A578,'Liste détentions mat2k'!$A$1:$I$2946,3,FALSE)</f>
        <v xml:space="preserve">GGM TOULON                    </v>
      </c>
      <c r="D578" s="89">
        <v>61</v>
      </c>
      <c r="E578" s="89"/>
      <c r="F578" s="89">
        <v>4</v>
      </c>
      <c r="G578" s="87" t="str">
        <f>IF('SUIVI DES VERIFICATIONS'!$D578="","",VLOOKUP(A578,'Liste détentions mat2k'!$A$1:$I$2946,5,FALSE))</f>
        <v xml:space="preserve">BSL DE PORT LA NOUVELLE       </v>
      </c>
      <c r="H578" s="87" t="str">
        <f>IF('SUIVI DES VERIFICATIONS'!$E578="","",VLOOKUP(A578,'Liste détentions mat2k'!$A$1:$I$2946,7,FALSE))</f>
        <v/>
      </c>
      <c r="I578" s="101" t="str">
        <f>IF('SUIVI DES VERIFICATIONS'!$F578="","",VLOOKUP(A578,'Liste détentions mat2k'!$A$1:$I$2946,9,FALSE))</f>
        <v xml:space="preserve">MATERIEL DE BUREAU            </v>
      </c>
      <c r="J578" s="108" t="s">
        <v>525</v>
      </c>
      <c r="K578" s="105" t="s">
        <v>525</v>
      </c>
      <c r="L578" s="105" t="s">
        <v>526</v>
      </c>
      <c r="M578" s="105" t="s">
        <v>525</v>
      </c>
      <c r="N578" s="105" t="s">
        <v>525</v>
      </c>
      <c r="O578" s="105" t="s">
        <v>525</v>
      </c>
      <c r="P578" s="105"/>
      <c r="Q578" s="105"/>
      <c r="R578" s="105"/>
      <c r="S578" s="105"/>
      <c r="T578" s="105"/>
      <c r="U578" s="113"/>
      <c r="V578" s="122">
        <v>43529</v>
      </c>
      <c r="W578" s="119" t="s">
        <v>542</v>
      </c>
      <c r="X578" s="119" t="s">
        <v>825</v>
      </c>
      <c r="Y578" s="127" t="s">
        <v>813</v>
      </c>
      <c r="Z578" s="122">
        <v>43522</v>
      </c>
      <c r="AA578" s="131"/>
      <c r="AB578" s="149">
        <f>IF('SUIVI DES VERIFICATIONS'!$V578="","",IF('SUIVI DES VERIFICATIONS'!$V578&lt;='SUIVI DES VERIFICATIONS'!$AD578,0,'SUIVI DES VERIFICATIONS'!$V578-'SUIVI DES VERIFICATIONS'!$AD578))</f>
        <v>0</v>
      </c>
      <c r="AC578" s="138" t="str">
        <f t="shared" ref="AC578:AC641" si="19">IF(J578&lt;&gt;"","JANVIER",IF(K578&lt;&gt;"","FEVRIER",IF(L578&lt;&gt;"","MARS",IF(M578&lt;&gt;"","AVRIL",IF(N578&lt;&gt;"","MAI",IF(O578&lt;&gt;"","JUIN",IF(P578&lt;&gt;"","JUILLET",IF(Q578&lt;&gt;"","AOUT",IF(R578&lt;&gt;"","SEPTEMBRE",IF(S578&lt;&gt;"","OCTOBRE",IF(T578&lt;&gt;"","NOVEMBRE",IF(U578&lt;&gt;"","DECEMBRE",""))))))))))))</f>
        <v>MARS</v>
      </c>
      <c r="AD578" s="139">
        <f>VLOOKUP('SUIVI DES VERIFICATIONS'!$AC578,'Liste 2'!$D$1:$E$12,2,FALSE)</f>
        <v>43555</v>
      </c>
      <c r="AE578" s="138">
        <f>IF('SUIVI DES VERIFICATIONS'!$V578="","",(MONTH('SUIVI DES VERIFICATIONS'!$V578))-(MONTH('SUIVI DES VERIFICATIONS'!$AD578)))</f>
        <v>0</v>
      </c>
      <c r="AF578" s="138" t="str">
        <f>IF(V578="","",VLOOKUP(MONTH(V578),LISTES!$A$15:$B$26,2,FALSE))</f>
        <v>MARS</v>
      </c>
      <c r="AG578" s="140" t="s">
        <v>8</v>
      </c>
      <c r="AH578" s="87"/>
      <c r="AI578" s="87"/>
      <c r="AJ578" s="87"/>
      <c r="AK578" s="118"/>
      <c r="AL578" s="87"/>
      <c r="AM578" s="119"/>
      <c r="AN578" s="127"/>
      <c r="AO578" s="162">
        <f>IF('SUIVI DES VERIFICATIONS'!$V578&gt;0,IF('SUIVI DES VERIFICATIONS'!$W578="",1,0),0)</f>
        <v>0</v>
      </c>
      <c r="AP578" s="141">
        <f>IF('SUIVI DES VERIFICATIONS'!$V578&gt;0,IF('SUIVI DES VERIFICATIONS'!$X578="",1,0),0)</f>
        <v>0</v>
      </c>
      <c r="AQ578" s="141">
        <f>IF('SUIVI DES VERIFICATIONS'!$V578&gt;0,IF('SUIVI DES VERIFICATIONS'!$AG578="",1,0),0)</f>
        <v>0</v>
      </c>
      <c r="AR578" s="150" t="str">
        <f>IF(Y578="","",VLOOKUP(Y578,'[1]TABLEAU LC1'!A:A,1,FALSE))</f>
        <v>2019-670</v>
      </c>
    </row>
    <row r="579" spans="1:44" ht="30" customHeight="1">
      <c r="A579" s="95" t="str">
        <f t="shared" si="18"/>
        <v>43098-61--6</v>
      </c>
      <c r="B579" s="85">
        <v>43098</v>
      </c>
      <c r="C579" s="81" t="str">
        <f>VLOOKUP(A579,'Liste détentions mat2k'!$A$1:$I$2946,3,FALSE)</f>
        <v xml:space="preserve">GGM TOULON                    </v>
      </c>
      <c r="D579" s="86">
        <v>61</v>
      </c>
      <c r="E579" s="86"/>
      <c r="F579" s="86">
        <v>6</v>
      </c>
      <c r="G579" s="81" t="str">
        <f>IF('SUIVI DES VERIFICATIONS'!$D579="","",VLOOKUP(A579,'Liste détentions mat2k'!$A$1:$I$2946,5,FALSE))</f>
        <v xml:space="preserve">BSL DE PORT LA NOUVELLE       </v>
      </c>
      <c r="H579" s="81" t="str">
        <f>IF('SUIVI DES VERIFICATIONS'!$E579="","",VLOOKUP(A579,'Liste détentions mat2k'!$A$1:$I$2946,7,FALSE))</f>
        <v/>
      </c>
      <c r="I579" s="102" t="str">
        <f>IF('SUIVI DES VERIFICATIONS'!$F579="","",VLOOKUP(A579,'Liste détentions mat2k'!$A$1:$I$2946,9,FALSE))</f>
        <v xml:space="preserve">DIVERS                        </v>
      </c>
      <c r="J579" s="109" t="s">
        <v>525</v>
      </c>
      <c r="K579" s="104" t="s">
        <v>525</v>
      </c>
      <c r="L579" s="104" t="s">
        <v>526</v>
      </c>
      <c r="M579" s="104" t="s">
        <v>525</v>
      </c>
      <c r="N579" s="104" t="s">
        <v>525</v>
      </c>
      <c r="O579" s="104" t="s">
        <v>525</v>
      </c>
      <c r="P579" s="104"/>
      <c r="Q579" s="104"/>
      <c r="R579" s="104"/>
      <c r="S579" s="104"/>
      <c r="T579" s="104"/>
      <c r="U579" s="114"/>
      <c r="V579" s="123">
        <v>43529</v>
      </c>
      <c r="W579" s="117" t="s">
        <v>542</v>
      </c>
      <c r="X579" s="117" t="s">
        <v>825</v>
      </c>
      <c r="Y579" s="128" t="s">
        <v>814</v>
      </c>
      <c r="Z579" s="123">
        <v>43522</v>
      </c>
      <c r="AA579" s="132"/>
      <c r="AB579" s="151">
        <f>IF('SUIVI DES VERIFICATIONS'!$V579="","",IF('SUIVI DES VERIFICATIONS'!$V579&lt;='SUIVI DES VERIFICATIONS'!$AD579,0,'SUIVI DES VERIFICATIONS'!$V579-'SUIVI DES VERIFICATIONS'!$AD579))</f>
        <v>0</v>
      </c>
      <c r="AC579" s="134" t="str">
        <f t="shared" si="19"/>
        <v>MARS</v>
      </c>
      <c r="AD579" s="135">
        <f>VLOOKUP('SUIVI DES VERIFICATIONS'!$AC579,'Liste 2'!$D$1:$E$12,2,FALSE)</f>
        <v>43555</v>
      </c>
      <c r="AE579" s="134">
        <f>IF('SUIVI DES VERIFICATIONS'!$V579="","",(MONTH('SUIVI DES VERIFICATIONS'!$V579))-(MONTH('SUIVI DES VERIFICATIONS'!$AD579)))</f>
        <v>0</v>
      </c>
      <c r="AF579" s="134" t="str">
        <f>IF(V579="","",VLOOKUP(MONTH(V579),LISTES!$A$15:$B$26,2,FALSE))</f>
        <v>MARS</v>
      </c>
      <c r="AG579" s="136" t="s">
        <v>8</v>
      </c>
      <c r="AH579" s="81"/>
      <c r="AI579" s="81"/>
      <c r="AJ579" s="81" t="s">
        <v>529</v>
      </c>
      <c r="AK579" s="116">
        <v>43538</v>
      </c>
      <c r="AL579" s="81"/>
      <c r="AM579" s="117"/>
      <c r="AN579" s="128"/>
      <c r="AO579" s="163">
        <f>IF('SUIVI DES VERIFICATIONS'!$V579&gt;0,IF('SUIVI DES VERIFICATIONS'!$W579="",1,0),0)</f>
        <v>0</v>
      </c>
      <c r="AP579" s="137">
        <f>IF('SUIVI DES VERIFICATIONS'!$V579&gt;0,IF('SUIVI DES VERIFICATIONS'!$X579="",1,0),0)</f>
        <v>0</v>
      </c>
      <c r="AQ579" s="137">
        <f>IF('SUIVI DES VERIFICATIONS'!$V579&gt;0,IF('SUIVI DES VERIFICATIONS'!$AG579="",1,0),0)</f>
        <v>0</v>
      </c>
      <c r="AR579" s="152" t="str">
        <f>IF(Y579="","",VLOOKUP(Y579,'[1]TABLEAU LC1'!A:A,1,FALSE))</f>
        <v>2019-671</v>
      </c>
    </row>
    <row r="580" spans="1:44" ht="30" customHeight="1">
      <c r="A580" s="94" t="str">
        <f t="shared" si="18"/>
        <v>43098-62--0</v>
      </c>
      <c r="B580" s="88">
        <v>43098</v>
      </c>
      <c r="C580" s="87" t="str">
        <f>VLOOKUP(A580,'Liste détentions mat2k'!$A$1:$I$2946,3,FALSE)</f>
        <v xml:space="preserve">GGM TOULON                    </v>
      </c>
      <c r="D580" s="89">
        <v>62</v>
      </c>
      <c r="E580" s="89"/>
      <c r="F580" s="89">
        <v>0</v>
      </c>
      <c r="G580" s="87" t="str">
        <f>IF('SUIVI DES VERIFICATIONS'!$D580="","",VLOOKUP(A580,'Liste détentions mat2k'!$A$1:$I$2946,5,FALSE))</f>
        <v xml:space="preserve">PSMP PORT-DE-BOUC             </v>
      </c>
      <c r="H580" s="87" t="str">
        <f>IF('SUIVI DES VERIFICATIONS'!$E580="","",VLOOKUP(A580,'Liste détentions mat2k'!$A$1:$I$2946,7,FALSE))</f>
        <v/>
      </c>
      <c r="I580" s="101" t="str">
        <f>IF('SUIVI DES VERIFICATIONS'!$F580="","",VLOOKUP(A580,'Liste détentions mat2k'!$A$1:$I$2946,9,FALSE))</f>
        <v xml:space="preserve">PHOTAV                        </v>
      </c>
      <c r="J580" s="108" t="s">
        <v>525</v>
      </c>
      <c r="K580" s="105" t="s">
        <v>526</v>
      </c>
      <c r="L580" s="105" t="s">
        <v>525</v>
      </c>
      <c r="M580" s="105" t="s">
        <v>525</v>
      </c>
      <c r="N580" s="105" t="s">
        <v>525</v>
      </c>
      <c r="O580" s="105" t="s">
        <v>525</v>
      </c>
      <c r="P580" s="105"/>
      <c r="Q580" s="105"/>
      <c r="R580" s="105"/>
      <c r="S580" s="105"/>
      <c r="T580" s="105"/>
      <c r="U580" s="113"/>
      <c r="V580" s="122">
        <v>43541</v>
      </c>
      <c r="W580" s="119" t="s">
        <v>542</v>
      </c>
      <c r="X580" s="119" t="s">
        <v>553</v>
      </c>
      <c r="Y580" s="127" t="s">
        <v>930</v>
      </c>
      <c r="Z580" s="122">
        <v>43493</v>
      </c>
      <c r="AA580" s="131" t="s">
        <v>834</v>
      </c>
      <c r="AB580" s="149">
        <f>IF('SUIVI DES VERIFICATIONS'!$V580="","",IF('SUIVI DES VERIFICATIONS'!$V580&lt;='SUIVI DES VERIFICATIONS'!$AD580,0,'SUIVI DES VERIFICATIONS'!$V580-'SUIVI DES VERIFICATIONS'!$AD580))</f>
        <v>17</v>
      </c>
      <c r="AC580" s="138" t="str">
        <f t="shared" si="19"/>
        <v>FEVRIER</v>
      </c>
      <c r="AD580" s="139">
        <f>VLOOKUP('SUIVI DES VERIFICATIONS'!$AC580,'Liste 2'!$D$1:$E$12,2,FALSE)</f>
        <v>43524</v>
      </c>
      <c r="AE580" s="138">
        <f>IF('SUIVI DES VERIFICATIONS'!$V580="","",(MONTH('SUIVI DES VERIFICATIONS'!$V580))-(MONTH('SUIVI DES VERIFICATIONS'!$AD580)))</f>
        <v>1</v>
      </c>
      <c r="AF580" s="138" t="str">
        <f>IF(V580="","",VLOOKUP(MONTH(V580),LISTES!$A$15:$B$26,2,FALSE))</f>
        <v>MARS</v>
      </c>
      <c r="AG580" s="140" t="s">
        <v>8</v>
      </c>
      <c r="AH580" s="87"/>
      <c r="AI580" s="87"/>
      <c r="AJ580" s="87"/>
      <c r="AK580" s="118"/>
      <c r="AL580" s="87"/>
      <c r="AM580" s="119"/>
      <c r="AN580" s="127"/>
      <c r="AO580" s="162">
        <f>IF('SUIVI DES VERIFICATIONS'!$V580&gt;0,IF('SUIVI DES VERIFICATIONS'!$W580="",1,0),0)</f>
        <v>0</v>
      </c>
      <c r="AP580" s="141">
        <f>IF('SUIVI DES VERIFICATIONS'!$V580&gt;0,IF('SUIVI DES VERIFICATIONS'!$X580="",1,0),0)</f>
        <v>0</v>
      </c>
      <c r="AQ580" s="141">
        <f>IF('SUIVI DES VERIFICATIONS'!$V580&gt;0,IF('SUIVI DES VERIFICATIONS'!$AG580="",1,0),0)</f>
        <v>0</v>
      </c>
      <c r="AR580" s="150" t="str">
        <f>IF(Y580="","",VLOOKUP(Y580,'[1]TABLEAU LC1'!A:A,1,FALSE))</f>
        <v>2019-899</v>
      </c>
    </row>
    <row r="581" spans="1:44" ht="30" customHeight="1">
      <c r="A581" s="95" t="str">
        <f t="shared" si="18"/>
        <v>43098-62--1</v>
      </c>
      <c r="B581" s="85">
        <v>43098</v>
      </c>
      <c r="C581" s="81" t="str">
        <f>VLOOKUP(A581,'Liste détentions mat2k'!$A$1:$I$2946,3,FALSE)</f>
        <v xml:space="preserve">GGM TOULON                    </v>
      </c>
      <c r="D581" s="86">
        <v>62</v>
      </c>
      <c r="E581" s="86"/>
      <c r="F581" s="86">
        <v>1</v>
      </c>
      <c r="G581" s="81" t="str">
        <f>IF('SUIVI DES VERIFICATIONS'!$D581="","",VLOOKUP(A581,'Liste détentions mat2k'!$A$1:$I$2946,5,FALSE))</f>
        <v xml:space="preserve">PSMP PORT-DE-BOUC             </v>
      </c>
      <c r="H581" s="81" t="str">
        <f>IF('SUIVI DES VERIFICATIONS'!$E581="","",VLOOKUP(A581,'Liste détentions mat2k'!$A$1:$I$2946,7,FALSE))</f>
        <v/>
      </c>
      <c r="I581" s="102" t="str">
        <f>IF('SUIVI DES VERIFICATIONS'!$F581="","",VLOOKUP(A581,'Liste détentions mat2k'!$A$1:$I$2946,9,FALSE))</f>
        <v xml:space="preserve">EFFETS SPECIAUX               </v>
      </c>
      <c r="J581" s="109"/>
      <c r="K581" s="104" t="s">
        <v>525</v>
      </c>
      <c r="L581" s="104" t="s">
        <v>525</v>
      </c>
      <c r="M581" s="104" t="s">
        <v>525</v>
      </c>
      <c r="N581" s="104" t="s">
        <v>526</v>
      </c>
      <c r="O581" s="104" t="s">
        <v>525</v>
      </c>
      <c r="P581" s="104"/>
      <c r="Q581" s="104"/>
      <c r="R581" s="104"/>
      <c r="S581" s="104"/>
      <c r="T581" s="104"/>
      <c r="U581" s="114"/>
      <c r="V581" s="123">
        <v>43595</v>
      </c>
      <c r="W581" s="117" t="s">
        <v>542</v>
      </c>
      <c r="X581" s="117" t="s">
        <v>825</v>
      </c>
      <c r="Y581" s="128" t="s">
        <v>1535</v>
      </c>
      <c r="Z581" s="123">
        <v>43581</v>
      </c>
      <c r="AA581" s="132"/>
      <c r="AB581" s="151">
        <f>IF('SUIVI DES VERIFICATIONS'!$V581="","",IF('SUIVI DES VERIFICATIONS'!$V581&lt;='SUIVI DES VERIFICATIONS'!$AD581,0,'SUIVI DES VERIFICATIONS'!$V581-'SUIVI DES VERIFICATIONS'!$AD581))</f>
        <v>0</v>
      </c>
      <c r="AC581" s="134" t="str">
        <f t="shared" si="19"/>
        <v>MAI</v>
      </c>
      <c r="AD581" s="135">
        <f>VLOOKUP('SUIVI DES VERIFICATIONS'!$AC581,'Liste 2'!$D$1:$E$12,2,FALSE)</f>
        <v>43616</v>
      </c>
      <c r="AE581" s="134">
        <f>IF('SUIVI DES VERIFICATIONS'!$V581="","",(MONTH('SUIVI DES VERIFICATIONS'!$V581))-(MONTH('SUIVI DES VERIFICATIONS'!$AD581)))</f>
        <v>0</v>
      </c>
      <c r="AF581" s="134" t="str">
        <f>IF(V581="","",VLOOKUP(MONTH(V581),LISTES!$A$15:$B$26,2,FALSE))</f>
        <v>MAI</v>
      </c>
      <c r="AG581" s="136"/>
      <c r="AH581" s="81"/>
      <c r="AI581" s="81"/>
      <c r="AJ581" s="81" t="s">
        <v>529</v>
      </c>
      <c r="AK581" s="116">
        <v>43600</v>
      </c>
      <c r="AL581" s="81"/>
      <c r="AM581" s="117"/>
      <c r="AN581" s="128"/>
      <c r="AO581" s="163">
        <f>IF('SUIVI DES VERIFICATIONS'!$V581&gt;0,IF('SUIVI DES VERIFICATIONS'!$W581="",1,0),0)</f>
        <v>0</v>
      </c>
      <c r="AP581" s="137">
        <f>IF('SUIVI DES VERIFICATIONS'!$V581&gt;0,IF('SUIVI DES VERIFICATIONS'!$X581="",1,0),0)</f>
        <v>0</v>
      </c>
      <c r="AQ581" s="137">
        <f>IF('SUIVI DES VERIFICATIONS'!$V581&gt;0,IF('SUIVI DES VERIFICATIONS'!$AG581="",1,0),0)</f>
        <v>1</v>
      </c>
      <c r="AR581" s="152" t="str">
        <f>IF(Y581="","",VLOOKUP(Y581,'[1]TABLEAU LC1'!A:A,1,FALSE))</f>
        <v>2019-1538</v>
      </c>
    </row>
    <row r="582" spans="1:44" ht="30" customHeight="1">
      <c r="A582" s="94" t="str">
        <f t="shared" si="18"/>
        <v>43098-62--10</v>
      </c>
      <c r="B582" s="88">
        <v>43098</v>
      </c>
      <c r="C582" s="87" t="str">
        <f>VLOOKUP(A582,'Liste détentions mat2k'!$A$1:$I$2946,3,FALSE)</f>
        <v xml:space="preserve">GGM TOULON                    </v>
      </c>
      <c r="D582" s="89">
        <v>62</v>
      </c>
      <c r="E582" s="89"/>
      <c r="F582" s="89">
        <v>10</v>
      </c>
      <c r="G582" s="87" t="str">
        <f>IF('SUIVI DES VERIFICATIONS'!$D582="","",VLOOKUP(A582,'Liste détentions mat2k'!$A$1:$I$2946,5,FALSE))</f>
        <v xml:space="preserve">PSMP PORT-DE-BOUC             </v>
      </c>
      <c r="H582" s="87" t="str">
        <f>IF('SUIVI DES VERIFICATIONS'!$E582="","",VLOOKUP(A582,'Liste détentions mat2k'!$A$1:$I$2946,7,FALSE))</f>
        <v/>
      </c>
      <c r="I582" s="101" t="str">
        <f>IF('SUIVI DES VERIFICATIONS'!$F582="","",VLOOKUP(A582,'Liste détentions mat2k'!$A$1:$I$2946,9,FALSE))</f>
        <v xml:space="preserve">DIVERS                        </v>
      </c>
      <c r="J582" s="108" t="s">
        <v>525</v>
      </c>
      <c r="K582" s="105" t="s">
        <v>525</v>
      </c>
      <c r="L582" s="105" t="s">
        <v>526</v>
      </c>
      <c r="M582" s="105" t="s">
        <v>525</v>
      </c>
      <c r="N582" s="105" t="s">
        <v>525</v>
      </c>
      <c r="O582" s="105" t="s">
        <v>525</v>
      </c>
      <c r="P582" s="105"/>
      <c r="Q582" s="105"/>
      <c r="R582" s="105"/>
      <c r="S582" s="105"/>
      <c r="T582" s="105"/>
      <c r="U582" s="113"/>
      <c r="V582" s="122">
        <v>43557</v>
      </c>
      <c r="W582" s="119" t="s">
        <v>542</v>
      </c>
      <c r="X582" s="119" t="s">
        <v>825</v>
      </c>
      <c r="Y582" s="127" t="s">
        <v>1019</v>
      </c>
      <c r="Z582" s="122">
        <v>43522</v>
      </c>
      <c r="AA582" s="131"/>
      <c r="AB582" s="149">
        <f>IF('SUIVI DES VERIFICATIONS'!$V582="","",IF('SUIVI DES VERIFICATIONS'!$V582&lt;='SUIVI DES VERIFICATIONS'!$AD582,0,'SUIVI DES VERIFICATIONS'!$V582-'SUIVI DES VERIFICATIONS'!$AD582))</f>
        <v>2</v>
      </c>
      <c r="AC582" s="138" t="str">
        <f t="shared" si="19"/>
        <v>MARS</v>
      </c>
      <c r="AD582" s="139">
        <f>VLOOKUP('SUIVI DES VERIFICATIONS'!$AC582,'Liste 2'!$D$1:$E$12,2,FALSE)</f>
        <v>43555</v>
      </c>
      <c r="AE582" s="138">
        <f>IF('SUIVI DES VERIFICATIONS'!$V582="","",(MONTH('SUIVI DES VERIFICATIONS'!$V582))-(MONTH('SUIVI DES VERIFICATIONS'!$AD582)))</f>
        <v>1</v>
      </c>
      <c r="AF582" s="138" t="str">
        <f>IF(V582="","",VLOOKUP(MONTH(V582),LISTES!$A$15:$B$26,2,FALSE))</f>
        <v>AVRIL</v>
      </c>
      <c r="AG582" s="140" t="s">
        <v>9</v>
      </c>
      <c r="AH582" s="87"/>
      <c r="AI582" s="87"/>
      <c r="AJ582" s="87"/>
      <c r="AK582" s="118"/>
      <c r="AL582" s="87"/>
      <c r="AM582" s="119"/>
      <c r="AN582" s="127"/>
      <c r="AO582" s="162">
        <f>IF('SUIVI DES VERIFICATIONS'!$V582&gt;0,IF('SUIVI DES VERIFICATIONS'!$W582="",1,0),0)</f>
        <v>0</v>
      </c>
      <c r="AP582" s="141">
        <f>IF('SUIVI DES VERIFICATIONS'!$V582&gt;0,IF('SUIVI DES VERIFICATIONS'!$X582="",1,0),0)</f>
        <v>0</v>
      </c>
      <c r="AQ582" s="141">
        <f>IF('SUIVI DES VERIFICATIONS'!$V582&gt;0,IF('SUIVI DES VERIFICATIONS'!$AG582="",1,0),0)</f>
        <v>0</v>
      </c>
      <c r="AR582" s="150" t="str">
        <f>IF(Y582="","",VLOOKUP(Y582,'[1]TABLEAU LC1'!A:A,1,FALSE))</f>
        <v>2019-1056</v>
      </c>
    </row>
    <row r="583" spans="1:44" ht="30" customHeight="1">
      <c r="A583" s="95" t="str">
        <f t="shared" si="18"/>
        <v>43098-62--11</v>
      </c>
      <c r="B583" s="85">
        <v>43098</v>
      </c>
      <c r="C583" s="81" t="str">
        <f>VLOOKUP(A583,'Liste détentions mat2k'!$A$1:$I$2946,3,FALSE)</f>
        <v xml:space="preserve">GGM TOULON                    </v>
      </c>
      <c r="D583" s="86">
        <v>62</v>
      </c>
      <c r="E583" s="86"/>
      <c r="F583" s="86">
        <v>11</v>
      </c>
      <c r="G583" s="81" t="str">
        <f>IF('SUIVI DES VERIFICATIONS'!$D583="","",VLOOKUP(A583,'Liste détentions mat2k'!$A$1:$I$2946,5,FALSE))</f>
        <v xml:space="preserve">PSMP PORT-DE-BOUC             </v>
      </c>
      <c r="H583" s="81" t="str">
        <f>IF('SUIVI DES VERIFICATIONS'!$E583="","",VLOOKUP(A583,'Liste détentions mat2k'!$A$1:$I$2946,7,FALSE))</f>
        <v/>
      </c>
      <c r="I583" s="102" t="str">
        <f>IF('SUIVI DES VERIFICATIONS'!$F583="","",VLOOKUP(A583,'Liste détentions mat2k'!$A$1:$I$2946,9,FALSE))</f>
        <v xml:space="preserve">CYNOPHILE                     </v>
      </c>
      <c r="J583" s="109" t="s">
        <v>525</v>
      </c>
      <c r="K583" s="104" t="s">
        <v>526</v>
      </c>
      <c r="L583" s="104" t="s">
        <v>525</v>
      </c>
      <c r="M583" s="104" t="s">
        <v>525</v>
      </c>
      <c r="N583" s="104" t="s">
        <v>525</v>
      </c>
      <c r="O583" s="104" t="s">
        <v>525</v>
      </c>
      <c r="P583" s="104"/>
      <c r="Q583" s="104"/>
      <c r="R583" s="104"/>
      <c r="S583" s="104"/>
      <c r="T583" s="104"/>
      <c r="U583" s="114"/>
      <c r="V583" s="123">
        <v>43509</v>
      </c>
      <c r="W583" s="117" t="s">
        <v>542</v>
      </c>
      <c r="X583" s="117" t="s">
        <v>825</v>
      </c>
      <c r="Y583" s="128" t="s">
        <v>678</v>
      </c>
      <c r="Z583" s="123">
        <v>43493</v>
      </c>
      <c r="AA583" s="132"/>
      <c r="AB583" s="151">
        <f>IF('SUIVI DES VERIFICATIONS'!$V583="","",IF('SUIVI DES VERIFICATIONS'!$V583&lt;='SUIVI DES VERIFICATIONS'!$AD583,0,'SUIVI DES VERIFICATIONS'!$V583-'SUIVI DES VERIFICATIONS'!$AD583))</f>
        <v>0</v>
      </c>
      <c r="AC583" s="134" t="str">
        <f t="shared" si="19"/>
        <v>FEVRIER</v>
      </c>
      <c r="AD583" s="135">
        <f>VLOOKUP('SUIVI DES VERIFICATIONS'!$AC583,'Liste 2'!$D$1:$E$12,2,FALSE)</f>
        <v>43524</v>
      </c>
      <c r="AE583" s="134">
        <f>IF('SUIVI DES VERIFICATIONS'!$V583="","",(MONTH('SUIVI DES VERIFICATIONS'!$V583))-(MONTH('SUIVI DES VERIFICATIONS'!$AD583)))</f>
        <v>0</v>
      </c>
      <c r="AF583" s="134" t="str">
        <f>IF(V583="","",VLOOKUP(MONTH(V583),LISTES!$A$15:$B$26,2,FALSE))</f>
        <v>FEVRIER</v>
      </c>
      <c r="AG583" s="136" t="s">
        <v>7</v>
      </c>
      <c r="AH583" s="81"/>
      <c r="AI583" s="81"/>
      <c r="AJ583" s="81" t="s">
        <v>529</v>
      </c>
      <c r="AK583" s="116">
        <v>43538</v>
      </c>
      <c r="AL583" s="81"/>
      <c r="AM583" s="117"/>
      <c r="AN583" s="128"/>
      <c r="AO583" s="163">
        <f>IF('SUIVI DES VERIFICATIONS'!$V583&gt;0,IF('SUIVI DES VERIFICATIONS'!$W583="",1,0),0)</f>
        <v>0</v>
      </c>
      <c r="AP583" s="137">
        <f>IF('SUIVI DES VERIFICATIONS'!$V583&gt;0,IF('SUIVI DES VERIFICATIONS'!$X583="",1,0),0)</f>
        <v>0</v>
      </c>
      <c r="AQ583" s="137">
        <f>IF('SUIVI DES VERIFICATIONS'!$V583&gt;0,IF('SUIVI DES VERIFICATIONS'!$AG583="",1,0),0)</f>
        <v>0</v>
      </c>
      <c r="AR583" s="152" t="str">
        <f>IF(Y583="","",VLOOKUP(Y583,'[1]TABLEAU LC1'!A:A,1,FALSE))</f>
        <v>2019-375</v>
      </c>
    </row>
    <row r="584" spans="1:44" ht="30" customHeight="1">
      <c r="A584" s="94" t="str">
        <f t="shared" si="18"/>
        <v>43098-62--2</v>
      </c>
      <c r="B584" s="88">
        <v>43098</v>
      </c>
      <c r="C584" s="87" t="str">
        <f>VLOOKUP(A584,'Liste détentions mat2k'!$A$1:$I$2946,3,FALSE)</f>
        <v xml:space="preserve">GGM TOULON                    </v>
      </c>
      <c r="D584" s="89">
        <v>62</v>
      </c>
      <c r="E584" s="89"/>
      <c r="F584" s="89">
        <v>2</v>
      </c>
      <c r="G584" s="87" t="str">
        <f>IF('SUIVI DES VERIFICATIONS'!$D584="","",VLOOKUP(A584,'Liste détentions mat2k'!$A$1:$I$2946,5,FALSE))</f>
        <v xml:space="preserve">PSMP PORT-DE-BOUC             </v>
      </c>
      <c r="H584" s="87" t="str">
        <f>IF('SUIVI DES VERIFICATIONS'!$E584="","",VLOOKUP(A584,'Liste détentions mat2k'!$A$1:$I$2946,7,FALSE))</f>
        <v/>
      </c>
      <c r="I584" s="101" t="str">
        <f>IF('SUIVI DES VERIFICATIONS'!$F584="","",VLOOKUP(A584,'Liste détentions mat2k'!$A$1:$I$2946,9,FALSE))</f>
        <v xml:space="preserve">HABILLEMENT-COUCHAGE          </v>
      </c>
      <c r="J584" s="108" t="s">
        <v>525</v>
      </c>
      <c r="K584" s="105" t="s">
        <v>526</v>
      </c>
      <c r="L584" s="105" t="s">
        <v>525</v>
      </c>
      <c r="M584" s="105" t="s">
        <v>525</v>
      </c>
      <c r="N584" s="105" t="s">
        <v>525</v>
      </c>
      <c r="O584" s="105" t="s">
        <v>525</v>
      </c>
      <c r="P584" s="105"/>
      <c r="Q584" s="105"/>
      <c r="R584" s="105"/>
      <c r="S584" s="105"/>
      <c r="T584" s="105"/>
      <c r="U584" s="113"/>
      <c r="V584" s="122">
        <v>43545</v>
      </c>
      <c r="W584" s="119" t="s">
        <v>537</v>
      </c>
      <c r="X584" s="119" t="s">
        <v>825</v>
      </c>
      <c r="Y584" s="127" t="s">
        <v>908</v>
      </c>
      <c r="Z584" s="122">
        <v>43493</v>
      </c>
      <c r="AA584" s="131" t="s">
        <v>834</v>
      </c>
      <c r="AB584" s="149">
        <f>IF('SUIVI DES VERIFICATIONS'!$V584="","",IF('SUIVI DES VERIFICATIONS'!$V584&lt;='SUIVI DES VERIFICATIONS'!$AD584,0,'SUIVI DES VERIFICATIONS'!$V584-'SUIVI DES VERIFICATIONS'!$AD584))</f>
        <v>21</v>
      </c>
      <c r="AC584" s="138" t="str">
        <f t="shared" si="19"/>
        <v>FEVRIER</v>
      </c>
      <c r="AD584" s="139">
        <f>VLOOKUP('SUIVI DES VERIFICATIONS'!$AC584,'Liste 2'!$D$1:$E$12,2,FALSE)</f>
        <v>43524</v>
      </c>
      <c r="AE584" s="138">
        <f>IF('SUIVI DES VERIFICATIONS'!$V584="","",(MONTH('SUIVI DES VERIFICATIONS'!$V584))-(MONTH('SUIVI DES VERIFICATIONS'!$AD584)))</f>
        <v>1</v>
      </c>
      <c r="AF584" s="138" t="str">
        <f>IF(V584="","",VLOOKUP(MONTH(V584),LISTES!$A$15:$B$26,2,FALSE))</f>
        <v>MARS</v>
      </c>
      <c r="AG584" s="140" t="s">
        <v>8</v>
      </c>
      <c r="AH584" s="87"/>
      <c r="AI584" s="87"/>
      <c r="AJ584" s="87" t="s">
        <v>529</v>
      </c>
      <c r="AK584" s="118">
        <v>43571</v>
      </c>
      <c r="AL584" s="87"/>
      <c r="AM584" s="119"/>
      <c r="AN584" s="127"/>
      <c r="AO584" s="162">
        <f>IF('SUIVI DES VERIFICATIONS'!$V584&gt;0,IF('SUIVI DES VERIFICATIONS'!$W584="",1,0),0)</f>
        <v>0</v>
      </c>
      <c r="AP584" s="141">
        <f>IF('SUIVI DES VERIFICATIONS'!$V584&gt;0,IF('SUIVI DES VERIFICATIONS'!$X584="",1,0),0)</f>
        <v>0</v>
      </c>
      <c r="AQ584" s="141">
        <f>IF('SUIVI DES VERIFICATIONS'!$V584&gt;0,IF('SUIVI DES VERIFICATIONS'!$AG584="",1,0),0)</f>
        <v>0</v>
      </c>
      <c r="AR584" s="150" t="str">
        <f>IF(Y584="","",VLOOKUP(Y584,'[1]TABLEAU LC1'!A:A,1,FALSE))</f>
        <v>2019-831</v>
      </c>
    </row>
    <row r="585" spans="1:44" ht="30" customHeight="1">
      <c r="A585" s="95" t="str">
        <f t="shared" si="18"/>
        <v>43098-62--4</v>
      </c>
      <c r="B585" s="85">
        <v>43098</v>
      </c>
      <c r="C585" s="81" t="str">
        <f>VLOOKUP(A585,'Liste détentions mat2k'!$A$1:$I$2946,3,FALSE)</f>
        <v xml:space="preserve">GGM TOULON                    </v>
      </c>
      <c r="D585" s="86">
        <v>62</v>
      </c>
      <c r="E585" s="86"/>
      <c r="F585" s="86">
        <v>4</v>
      </c>
      <c r="G585" s="81" t="str">
        <f>IF('SUIVI DES VERIFICATIONS'!$D585="","",VLOOKUP(A585,'Liste détentions mat2k'!$A$1:$I$2946,5,FALSE))</f>
        <v xml:space="preserve">PSMP PORT-DE-BOUC             </v>
      </c>
      <c r="H585" s="81" t="str">
        <f>IF('SUIVI DES VERIFICATIONS'!$E585="","",VLOOKUP(A585,'Liste détentions mat2k'!$A$1:$I$2946,7,FALSE))</f>
        <v/>
      </c>
      <c r="I585" s="102" t="str">
        <f>IF('SUIVI DES VERIFICATIONS'!$F585="","",VLOOKUP(A585,'Liste détentions mat2k'!$A$1:$I$2946,9,FALSE))</f>
        <v xml:space="preserve">TRANS/TELECOM/OPERA           </v>
      </c>
      <c r="J585" s="109" t="s">
        <v>525</v>
      </c>
      <c r="K585" s="104" t="s">
        <v>525</v>
      </c>
      <c r="L585" s="104" t="s">
        <v>526</v>
      </c>
      <c r="M585" s="104" t="s">
        <v>525</v>
      </c>
      <c r="N585" s="104" t="s">
        <v>525</v>
      </c>
      <c r="O585" s="104" t="s">
        <v>525</v>
      </c>
      <c r="P585" s="104"/>
      <c r="Q585" s="104"/>
      <c r="R585" s="104"/>
      <c r="S585" s="104"/>
      <c r="T585" s="104"/>
      <c r="U585" s="114"/>
      <c r="V585" s="123">
        <v>43522</v>
      </c>
      <c r="W585" s="117" t="s">
        <v>542</v>
      </c>
      <c r="X585" s="117" t="s">
        <v>825</v>
      </c>
      <c r="Y585" s="128" t="s">
        <v>722</v>
      </c>
      <c r="Z585" s="123">
        <v>43522</v>
      </c>
      <c r="AA585" s="132"/>
      <c r="AB585" s="151">
        <f>IF('SUIVI DES VERIFICATIONS'!$V585="","",IF('SUIVI DES VERIFICATIONS'!$V585&lt;='SUIVI DES VERIFICATIONS'!$AD585,0,'SUIVI DES VERIFICATIONS'!$V585-'SUIVI DES VERIFICATIONS'!$AD585))</f>
        <v>0</v>
      </c>
      <c r="AC585" s="134" t="str">
        <f t="shared" si="19"/>
        <v>MARS</v>
      </c>
      <c r="AD585" s="135">
        <f>VLOOKUP('SUIVI DES VERIFICATIONS'!$AC585,'Liste 2'!$D$1:$E$12,2,FALSE)</f>
        <v>43555</v>
      </c>
      <c r="AE585" s="134">
        <f>IF('SUIVI DES VERIFICATIONS'!$V585="","",(MONTH('SUIVI DES VERIFICATIONS'!$V585))-(MONTH('SUIVI DES VERIFICATIONS'!$AD585)))</f>
        <v>-1</v>
      </c>
      <c r="AF585" s="134" t="str">
        <f>IF(V585="","",VLOOKUP(MONTH(V585),LISTES!$A$15:$B$26,2,FALSE))</f>
        <v>FEVRIER</v>
      </c>
      <c r="AG585" s="136" t="s">
        <v>7</v>
      </c>
      <c r="AH585" s="81"/>
      <c r="AI585" s="81"/>
      <c r="AJ585" s="81"/>
      <c r="AK585" s="116"/>
      <c r="AL585" s="81"/>
      <c r="AM585" s="117"/>
      <c r="AN585" s="128"/>
      <c r="AO585" s="163">
        <f>IF('SUIVI DES VERIFICATIONS'!$V585&gt;0,IF('SUIVI DES VERIFICATIONS'!$W585="",1,0),0)</f>
        <v>0</v>
      </c>
      <c r="AP585" s="137">
        <f>IF('SUIVI DES VERIFICATIONS'!$V585&gt;0,IF('SUIVI DES VERIFICATIONS'!$X585="",1,0),0)</f>
        <v>0</v>
      </c>
      <c r="AQ585" s="137">
        <f>IF('SUIVI DES VERIFICATIONS'!$V585&gt;0,IF('SUIVI DES VERIFICATIONS'!$AG585="",1,0),0)</f>
        <v>0</v>
      </c>
      <c r="AR585" s="152" t="str">
        <f>IF(Y585="","",VLOOKUP(Y585,'[1]TABLEAU LC1'!A:A,1,FALSE))</f>
        <v>2019-471</v>
      </c>
    </row>
    <row r="586" spans="1:44" ht="30" customHeight="1">
      <c r="A586" s="94" t="str">
        <f t="shared" si="18"/>
        <v>43098-62--7</v>
      </c>
      <c r="B586" s="88">
        <v>43098</v>
      </c>
      <c r="C586" s="87" t="str">
        <f>VLOOKUP(A586,'Liste détentions mat2k'!$A$1:$I$2946,3,FALSE)</f>
        <v xml:space="preserve">GGM TOULON                    </v>
      </c>
      <c r="D586" s="89">
        <v>62</v>
      </c>
      <c r="E586" s="89"/>
      <c r="F586" s="89">
        <v>7</v>
      </c>
      <c r="G586" s="87" t="str">
        <f>IF('SUIVI DES VERIFICATIONS'!$D586="","",VLOOKUP(A586,'Liste détentions mat2k'!$A$1:$I$2946,5,FALSE))</f>
        <v xml:space="preserve">PSMP PORT-DE-BOUC             </v>
      </c>
      <c r="H586" s="87" t="str">
        <f>IF('SUIVI DES VERIFICATIONS'!$E586="","",VLOOKUP(A586,'Liste détentions mat2k'!$A$1:$I$2946,7,FALSE))</f>
        <v/>
      </c>
      <c r="I586" s="101" t="str">
        <f>IF('SUIVI DES VERIFICATIONS'!$F586="","",VLOOKUP(A586,'Liste détentions mat2k'!$A$1:$I$2946,9,FALSE))</f>
        <v xml:space="preserve">TIMONERIE/MANOEUVRE           </v>
      </c>
      <c r="J586" s="108" t="s">
        <v>525</v>
      </c>
      <c r="K586" s="105" t="s">
        <v>526</v>
      </c>
      <c r="L586" s="105" t="s">
        <v>525</v>
      </c>
      <c r="M586" s="105" t="s">
        <v>525</v>
      </c>
      <c r="N586" s="105" t="s">
        <v>525</v>
      </c>
      <c r="O586" s="105" t="s">
        <v>525</v>
      </c>
      <c r="P586" s="105"/>
      <c r="Q586" s="105"/>
      <c r="R586" s="105"/>
      <c r="S586" s="105"/>
      <c r="T586" s="105"/>
      <c r="U586" s="113"/>
      <c r="V586" s="122"/>
      <c r="W586" s="119"/>
      <c r="X586" s="119"/>
      <c r="Y586" s="127"/>
      <c r="Z586" s="122">
        <v>43493</v>
      </c>
      <c r="AA586" s="131" t="s">
        <v>834</v>
      </c>
      <c r="AB586" s="149" t="str">
        <f>IF('SUIVI DES VERIFICATIONS'!$V586="","",IF('SUIVI DES VERIFICATIONS'!$V586&lt;='SUIVI DES VERIFICATIONS'!$AD586,0,'SUIVI DES VERIFICATIONS'!$V586-'SUIVI DES VERIFICATIONS'!$AD586))</f>
        <v/>
      </c>
      <c r="AC586" s="138" t="str">
        <f t="shared" si="19"/>
        <v>FEVRIER</v>
      </c>
      <c r="AD586" s="139">
        <f>VLOOKUP('SUIVI DES VERIFICATIONS'!$AC586,'Liste 2'!$D$1:$E$12,2,FALSE)</f>
        <v>43524</v>
      </c>
      <c r="AE586" s="138" t="str">
        <f>IF('SUIVI DES VERIFICATIONS'!$V586="","",(MONTH('SUIVI DES VERIFICATIONS'!$V586))-(MONTH('SUIVI DES VERIFICATIONS'!$AD586)))</f>
        <v/>
      </c>
      <c r="AF586" s="138" t="str">
        <f>IF(V586="","",VLOOKUP(MONTH(V586),LISTES!$A$15:$B$26,2,FALSE))</f>
        <v/>
      </c>
      <c r="AG586" s="140"/>
      <c r="AH586" s="87"/>
      <c r="AI586" s="87"/>
      <c r="AJ586" s="87" t="s">
        <v>529</v>
      </c>
      <c r="AK586" s="118"/>
      <c r="AL586" s="87"/>
      <c r="AM586" s="119"/>
      <c r="AN586" s="127"/>
      <c r="AO586" s="162">
        <f>IF('SUIVI DES VERIFICATIONS'!$V586&gt;0,IF('SUIVI DES VERIFICATIONS'!$W586="",1,0),0)</f>
        <v>0</v>
      </c>
      <c r="AP586" s="141">
        <f>IF('SUIVI DES VERIFICATIONS'!$V586&gt;0,IF('SUIVI DES VERIFICATIONS'!$X586="",1,0),0)</f>
        <v>0</v>
      </c>
      <c r="AQ586" s="141">
        <f>IF('SUIVI DES VERIFICATIONS'!$V586&gt;0,IF('SUIVI DES VERIFICATIONS'!$AG586="",1,0),0)</f>
        <v>0</v>
      </c>
      <c r="AR586" s="150" t="str">
        <f>IF(Y586="","",VLOOKUP(Y586,'[1]TABLEAU LC1'!A:A,1,FALSE))</f>
        <v/>
      </c>
    </row>
    <row r="587" spans="1:44" ht="30" customHeight="1">
      <c r="A587" s="95" t="str">
        <f t="shared" si="18"/>
        <v>43098-62--9</v>
      </c>
      <c r="B587" s="85">
        <v>43098</v>
      </c>
      <c r="C587" s="81" t="str">
        <f>VLOOKUP(A587,'Liste détentions mat2k'!$A$1:$I$2946,3,FALSE)</f>
        <v xml:space="preserve">GGM TOULON                    </v>
      </c>
      <c r="D587" s="86">
        <v>62</v>
      </c>
      <c r="E587" s="86"/>
      <c r="F587" s="86">
        <v>9</v>
      </c>
      <c r="G587" s="81" t="str">
        <f>IF('SUIVI DES VERIFICATIONS'!$D587="","",VLOOKUP(A587,'Liste détentions mat2k'!$A$1:$I$2946,5,FALSE))</f>
        <v xml:space="preserve">PSMP PORT-DE-BOUC             </v>
      </c>
      <c r="H587" s="81" t="str">
        <f>IF('SUIVI DES VERIFICATIONS'!$E587="","",VLOOKUP(A587,'Liste détentions mat2k'!$A$1:$I$2946,7,FALSE))</f>
        <v/>
      </c>
      <c r="I587" s="102" t="str">
        <f>IF('SUIVI DES VERIFICATIONS'!$F587="","",VLOOKUP(A587,'Liste détentions mat2k'!$A$1:$I$2946,9,FALSE))</f>
        <v xml:space="preserve">PLONGEE                       </v>
      </c>
      <c r="J587" s="109" t="s">
        <v>525</v>
      </c>
      <c r="K587" s="104" t="s">
        <v>525</v>
      </c>
      <c r="L587" s="104" t="s">
        <v>525</v>
      </c>
      <c r="M587" s="104" t="s">
        <v>525</v>
      </c>
      <c r="N587" s="104" t="s">
        <v>526</v>
      </c>
      <c r="O587" s="104" t="s">
        <v>525</v>
      </c>
      <c r="P587" s="104"/>
      <c r="Q587" s="104"/>
      <c r="R587" s="104"/>
      <c r="S587" s="104"/>
      <c r="T587" s="104"/>
      <c r="U587" s="114"/>
      <c r="V587" s="123"/>
      <c r="W587" s="117"/>
      <c r="X587" s="117"/>
      <c r="Y587" s="128"/>
      <c r="Z587" s="123">
        <v>43587</v>
      </c>
      <c r="AA587" s="132"/>
      <c r="AB587" s="151" t="str">
        <f>IF('SUIVI DES VERIFICATIONS'!$V587="","",IF('SUIVI DES VERIFICATIONS'!$V587&lt;='SUIVI DES VERIFICATIONS'!$AD587,0,'SUIVI DES VERIFICATIONS'!$V587-'SUIVI DES VERIFICATIONS'!$AD587))</f>
        <v/>
      </c>
      <c r="AC587" s="134" t="str">
        <f t="shared" si="19"/>
        <v>MAI</v>
      </c>
      <c r="AD587" s="135">
        <f>VLOOKUP('SUIVI DES VERIFICATIONS'!$AC587,'Liste 2'!$D$1:$E$12,2,FALSE)</f>
        <v>43616</v>
      </c>
      <c r="AE587" s="134" t="str">
        <f>IF('SUIVI DES VERIFICATIONS'!$V587="","",(MONTH('SUIVI DES VERIFICATIONS'!$V587))-(MONTH('SUIVI DES VERIFICATIONS'!$AD587)))</f>
        <v/>
      </c>
      <c r="AF587" s="134" t="str">
        <f>IF(V587="","",VLOOKUP(MONTH(V587),LISTES!$A$15:$B$26,2,FALSE))</f>
        <v/>
      </c>
      <c r="AG587" s="136"/>
      <c r="AH587" s="81"/>
      <c r="AI587" s="81"/>
      <c r="AJ587" s="81"/>
      <c r="AK587" s="116"/>
      <c r="AL587" s="81"/>
      <c r="AM587" s="117"/>
      <c r="AN587" s="128"/>
      <c r="AO587" s="163">
        <f>IF('SUIVI DES VERIFICATIONS'!$V587&gt;0,IF('SUIVI DES VERIFICATIONS'!$W587="",1,0),0)</f>
        <v>0</v>
      </c>
      <c r="AP587" s="137">
        <f>IF('SUIVI DES VERIFICATIONS'!$V587&gt;0,IF('SUIVI DES VERIFICATIONS'!$X587="",1,0),0)</f>
        <v>0</v>
      </c>
      <c r="AQ587" s="137">
        <f>IF('SUIVI DES VERIFICATIONS'!$V587&gt;0,IF('SUIVI DES VERIFICATIONS'!$AG587="",1,0),0)</f>
        <v>0</v>
      </c>
      <c r="AR587" s="152" t="str">
        <f>IF(Y587="","",VLOOKUP(Y587,'[1]TABLEAU LC1'!A:A,1,FALSE))</f>
        <v/>
      </c>
    </row>
    <row r="588" spans="1:44" ht="30" customHeight="1">
      <c r="A588" s="94" t="str">
        <f t="shared" si="18"/>
        <v>43108-10-1-1</v>
      </c>
      <c r="B588" s="88">
        <v>43108</v>
      </c>
      <c r="C588" s="87" t="str">
        <f>VLOOKUP(A588,'Liste détentions mat2k'!$A$1:$I$2946,3,FALSE)</f>
        <v xml:space="preserve">GSBDD TOULON 2019             </v>
      </c>
      <c r="D588" s="89">
        <v>10</v>
      </c>
      <c r="E588" s="89">
        <v>1</v>
      </c>
      <c r="F588" s="89">
        <v>1</v>
      </c>
      <c r="G588" s="87" t="str">
        <f>IF('SUIVI DES VERIFICATIONS'!$D588="","",VLOOKUP(A588,'Liste détentions mat2k'!$A$1:$I$2946,5,FALSE))</f>
        <v xml:space="preserve">SSV - PRODUCTION              </v>
      </c>
      <c r="H588" s="87" t="str">
        <f>IF('SUIVI DES VERIFICATIONS'!$E588="","",VLOOKUP(A588,'Liste détentions mat2k'!$A$1:$I$2946,7,FALSE))</f>
        <v xml:space="preserve">CPA TOULON                    </v>
      </c>
      <c r="I588" s="101" t="str">
        <f>IF('SUIVI DES VERIFICATIONS'!$F588="","",VLOOKUP(A588,'Liste détentions mat2k'!$A$1:$I$2946,9,FALSE))</f>
        <v xml:space="preserve">CASERNEMENT                   </v>
      </c>
      <c r="J588" s="108"/>
      <c r="K588" s="105" t="s">
        <v>525</v>
      </c>
      <c r="L588" s="105" t="s">
        <v>526</v>
      </c>
      <c r="M588" s="105" t="s">
        <v>525</v>
      </c>
      <c r="N588" s="105" t="s">
        <v>525</v>
      </c>
      <c r="O588" s="105" t="s">
        <v>525</v>
      </c>
      <c r="P588" s="105"/>
      <c r="Q588" s="105"/>
      <c r="R588" s="105"/>
      <c r="S588" s="105"/>
      <c r="T588" s="105"/>
      <c r="U588" s="113"/>
      <c r="V588" s="122">
        <v>43523</v>
      </c>
      <c r="W588" s="119" t="s">
        <v>542</v>
      </c>
      <c r="X588" s="119" t="s">
        <v>825</v>
      </c>
      <c r="Y588" s="127" t="s">
        <v>763</v>
      </c>
      <c r="Z588" s="122">
        <v>43525</v>
      </c>
      <c r="AA588" s="131"/>
      <c r="AB588" s="149">
        <f>IF('SUIVI DES VERIFICATIONS'!$V588="","",IF('SUIVI DES VERIFICATIONS'!$V588&lt;='SUIVI DES VERIFICATIONS'!$AD588,0,'SUIVI DES VERIFICATIONS'!$V588-'SUIVI DES VERIFICATIONS'!$AD588))</f>
        <v>0</v>
      </c>
      <c r="AC588" s="138" t="str">
        <f t="shared" si="19"/>
        <v>MARS</v>
      </c>
      <c r="AD588" s="139">
        <f>VLOOKUP('SUIVI DES VERIFICATIONS'!$AC588,'Liste 2'!$D$1:$E$12,2,FALSE)</f>
        <v>43555</v>
      </c>
      <c r="AE588" s="138">
        <f>IF('SUIVI DES VERIFICATIONS'!$V588="","",(MONTH('SUIVI DES VERIFICATIONS'!$V588))-(MONTH('SUIVI DES VERIFICATIONS'!$AD588)))</f>
        <v>-1</v>
      </c>
      <c r="AF588" s="138" t="str">
        <f>IF(V588="","",VLOOKUP(MONTH(V588),LISTES!$A$15:$B$26,2,FALSE))</f>
        <v>FEVRIER</v>
      </c>
      <c r="AG588" s="140" t="s">
        <v>7</v>
      </c>
      <c r="AH588" s="87"/>
      <c r="AI588" s="87"/>
      <c r="AJ588" s="87"/>
      <c r="AK588" s="118"/>
      <c r="AL588" s="87"/>
      <c r="AM588" s="119"/>
      <c r="AN588" s="127"/>
      <c r="AO588" s="162">
        <f>IF('SUIVI DES VERIFICATIONS'!$V588&gt;0,IF('SUIVI DES VERIFICATIONS'!$W588="",1,0),0)</f>
        <v>0</v>
      </c>
      <c r="AP588" s="141">
        <f>IF('SUIVI DES VERIFICATIONS'!$V588&gt;0,IF('SUIVI DES VERIFICATIONS'!$X588="",1,0),0)</f>
        <v>0</v>
      </c>
      <c r="AQ588" s="141">
        <f>IF('SUIVI DES VERIFICATIONS'!$V588&gt;0,IF('SUIVI DES VERIFICATIONS'!$AG588="",1,0),0)</f>
        <v>0</v>
      </c>
      <c r="AR588" s="150" t="str">
        <f>IF(Y588="","",VLOOKUP(Y588,'[1]TABLEAU LC1'!A:A,1,FALSE))</f>
        <v>2019-568</v>
      </c>
    </row>
    <row r="589" spans="1:44" ht="30" customHeight="1">
      <c r="A589" s="95" t="str">
        <f t="shared" si="18"/>
        <v>43108-10-1-2</v>
      </c>
      <c r="B589" s="85">
        <v>43108</v>
      </c>
      <c r="C589" s="81" t="str">
        <f>VLOOKUP(A589,'Liste détentions mat2k'!$A$1:$I$2946,3,FALSE)</f>
        <v xml:space="preserve">GSBDD TOULON 2019             </v>
      </c>
      <c r="D589" s="86">
        <v>10</v>
      </c>
      <c r="E589" s="86">
        <v>1</v>
      </c>
      <c r="F589" s="86">
        <v>2</v>
      </c>
      <c r="G589" s="81" t="str">
        <f>IF('SUIVI DES VERIFICATIONS'!$D589="","",VLOOKUP(A589,'Liste détentions mat2k'!$A$1:$I$2946,5,FALSE))</f>
        <v xml:space="preserve">SSV - PRODUCTION              </v>
      </c>
      <c r="H589" s="81" t="str">
        <f>IF('SUIVI DES VERIFICATIONS'!$E589="","",VLOOKUP(A589,'Liste détentions mat2k'!$A$1:$I$2946,7,FALSE))</f>
        <v xml:space="preserve">CPA TOULON                    </v>
      </c>
      <c r="I589" s="102" t="str">
        <f>IF('SUIVI DES VERIFICATIONS'!$F589="","",VLOOKUP(A589,'Liste détentions mat2k'!$A$1:$I$2946,9,FALSE))</f>
        <v xml:space="preserve">MATERIEL AUDIOVISUEL          </v>
      </c>
      <c r="J589" s="109" t="s">
        <v>525</v>
      </c>
      <c r="K589" s="104" t="s">
        <v>525</v>
      </c>
      <c r="L589" s="104" t="s">
        <v>525</v>
      </c>
      <c r="M589" s="104" t="s">
        <v>526</v>
      </c>
      <c r="N589" s="104" t="s">
        <v>525</v>
      </c>
      <c r="O589" s="104" t="s">
        <v>525</v>
      </c>
      <c r="P589" s="104"/>
      <c r="Q589" s="104"/>
      <c r="R589" s="104"/>
      <c r="S589" s="104"/>
      <c r="T589" s="104"/>
      <c r="U589" s="114"/>
      <c r="V589" s="123">
        <v>43557</v>
      </c>
      <c r="W589" s="117" t="s">
        <v>542</v>
      </c>
      <c r="X589" s="117" t="s">
        <v>825</v>
      </c>
      <c r="Y589" s="128" t="s">
        <v>988</v>
      </c>
      <c r="Z589" s="123">
        <v>43553</v>
      </c>
      <c r="AA589" s="132"/>
      <c r="AB589" s="151">
        <f>IF('SUIVI DES VERIFICATIONS'!$V589="","",IF('SUIVI DES VERIFICATIONS'!$V589&lt;='SUIVI DES VERIFICATIONS'!$AD589,0,'SUIVI DES VERIFICATIONS'!$V589-'SUIVI DES VERIFICATIONS'!$AD589))</f>
        <v>0</v>
      </c>
      <c r="AC589" s="134" t="str">
        <f t="shared" si="19"/>
        <v>AVRIL</v>
      </c>
      <c r="AD589" s="135">
        <f>VLOOKUP('SUIVI DES VERIFICATIONS'!$AC589,'Liste 2'!$D$1:$E$12,2,FALSE)</f>
        <v>43585</v>
      </c>
      <c r="AE589" s="134">
        <f>IF('SUIVI DES VERIFICATIONS'!$V589="","",(MONTH('SUIVI DES VERIFICATIONS'!$V589))-(MONTH('SUIVI DES VERIFICATIONS'!$AD589)))</f>
        <v>0</v>
      </c>
      <c r="AF589" s="134" t="str">
        <f>IF(V589="","",VLOOKUP(MONTH(V589),LISTES!$A$15:$B$26,2,FALSE))</f>
        <v>AVRIL</v>
      </c>
      <c r="AG589" s="136" t="s">
        <v>9</v>
      </c>
      <c r="AH589" s="81"/>
      <c r="AI589" s="81"/>
      <c r="AJ589" s="81"/>
      <c r="AK589" s="116"/>
      <c r="AL589" s="81"/>
      <c r="AM589" s="117"/>
      <c r="AN589" s="128"/>
      <c r="AO589" s="163">
        <f>IF('SUIVI DES VERIFICATIONS'!$V589&gt;0,IF('SUIVI DES VERIFICATIONS'!$W589="",1,0),0)</f>
        <v>0</v>
      </c>
      <c r="AP589" s="137">
        <f>IF('SUIVI DES VERIFICATIONS'!$V589&gt;0,IF('SUIVI DES VERIFICATIONS'!$X589="",1,0),0)</f>
        <v>0</v>
      </c>
      <c r="AQ589" s="137">
        <f>IF('SUIVI DES VERIFICATIONS'!$V589&gt;0,IF('SUIVI DES VERIFICATIONS'!$AG589="",1,0),0)</f>
        <v>0</v>
      </c>
      <c r="AR589" s="152" t="str">
        <f>IF(Y589="","",VLOOKUP(Y589,'[1]TABLEAU LC1'!A:A,1,FALSE))</f>
        <v>2019-1070</v>
      </c>
    </row>
    <row r="590" spans="1:44" ht="30" customHeight="1">
      <c r="A590" s="94" t="str">
        <f t="shared" si="18"/>
        <v>43108-10-1-3</v>
      </c>
      <c r="B590" s="88">
        <v>43108</v>
      </c>
      <c r="C590" s="87" t="str">
        <f>VLOOKUP(A590,'Liste détentions mat2k'!$A$1:$I$2946,3,FALSE)</f>
        <v xml:space="preserve">GSBDD TOULON 2019             </v>
      </c>
      <c r="D590" s="89">
        <v>10</v>
      </c>
      <c r="E590" s="89">
        <v>1</v>
      </c>
      <c r="F590" s="89">
        <v>3</v>
      </c>
      <c r="G590" s="87" t="str">
        <f>IF('SUIVI DES VERIFICATIONS'!$D590="","",VLOOKUP(A590,'Liste détentions mat2k'!$A$1:$I$2946,5,FALSE))</f>
        <v xml:space="preserve">SSV - PRODUCTION              </v>
      </c>
      <c r="H590" s="87" t="str">
        <f>IF('SUIVI DES VERIFICATIONS'!$E590="","",VLOOKUP(A590,'Liste détentions mat2k'!$A$1:$I$2946,7,FALSE))</f>
        <v xml:space="preserve">CPA TOULON                    </v>
      </c>
      <c r="I590" s="101" t="str">
        <f>IF('SUIVI DES VERIFICATIONS'!$F590="","",VLOOKUP(A590,'Liste détentions mat2k'!$A$1:$I$2946,9,FALSE))</f>
        <v xml:space="preserve">APPAREIL DE MESURE            </v>
      </c>
      <c r="J590" s="108"/>
      <c r="K590" s="105" t="s">
        <v>525</v>
      </c>
      <c r="L590" s="105" t="s">
        <v>525</v>
      </c>
      <c r="M590" s="105" t="s">
        <v>526</v>
      </c>
      <c r="N590" s="105" t="s">
        <v>525</v>
      </c>
      <c r="O590" s="105" t="s">
        <v>525</v>
      </c>
      <c r="P590" s="105"/>
      <c r="Q590" s="105"/>
      <c r="R590" s="105"/>
      <c r="S590" s="105"/>
      <c r="T590" s="105"/>
      <c r="U590" s="113"/>
      <c r="V590" s="122">
        <v>43557</v>
      </c>
      <c r="W590" s="119" t="s">
        <v>542</v>
      </c>
      <c r="X590" s="119" t="s">
        <v>825</v>
      </c>
      <c r="Y590" s="127" t="s">
        <v>989</v>
      </c>
      <c r="Z590" s="122">
        <v>43553</v>
      </c>
      <c r="AA590" s="131"/>
      <c r="AB590" s="149">
        <f>IF('SUIVI DES VERIFICATIONS'!$V590="","",IF('SUIVI DES VERIFICATIONS'!$V590&lt;='SUIVI DES VERIFICATIONS'!$AD590,0,'SUIVI DES VERIFICATIONS'!$V590-'SUIVI DES VERIFICATIONS'!$AD590))</f>
        <v>0</v>
      </c>
      <c r="AC590" s="138" t="str">
        <f t="shared" si="19"/>
        <v>AVRIL</v>
      </c>
      <c r="AD590" s="139">
        <f>VLOOKUP('SUIVI DES VERIFICATIONS'!$AC590,'Liste 2'!$D$1:$E$12,2,FALSE)</f>
        <v>43585</v>
      </c>
      <c r="AE590" s="138">
        <f>IF('SUIVI DES VERIFICATIONS'!$V590="","",(MONTH('SUIVI DES VERIFICATIONS'!$V590))-(MONTH('SUIVI DES VERIFICATIONS'!$AD590)))</f>
        <v>0</v>
      </c>
      <c r="AF590" s="138" t="str">
        <f>IF(V590="","",VLOOKUP(MONTH(V590),LISTES!$A$15:$B$26,2,FALSE))</f>
        <v>AVRIL</v>
      </c>
      <c r="AG590" s="140" t="s">
        <v>9</v>
      </c>
      <c r="AH590" s="87"/>
      <c r="AI590" s="87"/>
      <c r="AJ590" s="87"/>
      <c r="AK590" s="118"/>
      <c r="AL590" s="87"/>
      <c r="AM590" s="119"/>
      <c r="AN590" s="127"/>
      <c r="AO590" s="162">
        <f>IF('SUIVI DES VERIFICATIONS'!$V590&gt;0,IF('SUIVI DES VERIFICATIONS'!$W590="",1,0),0)</f>
        <v>0</v>
      </c>
      <c r="AP590" s="141">
        <f>IF('SUIVI DES VERIFICATIONS'!$V590&gt;0,IF('SUIVI DES VERIFICATIONS'!$X590="",1,0),0)</f>
        <v>0</v>
      </c>
      <c r="AQ590" s="141">
        <f>IF('SUIVI DES VERIFICATIONS'!$V590&gt;0,IF('SUIVI DES VERIFICATIONS'!$AG590="",1,0),0)</f>
        <v>0</v>
      </c>
      <c r="AR590" s="150" t="str">
        <f>IF(Y590="","",VLOOKUP(Y590,'[1]TABLEAU LC1'!A:A,1,FALSE))</f>
        <v>2019-1069</v>
      </c>
    </row>
    <row r="591" spans="1:44" ht="30" customHeight="1">
      <c r="A591" s="95" t="str">
        <f t="shared" si="18"/>
        <v>43108-10-1-4</v>
      </c>
      <c r="B591" s="85">
        <v>43108</v>
      </c>
      <c r="C591" s="81" t="str">
        <f>VLOOKUP(A591,'Liste détentions mat2k'!$A$1:$I$2946,3,FALSE)</f>
        <v xml:space="preserve">GSBDD TOULON 2019             </v>
      </c>
      <c r="D591" s="86">
        <v>10</v>
      </c>
      <c r="E591" s="86">
        <v>1</v>
      </c>
      <c r="F591" s="86">
        <v>4</v>
      </c>
      <c r="G591" s="81" t="str">
        <f>IF('SUIVI DES VERIFICATIONS'!$D591="","",VLOOKUP(A591,'Liste détentions mat2k'!$A$1:$I$2946,5,FALSE))</f>
        <v xml:space="preserve">SSV - PRODUCTION              </v>
      </c>
      <c r="H591" s="81" t="str">
        <f>IF('SUIVI DES VERIFICATIONS'!$E591="","",VLOOKUP(A591,'Liste détentions mat2k'!$A$1:$I$2946,7,FALSE))</f>
        <v xml:space="preserve">CPA TOULON                    </v>
      </c>
      <c r="I591" s="102" t="str">
        <f>IF('SUIVI DES VERIFICATIONS'!$F591="","",VLOOKUP(A591,'Liste détentions mat2k'!$A$1:$I$2946,9,FALSE))</f>
        <v xml:space="preserve">MANUTENTION LEVAGE STOCKAGE   </v>
      </c>
      <c r="J591" s="109" t="s">
        <v>525</v>
      </c>
      <c r="K591" s="104" t="s">
        <v>525</v>
      </c>
      <c r="L591" s="104" t="s">
        <v>525</v>
      </c>
      <c r="M591" s="104" t="s">
        <v>525</v>
      </c>
      <c r="N591" s="104" t="s">
        <v>525</v>
      </c>
      <c r="O591" s="104" t="s">
        <v>526</v>
      </c>
      <c r="P591" s="104"/>
      <c r="Q591" s="104"/>
      <c r="R591" s="104"/>
      <c r="S591" s="104"/>
      <c r="T591" s="104"/>
      <c r="U591" s="114"/>
      <c r="V591" s="123"/>
      <c r="W591" s="117"/>
      <c r="X591" s="117"/>
      <c r="Y591" s="128"/>
      <c r="Z591" s="123"/>
      <c r="AA591" s="132"/>
      <c r="AB591" s="151" t="str">
        <f>IF('SUIVI DES VERIFICATIONS'!$V591="","",IF('SUIVI DES VERIFICATIONS'!$V591&lt;='SUIVI DES VERIFICATIONS'!$AD591,0,'SUIVI DES VERIFICATIONS'!$V591-'SUIVI DES VERIFICATIONS'!$AD591))</f>
        <v/>
      </c>
      <c r="AC591" s="134" t="str">
        <f t="shared" si="19"/>
        <v>JUIN</v>
      </c>
      <c r="AD591" s="135">
        <f>VLOOKUP('SUIVI DES VERIFICATIONS'!$AC591,'Liste 2'!$D$1:$E$12,2,FALSE)</f>
        <v>43646</v>
      </c>
      <c r="AE591" s="134" t="str">
        <f>IF('SUIVI DES VERIFICATIONS'!$V591="","",(MONTH('SUIVI DES VERIFICATIONS'!$V591))-(MONTH('SUIVI DES VERIFICATIONS'!$AD591)))</f>
        <v/>
      </c>
      <c r="AF591" s="134" t="str">
        <f>IF(V591="","",VLOOKUP(MONTH(V591),LISTES!$A$15:$B$26,2,FALSE))</f>
        <v/>
      </c>
      <c r="AG591" s="136"/>
      <c r="AH591" s="81"/>
      <c r="AI591" s="81"/>
      <c r="AJ591" s="81" t="s">
        <v>529</v>
      </c>
      <c r="AK591" s="116"/>
      <c r="AL591" s="81"/>
      <c r="AM591" s="117"/>
      <c r="AN591" s="128"/>
      <c r="AO591" s="163">
        <f>IF('SUIVI DES VERIFICATIONS'!$V591&gt;0,IF('SUIVI DES VERIFICATIONS'!$W591="",1,0),0)</f>
        <v>0</v>
      </c>
      <c r="AP591" s="137">
        <f>IF('SUIVI DES VERIFICATIONS'!$V591&gt;0,IF('SUIVI DES VERIFICATIONS'!$X591="",1,0),0)</f>
        <v>0</v>
      </c>
      <c r="AQ591" s="137">
        <f>IF('SUIVI DES VERIFICATIONS'!$V591&gt;0,IF('SUIVI DES VERIFICATIONS'!$AG591="",1,0),0)</f>
        <v>0</v>
      </c>
      <c r="AR591" s="152" t="str">
        <f>IF(Y591="","",VLOOKUP(Y591,'[1]TABLEAU LC1'!A:A,1,FALSE))</f>
        <v/>
      </c>
    </row>
    <row r="592" spans="1:44" ht="30" customHeight="1">
      <c r="A592" s="94" t="str">
        <f t="shared" si="18"/>
        <v>43108-10-1-5</v>
      </c>
      <c r="B592" s="88">
        <v>43108</v>
      </c>
      <c r="C592" s="87" t="str">
        <f>VLOOKUP(A592,'Liste détentions mat2k'!$A$1:$I$2946,3,FALSE)</f>
        <v xml:space="preserve">GSBDD TOULON 2019             </v>
      </c>
      <c r="D592" s="89">
        <v>10</v>
      </c>
      <c r="E592" s="89">
        <v>1</v>
      </c>
      <c r="F592" s="89">
        <v>5</v>
      </c>
      <c r="G592" s="87" t="str">
        <f>IF('SUIVI DES VERIFICATIONS'!$D592="","",VLOOKUP(A592,'Liste détentions mat2k'!$A$1:$I$2946,5,FALSE))</f>
        <v xml:space="preserve">SSV - PRODUCTION              </v>
      </c>
      <c r="H592" s="87" t="str">
        <f>IF('SUIVI DES VERIFICATIONS'!$E592="","",VLOOKUP(A592,'Liste détentions mat2k'!$A$1:$I$2946,7,FALSE))</f>
        <v xml:space="preserve">CPA TOULON                    </v>
      </c>
      <c r="I592" s="101" t="str">
        <f>IF('SUIVI DES VERIFICATIONS'!$F592="","",VLOOKUP(A592,'Liste détentions mat2k'!$A$1:$I$2946,9,FALSE))</f>
        <v xml:space="preserve">OUTILLAGE DIVERS              </v>
      </c>
      <c r="J592" s="108" t="s">
        <v>525</v>
      </c>
      <c r="K592" s="105" t="s">
        <v>525</v>
      </c>
      <c r="L592" s="105" t="s">
        <v>525</v>
      </c>
      <c r="M592" s="105" t="s">
        <v>526</v>
      </c>
      <c r="N592" s="105" t="s">
        <v>525</v>
      </c>
      <c r="O592" s="105" t="s">
        <v>525</v>
      </c>
      <c r="P592" s="105"/>
      <c r="Q592" s="105"/>
      <c r="R592" s="105"/>
      <c r="S592" s="105"/>
      <c r="T592" s="105"/>
      <c r="U592" s="113"/>
      <c r="V592" s="122">
        <v>43557</v>
      </c>
      <c r="W592" s="119" t="s">
        <v>542</v>
      </c>
      <c r="X592" s="119" t="s">
        <v>825</v>
      </c>
      <c r="Y592" s="127" t="s">
        <v>984</v>
      </c>
      <c r="Z592" s="122">
        <v>43553</v>
      </c>
      <c r="AA592" s="131"/>
      <c r="AB592" s="149">
        <f>IF('SUIVI DES VERIFICATIONS'!$V592="","",IF('SUIVI DES VERIFICATIONS'!$V592&lt;='SUIVI DES VERIFICATIONS'!$AD592,0,'SUIVI DES VERIFICATIONS'!$V592-'SUIVI DES VERIFICATIONS'!$AD592))</f>
        <v>0</v>
      </c>
      <c r="AC592" s="138" t="str">
        <f t="shared" si="19"/>
        <v>AVRIL</v>
      </c>
      <c r="AD592" s="139">
        <f>VLOOKUP('SUIVI DES VERIFICATIONS'!$AC592,'Liste 2'!$D$1:$E$12,2,FALSE)</f>
        <v>43585</v>
      </c>
      <c r="AE592" s="138">
        <f>IF('SUIVI DES VERIFICATIONS'!$V592="","",(MONTH('SUIVI DES VERIFICATIONS'!$V592))-(MONTH('SUIVI DES VERIFICATIONS'!$AD592)))</f>
        <v>0</v>
      </c>
      <c r="AF592" s="138" t="str">
        <f>IF(V592="","",VLOOKUP(MONTH(V592),LISTES!$A$15:$B$26,2,FALSE))</f>
        <v>AVRIL</v>
      </c>
      <c r="AG592" s="140" t="s">
        <v>9</v>
      </c>
      <c r="AH592" s="87"/>
      <c r="AI592" s="87"/>
      <c r="AJ592" s="87"/>
      <c r="AK592" s="118"/>
      <c r="AL592" s="87"/>
      <c r="AM592" s="119"/>
      <c r="AN592" s="127"/>
      <c r="AO592" s="162">
        <f>IF('SUIVI DES VERIFICATIONS'!$V592&gt;0,IF('SUIVI DES VERIFICATIONS'!$W592="",1,0),0)</f>
        <v>0</v>
      </c>
      <c r="AP592" s="141">
        <f>IF('SUIVI DES VERIFICATIONS'!$V592&gt;0,IF('SUIVI DES VERIFICATIONS'!$X592="",1,0),0)</f>
        <v>0</v>
      </c>
      <c r="AQ592" s="141">
        <f>IF('SUIVI DES VERIFICATIONS'!$V592&gt;0,IF('SUIVI DES VERIFICATIONS'!$AG592="",1,0),0)</f>
        <v>0</v>
      </c>
      <c r="AR592" s="150" t="str">
        <f>IF(Y592="","",VLOOKUP(Y592,'[1]TABLEAU LC1'!A:A,1,FALSE))</f>
        <v>2019-1072</v>
      </c>
    </row>
    <row r="593" spans="1:44" ht="30" customHeight="1">
      <c r="A593" s="95" t="str">
        <f t="shared" si="18"/>
        <v>43108-10-1-6</v>
      </c>
      <c r="B593" s="85">
        <v>43108</v>
      </c>
      <c r="C593" s="81" t="str">
        <f>VLOOKUP(A593,'Liste détentions mat2k'!$A$1:$I$2946,3,FALSE)</f>
        <v xml:space="preserve">GSBDD TOULON 2019             </v>
      </c>
      <c r="D593" s="86">
        <v>10</v>
      </c>
      <c r="E593" s="86">
        <v>1</v>
      </c>
      <c r="F593" s="86">
        <v>6</v>
      </c>
      <c r="G593" s="81" t="str">
        <f>IF('SUIVI DES VERIFICATIONS'!$D593="","",VLOOKUP(A593,'Liste détentions mat2k'!$A$1:$I$2946,5,FALSE))</f>
        <v xml:space="preserve">SSV - PRODUCTION              </v>
      </c>
      <c r="H593" s="81" t="str">
        <f>IF('SUIVI DES VERIFICATIONS'!$E593="","",VLOOKUP(A593,'Liste détentions mat2k'!$A$1:$I$2946,7,FALSE))</f>
        <v xml:space="preserve">CPA TOULON                    </v>
      </c>
      <c r="I593" s="102" t="str">
        <f>IF('SUIVI DES VERIFICATIONS'!$F593="","",VLOOKUP(A593,'Liste détentions mat2k'!$A$1:$I$2946,9,FALSE))</f>
        <v xml:space="preserve">MATERIEL ENTRETIEN            </v>
      </c>
      <c r="J593" s="109" t="s">
        <v>525</v>
      </c>
      <c r="K593" s="104" t="s">
        <v>525</v>
      </c>
      <c r="L593" s="104" t="s">
        <v>526</v>
      </c>
      <c r="M593" s="104" t="s">
        <v>525</v>
      </c>
      <c r="N593" s="104" t="s">
        <v>525</v>
      </c>
      <c r="O593" s="104" t="s">
        <v>525</v>
      </c>
      <c r="P593" s="104"/>
      <c r="Q593" s="104"/>
      <c r="R593" s="104"/>
      <c r="S593" s="104"/>
      <c r="T593" s="104"/>
      <c r="U593" s="114"/>
      <c r="V593" s="123">
        <v>43523</v>
      </c>
      <c r="W593" s="117" t="s">
        <v>542</v>
      </c>
      <c r="X593" s="117" t="s">
        <v>825</v>
      </c>
      <c r="Y593" s="128" t="s">
        <v>764</v>
      </c>
      <c r="Z593" s="123">
        <v>43525</v>
      </c>
      <c r="AA593" s="132"/>
      <c r="AB593" s="151">
        <f>IF('SUIVI DES VERIFICATIONS'!$V593="","",IF('SUIVI DES VERIFICATIONS'!$V593&lt;='SUIVI DES VERIFICATIONS'!$AD593,0,'SUIVI DES VERIFICATIONS'!$V593-'SUIVI DES VERIFICATIONS'!$AD593))</f>
        <v>0</v>
      </c>
      <c r="AC593" s="134" t="str">
        <f t="shared" si="19"/>
        <v>MARS</v>
      </c>
      <c r="AD593" s="135">
        <f>VLOOKUP('SUIVI DES VERIFICATIONS'!$AC593,'Liste 2'!$D$1:$E$12,2,FALSE)</f>
        <v>43555</v>
      </c>
      <c r="AE593" s="134">
        <f>IF('SUIVI DES VERIFICATIONS'!$V593="","",(MONTH('SUIVI DES VERIFICATIONS'!$V593))-(MONTH('SUIVI DES VERIFICATIONS'!$AD593)))</f>
        <v>-1</v>
      </c>
      <c r="AF593" s="134" t="str">
        <f>IF(V593="","",VLOOKUP(MONTH(V593),LISTES!$A$15:$B$26,2,FALSE))</f>
        <v>FEVRIER</v>
      </c>
      <c r="AG593" s="136" t="s">
        <v>7</v>
      </c>
      <c r="AH593" s="81"/>
      <c r="AI593" s="81"/>
      <c r="AJ593" s="81"/>
      <c r="AK593" s="116"/>
      <c r="AL593" s="81"/>
      <c r="AM593" s="117"/>
      <c r="AN593" s="128"/>
      <c r="AO593" s="163">
        <f>IF('SUIVI DES VERIFICATIONS'!$V593&gt;0,IF('SUIVI DES VERIFICATIONS'!$W593="",1,0),0)</f>
        <v>0</v>
      </c>
      <c r="AP593" s="137">
        <f>IF('SUIVI DES VERIFICATIONS'!$V593&gt;0,IF('SUIVI DES VERIFICATIONS'!$X593="",1,0),0)</f>
        <v>0</v>
      </c>
      <c r="AQ593" s="137">
        <f>IF('SUIVI DES VERIFICATIONS'!$V593&gt;0,IF('SUIVI DES VERIFICATIONS'!$AG593="",1,0),0)</f>
        <v>0</v>
      </c>
      <c r="AR593" s="152" t="str">
        <f>IF(Y593="","",VLOOKUP(Y593,'[1]TABLEAU LC1'!A:A,1,FALSE))</f>
        <v>2019-567</v>
      </c>
    </row>
    <row r="594" spans="1:44" ht="30" customHeight="1">
      <c r="A594" s="94" t="str">
        <f t="shared" si="18"/>
        <v>43108-10-1-7</v>
      </c>
      <c r="B594" s="88">
        <v>43108</v>
      </c>
      <c r="C594" s="87" t="str">
        <f>VLOOKUP(A594,'Liste détentions mat2k'!$A$1:$I$2946,3,FALSE)</f>
        <v xml:space="preserve">GSBDD TOULON 2019             </v>
      </c>
      <c r="D594" s="89">
        <v>10</v>
      </c>
      <c r="E594" s="89">
        <v>1</v>
      </c>
      <c r="F594" s="89">
        <v>7</v>
      </c>
      <c r="G594" s="87" t="str">
        <f>IF('SUIVI DES VERIFICATIONS'!$D594="","",VLOOKUP(A594,'Liste détentions mat2k'!$A$1:$I$2946,5,FALSE))</f>
        <v xml:space="preserve">SSV - PRODUCTION              </v>
      </c>
      <c r="H594" s="87" t="str">
        <f>IF('SUIVI DES VERIFICATIONS'!$E594="","",VLOOKUP(A594,'Liste détentions mat2k'!$A$1:$I$2946,7,FALSE))</f>
        <v xml:space="preserve">CPA TOULON                    </v>
      </c>
      <c r="I594" s="101" t="str">
        <f>IF('SUIVI DES VERIFICATIONS'!$F594="","",VLOOKUP(A594,'Liste détentions mat2k'!$A$1:$I$2946,9,FALSE))</f>
        <v xml:space="preserve">PETIT MATERIEL DE CUISINE     </v>
      </c>
      <c r="J594" s="108" t="s">
        <v>525</v>
      </c>
      <c r="K594" s="105" t="s">
        <v>525</v>
      </c>
      <c r="L594" s="105" t="s">
        <v>525</v>
      </c>
      <c r="M594" s="105" t="s">
        <v>525</v>
      </c>
      <c r="N594" s="105" t="s">
        <v>525</v>
      </c>
      <c r="O594" s="105" t="s">
        <v>526</v>
      </c>
      <c r="P594" s="105"/>
      <c r="Q594" s="105"/>
      <c r="R594" s="105"/>
      <c r="S594" s="105"/>
      <c r="T594" s="105"/>
      <c r="U594" s="113"/>
      <c r="V594" s="122"/>
      <c r="W594" s="119"/>
      <c r="X594" s="119"/>
      <c r="Y594" s="127"/>
      <c r="Z594" s="122"/>
      <c r="AA594" s="131"/>
      <c r="AB594" s="149" t="str">
        <f>IF('SUIVI DES VERIFICATIONS'!$V594="","",IF('SUIVI DES VERIFICATIONS'!$V594&lt;='SUIVI DES VERIFICATIONS'!$AD594,0,'SUIVI DES VERIFICATIONS'!$V594-'SUIVI DES VERIFICATIONS'!$AD594))</f>
        <v/>
      </c>
      <c r="AC594" s="138" t="str">
        <f t="shared" si="19"/>
        <v>JUIN</v>
      </c>
      <c r="AD594" s="139">
        <f>VLOOKUP('SUIVI DES VERIFICATIONS'!$AC594,'Liste 2'!$D$1:$E$12,2,FALSE)</f>
        <v>43646</v>
      </c>
      <c r="AE594" s="138" t="str">
        <f>IF('SUIVI DES VERIFICATIONS'!$V594="","",(MONTH('SUIVI DES VERIFICATIONS'!$V594))-(MONTH('SUIVI DES VERIFICATIONS'!$AD594)))</f>
        <v/>
      </c>
      <c r="AF594" s="138" t="str">
        <f>IF(V594="","",VLOOKUP(MONTH(V594),LISTES!$A$15:$B$26,2,FALSE))</f>
        <v/>
      </c>
      <c r="AG594" s="140"/>
      <c r="AH594" s="87"/>
      <c r="AI594" s="87"/>
      <c r="AJ594" s="87"/>
      <c r="AK594" s="118"/>
      <c r="AL594" s="87"/>
      <c r="AM594" s="119"/>
      <c r="AN594" s="127"/>
      <c r="AO594" s="162">
        <f>IF('SUIVI DES VERIFICATIONS'!$V594&gt;0,IF('SUIVI DES VERIFICATIONS'!$W594="",1,0),0)</f>
        <v>0</v>
      </c>
      <c r="AP594" s="141">
        <f>IF('SUIVI DES VERIFICATIONS'!$V594&gt;0,IF('SUIVI DES VERIFICATIONS'!$X594="",1,0),0)</f>
        <v>0</v>
      </c>
      <c r="AQ594" s="141">
        <f>IF('SUIVI DES VERIFICATIONS'!$V594&gt;0,IF('SUIVI DES VERIFICATIONS'!$AG594="",1,0),0)</f>
        <v>0</v>
      </c>
      <c r="AR594" s="150" t="str">
        <f>IF(Y594="","",VLOOKUP(Y594,'[1]TABLEAU LC1'!A:A,1,FALSE))</f>
        <v/>
      </c>
    </row>
    <row r="595" spans="1:44" ht="30" customHeight="1">
      <c r="A595" s="95" t="str">
        <f t="shared" si="18"/>
        <v>43108-10-1-9</v>
      </c>
      <c r="B595" s="85">
        <v>43108</v>
      </c>
      <c r="C595" s="81" t="str">
        <f>VLOOKUP(A595,'Liste détentions mat2k'!$A$1:$I$2946,3,FALSE)</f>
        <v xml:space="preserve">GSBDD TOULON 2019             </v>
      </c>
      <c r="D595" s="86">
        <v>10</v>
      </c>
      <c r="E595" s="86">
        <v>1</v>
      </c>
      <c r="F595" s="86">
        <v>9</v>
      </c>
      <c r="G595" s="81" t="str">
        <f>IF('SUIVI DES VERIFICATIONS'!$D595="","",VLOOKUP(A595,'Liste détentions mat2k'!$A$1:$I$2946,5,FALSE))</f>
        <v xml:space="preserve">SSV - PRODUCTION              </v>
      </c>
      <c r="H595" s="81" t="str">
        <f>IF('SUIVI DES VERIFICATIONS'!$E595="","",VLOOKUP(A595,'Liste détentions mat2k'!$A$1:$I$2946,7,FALSE))</f>
        <v xml:space="preserve">CPA TOULON                    </v>
      </c>
      <c r="I595" s="102" t="str">
        <f>IF('SUIVI DES VERIFICATIONS'!$F595="","",VLOOKUP(A595,'Liste détentions mat2k'!$A$1:$I$2946,9,FALSE))</f>
        <v xml:space="preserve">TELEPHONIE                    </v>
      </c>
      <c r="J595" s="109"/>
      <c r="K595" s="104" t="s">
        <v>525</v>
      </c>
      <c r="L595" s="104" t="s">
        <v>525</v>
      </c>
      <c r="M595" s="104" t="s">
        <v>526</v>
      </c>
      <c r="N595" s="104" t="s">
        <v>525</v>
      </c>
      <c r="O595" s="104" t="s">
        <v>525</v>
      </c>
      <c r="P595" s="104"/>
      <c r="Q595" s="104"/>
      <c r="R595" s="104"/>
      <c r="S595" s="104"/>
      <c r="T595" s="104"/>
      <c r="U595" s="114"/>
      <c r="V595" s="123">
        <v>43557</v>
      </c>
      <c r="W595" s="117" t="s">
        <v>542</v>
      </c>
      <c r="X595" s="117" t="s">
        <v>825</v>
      </c>
      <c r="Y595" s="128" t="s">
        <v>987</v>
      </c>
      <c r="Z595" s="123">
        <v>43553</v>
      </c>
      <c r="AA595" s="132"/>
      <c r="AB595" s="151">
        <f>IF('SUIVI DES VERIFICATIONS'!$V595="","",IF('SUIVI DES VERIFICATIONS'!$V595&lt;='SUIVI DES VERIFICATIONS'!$AD595,0,'SUIVI DES VERIFICATIONS'!$V595-'SUIVI DES VERIFICATIONS'!$AD595))</f>
        <v>0</v>
      </c>
      <c r="AC595" s="134" t="str">
        <f t="shared" si="19"/>
        <v>AVRIL</v>
      </c>
      <c r="AD595" s="135">
        <f>VLOOKUP('SUIVI DES VERIFICATIONS'!$AC595,'Liste 2'!$D$1:$E$12,2,FALSE)</f>
        <v>43585</v>
      </c>
      <c r="AE595" s="134">
        <f>IF('SUIVI DES VERIFICATIONS'!$V595="","",(MONTH('SUIVI DES VERIFICATIONS'!$V595))-(MONTH('SUIVI DES VERIFICATIONS'!$AD595)))</f>
        <v>0</v>
      </c>
      <c r="AF595" s="134" t="str">
        <f>IF(V595="","",VLOOKUP(MONTH(V595),LISTES!$A$15:$B$26,2,FALSE))</f>
        <v>AVRIL</v>
      </c>
      <c r="AG595" s="136" t="s">
        <v>9</v>
      </c>
      <c r="AH595" s="81"/>
      <c r="AI595" s="81"/>
      <c r="AJ595" s="81"/>
      <c r="AK595" s="116"/>
      <c r="AL595" s="81"/>
      <c r="AM595" s="117"/>
      <c r="AN595" s="128"/>
      <c r="AO595" s="163">
        <f>IF('SUIVI DES VERIFICATIONS'!$V595&gt;0,IF('SUIVI DES VERIFICATIONS'!$W595="",1,0),0)</f>
        <v>0</v>
      </c>
      <c r="AP595" s="137">
        <f>IF('SUIVI DES VERIFICATIONS'!$V595&gt;0,IF('SUIVI DES VERIFICATIONS'!$X595="",1,0),0)</f>
        <v>0</v>
      </c>
      <c r="AQ595" s="137">
        <f>IF('SUIVI DES VERIFICATIONS'!$V595&gt;0,IF('SUIVI DES VERIFICATIONS'!$AG595="",1,0),0)</f>
        <v>0</v>
      </c>
      <c r="AR595" s="152" t="str">
        <f>IF(Y595="","",VLOOKUP(Y595,'[1]TABLEAU LC1'!A:A,1,FALSE))</f>
        <v>2019-1071</v>
      </c>
    </row>
    <row r="596" spans="1:44" ht="30" customHeight="1">
      <c r="A596" s="94" t="str">
        <f t="shared" si="18"/>
        <v>43108-10-2-1</v>
      </c>
      <c r="B596" s="88">
        <v>43108</v>
      </c>
      <c r="C596" s="87" t="str">
        <f>VLOOKUP(A596,'Liste détentions mat2k'!$A$1:$I$2946,3,FALSE)</f>
        <v xml:space="preserve">GSBDD TOULON 2019             </v>
      </c>
      <c r="D596" s="89">
        <v>10</v>
      </c>
      <c r="E596" s="89">
        <v>2</v>
      </c>
      <c r="F596" s="89">
        <v>1</v>
      </c>
      <c r="G596" s="87" t="str">
        <f>IF('SUIVI DES VERIFICATIONS'!$D596="","",VLOOKUP(A596,'Liste détentions mat2k'!$A$1:$I$2946,5,FALSE))</f>
        <v xml:space="preserve">SSV - PRODUCTION              </v>
      </c>
      <c r="H596" s="87" t="str">
        <f>IF('SUIVI DES VERIFICATIONS'!$E596="","",VLOOKUP(A596,'Liste détentions mat2k'!$A$1:$I$2946,7,FALSE))</f>
        <v xml:space="preserve">POINT CHAUD                   </v>
      </c>
      <c r="I596" s="101" t="str">
        <f>IF('SUIVI DES VERIFICATIONS'!$F596="","",VLOOKUP(A596,'Liste détentions mat2k'!$A$1:$I$2946,9,FALSE))</f>
        <v xml:space="preserve">CASERNEMENT                   </v>
      </c>
      <c r="J596" s="108" t="s">
        <v>525</v>
      </c>
      <c r="K596" s="105" t="s">
        <v>525</v>
      </c>
      <c r="L596" s="105" t="s">
        <v>525</v>
      </c>
      <c r="M596" s="105" t="s">
        <v>525</v>
      </c>
      <c r="N596" s="105" t="s">
        <v>525</v>
      </c>
      <c r="O596" s="105" t="s">
        <v>526</v>
      </c>
      <c r="P596" s="105"/>
      <c r="Q596" s="105"/>
      <c r="R596" s="105"/>
      <c r="S596" s="105"/>
      <c r="T596" s="105"/>
      <c r="U596" s="113"/>
      <c r="V596" s="122"/>
      <c r="W596" s="119"/>
      <c r="X596" s="119"/>
      <c r="Y596" s="127"/>
      <c r="Z596" s="122"/>
      <c r="AA596" s="131"/>
      <c r="AB596" s="149" t="str">
        <f>IF('SUIVI DES VERIFICATIONS'!$V596="","",IF('SUIVI DES VERIFICATIONS'!$V596&lt;='SUIVI DES VERIFICATIONS'!$AD596,0,'SUIVI DES VERIFICATIONS'!$V596-'SUIVI DES VERIFICATIONS'!$AD596))</f>
        <v/>
      </c>
      <c r="AC596" s="138" t="str">
        <f t="shared" si="19"/>
        <v>JUIN</v>
      </c>
      <c r="AD596" s="139">
        <f>VLOOKUP('SUIVI DES VERIFICATIONS'!$AC596,'Liste 2'!$D$1:$E$12,2,FALSE)</f>
        <v>43646</v>
      </c>
      <c r="AE596" s="138" t="str">
        <f>IF('SUIVI DES VERIFICATIONS'!$V596="","",(MONTH('SUIVI DES VERIFICATIONS'!$V596))-(MONTH('SUIVI DES VERIFICATIONS'!$AD596)))</f>
        <v/>
      </c>
      <c r="AF596" s="138" t="str">
        <f>IF(V596="","",VLOOKUP(MONTH(V596),LISTES!$A$15:$B$26,2,FALSE))</f>
        <v/>
      </c>
      <c r="AG596" s="140"/>
      <c r="AH596" s="87"/>
      <c r="AI596" s="87"/>
      <c r="AJ596" s="87"/>
      <c r="AK596" s="118"/>
      <c r="AL596" s="87"/>
      <c r="AM596" s="119"/>
      <c r="AN596" s="127"/>
      <c r="AO596" s="162">
        <f>IF('SUIVI DES VERIFICATIONS'!$V596&gt;0,IF('SUIVI DES VERIFICATIONS'!$W596="",1,0),0)</f>
        <v>0</v>
      </c>
      <c r="AP596" s="141">
        <f>IF('SUIVI DES VERIFICATIONS'!$V596&gt;0,IF('SUIVI DES VERIFICATIONS'!$X596="",1,0),0)</f>
        <v>0</v>
      </c>
      <c r="AQ596" s="141">
        <f>IF('SUIVI DES VERIFICATIONS'!$V596&gt;0,IF('SUIVI DES VERIFICATIONS'!$AG596="",1,0),0)</f>
        <v>0</v>
      </c>
      <c r="AR596" s="150" t="str">
        <f>IF(Y596="","",VLOOKUP(Y596,'[1]TABLEAU LC1'!A:A,1,FALSE))</f>
        <v/>
      </c>
    </row>
    <row r="597" spans="1:44" ht="30" customHeight="1">
      <c r="A597" s="95" t="str">
        <f t="shared" si="18"/>
        <v>43108-10-2-2</v>
      </c>
      <c r="B597" s="85">
        <v>43108</v>
      </c>
      <c r="C597" s="81" t="str">
        <f>VLOOKUP(A597,'Liste détentions mat2k'!$A$1:$I$2946,3,FALSE)</f>
        <v xml:space="preserve">GSBDD TOULON 2019             </v>
      </c>
      <c r="D597" s="86">
        <v>10</v>
      </c>
      <c r="E597" s="86">
        <v>2</v>
      </c>
      <c r="F597" s="86">
        <v>2</v>
      </c>
      <c r="G597" s="81" t="str">
        <f>IF('SUIVI DES VERIFICATIONS'!$D597="","",VLOOKUP(A597,'Liste détentions mat2k'!$A$1:$I$2946,5,FALSE))</f>
        <v xml:space="preserve">SSV - PRODUCTION              </v>
      </c>
      <c r="H597" s="81" t="str">
        <f>IF('SUIVI DES VERIFICATIONS'!$E597="","",VLOOKUP(A597,'Liste détentions mat2k'!$A$1:$I$2946,7,FALSE))</f>
        <v xml:space="preserve">POINT CHAUD                   </v>
      </c>
      <c r="I597" s="102" t="str">
        <f>IF('SUIVI DES VERIFICATIONS'!$F597="","",VLOOKUP(A597,'Liste détentions mat2k'!$A$1:$I$2946,9,FALSE))</f>
        <v xml:space="preserve">MATERIEL ENTRETIEN LAVAGE     </v>
      </c>
      <c r="J597" s="109" t="s">
        <v>525</v>
      </c>
      <c r="K597" s="104" t="s">
        <v>525</v>
      </c>
      <c r="L597" s="104" t="s">
        <v>526</v>
      </c>
      <c r="M597" s="104" t="s">
        <v>525</v>
      </c>
      <c r="N597" s="104" t="s">
        <v>525</v>
      </c>
      <c r="O597" s="104" t="s">
        <v>525</v>
      </c>
      <c r="P597" s="104"/>
      <c r="Q597" s="104"/>
      <c r="R597" s="104"/>
      <c r="S597" s="104"/>
      <c r="T597" s="104"/>
      <c r="U597" s="114"/>
      <c r="V597" s="123">
        <v>43524</v>
      </c>
      <c r="W597" s="117" t="s">
        <v>542</v>
      </c>
      <c r="X597" s="117" t="s">
        <v>825</v>
      </c>
      <c r="Y597" s="128" t="s">
        <v>842</v>
      </c>
      <c r="Z597" s="123">
        <v>43525</v>
      </c>
      <c r="AA597" s="132"/>
      <c r="AB597" s="151">
        <f>IF('SUIVI DES VERIFICATIONS'!$V597="","",IF('SUIVI DES VERIFICATIONS'!$V597&lt;='SUIVI DES VERIFICATIONS'!$AD597,0,'SUIVI DES VERIFICATIONS'!$V597-'SUIVI DES VERIFICATIONS'!$AD597))</f>
        <v>0</v>
      </c>
      <c r="AC597" s="134" t="str">
        <f t="shared" si="19"/>
        <v>MARS</v>
      </c>
      <c r="AD597" s="135">
        <f>VLOOKUP('SUIVI DES VERIFICATIONS'!$AC597,'Liste 2'!$D$1:$E$12,2,FALSE)</f>
        <v>43555</v>
      </c>
      <c r="AE597" s="134">
        <f>IF('SUIVI DES VERIFICATIONS'!$V597="","",(MONTH('SUIVI DES VERIFICATIONS'!$V597))-(MONTH('SUIVI DES VERIFICATIONS'!$AD597)))</f>
        <v>-1</v>
      </c>
      <c r="AF597" s="134" t="str">
        <f>IF(V597="","",VLOOKUP(MONTH(V597),LISTES!$A$15:$B$26,2,FALSE))</f>
        <v>FEVRIER</v>
      </c>
      <c r="AG597" s="136" t="s">
        <v>8</v>
      </c>
      <c r="AH597" s="81"/>
      <c r="AI597" s="81"/>
      <c r="AJ597" s="81"/>
      <c r="AK597" s="116"/>
      <c r="AL597" s="81"/>
      <c r="AM597" s="117"/>
      <c r="AN597" s="128"/>
      <c r="AO597" s="163">
        <f>IF('SUIVI DES VERIFICATIONS'!$V597&gt;0,IF('SUIVI DES VERIFICATIONS'!$W597="",1,0),0)</f>
        <v>0</v>
      </c>
      <c r="AP597" s="137">
        <f>IF('SUIVI DES VERIFICATIONS'!$V597&gt;0,IF('SUIVI DES VERIFICATIONS'!$X597="",1,0),0)</f>
        <v>0</v>
      </c>
      <c r="AQ597" s="137">
        <f>IF('SUIVI DES VERIFICATIONS'!$V597&gt;0,IF('SUIVI DES VERIFICATIONS'!$AG597="",1,0),0)</f>
        <v>0</v>
      </c>
      <c r="AR597" s="152" t="str">
        <f>IF(Y597="","",VLOOKUP(Y597,'[1]TABLEAU LC1'!A:A,1,FALSE))</f>
        <v>2019-684</v>
      </c>
    </row>
    <row r="598" spans="1:44" ht="30" customHeight="1">
      <c r="A598" s="94" t="str">
        <f t="shared" si="18"/>
        <v>43108-10-2-3</v>
      </c>
      <c r="B598" s="88">
        <v>43108</v>
      </c>
      <c r="C598" s="87" t="str">
        <f>VLOOKUP(A598,'Liste détentions mat2k'!$A$1:$I$2946,3,FALSE)</f>
        <v xml:space="preserve">GSBDD TOULON 2019             </v>
      </c>
      <c r="D598" s="89">
        <v>10</v>
      </c>
      <c r="E598" s="89">
        <v>2</v>
      </c>
      <c r="F598" s="89">
        <v>3</v>
      </c>
      <c r="G598" s="87" t="str">
        <f>IF('SUIVI DES VERIFICATIONS'!$D598="","",VLOOKUP(A598,'Liste détentions mat2k'!$A$1:$I$2946,5,FALSE))</f>
        <v xml:space="preserve">SSV - PRODUCTION              </v>
      </c>
      <c r="H598" s="87" t="str">
        <f>IF('SUIVI DES VERIFICATIONS'!$E598="","",VLOOKUP(A598,'Liste détentions mat2k'!$A$1:$I$2946,7,FALSE))</f>
        <v xml:space="preserve">POINT CHAUD                   </v>
      </c>
      <c r="I598" s="101" t="str">
        <f>IF('SUIVI DES VERIFICATIONS'!$F598="","",VLOOKUP(A598,'Liste détentions mat2k'!$A$1:$I$2946,9,FALSE))</f>
        <v xml:space="preserve">MANUTENTION LEVAGE STOCKAGE   </v>
      </c>
      <c r="J598" s="108" t="s">
        <v>525</v>
      </c>
      <c r="K598" s="105" t="s">
        <v>526</v>
      </c>
      <c r="L598" s="105" t="s">
        <v>525</v>
      </c>
      <c r="M598" s="105" t="s">
        <v>525</v>
      </c>
      <c r="N598" s="105" t="s">
        <v>525</v>
      </c>
      <c r="O598" s="105" t="s">
        <v>525</v>
      </c>
      <c r="P598" s="105"/>
      <c r="Q598" s="105"/>
      <c r="R598" s="105"/>
      <c r="S598" s="105"/>
      <c r="T598" s="105"/>
      <c r="U598" s="113"/>
      <c r="V598" s="122">
        <v>43496</v>
      </c>
      <c r="W598" s="119" t="s">
        <v>542</v>
      </c>
      <c r="X598" s="119" t="s">
        <v>825</v>
      </c>
      <c r="Y598" s="127" t="s">
        <v>603</v>
      </c>
      <c r="Z598" s="122">
        <v>43495</v>
      </c>
      <c r="AA598" s="131"/>
      <c r="AB598" s="149">
        <f>IF('SUIVI DES VERIFICATIONS'!$V598="","",IF('SUIVI DES VERIFICATIONS'!$V598&lt;='SUIVI DES VERIFICATIONS'!$AD598,0,'SUIVI DES VERIFICATIONS'!$V598-'SUIVI DES VERIFICATIONS'!$AD598))</f>
        <v>0</v>
      </c>
      <c r="AC598" s="138" t="str">
        <f t="shared" si="19"/>
        <v>FEVRIER</v>
      </c>
      <c r="AD598" s="139">
        <f>VLOOKUP('SUIVI DES VERIFICATIONS'!$AC598,'Liste 2'!$D$1:$E$12,2,FALSE)</f>
        <v>43524</v>
      </c>
      <c r="AE598" s="138">
        <f>IF('SUIVI DES VERIFICATIONS'!$V598="","",(MONTH('SUIVI DES VERIFICATIONS'!$V598))-(MONTH('SUIVI DES VERIFICATIONS'!$AD598)))</f>
        <v>-1</v>
      </c>
      <c r="AF598" s="138" t="str">
        <f>IF(V598="","",VLOOKUP(MONTH(V598),LISTES!$A$15:$B$26,2,FALSE))</f>
        <v>JANVIER</v>
      </c>
      <c r="AG598" s="140" t="s">
        <v>6</v>
      </c>
      <c r="AH598" s="87"/>
      <c r="AI598" s="87"/>
      <c r="AJ598" s="87"/>
      <c r="AK598" s="118"/>
      <c r="AL598" s="87"/>
      <c r="AM598" s="119"/>
      <c r="AN598" s="127"/>
      <c r="AO598" s="162">
        <f>IF('SUIVI DES VERIFICATIONS'!$V598&gt;0,IF('SUIVI DES VERIFICATIONS'!$W598="",1,0),0)</f>
        <v>0</v>
      </c>
      <c r="AP598" s="141">
        <f>IF('SUIVI DES VERIFICATIONS'!$V598&gt;0,IF('SUIVI DES VERIFICATIONS'!$X598="",1,0),0)</f>
        <v>0</v>
      </c>
      <c r="AQ598" s="141">
        <f>IF('SUIVI DES VERIFICATIONS'!$V598&gt;0,IF('SUIVI DES VERIFICATIONS'!$AG598="",1,0),0)</f>
        <v>0</v>
      </c>
      <c r="AR598" s="150" t="str">
        <f>IF(Y598="","",VLOOKUP(Y598,'[1]TABLEAU LC1'!A:A,1,FALSE))</f>
        <v>2019-241</v>
      </c>
    </row>
    <row r="599" spans="1:44" ht="30" customHeight="1">
      <c r="A599" s="95" t="str">
        <f t="shared" si="18"/>
        <v>43108-10-2-4</v>
      </c>
      <c r="B599" s="85">
        <v>43108</v>
      </c>
      <c r="C599" s="81" t="str">
        <f>VLOOKUP(A599,'Liste détentions mat2k'!$A$1:$I$2946,3,FALSE)</f>
        <v xml:space="preserve">GSBDD TOULON 2019             </v>
      </c>
      <c r="D599" s="86">
        <v>10</v>
      </c>
      <c r="E599" s="86">
        <v>2</v>
      </c>
      <c r="F599" s="86">
        <v>4</v>
      </c>
      <c r="G599" s="81" t="str">
        <f>IF('SUIVI DES VERIFICATIONS'!$D599="","",VLOOKUP(A599,'Liste détentions mat2k'!$A$1:$I$2946,5,FALSE))</f>
        <v xml:space="preserve">SSV - PRODUCTION              </v>
      </c>
      <c r="H599" s="81" t="str">
        <f>IF('SUIVI DES VERIFICATIONS'!$E599="","",VLOOKUP(A599,'Liste détentions mat2k'!$A$1:$I$2946,7,FALSE))</f>
        <v xml:space="preserve">POINT CHAUD                   </v>
      </c>
      <c r="I599" s="102" t="str">
        <f>IF('SUIVI DES VERIFICATIONS'!$F599="","",VLOOKUP(A599,'Liste détentions mat2k'!$A$1:$I$2946,9,FALSE))</f>
        <v xml:space="preserve">PETIT MATERIEL DE CUISINE     </v>
      </c>
      <c r="J599" s="109" t="s">
        <v>525</v>
      </c>
      <c r="K599" s="104" t="s">
        <v>525</v>
      </c>
      <c r="L599" s="104" t="s">
        <v>525</v>
      </c>
      <c r="M599" s="104" t="s">
        <v>525</v>
      </c>
      <c r="N599" s="104" t="s">
        <v>525</v>
      </c>
      <c r="O599" s="104" t="s">
        <v>526</v>
      </c>
      <c r="P599" s="104"/>
      <c r="Q599" s="104"/>
      <c r="R599" s="104"/>
      <c r="S599" s="104"/>
      <c r="T599" s="104"/>
      <c r="U599" s="114"/>
      <c r="V599" s="123"/>
      <c r="W599" s="117"/>
      <c r="X599" s="117"/>
      <c r="Y599" s="128"/>
      <c r="Z599" s="123"/>
      <c r="AA599" s="132"/>
      <c r="AB599" s="151" t="str">
        <f>IF('SUIVI DES VERIFICATIONS'!$V599="","",IF('SUIVI DES VERIFICATIONS'!$V599&lt;='SUIVI DES VERIFICATIONS'!$AD599,0,'SUIVI DES VERIFICATIONS'!$V599-'SUIVI DES VERIFICATIONS'!$AD599))</f>
        <v/>
      </c>
      <c r="AC599" s="134" t="str">
        <f t="shared" si="19"/>
        <v>JUIN</v>
      </c>
      <c r="AD599" s="135">
        <f>VLOOKUP('SUIVI DES VERIFICATIONS'!$AC599,'Liste 2'!$D$1:$E$12,2,FALSE)</f>
        <v>43646</v>
      </c>
      <c r="AE599" s="134" t="str">
        <f>IF('SUIVI DES VERIFICATIONS'!$V599="","",(MONTH('SUIVI DES VERIFICATIONS'!$V599))-(MONTH('SUIVI DES VERIFICATIONS'!$AD599)))</f>
        <v/>
      </c>
      <c r="AF599" s="134" t="str">
        <f>IF(V599="","",VLOOKUP(MONTH(V599),LISTES!$A$15:$B$26,2,FALSE))</f>
        <v/>
      </c>
      <c r="AG599" s="136"/>
      <c r="AH599" s="81"/>
      <c r="AI599" s="81"/>
      <c r="AJ599" s="81"/>
      <c r="AK599" s="116"/>
      <c r="AL599" s="81"/>
      <c r="AM599" s="117"/>
      <c r="AN599" s="128"/>
      <c r="AO599" s="163">
        <f>IF('SUIVI DES VERIFICATIONS'!$V599&gt;0,IF('SUIVI DES VERIFICATIONS'!$W599="",1,0),0)</f>
        <v>0</v>
      </c>
      <c r="AP599" s="137">
        <f>IF('SUIVI DES VERIFICATIONS'!$V599&gt;0,IF('SUIVI DES VERIFICATIONS'!$X599="",1,0),0)</f>
        <v>0</v>
      </c>
      <c r="AQ599" s="137">
        <f>IF('SUIVI DES VERIFICATIONS'!$V599&gt;0,IF('SUIVI DES VERIFICATIONS'!$AG599="",1,0),0)</f>
        <v>0</v>
      </c>
      <c r="AR599" s="152" t="str">
        <f>IF(Y599="","",VLOOKUP(Y599,'[1]TABLEAU LC1'!A:A,1,FALSE))</f>
        <v/>
      </c>
    </row>
    <row r="600" spans="1:44" ht="30" customHeight="1">
      <c r="A600" s="94" t="str">
        <f t="shared" si="18"/>
        <v>43108-1-1-1</v>
      </c>
      <c r="B600" s="88">
        <v>43108</v>
      </c>
      <c r="C600" s="87" t="str">
        <f>VLOOKUP(A600,'Liste détentions mat2k'!$A$1:$I$2946,3,FALSE)</f>
        <v xml:space="preserve">GSBDD TOULON 2019             </v>
      </c>
      <c r="D600" s="89">
        <v>1</v>
      </c>
      <c r="E600" s="89">
        <v>1</v>
      </c>
      <c r="F600" s="89">
        <v>1</v>
      </c>
      <c r="G600" s="87" t="str">
        <f>IF('SUIVI DES VERIFICATIONS'!$D600="","",VLOOKUP(A600,'Liste détentions mat2k'!$A$1:$I$2946,5,FALSE))</f>
        <v xml:space="preserve">CHEFFERIE                     </v>
      </c>
      <c r="H600" s="87" t="str">
        <f>IF('SUIVI DES VERIFICATIONS'!$E600="","",VLOOKUP(A600,'Liste détentions mat2k'!$A$1:$I$2946,7,FALSE))</f>
        <v xml:space="preserve">CHEFFERIE                     </v>
      </c>
      <c r="I600" s="101" t="str">
        <f>IF('SUIVI DES VERIFICATIONS'!$F600="","",VLOOKUP(A600,'Liste détentions mat2k'!$A$1:$I$2946,9,FALSE))</f>
        <v xml:space="preserve">CASERNEMENT                   </v>
      </c>
      <c r="J600" s="108" t="s">
        <v>525</v>
      </c>
      <c r="K600" s="105" t="s">
        <v>525</v>
      </c>
      <c r="L600" s="105" t="s">
        <v>525</v>
      </c>
      <c r="M600" s="105" t="s">
        <v>526</v>
      </c>
      <c r="N600" s="105" t="s">
        <v>525</v>
      </c>
      <c r="O600" s="105" t="s">
        <v>525</v>
      </c>
      <c r="P600" s="105"/>
      <c r="Q600" s="105"/>
      <c r="R600" s="105"/>
      <c r="S600" s="105"/>
      <c r="T600" s="105"/>
      <c r="U600" s="113"/>
      <c r="V600" s="122"/>
      <c r="W600" s="119"/>
      <c r="X600" s="119"/>
      <c r="Y600" s="127"/>
      <c r="Z600" s="122">
        <v>43553</v>
      </c>
      <c r="AA600" s="131"/>
      <c r="AB600" s="149" t="str">
        <f>IF('SUIVI DES VERIFICATIONS'!$V600="","",IF('SUIVI DES VERIFICATIONS'!$V600&lt;='SUIVI DES VERIFICATIONS'!$AD600,0,'SUIVI DES VERIFICATIONS'!$V600-'SUIVI DES VERIFICATIONS'!$AD600))</f>
        <v/>
      </c>
      <c r="AC600" s="138" t="str">
        <f t="shared" si="19"/>
        <v>AVRIL</v>
      </c>
      <c r="AD600" s="139">
        <f>VLOOKUP('SUIVI DES VERIFICATIONS'!$AC600,'Liste 2'!$D$1:$E$12,2,FALSE)</f>
        <v>43585</v>
      </c>
      <c r="AE600" s="138" t="str">
        <f>IF('SUIVI DES VERIFICATIONS'!$V600="","",(MONTH('SUIVI DES VERIFICATIONS'!$V600))-(MONTH('SUIVI DES VERIFICATIONS'!$AD600)))</f>
        <v/>
      </c>
      <c r="AF600" s="138" t="str">
        <f>IF(V600="","",VLOOKUP(MONTH(V600),LISTES!$A$15:$B$26,2,FALSE))</f>
        <v/>
      </c>
      <c r="AG600" s="140"/>
      <c r="AH600" s="87"/>
      <c r="AI600" s="87"/>
      <c r="AJ600" s="87" t="s">
        <v>529</v>
      </c>
      <c r="AK600" s="118"/>
      <c r="AL600" s="87"/>
      <c r="AM600" s="119"/>
      <c r="AN600" s="127"/>
      <c r="AO600" s="162">
        <f>IF('SUIVI DES VERIFICATIONS'!$V600&gt;0,IF('SUIVI DES VERIFICATIONS'!$W600="",1,0),0)</f>
        <v>0</v>
      </c>
      <c r="AP600" s="141">
        <f>IF('SUIVI DES VERIFICATIONS'!$V600&gt;0,IF('SUIVI DES VERIFICATIONS'!$X600="",1,0),0)</f>
        <v>0</v>
      </c>
      <c r="AQ600" s="141">
        <f>IF('SUIVI DES VERIFICATIONS'!$V600&gt;0,IF('SUIVI DES VERIFICATIONS'!$AG600="",1,0),0)</f>
        <v>0</v>
      </c>
      <c r="AR600" s="150" t="str">
        <f>IF(Y600="","",VLOOKUP(Y600,'[1]TABLEAU LC1'!A:A,1,FALSE))</f>
        <v/>
      </c>
    </row>
    <row r="601" spans="1:44" ht="30" customHeight="1">
      <c r="A601" s="95" t="str">
        <f t="shared" si="18"/>
        <v>43108-1-1-11</v>
      </c>
      <c r="B601" s="85">
        <v>43108</v>
      </c>
      <c r="C601" s="81" t="str">
        <f>VLOOKUP(A601,'Liste détentions mat2k'!$A$1:$I$2946,3,FALSE)</f>
        <v xml:space="preserve">GSBDD TOULON 2019             </v>
      </c>
      <c r="D601" s="86">
        <v>1</v>
      </c>
      <c r="E601" s="86">
        <v>1</v>
      </c>
      <c r="F601" s="86">
        <v>11</v>
      </c>
      <c r="G601" s="81" t="str">
        <f>IF('SUIVI DES VERIFICATIONS'!$D601="","",VLOOKUP(A601,'Liste détentions mat2k'!$A$1:$I$2946,5,FALSE))</f>
        <v xml:space="preserve">CHEFFERIE                     </v>
      </c>
      <c r="H601" s="81" t="str">
        <f>IF('SUIVI DES VERIFICATIONS'!$E601="","",VLOOKUP(A601,'Liste détentions mat2k'!$A$1:$I$2946,7,FALSE))</f>
        <v xml:space="preserve">CHEFFERIE                     </v>
      </c>
      <c r="I601" s="102" t="str">
        <f>IF('SUIVI DES VERIFICATIONS'!$F601="","",VLOOKUP(A601,'Liste détentions mat2k'!$A$1:$I$2946,9,FALSE))</f>
        <v xml:space="preserve">PREPA OPS                     </v>
      </c>
      <c r="J601" s="109" t="s">
        <v>525</v>
      </c>
      <c r="K601" s="104" t="s">
        <v>525</v>
      </c>
      <c r="L601" s="104" t="s">
        <v>525</v>
      </c>
      <c r="M601" s="104" t="s">
        <v>525</v>
      </c>
      <c r="N601" s="104" t="s">
        <v>526</v>
      </c>
      <c r="O601" s="104" t="s">
        <v>525</v>
      </c>
      <c r="P601" s="104"/>
      <c r="Q601" s="104"/>
      <c r="R601" s="104"/>
      <c r="S601" s="104"/>
      <c r="T601" s="104"/>
      <c r="U601" s="114"/>
      <c r="V601" s="123">
        <v>43598</v>
      </c>
      <c r="W601" s="117" t="s">
        <v>542</v>
      </c>
      <c r="X601" s="117" t="s">
        <v>825</v>
      </c>
      <c r="Y601" s="128" t="s">
        <v>1537</v>
      </c>
      <c r="Z601" s="123">
        <v>43581</v>
      </c>
      <c r="AA601" s="132"/>
      <c r="AB601" s="151">
        <f>IF('SUIVI DES VERIFICATIONS'!$V601="","",IF('SUIVI DES VERIFICATIONS'!$V601&lt;='SUIVI DES VERIFICATIONS'!$AD601,0,'SUIVI DES VERIFICATIONS'!$V601-'SUIVI DES VERIFICATIONS'!$AD601))</f>
        <v>0</v>
      </c>
      <c r="AC601" s="134" t="str">
        <f t="shared" si="19"/>
        <v>MAI</v>
      </c>
      <c r="AD601" s="135">
        <f>VLOOKUP('SUIVI DES VERIFICATIONS'!$AC601,'Liste 2'!$D$1:$E$12,2,FALSE)</f>
        <v>43616</v>
      </c>
      <c r="AE601" s="134">
        <f>IF('SUIVI DES VERIFICATIONS'!$V601="","",(MONTH('SUIVI DES VERIFICATIONS'!$V601))-(MONTH('SUIVI DES VERIFICATIONS'!$AD601)))</f>
        <v>0</v>
      </c>
      <c r="AF601" s="134" t="str">
        <f>IF(V601="","",VLOOKUP(MONTH(V601),LISTES!$A$15:$B$26,2,FALSE))</f>
        <v>MAI</v>
      </c>
      <c r="AG601" s="136"/>
      <c r="AH601" s="81"/>
      <c r="AI601" s="81"/>
      <c r="AJ601" s="81" t="s">
        <v>529</v>
      </c>
      <c r="AK601" s="116">
        <v>43600</v>
      </c>
      <c r="AL601" s="81"/>
      <c r="AM601" s="117"/>
      <c r="AN601" s="128"/>
      <c r="AO601" s="163">
        <f>IF('SUIVI DES VERIFICATIONS'!$V601&gt;0,IF('SUIVI DES VERIFICATIONS'!$W601="",1,0),0)</f>
        <v>0</v>
      </c>
      <c r="AP601" s="137">
        <f>IF('SUIVI DES VERIFICATIONS'!$V601&gt;0,IF('SUIVI DES VERIFICATIONS'!$X601="",1,0),0)</f>
        <v>0</v>
      </c>
      <c r="AQ601" s="137">
        <f>IF('SUIVI DES VERIFICATIONS'!$V601&gt;0,IF('SUIVI DES VERIFICATIONS'!$AG601="",1,0),0)</f>
        <v>1</v>
      </c>
      <c r="AR601" s="152" t="str">
        <f>IF(Y601="","",VLOOKUP(Y601,'[1]TABLEAU LC1'!A:A,1,FALSE))</f>
        <v>2019-1543</v>
      </c>
    </row>
    <row r="602" spans="1:44" ht="30" customHeight="1">
      <c r="A602" s="94" t="str">
        <f t="shared" si="18"/>
        <v>43108-11-1-2</v>
      </c>
      <c r="B602" s="88">
        <v>43108</v>
      </c>
      <c r="C602" s="87" t="str">
        <f>VLOOKUP(A602,'Liste détentions mat2k'!$A$1:$I$2946,3,FALSE)</f>
        <v xml:space="preserve">GSBDD TOULON 2019             </v>
      </c>
      <c r="D602" s="89">
        <v>11</v>
      </c>
      <c r="E602" s="89">
        <v>1</v>
      </c>
      <c r="F602" s="89">
        <v>2</v>
      </c>
      <c r="G602" s="87" t="str">
        <f>IF('SUIVI DES VERIFICATIONS'!$D602="","",VLOOKUP(A602,'Liste détentions mat2k'!$A$1:$I$2946,5,FALSE))</f>
        <v xml:space="preserve">SSV - MAGASINS LOG VIVRES     </v>
      </c>
      <c r="H602" s="87" t="str">
        <f>IF('SUIVI DES VERIFICATIONS'!$E602="","",VLOOKUP(A602,'Liste détentions mat2k'!$A$1:$I$2946,7,FALSE))</f>
        <v xml:space="preserve">MAGASIN TEMP AMBIANTE P ET Q  </v>
      </c>
      <c r="I602" s="101" t="str">
        <f>IF('SUIVI DES VERIFICATIONS'!$F602="","",VLOOKUP(A602,'Liste détentions mat2k'!$A$1:$I$2946,9,FALSE))</f>
        <v xml:space="preserve">MANUTENTION LEVAGE STOCKAGE   </v>
      </c>
      <c r="J602" s="108" t="s">
        <v>525</v>
      </c>
      <c r="K602" s="105" t="s">
        <v>526</v>
      </c>
      <c r="L602" s="105" t="s">
        <v>525</v>
      </c>
      <c r="M602" s="105" t="s">
        <v>525</v>
      </c>
      <c r="N602" s="105" t="s">
        <v>525</v>
      </c>
      <c r="O602" s="105" t="s">
        <v>525</v>
      </c>
      <c r="P602" s="105"/>
      <c r="Q602" s="105"/>
      <c r="R602" s="105"/>
      <c r="S602" s="105"/>
      <c r="T602" s="105"/>
      <c r="U602" s="113"/>
      <c r="V602" s="122">
        <v>43565</v>
      </c>
      <c r="W602" s="119" t="s">
        <v>542</v>
      </c>
      <c r="X602" s="119" t="s">
        <v>825</v>
      </c>
      <c r="Y602" s="127" t="s">
        <v>1020</v>
      </c>
      <c r="Z602" s="122">
        <v>43495</v>
      </c>
      <c r="AA602" s="131"/>
      <c r="AB602" s="149">
        <f>IF('SUIVI DES VERIFICATIONS'!$V602="","",IF('SUIVI DES VERIFICATIONS'!$V602&lt;='SUIVI DES VERIFICATIONS'!$AD602,0,'SUIVI DES VERIFICATIONS'!$V602-'SUIVI DES VERIFICATIONS'!$AD602))</f>
        <v>41</v>
      </c>
      <c r="AC602" s="138" t="str">
        <f t="shared" si="19"/>
        <v>FEVRIER</v>
      </c>
      <c r="AD602" s="139">
        <f>VLOOKUP('SUIVI DES VERIFICATIONS'!$AC602,'Liste 2'!$D$1:$E$12,2,FALSE)</f>
        <v>43524</v>
      </c>
      <c r="AE602" s="138">
        <f>IF('SUIVI DES VERIFICATIONS'!$V602="","",(MONTH('SUIVI DES VERIFICATIONS'!$V602))-(MONTH('SUIVI DES VERIFICATIONS'!$AD602)))</f>
        <v>2</v>
      </c>
      <c r="AF602" s="138" t="str">
        <f>IF(V602="","",VLOOKUP(MONTH(V602),LISTES!$A$15:$B$26,2,FALSE))</f>
        <v>AVRIL</v>
      </c>
      <c r="AG602" s="140" t="s">
        <v>9</v>
      </c>
      <c r="AH602" s="87"/>
      <c r="AI602" s="87"/>
      <c r="AJ602" s="87" t="s">
        <v>529</v>
      </c>
      <c r="AK602" s="118">
        <v>43579</v>
      </c>
      <c r="AL602" s="87"/>
      <c r="AM602" s="119"/>
      <c r="AN602" s="127"/>
      <c r="AO602" s="162">
        <f>IF('SUIVI DES VERIFICATIONS'!$V602&gt;0,IF('SUIVI DES VERIFICATIONS'!$W602="",1,0),0)</f>
        <v>0</v>
      </c>
      <c r="AP602" s="141">
        <f>IF('SUIVI DES VERIFICATIONS'!$V602&gt;0,IF('SUIVI DES VERIFICATIONS'!$X602="",1,0),0)</f>
        <v>0</v>
      </c>
      <c r="AQ602" s="141">
        <f>IF('SUIVI DES VERIFICATIONS'!$V602&gt;0,IF('SUIVI DES VERIFICATIONS'!$AG602="",1,0),0)</f>
        <v>0</v>
      </c>
      <c r="AR602" s="150" t="str">
        <f>IF(Y602="","",VLOOKUP(Y602,'[1]TABLEAU LC1'!A:A,1,FALSE))</f>
        <v>2019-1151</v>
      </c>
    </row>
    <row r="603" spans="1:44" ht="30" customHeight="1">
      <c r="A603" s="95" t="str">
        <f t="shared" si="18"/>
        <v>43108-1-1-12</v>
      </c>
      <c r="B603" s="85">
        <v>43108</v>
      </c>
      <c r="C603" s="81" t="str">
        <f>VLOOKUP(A603,'Liste détentions mat2k'!$A$1:$I$2946,3,FALSE)</f>
        <v xml:space="preserve">GSBDD TOULON 2019             </v>
      </c>
      <c r="D603" s="86">
        <v>1</v>
      </c>
      <c r="E603" s="86">
        <v>1</v>
      </c>
      <c r="F603" s="86">
        <v>12</v>
      </c>
      <c r="G603" s="81" t="str">
        <f>IF('SUIVI DES VERIFICATIONS'!$D603="","",VLOOKUP(A603,'Liste détentions mat2k'!$A$1:$I$2946,5,FALSE))</f>
        <v xml:space="preserve">CHEFFERIE                     </v>
      </c>
      <c r="H603" s="81" t="str">
        <f>IF('SUIVI DES VERIFICATIONS'!$E603="","",VLOOKUP(A603,'Liste détentions mat2k'!$A$1:$I$2946,7,FALSE))</f>
        <v xml:space="preserve">CHEFFERIE                     </v>
      </c>
      <c r="I603" s="102" t="str">
        <f>IF('SUIVI DES VERIFICATIONS'!$F603="","",VLOOKUP(A603,'Liste détentions mat2k'!$A$1:$I$2946,9,FALSE))</f>
        <v xml:space="preserve">CASERNEMENT JDC               </v>
      </c>
      <c r="J603" s="109" t="s">
        <v>525</v>
      </c>
      <c r="K603" s="104" t="s">
        <v>525</v>
      </c>
      <c r="L603" s="104" t="s">
        <v>525</v>
      </c>
      <c r="M603" s="104" t="s">
        <v>526</v>
      </c>
      <c r="N603" s="104" t="s">
        <v>525</v>
      </c>
      <c r="O603" s="104" t="s">
        <v>525</v>
      </c>
      <c r="P603" s="104"/>
      <c r="Q603" s="104"/>
      <c r="R603" s="104"/>
      <c r="S603" s="104"/>
      <c r="T603" s="104"/>
      <c r="U603" s="114"/>
      <c r="V603" s="123">
        <v>43581</v>
      </c>
      <c r="W603" s="117" t="s">
        <v>542</v>
      </c>
      <c r="X603" s="117" t="s">
        <v>825</v>
      </c>
      <c r="Y603" s="128" t="s">
        <v>1100</v>
      </c>
      <c r="Z603" s="123">
        <v>43553</v>
      </c>
      <c r="AA603" s="132"/>
      <c r="AB603" s="151">
        <f>IF('SUIVI DES VERIFICATIONS'!$V603="","",IF('SUIVI DES VERIFICATIONS'!$V603&lt;='SUIVI DES VERIFICATIONS'!$AD603,0,'SUIVI DES VERIFICATIONS'!$V603-'SUIVI DES VERIFICATIONS'!$AD603))</f>
        <v>0</v>
      </c>
      <c r="AC603" s="134" t="str">
        <f t="shared" si="19"/>
        <v>AVRIL</v>
      </c>
      <c r="AD603" s="135">
        <f>VLOOKUP('SUIVI DES VERIFICATIONS'!$AC603,'Liste 2'!$D$1:$E$12,2,FALSE)</f>
        <v>43585</v>
      </c>
      <c r="AE603" s="134">
        <f>IF('SUIVI DES VERIFICATIONS'!$V603="","",(MONTH('SUIVI DES VERIFICATIONS'!$V603))-(MONTH('SUIVI DES VERIFICATIONS'!$AD603)))</f>
        <v>0</v>
      </c>
      <c r="AF603" s="134" t="str">
        <f>IF(V603="","",VLOOKUP(MONTH(V603),LISTES!$A$15:$B$26,2,FALSE))</f>
        <v>AVRIL</v>
      </c>
      <c r="AG603" s="136" t="s">
        <v>9</v>
      </c>
      <c r="AH603" s="81"/>
      <c r="AI603" s="81"/>
      <c r="AJ603" s="81"/>
      <c r="AK603" s="116"/>
      <c r="AL603" s="81"/>
      <c r="AM603" s="117"/>
      <c r="AN603" s="128"/>
      <c r="AO603" s="163">
        <f>IF('SUIVI DES VERIFICATIONS'!$V603&gt;0,IF('SUIVI DES VERIFICATIONS'!$W603="",1,0),0)</f>
        <v>0</v>
      </c>
      <c r="AP603" s="137">
        <f>IF('SUIVI DES VERIFICATIONS'!$V603&gt;0,IF('SUIVI DES VERIFICATIONS'!$X603="",1,0),0)</f>
        <v>0</v>
      </c>
      <c r="AQ603" s="137">
        <f>IF('SUIVI DES VERIFICATIONS'!$V603&gt;0,IF('SUIVI DES VERIFICATIONS'!$AG603="",1,0),0)</f>
        <v>0</v>
      </c>
      <c r="AR603" s="152" t="str">
        <f>IF(Y603="","",VLOOKUP(Y603,'[1]TABLEAU LC1'!A:A,1,FALSE))</f>
        <v>2019-1394</v>
      </c>
    </row>
    <row r="604" spans="1:44" ht="30" customHeight="1">
      <c r="A604" s="94" t="str">
        <f t="shared" si="18"/>
        <v>43108-11-1-3</v>
      </c>
      <c r="B604" s="88">
        <v>43108</v>
      </c>
      <c r="C604" s="87" t="str">
        <f>VLOOKUP(A604,'Liste détentions mat2k'!$A$1:$I$2946,3,FALSE)</f>
        <v xml:space="preserve">GSBDD TOULON 2019             </v>
      </c>
      <c r="D604" s="89">
        <v>11</v>
      </c>
      <c r="E604" s="89">
        <v>1</v>
      </c>
      <c r="F604" s="89">
        <v>3</v>
      </c>
      <c r="G604" s="87" t="str">
        <f>IF('SUIVI DES VERIFICATIONS'!$D604="","",VLOOKUP(A604,'Liste détentions mat2k'!$A$1:$I$2946,5,FALSE))</f>
        <v xml:space="preserve">SSV - MAGASINS LOG VIVRES     </v>
      </c>
      <c r="H604" s="87" t="str">
        <f>IF('SUIVI DES VERIFICATIONS'!$E604="","",VLOOKUP(A604,'Liste détentions mat2k'!$A$1:$I$2946,7,FALSE))</f>
        <v xml:space="preserve">MAGASIN TEMP AMBIANTE P ET Q  </v>
      </c>
      <c r="I604" s="101" t="str">
        <f>IF('SUIVI DES VERIFICATIONS'!$F604="","",VLOOKUP(A604,'Liste détentions mat2k'!$A$1:$I$2946,9,FALSE))</f>
        <v xml:space="preserve">MACHINE OUTILS ACCESSOIRES    </v>
      </c>
      <c r="J604" s="108" t="s">
        <v>525</v>
      </c>
      <c r="K604" s="105" t="s">
        <v>526</v>
      </c>
      <c r="L604" s="105" t="s">
        <v>525</v>
      </c>
      <c r="M604" s="105" t="s">
        <v>525</v>
      </c>
      <c r="N604" s="105" t="s">
        <v>525</v>
      </c>
      <c r="O604" s="105" t="s">
        <v>525</v>
      </c>
      <c r="P604" s="105"/>
      <c r="Q604" s="105"/>
      <c r="R604" s="105"/>
      <c r="S604" s="105"/>
      <c r="T604" s="105"/>
      <c r="U604" s="113"/>
      <c r="V604" s="122">
        <v>43564</v>
      </c>
      <c r="W604" s="119" t="s">
        <v>542</v>
      </c>
      <c r="X604" s="119" t="s">
        <v>825</v>
      </c>
      <c r="Y604" s="127" t="s">
        <v>1021</v>
      </c>
      <c r="Z604" s="122">
        <v>43495</v>
      </c>
      <c r="AA604" s="131"/>
      <c r="AB604" s="149">
        <f>IF('SUIVI DES VERIFICATIONS'!$V604="","",IF('SUIVI DES VERIFICATIONS'!$V604&lt;='SUIVI DES VERIFICATIONS'!$AD604,0,'SUIVI DES VERIFICATIONS'!$V604-'SUIVI DES VERIFICATIONS'!$AD604))</f>
        <v>40</v>
      </c>
      <c r="AC604" s="138" t="str">
        <f t="shared" si="19"/>
        <v>FEVRIER</v>
      </c>
      <c r="AD604" s="139">
        <f>VLOOKUP('SUIVI DES VERIFICATIONS'!$AC604,'Liste 2'!$D$1:$E$12,2,FALSE)</f>
        <v>43524</v>
      </c>
      <c r="AE604" s="138">
        <f>IF('SUIVI DES VERIFICATIONS'!$V604="","",(MONTH('SUIVI DES VERIFICATIONS'!$V604))-(MONTH('SUIVI DES VERIFICATIONS'!$AD604)))</f>
        <v>2</v>
      </c>
      <c r="AF604" s="138" t="str">
        <f>IF(V604="","",VLOOKUP(MONTH(V604),LISTES!$A$15:$B$26,2,FALSE))</f>
        <v>AVRIL</v>
      </c>
      <c r="AG604" s="140" t="s">
        <v>9</v>
      </c>
      <c r="AH604" s="87"/>
      <c r="AI604" s="87"/>
      <c r="AJ604" s="87"/>
      <c r="AK604" s="118"/>
      <c r="AL604" s="87"/>
      <c r="AM604" s="119"/>
      <c r="AN604" s="127"/>
      <c r="AO604" s="162">
        <f>IF('SUIVI DES VERIFICATIONS'!$V604&gt;0,IF('SUIVI DES VERIFICATIONS'!$W604="",1,0),0)</f>
        <v>0</v>
      </c>
      <c r="AP604" s="141">
        <f>IF('SUIVI DES VERIFICATIONS'!$V604&gt;0,IF('SUIVI DES VERIFICATIONS'!$X604="",1,0),0)</f>
        <v>0</v>
      </c>
      <c r="AQ604" s="141">
        <f>IF('SUIVI DES VERIFICATIONS'!$V604&gt;0,IF('SUIVI DES VERIFICATIONS'!$AG604="",1,0),0)</f>
        <v>0</v>
      </c>
      <c r="AR604" s="150" t="str">
        <f>IF(Y604="","",VLOOKUP(Y604,'[1]TABLEAU LC1'!A:A,1,FALSE))</f>
        <v>2019-1150</v>
      </c>
    </row>
    <row r="605" spans="1:44" ht="30" customHeight="1">
      <c r="A605" s="95" t="str">
        <f t="shared" si="18"/>
        <v>43108-1-1-13</v>
      </c>
      <c r="B605" s="85">
        <v>43108</v>
      </c>
      <c r="C605" s="81" t="str">
        <f>VLOOKUP(A605,'Liste détentions mat2k'!$A$1:$I$2946,3,FALSE)</f>
        <v xml:space="preserve">GSBDD TOULON 2019             </v>
      </c>
      <c r="D605" s="86">
        <v>1</v>
      </c>
      <c r="E605" s="86">
        <v>1</v>
      </c>
      <c r="F605" s="86">
        <v>13</v>
      </c>
      <c r="G605" s="81" t="str">
        <f>IF('SUIVI DES VERIFICATIONS'!$D605="","",VLOOKUP(A605,'Liste détentions mat2k'!$A$1:$I$2946,5,FALSE))</f>
        <v xml:space="preserve">CHEFFERIE                     </v>
      </c>
      <c r="H605" s="81" t="str">
        <f>IF('SUIVI DES VERIFICATIONS'!$E605="","",VLOOKUP(A605,'Liste détentions mat2k'!$A$1:$I$2946,7,FALSE))</f>
        <v xml:space="preserve">CHEFFERIE                     </v>
      </c>
      <c r="I605" s="102" t="str">
        <f>IF('SUIVI DES VERIFICATIONS'!$F605="","",VLOOKUP(A605,'Liste détentions mat2k'!$A$1:$I$2946,9,FALSE))</f>
        <v xml:space="preserve">EFFETS SPECIAUX FORMATION     </v>
      </c>
      <c r="J605" s="109" t="s">
        <v>525</v>
      </c>
      <c r="K605" s="104" t="s">
        <v>525</v>
      </c>
      <c r="L605" s="104" t="s">
        <v>525</v>
      </c>
      <c r="M605" s="104" t="s">
        <v>526</v>
      </c>
      <c r="N605" s="104" t="s">
        <v>525</v>
      </c>
      <c r="O605" s="104" t="s">
        <v>525</v>
      </c>
      <c r="P605" s="104"/>
      <c r="Q605" s="104"/>
      <c r="R605" s="104"/>
      <c r="S605" s="104"/>
      <c r="T605" s="104"/>
      <c r="U605" s="114"/>
      <c r="V605" s="123"/>
      <c r="W605" s="117"/>
      <c r="X605" s="117"/>
      <c r="Y605" s="128"/>
      <c r="Z605" s="123">
        <v>43553</v>
      </c>
      <c r="AA605" s="132"/>
      <c r="AB605" s="151" t="str">
        <f>IF('SUIVI DES VERIFICATIONS'!$V605="","",IF('SUIVI DES VERIFICATIONS'!$V605&lt;='SUIVI DES VERIFICATIONS'!$AD605,0,'SUIVI DES VERIFICATIONS'!$V605-'SUIVI DES VERIFICATIONS'!$AD605))</f>
        <v/>
      </c>
      <c r="AC605" s="134" t="str">
        <f t="shared" si="19"/>
        <v>AVRIL</v>
      </c>
      <c r="AD605" s="135">
        <f>VLOOKUP('SUIVI DES VERIFICATIONS'!$AC605,'Liste 2'!$D$1:$E$12,2,FALSE)</f>
        <v>43585</v>
      </c>
      <c r="AE605" s="134" t="str">
        <f>IF('SUIVI DES VERIFICATIONS'!$V605="","",(MONTH('SUIVI DES VERIFICATIONS'!$V605))-(MONTH('SUIVI DES VERIFICATIONS'!$AD605)))</f>
        <v/>
      </c>
      <c r="AF605" s="134" t="str">
        <f>IF(V605="","",VLOOKUP(MONTH(V605),LISTES!$A$15:$B$26,2,FALSE))</f>
        <v/>
      </c>
      <c r="AG605" s="136"/>
      <c r="AH605" s="81"/>
      <c r="AI605" s="81"/>
      <c r="AJ605" s="81" t="s">
        <v>529</v>
      </c>
      <c r="AK605" s="116"/>
      <c r="AL605" s="81"/>
      <c r="AM605" s="117"/>
      <c r="AN605" s="128"/>
      <c r="AO605" s="163">
        <f>IF('SUIVI DES VERIFICATIONS'!$V605&gt;0,IF('SUIVI DES VERIFICATIONS'!$W605="",1,0),0)</f>
        <v>0</v>
      </c>
      <c r="AP605" s="137">
        <f>IF('SUIVI DES VERIFICATIONS'!$V605&gt;0,IF('SUIVI DES VERIFICATIONS'!$X605="",1,0),0)</f>
        <v>0</v>
      </c>
      <c r="AQ605" s="137">
        <f>IF('SUIVI DES VERIFICATIONS'!$V605&gt;0,IF('SUIVI DES VERIFICATIONS'!$AG605="",1,0),0)</f>
        <v>0</v>
      </c>
      <c r="AR605" s="152" t="str">
        <f>IF(Y605="","",VLOOKUP(Y605,'[1]TABLEAU LC1'!A:A,1,FALSE))</f>
        <v/>
      </c>
    </row>
    <row r="606" spans="1:44" ht="30" customHeight="1">
      <c r="A606" s="94" t="str">
        <f t="shared" si="18"/>
        <v>43108-11-1-4</v>
      </c>
      <c r="B606" s="88">
        <v>43108</v>
      </c>
      <c r="C606" s="87" t="str">
        <f>VLOOKUP(A606,'Liste détentions mat2k'!$A$1:$I$2946,3,FALSE)</f>
        <v xml:space="preserve">GSBDD TOULON 2019             </v>
      </c>
      <c r="D606" s="89">
        <v>11</v>
      </c>
      <c r="E606" s="89">
        <v>1</v>
      </c>
      <c r="F606" s="89">
        <v>4</v>
      </c>
      <c r="G606" s="87" t="str">
        <f>IF('SUIVI DES VERIFICATIONS'!$D606="","",VLOOKUP(A606,'Liste détentions mat2k'!$A$1:$I$2946,5,FALSE))</f>
        <v xml:space="preserve">SSV - MAGASINS LOG VIVRES     </v>
      </c>
      <c r="H606" s="87" t="str">
        <f>IF('SUIVI DES VERIFICATIONS'!$E606="","",VLOOKUP(A606,'Liste détentions mat2k'!$A$1:$I$2946,7,FALSE))</f>
        <v xml:space="preserve">MAGASIN TEMP AMBIANTE P ET Q  </v>
      </c>
      <c r="I606" s="101" t="str">
        <f>IF('SUIVI DES VERIFICATIONS'!$F606="","",VLOOKUP(A606,'Liste détentions mat2k'!$A$1:$I$2946,9,FALSE))</f>
        <v xml:space="preserve">MATERIEL DIVERS               </v>
      </c>
      <c r="J606" s="108" t="s">
        <v>525</v>
      </c>
      <c r="K606" s="105" t="s">
        <v>525</v>
      </c>
      <c r="L606" s="105" t="s">
        <v>526</v>
      </c>
      <c r="M606" s="105" t="s">
        <v>525</v>
      </c>
      <c r="N606" s="105" t="s">
        <v>525</v>
      </c>
      <c r="O606" s="105" t="s">
        <v>525</v>
      </c>
      <c r="P606" s="105"/>
      <c r="Q606" s="105"/>
      <c r="R606" s="105"/>
      <c r="S606" s="105"/>
      <c r="T606" s="105"/>
      <c r="U606" s="113"/>
      <c r="V606" s="122">
        <v>43530</v>
      </c>
      <c r="W606" s="119" t="s">
        <v>542</v>
      </c>
      <c r="X606" s="119" t="s">
        <v>825</v>
      </c>
      <c r="Y606" s="127" t="s">
        <v>845</v>
      </c>
      <c r="Z606" s="122">
        <v>43525</v>
      </c>
      <c r="AA606" s="131"/>
      <c r="AB606" s="149">
        <f>IF('SUIVI DES VERIFICATIONS'!$V606="","",IF('SUIVI DES VERIFICATIONS'!$V606&lt;='SUIVI DES VERIFICATIONS'!$AD606,0,'SUIVI DES VERIFICATIONS'!$V606-'SUIVI DES VERIFICATIONS'!$AD606))</f>
        <v>0</v>
      </c>
      <c r="AC606" s="138" t="str">
        <f t="shared" si="19"/>
        <v>MARS</v>
      </c>
      <c r="AD606" s="139">
        <f>VLOOKUP('SUIVI DES VERIFICATIONS'!$AC606,'Liste 2'!$D$1:$E$12,2,FALSE)</f>
        <v>43555</v>
      </c>
      <c r="AE606" s="138">
        <f>IF('SUIVI DES VERIFICATIONS'!$V606="","",(MONTH('SUIVI DES VERIFICATIONS'!$V606))-(MONTH('SUIVI DES VERIFICATIONS'!$AD606)))</f>
        <v>0</v>
      </c>
      <c r="AF606" s="138" t="str">
        <f>IF(V606="","",VLOOKUP(MONTH(V606),LISTES!$A$15:$B$26,2,FALSE))</f>
        <v>MARS</v>
      </c>
      <c r="AG606" s="140" t="s">
        <v>8</v>
      </c>
      <c r="AH606" s="87"/>
      <c r="AI606" s="87"/>
      <c r="AJ606" s="87"/>
      <c r="AK606" s="118"/>
      <c r="AL606" s="87"/>
      <c r="AM606" s="119"/>
      <c r="AN606" s="127"/>
      <c r="AO606" s="162">
        <f>IF('SUIVI DES VERIFICATIONS'!$V606&gt;0,IF('SUIVI DES VERIFICATIONS'!$W606="",1,0),0)</f>
        <v>0</v>
      </c>
      <c r="AP606" s="141">
        <f>IF('SUIVI DES VERIFICATIONS'!$V606&gt;0,IF('SUIVI DES VERIFICATIONS'!$X606="",1,0),0)</f>
        <v>0</v>
      </c>
      <c r="AQ606" s="141">
        <f>IF('SUIVI DES VERIFICATIONS'!$V606&gt;0,IF('SUIVI DES VERIFICATIONS'!$AG606="",1,0),0)</f>
        <v>0</v>
      </c>
      <c r="AR606" s="150" t="str">
        <f>IF(Y606="","",VLOOKUP(Y606,'[1]TABLEAU LC1'!A:A,1,FALSE))</f>
        <v>2019-687</v>
      </c>
    </row>
    <row r="607" spans="1:44" ht="30" customHeight="1">
      <c r="A607" s="95" t="str">
        <f t="shared" si="18"/>
        <v>43108-1-1-2</v>
      </c>
      <c r="B607" s="85">
        <v>43108</v>
      </c>
      <c r="C607" s="81" t="str">
        <f>VLOOKUP(A607,'Liste détentions mat2k'!$A$1:$I$2946,3,FALSE)</f>
        <v xml:space="preserve">GSBDD TOULON 2019             </v>
      </c>
      <c r="D607" s="86">
        <v>1</v>
      </c>
      <c r="E607" s="86">
        <v>1</v>
      </c>
      <c r="F607" s="86">
        <v>2</v>
      </c>
      <c r="G607" s="81" t="str">
        <f>IF('SUIVI DES VERIFICATIONS'!$D607="","",VLOOKUP(A607,'Liste détentions mat2k'!$A$1:$I$2946,5,FALSE))</f>
        <v xml:space="preserve">CHEFFERIE                     </v>
      </c>
      <c r="H607" s="81" t="str">
        <f>IF('SUIVI DES VERIFICATIONS'!$E607="","",VLOOKUP(A607,'Liste détentions mat2k'!$A$1:$I$2946,7,FALSE))</f>
        <v xml:space="preserve">CHEFFERIE                     </v>
      </c>
      <c r="I607" s="102" t="str">
        <f>IF('SUIVI DES VERIFICATIONS'!$F607="","",VLOOKUP(A607,'Liste détentions mat2k'!$A$1:$I$2946,9,FALSE))</f>
        <v xml:space="preserve">OUTILLAGE DIVERS              </v>
      </c>
      <c r="J607" s="109" t="s">
        <v>525</v>
      </c>
      <c r="K607" s="104" t="s">
        <v>525</v>
      </c>
      <c r="L607" s="104" t="s">
        <v>525</v>
      </c>
      <c r="M607" s="104" t="s">
        <v>526</v>
      </c>
      <c r="N607" s="104" t="s">
        <v>525</v>
      </c>
      <c r="O607" s="104" t="s">
        <v>525</v>
      </c>
      <c r="P607" s="104"/>
      <c r="Q607" s="104"/>
      <c r="R607" s="104"/>
      <c r="S607" s="104"/>
      <c r="T607" s="104"/>
      <c r="U607" s="114"/>
      <c r="V607" s="123"/>
      <c r="W607" s="117"/>
      <c r="X607" s="117"/>
      <c r="Y607" s="128"/>
      <c r="Z607" s="123">
        <v>43553</v>
      </c>
      <c r="AA607" s="132"/>
      <c r="AB607" s="151" t="str">
        <f>IF('SUIVI DES VERIFICATIONS'!$V607="","",IF('SUIVI DES VERIFICATIONS'!$V607&lt;='SUIVI DES VERIFICATIONS'!$AD607,0,'SUIVI DES VERIFICATIONS'!$V607-'SUIVI DES VERIFICATIONS'!$AD607))</f>
        <v/>
      </c>
      <c r="AC607" s="134" t="str">
        <f t="shared" si="19"/>
        <v>AVRIL</v>
      </c>
      <c r="AD607" s="135">
        <f>VLOOKUP('SUIVI DES VERIFICATIONS'!$AC607,'Liste 2'!$D$1:$E$12,2,FALSE)</f>
        <v>43585</v>
      </c>
      <c r="AE607" s="134" t="str">
        <f>IF('SUIVI DES VERIFICATIONS'!$V607="","",(MONTH('SUIVI DES VERIFICATIONS'!$V607))-(MONTH('SUIVI DES VERIFICATIONS'!$AD607)))</f>
        <v/>
      </c>
      <c r="AF607" s="134" t="str">
        <f>IF(V607="","",VLOOKUP(MONTH(V607),LISTES!$A$15:$B$26,2,FALSE))</f>
        <v/>
      </c>
      <c r="AG607" s="136"/>
      <c r="AH607" s="81"/>
      <c r="AI607" s="81"/>
      <c r="AJ607" s="81"/>
      <c r="AK607" s="116"/>
      <c r="AL607" s="81"/>
      <c r="AM607" s="117"/>
      <c r="AN607" s="128"/>
      <c r="AO607" s="163">
        <f>IF('SUIVI DES VERIFICATIONS'!$V607&gt;0,IF('SUIVI DES VERIFICATIONS'!$W607="",1,0),0)</f>
        <v>0</v>
      </c>
      <c r="AP607" s="137">
        <f>IF('SUIVI DES VERIFICATIONS'!$V607&gt;0,IF('SUIVI DES VERIFICATIONS'!$X607="",1,0),0)</f>
        <v>0</v>
      </c>
      <c r="AQ607" s="137">
        <f>IF('SUIVI DES VERIFICATIONS'!$V607&gt;0,IF('SUIVI DES VERIFICATIONS'!$AG607="",1,0),0)</f>
        <v>0</v>
      </c>
      <c r="AR607" s="152" t="str">
        <f>IF(Y607="","",VLOOKUP(Y607,'[1]TABLEAU LC1'!A:A,1,FALSE))</f>
        <v/>
      </c>
    </row>
    <row r="608" spans="1:44" ht="30" customHeight="1">
      <c r="A608" s="94" t="str">
        <f t="shared" si="18"/>
        <v>43108-11-2-2</v>
      </c>
      <c r="B608" s="88">
        <v>43108</v>
      </c>
      <c r="C608" s="87" t="str">
        <f>VLOOKUP(A608,'Liste détentions mat2k'!$A$1:$I$2946,3,FALSE)</f>
        <v xml:space="preserve">GSBDD TOULON 2019             </v>
      </c>
      <c r="D608" s="89">
        <v>11</v>
      </c>
      <c r="E608" s="89">
        <v>2</v>
      </c>
      <c r="F608" s="89">
        <v>2</v>
      </c>
      <c r="G608" s="87" t="str">
        <f>IF('SUIVI DES VERIFICATIONS'!$D608="","",VLOOKUP(A608,'Liste détentions mat2k'!$A$1:$I$2946,5,FALSE))</f>
        <v xml:space="preserve">SSV - MAGASINS LOG VIVRES     </v>
      </c>
      <c r="H608" s="87" t="str">
        <f>IF('SUIVI DES VERIFICATIONS'!$E608="","",VLOOKUP(A608,'Liste détentions mat2k'!$A$1:$I$2946,7,FALSE))</f>
        <v xml:space="preserve">MAGASIN TEMP AMBIANTE T       </v>
      </c>
      <c r="I608" s="101" t="str">
        <f>IF('SUIVI DES VERIFICATIONS'!$F608="","",VLOOKUP(A608,'Liste détentions mat2k'!$A$1:$I$2946,9,FALSE))</f>
        <v xml:space="preserve">MANUTENTION LEVAGE STOCKAGE   </v>
      </c>
      <c r="J608" s="108" t="s">
        <v>525</v>
      </c>
      <c r="K608" s="105" t="s">
        <v>526</v>
      </c>
      <c r="L608" s="105" t="s">
        <v>525</v>
      </c>
      <c r="M608" s="105" t="s">
        <v>525</v>
      </c>
      <c r="N608" s="105" t="s">
        <v>525</v>
      </c>
      <c r="O608" s="105" t="s">
        <v>525</v>
      </c>
      <c r="P608" s="105"/>
      <c r="Q608" s="105"/>
      <c r="R608" s="105"/>
      <c r="S608" s="105"/>
      <c r="T608" s="105"/>
      <c r="U608" s="113"/>
      <c r="V608" s="122">
        <v>43565</v>
      </c>
      <c r="W608" s="119" t="s">
        <v>542</v>
      </c>
      <c r="X608" s="119" t="s">
        <v>825</v>
      </c>
      <c r="Y608" s="127" t="s">
        <v>1561</v>
      </c>
      <c r="Z608" s="122">
        <v>43495</v>
      </c>
      <c r="AA608" s="131"/>
      <c r="AB608" s="149">
        <f>IF('SUIVI DES VERIFICATIONS'!$V608="","",IF('SUIVI DES VERIFICATIONS'!$V608&lt;='SUIVI DES VERIFICATIONS'!$AD608,0,'SUIVI DES VERIFICATIONS'!$V608-'SUIVI DES VERIFICATIONS'!$AD608))</f>
        <v>41</v>
      </c>
      <c r="AC608" s="138" t="str">
        <f t="shared" si="19"/>
        <v>FEVRIER</v>
      </c>
      <c r="AD608" s="139">
        <f>VLOOKUP('SUIVI DES VERIFICATIONS'!$AC608,'Liste 2'!$D$1:$E$12,2,FALSE)</f>
        <v>43524</v>
      </c>
      <c r="AE608" s="138">
        <f>IF('SUIVI DES VERIFICATIONS'!$V608="","",(MONTH('SUIVI DES VERIFICATIONS'!$V608))-(MONTH('SUIVI DES VERIFICATIONS'!$AD608)))</f>
        <v>2</v>
      </c>
      <c r="AF608" s="138" t="str">
        <f>IF(V608="","",VLOOKUP(MONTH(V608),LISTES!$A$15:$B$26,2,FALSE))</f>
        <v>AVRIL</v>
      </c>
      <c r="AG608" s="140" t="s">
        <v>9</v>
      </c>
      <c r="AH608" s="87"/>
      <c r="AI608" s="87"/>
      <c r="AJ608" s="87" t="s">
        <v>529</v>
      </c>
      <c r="AK608" s="118">
        <v>43579</v>
      </c>
      <c r="AL608" s="87"/>
      <c r="AM608" s="119"/>
      <c r="AN608" s="127"/>
      <c r="AO608" s="162">
        <f>IF('SUIVI DES VERIFICATIONS'!$V608&gt;0,IF('SUIVI DES VERIFICATIONS'!$W608="",1,0),0)</f>
        <v>0</v>
      </c>
      <c r="AP608" s="141">
        <f>IF('SUIVI DES VERIFICATIONS'!$V608&gt;0,IF('SUIVI DES VERIFICATIONS'!$X608="",1,0),0)</f>
        <v>0</v>
      </c>
      <c r="AQ608" s="141">
        <f>IF('SUIVI DES VERIFICATIONS'!$V608&gt;0,IF('SUIVI DES VERIFICATIONS'!$AG608="",1,0),0)</f>
        <v>0</v>
      </c>
      <c r="AR608" s="150" t="str">
        <f>IF(Y608="","",VLOOKUP(Y608,'[1]TABLEAU LC1'!A:A,1,FALSE))</f>
        <v>2019-1152</v>
      </c>
    </row>
    <row r="609" spans="1:44" ht="30" customHeight="1">
      <c r="A609" s="95" t="str">
        <f t="shared" si="18"/>
        <v>43108-11-2-3</v>
      </c>
      <c r="B609" s="85">
        <v>43108</v>
      </c>
      <c r="C609" s="81" t="str">
        <f>VLOOKUP(A609,'Liste détentions mat2k'!$A$1:$I$2946,3,FALSE)</f>
        <v xml:space="preserve">GSBDD TOULON 2019             </v>
      </c>
      <c r="D609" s="86">
        <v>11</v>
      </c>
      <c r="E609" s="86">
        <v>2</v>
      </c>
      <c r="F609" s="86">
        <v>3</v>
      </c>
      <c r="G609" s="81" t="str">
        <f>IF('SUIVI DES VERIFICATIONS'!$D609="","",VLOOKUP(A609,'Liste détentions mat2k'!$A$1:$I$2946,5,FALSE))</f>
        <v xml:space="preserve">SSV - MAGASINS LOG VIVRES     </v>
      </c>
      <c r="H609" s="81" t="str">
        <f>IF('SUIVI DES VERIFICATIONS'!$E609="","",VLOOKUP(A609,'Liste détentions mat2k'!$A$1:$I$2946,7,FALSE))</f>
        <v xml:space="preserve">MAGASIN TEMP AMBIANTE T       </v>
      </c>
      <c r="I609" s="102" t="str">
        <f>IF('SUIVI DES VERIFICATIONS'!$F609="","",VLOOKUP(A609,'Liste détentions mat2k'!$A$1:$I$2946,9,FALSE))</f>
        <v xml:space="preserve">MACHINE OUTILS ACCESSOIRES    </v>
      </c>
      <c r="J609" s="109" t="s">
        <v>525</v>
      </c>
      <c r="K609" s="104" t="s">
        <v>525</v>
      </c>
      <c r="L609" s="104" t="s">
        <v>525</v>
      </c>
      <c r="M609" s="104" t="s">
        <v>525</v>
      </c>
      <c r="N609" s="104" t="s">
        <v>526</v>
      </c>
      <c r="O609" s="104" t="s">
        <v>525</v>
      </c>
      <c r="P609" s="104"/>
      <c r="Q609" s="104"/>
      <c r="R609" s="104"/>
      <c r="S609" s="104"/>
      <c r="T609" s="104"/>
      <c r="U609" s="114"/>
      <c r="V609" s="123">
        <v>43592</v>
      </c>
      <c r="W609" s="117" t="s">
        <v>542</v>
      </c>
      <c r="X609" s="117" t="s">
        <v>825</v>
      </c>
      <c r="Y609" s="128" t="s">
        <v>1149</v>
      </c>
      <c r="Z609" s="123">
        <v>43584</v>
      </c>
      <c r="AA609" s="132"/>
      <c r="AB609" s="151">
        <f>IF('SUIVI DES VERIFICATIONS'!$V609="","",IF('SUIVI DES VERIFICATIONS'!$V609&lt;='SUIVI DES VERIFICATIONS'!$AD609,0,'SUIVI DES VERIFICATIONS'!$V609-'SUIVI DES VERIFICATIONS'!$AD609))</f>
        <v>0</v>
      </c>
      <c r="AC609" s="134" t="str">
        <f t="shared" si="19"/>
        <v>MAI</v>
      </c>
      <c r="AD609" s="135">
        <f>VLOOKUP('SUIVI DES VERIFICATIONS'!$AC609,'Liste 2'!$D$1:$E$12,2,FALSE)</f>
        <v>43616</v>
      </c>
      <c r="AE609" s="134">
        <f>IF('SUIVI DES VERIFICATIONS'!$V609="","",(MONTH('SUIVI DES VERIFICATIONS'!$V609))-(MONTH('SUIVI DES VERIFICATIONS'!$AD609)))</f>
        <v>0</v>
      </c>
      <c r="AF609" s="134" t="str">
        <f>IF(V609="","",VLOOKUP(MONTH(V609),LISTES!$A$15:$B$26,2,FALSE))</f>
        <v>MAI</v>
      </c>
      <c r="AG609" s="136"/>
      <c r="AH609" s="81"/>
      <c r="AI609" s="81"/>
      <c r="AJ609" s="81"/>
      <c r="AK609" s="116"/>
      <c r="AL609" s="81"/>
      <c r="AM609" s="117"/>
      <c r="AN609" s="128"/>
      <c r="AO609" s="163">
        <f>IF('SUIVI DES VERIFICATIONS'!$V609&gt;0,IF('SUIVI DES VERIFICATIONS'!$W609="",1,0),0)</f>
        <v>0</v>
      </c>
      <c r="AP609" s="137">
        <f>IF('SUIVI DES VERIFICATIONS'!$V609&gt;0,IF('SUIVI DES VERIFICATIONS'!$X609="",1,0),0)</f>
        <v>0</v>
      </c>
      <c r="AQ609" s="137">
        <f>IF('SUIVI DES VERIFICATIONS'!$V609&gt;0,IF('SUIVI DES VERIFICATIONS'!$AG609="",1,0),0)</f>
        <v>1</v>
      </c>
      <c r="AR609" s="152" t="str">
        <f>IF(Y609="","",VLOOKUP(Y609,'[1]TABLEAU LC1'!A:A,1,FALSE))</f>
        <v>2019-1484</v>
      </c>
    </row>
    <row r="610" spans="1:44" ht="30" customHeight="1">
      <c r="A610" s="94" t="str">
        <f t="shared" si="18"/>
        <v>43108-11-2-4</v>
      </c>
      <c r="B610" s="88">
        <v>43108</v>
      </c>
      <c r="C610" s="87" t="str">
        <f>VLOOKUP(A610,'Liste détentions mat2k'!$A$1:$I$2946,3,FALSE)</f>
        <v xml:space="preserve">GSBDD TOULON 2019             </v>
      </c>
      <c r="D610" s="89">
        <v>11</v>
      </c>
      <c r="E610" s="89">
        <v>2</v>
      </c>
      <c r="F610" s="89">
        <v>4</v>
      </c>
      <c r="G610" s="87" t="str">
        <f>IF('SUIVI DES VERIFICATIONS'!$D610="","",VLOOKUP(A610,'Liste détentions mat2k'!$A$1:$I$2946,5,FALSE))</f>
        <v xml:space="preserve">SSV - MAGASINS LOG VIVRES     </v>
      </c>
      <c r="H610" s="87" t="str">
        <f>IF('SUIVI DES VERIFICATIONS'!$E610="","",VLOOKUP(A610,'Liste détentions mat2k'!$A$1:$I$2946,7,FALSE))</f>
        <v xml:space="preserve">MAGASIN TEMP AMBIANTE T       </v>
      </c>
      <c r="I610" s="101" t="str">
        <f>IF('SUIVI DES VERIFICATIONS'!$F610="","",VLOOKUP(A610,'Liste détentions mat2k'!$A$1:$I$2946,9,FALSE))</f>
        <v xml:space="preserve">APPAREIL DE MESURE            </v>
      </c>
      <c r="J610" s="108" t="s">
        <v>525</v>
      </c>
      <c r="K610" s="105" t="s">
        <v>525</v>
      </c>
      <c r="L610" s="105" t="s">
        <v>525</v>
      </c>
      <c r="M610" s="105" t="s">
        <v>525</v>
      </c>
      <c r="N610" s="105" t="s">
        <v>525</v>
      </c>
      <c r="O610" s="105" t="s">
        <v>526</v>
      </c>
      <c r="P610" s="105"/>
      <c r="Q610" s="105"/>
      <c r="R610" s="105"/>
      <c r="S610" s="105"/>
      <c r="T610" s="105"/>
      <c r="U610" s="113"/>
      <c r="V610" s="122">
        <v>43592</v>
      </c>
      <c r="W610" s="119" t="s">
        <v>542</v>
      </c>
      <c r="X610" s="119" t="s">
        <v>825</v>
      </c>
      <c r="Y610" s="127" t="s">
        <v>1148</v>
      </c>
      <c r="Z610" s="122"/>
      <c r="AA610" s="131"/>
      <c r="AB610" s="149">
        <f>IF('SUIVI DES VERIFICATIONS'!$V610="","",IF('SUIVI DES VERIFICATIONS'!$V610&lt;='SUIVI DES VERIFICATIONS'!$AD610,0,'SUIVI DES VERIFICATIONS'!$V610-'SUIVI DES VERIFICATIONS'!$AD610))</f>
        <v>0</v>
      </c>
      <c r="AC610" s="138" t="str">
        <f t="shared" si="19"/>
        <v>JUIN</v>
      </c>
      <c r="AD610" s="139">
        <f>VLOOKUP('SUIVI DES VERIFICATIONS'!$AC610,'Liste 2'!$D$1:$E$12,2,FALSE)</f>
        <v>43646</v>
      </c>
      <c r="AE610" s="138">
        <f>IF('SUIVI DES VERIFICATIONS'!$V610="","",(MONTH('SUIVI DES VERIFICATIONS'!$V610))-(MONTH('SUIVI DES VERIFICATIONS'!$AD610)))</f>
        <v>-1</v>
      </c>
      <c r="AF610" s="138" t="str">
        <f>IF(V610="","",VLOOKUP(MONTH(V610),LISTES!$A$15:$B$26,2,FALSE))</f>
        <v>MAI</v>
      </c>
      <c r="AG610" s="140"/>
      <c r="AH610" s="87"/>
      <c r="AI610" s="87"/>
      <c r="AJ610" s="87"/>
      <c r="AK610" s="118"/>
      <c r="AL610" s="87"/>
      <c r="AM610" s="119"/>
      <c r="AN610" s="127"/>
      <c r="AO610" s="162">
        <f>IF('SUIVI DES VERIFICATIONS'!$V610&gt;0,IF('SUIVI DES VERIFICATIONS'!$W610="",1,0),0)</f>
        <v>0</v>
      </c>
      <c r="AP610" s="141">
        <f>IF('SUIVI DES VERIFICATIONS'!$V610&gt;0,IF('SUIVI DES VERIFICATIONS'!$X610="",1,0),0)</f>
        <v>0</v>
      </c>
      <c r="AQ610" s="141">
        <f>IF('SUIVI DES VERIFICATIONS'!$V610&gt;0,IF('SUIVI DES VERIFICATIONS'!$AG610="",1,0),0)</f>
        <v>1</v>
      </c>
      <c r="AR610" s="150" t="str">
        <f>IF(Y610="","",VLOOKUP(Y610,'[1]TABLEAU LC1'!A:A,1,FALSE))</f>
        <v>2019-1485</v>
      </c>
    </row>
    <row r="611" spans="1:44" ht="30" customHeight="1">
      <c r="A611" s="95" t="str">
        <f t="shared" si="18"/>
        <v>43108-11-2-5</v>
      </c>
      <c r="B611" s="85">
        <v>43108</v>
      </c>
      <c r="C611" s="81" t="str">
        <f>VLOOKUP(A611,'Liste détentions mat2k'!$A$1:$I$2946,3,FALSE)</f>
        <v xml:space="preserve">GSBDD TOULON 2019             </v>
      </c>
      <c r="D611" s="86">
        <v>11</v>
      </c>
      <c r="E611" s="86">
        <v>2</v>
      </c>
      <c r="F611" s="86">
        <v>5</v>
      </c>
      <c r="G611" s="81" t="str">
        <f>IF('SUIVI DES VERIFICATIONS'!$D611="","",VLOOKUP(A611,'Liste détentions mat2k'!$A$1:$I$2946,5,FALSE))</f>
        <v xml:space="preserve">SSV - MAGASINS LOG VIVRES     </v>
      </c>
      <c r="H611" s="81" t="str">
        <f>IF('SUIVI DES VERIFICATIONS'!$E611="","",VLOOKUP(A611,'Liste détentions mat2k'!$A$1:$I$2946,7,FALSE))</f>
        <v xml:space="preserve">MAGASIN TEMP AMBIANTE T       </v>
      </c>
      <c r="I611" s="102" t="str">
        <f>IF('SUIVI DES VERIFICATIONS'!$F611="","",VLOOKUP(A611,'Liste détentions mat2k'!$A$1:$I$2946,9,FALSE))</f>
        <v xml:space="preserve">MATERIEL DIVERS               </v>
      </c>
      <c r="J611" s="109" t="s">
        <v>525</v>
      </c>
      <c r="K611" s="104" t="s">
        <v>525</v>
      </c>
      <c r="L611" s="104" t="s">
        <v>525</v>
      </c>
      <c r="M611" s="104" t="s">
        <v>525</v>
      </c>
      <c r="N611" s="104" t="s">
        <v>525</v>
      </c>
      <c r="O611" s="104" t="s">
        <v>526</v>
      </c>
      <c r="P611" s="104"/>
      <c r="Q611" s="104"/>
      <c r="R611" s="104"/>
      <c r="S611" s="104"/>
      <c r="T611" s="104"/>
      <c r="U611" s="114"/>
      <c r="V611" s="123">
        <v>43592</v>
      </c>
      <c r="W611" s="117" t="s">
        <v>542</v>
      </c>
      <c r="X611" s="117" t="s">
        <v>825</v>
      </c>
      <c r="Y611" s="128" t="s">
        <v>1153</v>
      </c>
      <c r="Z611" s="123"/>
      <c r="AA611" s="132"/>
      <c r="AB611" s="151">
        <f>IF('SUIVI DES VERIFICATIONS'!$V611="","",IF('SUIVI DES VERIFICATIONS'!$V611&lt;='SUIVI DES VERIFICATIONS'!$AD611,0,'SUIVI DES VERIFICATIONS'!$V611-'SUIVI DES VERIFICATIONS'!$AD611))</f>
        <v>0</v>
      </c>
      <c r="AC611" s="134" t="str">
        <f t="shared" si="19"/>
        <v>JUIN</v>
      </c>
      <c r="AD611" s="135">
        <f>VLOOKUP('SUIVI DES VERIFICATIONS'!$AC611,'Liste 2'!$D$1:$E$12,2,FALSE)</f>
        <v>43646</v>
      </c>
      <c r="AE611" s="134">
        <f>IF('SUIVI DES VERIFICATIONS'!$V611="","",(MONTH('SUIVI DES VERIFICATIONS'!$V611))-(MONTH('SUIVI DES VERIFICATIONS'!$AD611)))</f>
        <v>-1</v>
      </c>
      <c r="AF611" s="134" t="str">
        <f>IF(V611="","",VLOOKUP(MONTH(V611),LISTES!$A$15:$B$26,2,FALSE))</f>
        <v>MAI</v>
      </c>
      <c r="AG611" s="136"/>
      <c r="AH611" s="81"/>
      <c r="AI611" s="81"/>
      <c r="AJ611" s="81"/>
      <c r="AK611" s="116"/>
      <c r="AL611" s="81"/>
      <c r="AM611" s="117"/>
      <c r="AN611" s="128"/>
      <c r="AO611" s="163">
        <f>IF('SUIVI DES VERIFICATIONS'!$V611&gt;0,IF('SUIVI DES VERIFICATIONS'!$W611="",1,0),0)</f>
        <v>0</v>
      </c>
      <c r="AP611" s="137">
        <f>IF('SUIVI DES VERIFICATIONS'!$V611&gt;0,IF('SUIVI DES VERIFICATIONS'!$X611="",1,0),0)</f>
        <v>0</v>
      </c>
      <c r="AQ611" s="137">
        <f>IF('SUIVI DES VERIFICATIONS'!$V611&gt;0,IF('SUIVI DES VERIFICATIONS'!$AG611="",1,0),0)</f>
        <v>1</v>
      </c>
      <c r="AR611" s="152" t="str">
        <f>IF(Y611="","",VLOOKUP(Y611,'[1]TABLEAU LC1'!A:A,1,FALSE))</f>
        <v>2019-1483</v>
      </c>
    </row>
    <row r="612" spans="1:44" ht="30" customHeight="1">
      <c r="A612" s="94" t="str">
        <f t="shared" si="18"/>
        <v>43108-1-1-3</v>
      </c>
      <c r="B612" s="88">
        <v>43108</v>
      </c>
      <c r="C612" s="87" t="str">
        <f>VLOOKUP(A612,'Liste détentions mat2k'!$A$1:$I$2946,3,FALSE)</f>
        <v xml:space="preserve">GSBDD TOULON 2019             </v>
      </c>
      <c r="D612" s="89">
        <v>1</v>
      </c>
      <c r="E612" s="89">
        <v>1</v>
      </c>
      <c r="F612" s="89">
        <v>3</v>
      </c>
      <c r="G612" s="87" t="str">
        <f>IF('SUIVI DES VERIFICATIONS'!$D612="","",VLOOKUP(A612,'Liste détentions mat2k'!$A$1:$I$2946,5,FALSE))</f>
        <v xml:space="preserve">CHEFFERIE                     </v>
      </c>
      <c r="H612" s="87" t="str">
        <f>IF('SUIVI DES VERIFICATIONS'!$E612="","",VLOOKUP(A612,'Liste détentions mat2k'!$A$1:$I$2946,7,FALSE))</f>
        <v xml:space="preserve">CHEFFERIE                     </v>
      </c>
      <c r="I612" s="101" t="str">
        <f>IF('SUIVI DES VERIFICATIONS'!$F612="","",VLOOKUP(A612,'Liste détentions mat2k'!$A$1:$I$2946,9,FALSE))</f>
        <v xml:space="preserve">MATERIEL DE TABLE             </v>
      </c>
      <c r="J612" s="108" t="s">
        <v>525</v>
      </c>
      <c r="K612" s="105" t="s">
        <v>525</v>
      </c>
      <c r="L612" s="105" t="s">
        <v>525</v>
      </c>
      <c r="M612" s="105" t="s">
        <v>525</v>
      </c>
      <c r="N612" s="105" t="s">
        <v>526</v>
      </c>
      <c r="O612" s="105" t="s">
        <v>525</v>
      </c>
      <c r="P612" s="105"/>
      <c r="Q612" s="105"/>
      <c r="R612" s="105"/>
      <c r="S612" s="105"/>
      <c r="T612" s="105"/>
      <c r="U612" s="113"/>
      <c r="V612" s="122"/>
      <c r="W612" s="119"/>
      <c r="X612" s="119"/>
      <c r="Y612" s="127"/>
      <c r="Z612" s="122">
        <v>43584</v>
      </c>
      <c r="AA612" s="131"/>
      <c r="AB612" s="149" t="str">
        <f>IF('SUIVI DES VERIFICATIONS'!$V612="","",IF('SUIVI DES VERIFICATIONS'!$V612&lt;='SUIVI DES VERIFICATIONS'!$AD612,0,'SUIVI DES VERIFICATIONS'!$V612-'SUIVI DES VERIFICATIONS'!$AD612))</f>
        <v/>
      </c>
      <c r="AC612" s="138" t="str">
        <f t="shared" si="19"/>
        <v>MAI</v>
      </c>
      <c r="AD612" s="139">
        <f>VLOOKUP('SUIVI DES VERIFICATIONS'!$AC612,'Liste 2'!$D$1:$E$12,2,FALSE)</f>
        <v>43616</v>
      </c>
      <c r="AE612" s="138" t="str">
        <f>IF('SUIVI DES VERIFICATIONS'!$V612="","",(MONTH('SUIVI DES VERIFICATIONS'!$V612))-(MONTH('SUIVI DES VERIFICATIONS'!$AD612)))</f>
        <v/>
      </c>
      <c r="AF612" s="138" t="str">
        <f>IF(V612="","",VLOOKUP(MONTH(V612),LISTES!$A$15:$B$26,2,FALSE))</f>
        <v/>
      </c>
      <c r="AG612" s="140"/>
      <c r="AH612" s="87" t="s">
        <v>526</v>
      </c>
      <c r="AI612" s="87"/>
      <c r="AJ612" s="87"/>
      <c r="AK612" s="118"/>
      <c r="AL612" s="87"/>
      <c r="AM612" s="119"/>
      <c r="AN612" s="127"/>
      <c r="AO612" s="162">
        <f>IF('SUIVI DES VERIFICATIONS'!$V612&gt;0,IF('SUIVI DES VERIFICATIONS'!$W612="",1,0),0)</f>
        <v>0</v>
      </c>
      <c r="AP612" s="141">
        <f>IF('SUIVI DES VERIFICATIONS'!$V612&gt;0,IF('SUIVI DES VERIFICATIONS'!$X612="",1,0),0)</f>
        <v>0</v>
      </c>
      <c r="AQ612" s="141">
        <f>IF('SUIVI DES VERIFICATIONS'!$V612&gt;0,IF('SUIVI DES VERIFICATIONS'!$AG612="",1,0),0)</f>
        <v>0</v>
      </c>
      <c r="AR612" s="150" t="str">
        <f>IF(Y612="","",VLOOKUP(Y612,'[1]TABLEAU LC1'!A:A,1,FALSE))</f>
        <v/>
      </c>
    </row>
    <row r="613" spans="1:44" ht="30" customHeight="1">
      <c r="A613" s="95" t="str">
        <f t="shared" si="18"/>
        <v>43108-11-3-2</v>
      </c>
      <c r="B613" s="85">
        <v>43108</v>
      </c>
      <c r="C613" s="81" t="str">
        <f>VLOOKUP(A613,'Liste détentions mat2k'!$A$1:$I$2946,3,FALSE)</f>
        <v xml:space="preserve">GSBDD TOULON 2019             </v>
      </c>
      <c r="D613" s="86">
        <v>11</v>
      </c>
      <c r="E613" s="86">
        <v>3</v>
      </c>
      <c r="F613" s="86">
        <v>2</v>
      </c>
      <c r="G613" s="81" t="str">
        <f>IF('SUIVI DES VERIFICATIONS'!$D613="","",VLOOKUP(A613,'Liste détentions mat2k'!$A$1:$I$2946,5,FALSE))</f>
        <v xml:space="preserve">SSV - MAGASINS LOG VIVRES     </v>
      </c>
      <c r="H613" s="81" t="str">
        <f>IF('SUIVI DES VERIFICATIONS'!$E613="","",VLOOKUP(A613,'Liste détentions mat2k'!$A$1:$I$2946,7,FALSE))</f>
        <v xml:space="preserve">MAGASIN FROID NEGATIF         </v>
      </c>
      <c r="I613" s="102" t="str">
        <f>IF('SUIVI DES VERIFICATIONS'!$F613="","",VLOOKUP(A613,'Liste détentions mat2k'!$A$1:$I$2946,9,FALSE))</f>
        <v xml:space="preserve">APPAREIL DE MESURE            </v>
      </c>
      <c r="J613" s="109" t="s">
        <v>525</v>
      </c>
      <c r="K613" s="104" t="s">
        <v>525</v>
      </c>
      <c r="L613" s="104" t="s">
        <v>525</v>
      </c>
      <c r="M613" s="104" t="s">
        <v>526</v>
      </c>
      <c r="N613" s="104" t="s">
        <v>525</v>
      </c>
      <c r="O613" s="104" t="s">
        <v>525</v>
      </c>
      <c r="P613" s="104"/>
      <c r="Q613" s="104"/>
      <c r="R613" s="104"/>
      <c r="S613" s="104"/>
      <c r="T613" s="104"/>
      <c r="U613" s="114"/>
      <c r="V613" s="123">
        <v>43556</v>
      </c>
      <c r="W613" s="117" t="s">
        <v>542</v>
      </c>
      <c r="X613" s="117" t="s">
        <v>825</v>
      </c>
      <c r="Y613" s="128" t="s">
        <v>982</v>
      </c>
      <c r="Z613" s="123">
        <v>43553</v>
      </c>
      <c r="AA613" s="132"/>
      <c r="AB613" s="151">
        <f>IF('SUIVI DES VERIFICATIONS'!$V613="","",IF('SUIVI DES VERIFICATIONS'!$V613&lt;='SUIVI DES VERIFICATIONS'!$AD613,0,'SUIVI DES VERIFICATIONS'!$V613-'SUIVI DES VERIFICATIONS'!$AD613))</f>
        <v>0</v>
      </c>
      <c r="AC613" s="134" t="str">
        <f t="shared" si="19"/>
        <v>AVRIL</v>
      </c>
      <c r="AD613" s="135">
        <f>VLOOKUP('SUIVI DES VERIFICATIONS'!$AC613,'Liste 2'!$D$1:$E$12,2,FALSE)</f>
        <v>43585</v>
      </c>
      <c r="AE613" s="134">
        <f>IF('SUIVI DES VERIFICATIONS'!$V613="","",(MONTH('SUIVI DES VERIFICATIONS'!$V613))-(MONTH('SUIVI DES VERIFICATIONS'!$AD613)))</f>
        <v>0</v>
      </c>
      <c r="AF613" s="134" t="str">
        <f>IF(V613="","",VLOOKUP(MONTH(V613),LISTES!$A$15:$B$26,2,FALSE))</f>
        <v>AVRIL</v>
      </c>
      <c r="AG613" s="136" t="s">
        <v>9</v>
      </c>
      <c r="AH613" s="81"/>
      <c r="AI613" s="81"/>
      <c r="AJ613" s="81"/>
      <c r="AK613" s="116"/>
      <c r="AL613" s="81"/>
      <c r="AM613" s="117"/>
      <c r="AN613" s="128"/>
      <c r="AO613" s="163">
        <f>IF('SUIVI DES VERIFICATIONS'!$V613&gt;0,IF('SUIVI DES VERIFICATIONS'!$W613="",1,0),0)</f>
        <v>0</v>
      </c>
      <c r="AP613" s="137">
        <f>IF('SUIVI DES VERIFICATIONS'!$V613&gt;0,IF('SUIVI DES VERIFICATIONS'!$X613="",1,0),0)</f>
        <v>0</v>
      </c>
      <c r="AQ613" s="137">
        <f>IF('SUIVI DES VERIFICATIONS'!$V613&gt;0,IF('SUIVI DES VERIFICATIONS'!$AG613="",1,0),0)</f>
        <v>0</v>
      </c>
      <c r="AR613" s="152" t="str">
        <f>IF(Y613="","",VLOOKUP(Y613,'[1]TABLEAU LC1'!A:A,1,FALSE))</f>
        <v>2019-1073</v>
      </c>
    </row>
    <row r="614" spans="1:44" ht="30" customHeight="1">
      <c r="A614" s="94" t="str">
        <f t="shared" si="18"/>
        <v>43108-11-3-3</v>
      </c>
      <c r="B614" s="88">
        <v>43108</v>
      </c>
      <c r="C614" s="87" t="str">
        <f>VLOOKUP(A614,'Liste détentions mat2k'!$A$1:$I$2946,3,FALSE)</f>
        <v xml:space="preserve">GSBDD TOULON 2019             </v>
      </c>
      <c r="D614" s="89">
        <v>11</v>
      </c>
      <c r="E614" s="89">
        <v>3</v>
      </c>
      <c r="F614" s="89">
        <v>3</v>
      </c>
      <c r="G614" s="87" t="str">
        <f>IF('SUIVI DES VERIFICATIONS'!$D614="","",VLOOKUP(A614,'Liste détentions mat2k'!$A$1:$I$2946,5,FALSE))</f>
        <v xml:space="preserve">SSV - MAGASINS LOG VIVRES     </v>
      </c>
      <c r="H614" s="87" t="str">
        <f>IF('SUIVI DES VERIFICATIONS'!$E614="","",VLOOKUP(A614,'Liste détentions mat2k'!$A$1:$I$2946,7,FALSE))</f>
        <v xml:space="preserve">MAGASIN FROID NEGATIF         </v>
      </c>
      <c r="I614" s="101" t="str">
        <f>IF('SUIVI DES VERIFICATIONS'!$F614="","",VLOOKUP(A614,'Liste détentions mat2k'!$A$1:$I$2946,9,FALSE))</f>
        <v xml:space="preserve">MANUTENTION LEVAGE STOCKAGE   </v>
      </c>
      <c r="J614" s="108"/>
      <c r="K614" s="105" t="s">
        <v>525</v>
      </c>
      <c r="L614" s="105" t="s">
        <v>525</v>
      </c>
      <c r="M614" s="105" t="s">
        <v>525</v>
      </c>
      <c r="N614" s="105" t="s">
        <v>526</v>
      </c>
      <c r="O614" s="105" t="s">
        <v>525</v>
      </c>
      <c r="P614" s="105"/>
      <c r="Q614" s="105"/>
      <c r="R614" s="105"/>
      <c r="S614" s="105"/>
      <c r="T614" s="105"/>
      <c r="U614" s="113"/>
      <c r="V614" s="122">
        <v>43587</v>
      </c>
      <c r="W614" s="119" t="s">
        <v>542</v>
      </c>
      <c r="X614" s="119" t="s">
        <v>825</v>
      </c>
      <c r="Y614" s="127" t="s">
        <v>1107</v>
      </c>
      <c r="Z614" s="122">
        <v>43584</v>
      </c>
      <c r="AA614" s="131"/>
      <c r="AB614" s="149">
        <f>IF('SUIVI DES VERIFICATIONS'!$V614="","",IF('SUIVI DES VERIFICATIONS'!$V614&lt;='SUIVI DES VERIFICATIONS'!$AD614,0,'SUIVI DES VERIFICATIONS'!$V614-'SUIVI DES VERIFICATIONS'!$AD614))</f>
        <v>0</v>
      </c>
      <c r="AC614" s="138" t="str">
        <f t="shared" si="19"/>
        <v>MAI</v>
      </c>
      <c r="AD614" s="139">
        <f>VLOOKUP('SUIVI DES VERIFICATIONS'!$AC614,'Liste 2'!$D$1:$E$12,2,FALSE)</f>
        <v>43616</v>
      </c>
      <c r="AE614" s="138">
        <f>IF('SUIVI DES VERIFICATIONS'!$V614="","",(MONTH('SUIVI DES VERIFICATIONS'!$V614))-(MONTH('SUIVI DES VERIFICATIONS'!$AD614)))</f>
        <v>0</v>
      </c>
      <c r="AF614" s="138" t="str">
        <f>IF(V614="","",VLOOKUP(MONTH(V614),LISTES!$A$15:$B$26,2,FALSE))</f>
        <v>MAI</v>
      </c>
      <c r="AG614" s="140"/>
      <c r="AH614" s="87"/>
      <c r="AI614" s="87"/>
      <c r="AJ614" s="87" t="s">
        <v>529</v>
      </c>
      <c r="AK614" s="118">
        <v>43598</v>
      </c>
      <c r="AL614" s="87"/>
      <c r="AM614" s="119"/>
      <c r="AN614" s="127"/>
      <c r="AO614" s="162">
        <f>IF('SUIVI DES VERIFICATIONS'!$V614&gt;0,IF('SUIVI DES VERIFICATIONS'!$W614="",1,0),0)</f>
        <v>0</v>
      </c>
      <c r="AP614" s="141">
        <f>IF('SUIVI DES VERIFICATIONS'!$V614&gt;0,IF('SUIVI DES VERIFICATIONS'!$X614="",1,0),0)</f>
        <v>0</v>
      </c>
      <c r="AQ614" s="141">
        <f>IF('SUIVI DES VERIFICATIONS'!$V614&gt;0,IF('SUIVI DES VERIFICATIONS'!$AG614="",1,0),0)</f>
        <v>1</v>
      </c>
      <c r="AR614" s="150" t="str">
        <f>IF(Y614="","",VLOOKUP(Y614,'[1]TABLEAU LC1'!A:A,1,FALSE))</f>
        <v>2019-1395</v>
      </c>
    </row>
    <row r="615" spans="1:44" ht="30" customHeight="1">
      <c r="A615" s="95" t="str">
        <f t="shared" si="18"/>
        <v>43108-11-3-4</v>
      </c>
      <c r="B615" s="85">
        <v>43108</v>
      </c>
      <c r="C615" s="81" t="str">
        <f>VLOOKUP(A615,'Liste détentions mat2k'!$A$1:$I$2946,3,FALSE)</f>
        <v xml:space="preserve">GSBDD TOULON 2019             </v>
      </c>
      <c r="D615" s="86">
        <v>11</v>
      </c>
      <c r="E615" s="86">
        <v>3</v>
      </c>
      <c r="F615" s="86">
        <v>4</v>
      </c>
      <c r="G615" s="81" t="str">
        <f>IF('SUIVI DES VERIFICATIONS'!$D615="","",VLOOKUP(A615,'Liste détentions mat2k'!$A$1:$I$2946,5,FALSE))</f>
        <v xml:space="preserve">SSV - MAGASINS LOG VIVRES     </v>
      </c>
      <c r="H615" s="81" t="str">
        <f>IF('SUIVI DES VERIFICATIONS'!$E615="","",VLOOKUP(A615,'Liste détentions mat2k'!$A$1:$I$2946,7,FALSE))</f>
        <v xml:space="preserve">MAGASIN FROID NEGATIF         </v>
      </c>
      <c r="I615" s="102" t="str">
        <f>IF('SUIVI DES VERIFICATIONS'!$F615="","",VLOOKUP(A615,'Liste détentions mat2k'!$A$1:$I$2946,9,FALSE))</f>
        <v xml:space="preserve">MACHINE OUTILS ACCESSOIRES    </v>
      </c>
      <c r="J615" s="109" t="s">
        <v>525</v>
      </c>
      <c r="K615" s="104" t="s">
        <v>526</v>
      </c>
      <c r="L615" s="104" t="s">
        <v>525</v>
      </c>
      <c r="M615" s="104" t="s">
        <v>525</v>
      </c>
      <c r="N615" s="104" t="s">
        <v>525</v>
      </c>
      <c r="O615" s="104" t="s">
        <v>525</v>
      </c>
      <c r="P615" s="104"/>
      <c r="Q615" s="104"/>
      <c r="R615" s="104"/>
      <c r="S615" s="104"/>
      <c r="T615" s="104"/>
      <c r="U615" s="114"/>
      <c r="V615" s="123">
        <v>43497</v>
      </c>
      <c r="W615" s="117" t="s">
        <v>542</v>
      </c>
      <c r="X615" s="117" t="s">
        <v>825</v>
      </c>
      <c r="Y615" s="128" t="s">
        <v>594</v>
      </c>
      <c r="Z615" s="123">
        <v>43495</v>
      </c>
      <c r="AA615" s="132"/>
      <c r="AB615" s="151">
        <f>IF('SUIVI DES VERIFICATIONS'!$V615="","",IF('SUIVI DES VERIFICATIONS'!$V615&lt;='SUIVI DES VERIFICATIONS'!$AD615,0,'SUIVI DES VERIFICATIONS'!$V615-'SUIVI DES VERIFICATIONS'!$AD615))</f>
        <v>0</v>
      </c>
      <c r="AC615" s="134" t="str">
        <f t="shared" si="19"/>
        <v>FEVRIER</v>
      </c>
      <c r="AD615" s="135">
        <f>VLOOKUP('SUIVI DES VERIFICATIONS'!$AC615,'Liste 2'!$D$1:$E$12,2,FALSE)</f>
        <v>43524</v>
      </c>
      <c r="AE615" s="134">
        <f>IF('SUIVI DES VERIFICATIONS'!$V615="","",(MONTH('SUIVI DES VERIFICATIONS'!$V615))-(MONTH('SUIVI DES VERIFICATIONS'!$AD615)))</f>
        <v>0</v>
      </c>
      <c r="AF615" s="134" t="str">
        <f>IF(V615="","",VLOOKUP(MONTH(V615),LISTES!$A$15:$B$26,2,FALSE))</f>
        <v>FEVRIER</v>
      </c>
      <c r="AG615" s="136" t="s">
        <v>6</v>
      </c>
      <c r="AH615" s="81"/>
      <c r="AI615" s="81"/>
      <c r="AJ615" s="81"/>
      <c r="AK615" s="116"/>
      <c r="AL615" s="81"/>
      <c r="AM615" s="117"/>
      <c r="AN615" s="128"/>
      <c r="AO615" s="163">
        <f>IF('SUIVI DES VERIFICATIONS'!$V615&gt;0,IF('SUIVI DES VERIFICATIONS'!$W615="",1,0),0)</f>
        <v>0</v>
      </c>
      <c r="AP615" s="137">
        <f>IF('SUIVI DES VERIFICATIONS'!$V615&gt;0,IF('SUIVI DES VERIFICATIONS'!$X615="",1,0),0)</f>
        <v>0</v>
      </c>
      <c r="AQ615" s="137">
        <f>IF('SUIVI DES VERIFICATIONS'!$V615&gt;0,IF('SUIVI DES VERIFICATIONS'!$AG615="",1,0),0)</f>
        <v>0</v>
      </c>
      <c r="AR615" s="152" t="str">
        <f>IF(Y615="","",VLOOKUP(Y615,'[1]TABLEAU LC1'!A:A,1,FALSE))</f>
        <v>2019-227</v>
      </c>
    </row>
    <row r="616" spans="1:44" ht="30" customHeight="1">
      <c r="A616" s="94" t="str">
        <f t="shared" si="18"/>
        <v>43108-11-3-5</v>
      </c>
      <c r="B616" s="88">
        <v>43108</v>
      </c>
      <c r="C616" s="87" t="str">
        <f>VLOOKUP(A616,'Liste détentions mat2k'!$A$1:$I$2946,3,FALSE)</f>
        <v xml:space="preserve">GSBDD TOULON 2019             </v>
      </c>
      <c r="D616" s="89">
        <v>11</v>
      </c>
      <c r="E616" s="89">
        <v>3</v>
      </c>
      <c r="F616" s="89">
        <v>5</v>
      </c>
      <c r="G616" s="87" t="str">
        <f>IF('SUIVI DES VERIFICATIONS'!$D616="","",VLOOKUP(A616,'Liste détentions mat2k'!$A$1:$I$2946,5,FALSE))</f>
        <v xml:space="preserve">SSV - MAGASINS LOG VIVRES     </v>
      </c>
      <c r="H616" s="87" t="str">
        <f>IF('SUIVI DES VERIFICATIONS'!$E616="","",VLOOKUP(A616,'Liste détentions mat2k'!$A$1:$I$2946,7,FALSE))</f>
        <v xml:space="preserve">MAGASIN FROID NEGATIF         </v>
      </c>
      <c r="I616" s="101" t="str">
        <f>IF('SUIVI DES VERIFICATIONS'!$F616="","",VLOOKUP(A616,'Liste détentions mat2k'!$A$1:$I$2946,9,FALSE))</f>
        <v xml:space="preserve">MATERIEL DIVERS               </v>
      </c>
      <c r="J616" s="108" t="s">
        <v>525</v>
      </c>
      <c r="K616" s="105" t="s">
        <v>525</v>
      </c>
      <c r="L616" s="105" t="s">
        <v>526</v>
      </c>
      <c r="M616" s="105" t="s">
        <v>525</v>
      </c>
      <c r="N616" s="105" t="s">
        <v>525</v>
      </c>
      <c r="O616" s="105" t="s">
        <v>525</v>
      </c>
      <c r="P616" s="105"/>
      <c r="Q616" s="105"/>
      <c r="R616" s="105"/>
      <c r="S616" s="105"/>
      <c r="T616" s="105"/>
      <c r="U616" s="113"/>
      <c r="V616" s="122">
        <v>43528</v>
      </c>
      <c r="W616" s="119" t="s">
        <v>542</v>
      </c>
      <c r="X616" s="119" t="s">
        <v>825</v>
      </c>
      <c r="Y616" s="127" t="s">
        <v>851</v>
      </c>
      <c r="Z616" s="122">
        <v>43525</v>
      </c>
      <c r="AA616" s="131"/>
      <c r="AB616" s="149">
        <f>IF('SUIVI DES VERIFICATIONS'!$V616="","",IF('SUIVI DES VERIFICATIONS'!$V616&lt;='SUIVI DES VERIFICATIONS'!$AD616,0,'SUIVI DES VERIFICATIONS'!$V616-'SUIVI DES VERIFICATIONS'!$AD616))</f>
        <v>0</v>
      </c>
      <c r="AC616" s="138" t="str">
        <f t="shared" si="19"/>
        <v>MARS</v>
      </c>
      <c r="AD616" s="139">
        <f>VLOOKUP('SUIVI DES VERIFICATIONS'!$AC616,'Liste 2'!$D$1:$E$12,2,FALSE)</f>
        <v>43555</v>
      </c>
      <c r="AE616" s="138">
        <f>IF('SUIVI DES VERIFICATIONS'!$V616="","",(MONTH('SUIVI DES VERIFICATIONS'!$V616))-(MONTH('SUIVI DES VERIFICATIONS'!$AD616)))</f>
        <v>0</v>
      </c>
      <c r="AF616" s="138" t="str">
        <f>IF(V616="","",VLOOKUP(MONTH(V616),LISTES!$A$15:$B$26,2,FALSE))</f>
        <v>MARS</v>
      </c>
      <c r="AG616" s="140" t="s">
        <v>8</v>
      </c>
      <c r="AH616" s="87"/>
      <c r="AI616" s="87"/>
      <c r="AJ616" s="87"/>
      <c r="AK616" s="118"/>
      <c r="AL616" s="87"/>
      <c r="AM616" s="119"/>
      <c r="AN616" s="127"/>
      <c r="AO616" s="162">
        <f>IF('SUIVI DES VERIFICATIONS'!$V616&gt;0,IF('SUIVI DES VERIFICATIONS'!$W616="",1,0),0)</f>
        <v>0</v>
      </c>
      <c r="AP616" s="141">
        <f>IF('SUIVI DES VERIFICATIONS'!$V616&gt;0,IF('SUIVI DES VERIFICATIONS'!$X616="",1,0),0)</f>
        <v>0</v>
      </c>
      <c r="AQ616" s="141">
        <f>IF('SUIVI DES VERIFICATIONS'!$V616&gt;0,IF('SUIVI DES VERIFICATIONS'!$AG616="",1,0),0)</f>
        <v>0</v>
      </c>
      <c r="AR616" s="150" t="str">
        <f>IF(Y616="","",VLOOKUP(Y616,'[1]TABLEAU LC1'!A:A,1,FALSE))</f>
        <v>2019-707</v>
      </c>
    </row>
    <row r="617" spans="1:44" ht="30" customHeight="1">
      <c r="A617" s="95" t="str">
        <f t="shared" si="18"/>
        <v>43108-1-1-4</v>
      </c>
      <c r="B617" s="85">
        <v>43108</v>
      </c>
      <c r="C617" s="81" t="str">
        <f>VLOOKUP(A617,'Liste détentions mat2k'!$A$1:$I$2946,3,FALSE)</f>
        <v xml:space="preserve">GSBDD TOULON 2019             </v>
      </c>
      <c r="D617" s="86">
        <v>1</v>
      </c>
      <c r="E617" s="86">
        <v>1</v>
      </c>
      <c r="F617" s="86">
        <v>4</v>
      </c>
      <c r="G617" s="81" t="str">
        <f>IF('SUIVI DES VERIFICATIONS'!$D617="","",VLOOKUP(A617,'Liste détentions mat2k'!$A$1:$I$2946,5,FALSE))</f>
        <v xml:space="preserve">CHEFFERIE                     </v>
      </c>
      <c r="H617" s="81" t="str">
        <f>IF('SUIVI DES VERIFICATIONS'!$E617="","",VLOOKUP(A617,'Liste détentions mat2k'!$A$1:$I$2946,7,FALSE))</f>
        <v xml:space="preserve">CHEFFERIE                     </v>
      </c>
      <c r="I617" s="102" t="str">
        <f>IF('SUIVI DES VERIFICATIONS'!$F617="","",VLOOKUP(A617,'Liste détentions mat2k'!$A$1:$I$2946,9,FALSE))</f>
        <v xml:space="preserve">AUDIOVISUEL                   </v>
      </c>
      <c r="J617" s="109"/>
      <c r="K617" s="104" t="s">
        <v>525</v>
      </c>
      <c r="L617" s="104" t="s">
        <v>525</v>
      </c>
      <c r="M617" s="104" t="s">
        <v>525</v>
      </c>
      <c r="N617" s="104" t="s">
        <v>526</v>
      </c>
      <c r="O617" s="104" t="s">
        <v>525</v>
      </c>
      <c r="P617" s="104"/>
      <c r="Q617" s="104"/>
      <c r="R617" s="104"/>
      <c r="S617" s="104"/>
      <c r="T617" s="104"/>
      <c r="U617" s="114"/>
      <c r="V617" s="123"/>
      <c r="W617" s="117"/>
      <c r="X617" s="117"/>
      <c r="Y617" s="128"/>
      <c r="Z617" s="123">
        <v>43584</v>
      </c>
      <c r="AA617" s="132"/>
      <c r="AB617" s="151" t="str">
        <f>IF('SUIVI DES VERIFICATIONS'!$V617="","",IF('SUIVI DES VERIFICATIONS'!$V617&lt;='SUIVI DES VERIFICATIONS'!$AD617,0,'SUIVI DES VERIFICATIONS'!$V617-'SUIVI DES VERIFICATIONS'!$AD617))</f>
        <v/>
      </c>
      <c r="AC617" s="134" t="str">
        <f t="shared" si="19"/>
        <v>MAI</v>
      </c>
      <c r="AD617" s="135">
        <f>VLOOKUP('SUIVI DES VERIFICATIONS'!$AC617,'Liste 2'!$D$1:$E$12,2,FALSE)</f>
        <v>43616</v>
      </c>
      <c r="AE617" s="134" t="str">
        <f>IF('SUIVI DES VERIFICATIONS'!$V617="","",(MONTH('SUIVI DES VERIFICATIONS'!$V617))-(MONTH('SUIVI DES VERIFICATIONS'!$AD617)))</f>
        <v/>
      </c>
      <c r="AF617" s="134" t="str">
        <f>IF(V617="","",VLOOKUP(MONTH(V617),LISTES!$A$15:$B$26,2,FALSE))</f>
        <v/>
      </c>
      <c r="AG617" s="136"/>
      <c r="AH617" s="81"/>
      <c r="AI617" s="81"/>
      <c r="AJ617" s="81"/>
      <c r="AK617" s="116"/>
      <c r="AL617" s="81"/>
      <c r="AM617" s="117"/>
      <c r="AN617" s="128"/>
      <c r="AO617" s="163">
        <f>IF('SUIVI DES VERIFICATIONS'!$V617&gt;0,IF('SUIVI DES VERIFICATIONS'!$W617="",1,0),0)</f>
        <v>0</v>
      </c>
      <c r="AP617" s="137">
        <f>IF('SUIVI DES VERIFICATIONS'!$V617&gt;0,IF('SUIVI DES VERIFICATIONS'!$X617="",1,0),0)</f>
        <v>0</v>
      </c>
      <c r="AQ617" s="137">
        <f>IF('SUIVI DES VERIFICATIONS'!$V617&gt;0,IF('SUIVI DES VERIFICATIONS'!$AG617="",1,0),0)</f>
        <v>0</v>
      </c>
      <c r="AR617" s="152" t="str">
        <f>IF(Y617="","",VLOOKUP(Y617,'[1]TABLEAU LC1'!A:A,1,FALSE))</f>
        <v/>
      </c>
    </row>
    <row r="618" spans="1:44" ht="30" customHeight="1">
      <c r="A618" s="94" t="str">
        <f t="shared" si="18"/>
        <v>43108-11-4-2</v>
      </c>
      <c r="B618" s="88">
        <v>43108</v>
      </c>
      <c r="C618" s="87" t="str">
        <f>VLOOKUP(A618,'Liste détentions mat2k'!$A$1:$I$2946,3,FALSE)</f>
        <v xml:space="preserve">GSBDD TOULON 2019             </v>
      </c>
      <c r="D618" s="89">
        <v>11</v>
      </c>
      <c r="E618" s="89">
        <v>4</v>
      </c>
      <c r="F618" s="89">
        <v>2</v>
      </c>
      <c r="G618" s="87" t="str">
        <f>IF('SUIVI DES VERIFICATIONS'!$D618="","",VLOOKUP(A618,'Liste détentions mat2k'!$A$1:$I$2946,5,FALSE))</f>
        <v xml:space="preserve">SSV - MAGASINS LOG VIVRES     </v>
      </c>
      <c r="H618" s="87" t="str">
        <f>IF('SUIVI DES VERIFICATIONS'!$E618="","",VLOOKUP(A618,'Liste détentions mat2k'!$A$1:$I$2946,7,FALSE))</f>
        <v xml:space="preserve">MAGASIN FROID POSITIF         </v>
      </c>
      <c r="I618" s="101" t="str">
        <f>IF('SUIVI DES VERIFICATIONS'!$F618="","",VLOOKUP(A618,'Liste détentions mat2k'!$A$1:$I$2946,9,FALSE))</f>
        <v xml:space="preserve">APPAREIL DE MESURE            </v>
      </c>
      <c r="J618" s="108" t="s">
        <v>525</v>
      </c>
      <c r="K618" s="105" t="s">
        <v>525</v>
      </c>
      <c r="L618" s="105" t="s">
        <v>525</v>
      </c>
      <c r="M618" s="105" t="s">
        <v>525</v>
      </c>
      <c r="N618" s="105" t="s">
        <v>525</v>
      </c>
      <c r="O618" s="105" t="s">
        <v>526</v>
      </c>
      <c r="P618" s="105"/>
      <c r="Q618" s="105"/>
      <c r="R618" s="105"/>
      <c r="S618" s="105"/>
      <c r="T618" s="105"/>
      <c r="U618" s="113"/>
      <c r="V618" s="122"/>
      <c r="W618" s="119"/>
      <c r="X618" s="119"/>
      <c r="Y618" s="127"/>
      <c r="Z618" s="122"/>
      <c r="AA618" s="131"/>
      <c r="AB618" s="149" t="str">
        <f>IF('SUIVI DES VERIFICATIONS'!$V618="","",IF('SUIVI DES VERIFICATIONS'!$V618&lt;='SUIVI DES VERIFICATIONS'!$AD618,0,'SUIVI DES VERIFICATIONS'!$V618-'SUIVI DES VERIFICATIONS'!$AD618))</f>
        <v/>
      </c>
      <c r="AC618" s="138" t="str">
        <f t="shared" si="19"/>
        <v>JUIN</v>
      </c>
      <c r="AD618" s="139">
        <f>VLOOKUP('SUIVI DES VERIFICATIONS'!$AC618,'Liste 2'!$D$1:$E$12,2,FALSE)</f>
        <v>43646</v>
      </c>
      <c r="AE618" s="138" t="str">
        <f>IF('SUIVI DES VERIFICATIONS'!$V618="","",(MONTH('SUIVI DES VERIFICATIONS'!$V618))-(MONTH('SUIVI DES VERIFICATIONS'!$AD618)))</f>
        <v/>
      </c>
      <c r="AF618" s="138" t="str">
        <f>IF(V618="","",VLOOKUP(MONTH(V618),LISTES!$A$15:$B$26,2,FALSE))</f>
        <v/>
      </c>
      <c r="AG618" s="140"/>
      <c r="AH618" s="87"/>
      <c r="AI618" s="87"/>
      <c r="AJ618" s="87"/>
      <c r="AK618" s="118"/>
      <c r="AL618" s="87"/>
      <c r="AM618" s="119"/>
      <c r="AN618" s="127"/>
      <c r="AO618" s="162">
        <f>IF('SUIVI DES VERIFICATIONS'!$V618&gt;0,IF('SUIVI DES VERIFICATIONS'!$W618="",1,0),0)</f>
        <v>0</v>
      </c>
      <c r="AP618" s="141">
        <f>IF('SUIVI DES VERIFICATIONS'!$V618&gt;0,IF('SUIVI DES VERIFICATIONS'!$X618="",1,0),0)</f>
        <v>0</v>
      </c>
      <c r="AQ618" s="141">
        <f>IF('SUIVI DES VERIFICATIONS'!$V618&gt;0,IF('SUIVI DES VERIFICATIONS'!$AG618="",1,0),0)</f>
        <v>0</v>
      </c>
      <c r="AR618" s="150" t="str">
        <f>IF(Y618="","",VLOOKUP(Y618,'[1]TABLEAU LC1'!A:A,1,FALSE))</f>
        <v/>
      </c>
    </row>
    <row r="619" spans="1:44" ht="30" customHeight="1">
      <c r="A619" s="95" t="str">
        <f t="shared" si="18"/>
        <v>43108-11-4-3</v>
      </c>
      <c r="B619" s="85">
        <v>43108</v>
      </c>
      <c r="C619" s="81" t="str">
        <f>VLOOKUP(A619,'Liste détentions mat2k'!$A$1:$I$2946,3,FALSE)</f>
        <v xml:space="preserve">GSBDD TOULON 2019             </v>
      </c>
      <c r="D619" s="86">
        <v>11</v>
      </c>
      <c r="E619" s="86">
        <v>4</v>
      </c>
      <c r="F619" s="86">
        <v>3</v>
      </c>
      <c r="G619" s="81" t="str">
        <f>IF('SUIVI DES VERIFICATIONS'!$D619="","",VLOOKUP(A619,'Liste détentions mat2k'!$A$1:$I$2946,5,FALSE))</f>
        <v xml:space="preserve">SSV - MAGASINS LOG VIVRES     </v>
      </c>
      <c r="H619" s="81" t="str">
        <f>IF('SUIVI DES VERIFICATIONS'!$E619="","",VLOOKUP(A619,'Liste détentions mat2k'!$A$1:$I$2946,7,FALSE))</f>
        <v xml:space="preserve">MAGASIN FROID POSITIF         </v>
      </c>
      <c r="I619" s="102" t="str">
        <f>IF('SUIVI DES VERIFICATIONS'!$F619="","",VLOOKUP(A619,'Liste détentions mat2k'!$A$1:$I$2946,9,FALSE))</f>
        <v xml:space="preserve">MANUTENTION LEVAGE STOCKAGE   </v>
      </c>
      <c r="J619" s="109"/>
      <c r="K619" s="104" t="s">
        <v>525</v>
      </c>
      <c r="L619" s="104" t="s">
        <v>525</v>
      </c>
      <c r="M619" s="104" t="s">
        <v>525</v>
      </c>
      <c r="N619" s="104" t="s">
        <v>526</v>
      </c>
      <c r="O619" s="104" t="s">
        <v>525</v>
      </c>
      <c r="P619" s="104"/>
      <c r="Q619" s="104"/>
      <c r="R619" s="104"/>
      <c r="S619" s="104"/>
      <c r="T619" s="104"/>
      <c r="U619" s="114"/>
      <c r="V619" s="123"/>
      <c r="W619" s="117"/>
      <c r="X619" s="117"/>
      <c r="Y619" s="128"/>
      <c r="Z619" s="123">
        <v>43584</v>
      </c>
      <c r="AA619" s="132"/>
      <c r="AB619" s="151" t="str">
        <f>IF('SUIVI DES VERIFICATIONS'!$V619="","",IF('SUIVI DES VERIFICATIONS'!$V619&lt;='SUIVI DES VERIFICATIONS'!$AD619,0,'SUIVI DES VERIFICATIONS'!$V619-'SUIVI DES VERIFICATIONS'!$AD619))</f>
        <v/>
      </c>
      <c r="AC619" s="134" t="str">
        <f t="shared" si="19"/>
        <v>MAI</v>
      </c>
      <c r="AD619" s="135">
        <f>VLOOKUP('SUIVI DES VERIFICATIONS'!$AC619,'Liste 2'!$D$1:$E$12,2,FALSE)</f>
        <v>43616</v>
      </c>
      <c r="AE619" s="134" t="str">
        <f>IF('SUIVI DES VERIFICATIONS'!$V619="","",(MONTH('SUIVI DES VERIFICATIONS'!$V619))-(MONTH('SUIVI DES VERIFICATIONS'!$AD619)))</f>
        <v/>
      </c>
      <c r="AF619" s="134" t="str">
        <f>IF(V619="","",VLOOKUP(MONTH(V619),LISTES!$A$15:$B$26,2,FALSE))</f>
        <v/>
      </c>
      <c r="AG619" s="136"/>
      <c r="AH619" s="81"/>
      <c r="AI619" s="81"/>
      <c r="AJ619" s="81" t="s">
        <v>529</v>
      </c>
      <c r="AK619" s="116"/>
      <c r="AL619" s="81"/>
      <c r="AM619" s="117"/>
      <c r="AN619" s="128"/>
      <c r="AO619" s="163">
        <f>IF('SUIVI DES VERIFICATIONS'!$V619&gt;0,IF('SUIVI DES VERIFICATIONS'!$W619="",1,0),0)</f>
        <v>0</v>
      </c>
      <c r="AP619" s="137">
        <f>IF('SUIVI DES VERIFICATIONS'!$V619&gt;0,IF('SUIVI DES VERIFICATIONS'!$X619="",1,0),0)</f>
        <v>0</v>
      </c>
      <c r="AQ619" s="137">
        <f>IF('SUIVI DES VERIFICATIONS'!$V619&gt;0,IF('SUIVI DES VERIFICATIONS'!$AG619="",1,0),0)</f>
        <v>0</v>
      </c>
      <c r="AR619" s="152" t="str">
        <f>IF(Y619="","",VLOOKUP(Y619,'[1]TABLEAU LC1'!A:A,1,FALSE))</f>
        <v/>
      </c>
    </row>
    <row r="620" spans="1:44" ht="30" customHeight="1">
      <c r="A620" s="94" t="str">
        <f t="shared" si="18"/>
        <v>43108-11-4-4</v>
      </c>
      <c r="B620" s="88">
        <v>43108</v>
      </c>
      <c r="C620" s="87" t="str">
        <f>VLOOKUP(A620,'Liste détentions mat2k'!$A$1:$I$2946,3,FALSE)</f>
        <v xml:space="preserve">GSBDD TOULON 2019             </v>
      </c>
      <c r="D620" s="89">
        <v>11</v>
      </c>
      <c r="E620" s="89">
        <v>4</v>
      </c>
      <c r="F620" s="89">
        <v>4</v>
      </c>
      <c r="G620" s="87" t="str">
        <f>IF('SUIVI DES VERIFICATIONS'!$D620="","",VLOOKUP(A620,'Liste détentions mat2k'!$A$1:$I$2946,5,FALSE))</f>
        <v xml:space="preserve">SSV - MAGASINS LOG VIVRES     </v>
      </c>
      <c r="H620" s="87" t="str">
        <f>IF('SUIVI DES VERIFICATIONS'!$E620="","",VLOOKUP(A620,'Liste détentions mat2k'!$A$1:$I$2946,7,FALSE))</f>
        <v xml:space="preserve">MAGASIN FROID POSITIF         </v>
      </c>
      <c r="I620" s="101" t="str">
        <f>IF('SUIVI DES VERIFICATIONS'!$F620="","",VLOOKUP(A620,'Liste détentions mat2k'!$A$1:$I$2946,9,FALSE))</f>
        <v xml:space="preserve">MACHINE OUTILS ACCESSOIRES    </v>
      </c>
      <c r="J620" s="108" t="s">
        <v>525</v>
      </c>
      <c r="K620" s="105" t="s">
        <v>525</v>
      </c>
      <c r="L620" s="105" t="s">
        <v>525</v>
      </c>
      <c r="M620" s="105" t="s">
        <v>525</v>
      </c>
      <c r="N620" s="105" t="s">
        <v>526</v>
      </c>
      <c r="O620" s="105" t="s">
        <v>525</v>
      </c>
      <c r="P620" s="105"/>
      <c r="Q620" s="105"/>
      <c r="R620" s="105"/>
      <c r="S620" s="105"/>
      <c r="T620" s="105"/>
      <c r="U620" s="113"/>
      <c r="V620" s="122"/>
      <c r="W620" s="119"/>
      <c r="X620" s="119"/>
      <c r="Y620" s="127"/>
      <c r="Z620" s="122">
        <v>43584</v>
      </c>
      <c r="AA620" s="131"/>
      <c r="AB620" s="149" t="str">
        <f>IF('SUIVI DES VERIFICATIONS'!$V620="","",IF('SUIVI DES VERIFICATIONS'!$V620&lt;='SUIVI DES VERIFICATIONS'!$AD620,0,'SUIVI DES VERIFICATIONS'!$V620-'SUIVI DES VERIFICATIONS'!$AD620))</f>
        <v/>
      </c>
      <c r="AC620" s="138" t="str">
        <f t="shared" si="19"/>
        <v>MAI</v>
      </c>
      <c r="AD620" s="139">
        <f>VLOOKUP('SUIVI DES VERIFICATIONS'!$AC620,'Liste 2'!$D$1:$E$12,2,FALSE)</f>
        <v>43616</v>
      </c>
      <c r="AE620" s="138" t="str">
        <f>IF('SUIVI DES VERIFICATIONS'!$V620="","",(MONTH('SUIVI DES VERIFICATIONS'!$V620))-(MONTH('SUIVI DES VERIFICATIONS'!$AD620)))</f>
        <v/>
      </c>
      <c r="AF620" s="138" t="str">
        <f>IF(V620="","",VLOOKUP(MONTH(V620),LISTES!$A$15:$B$26,2,FALSE))</f>
        <v/>
      </c>
      <c r="AG620" s="140"/>
      <c r="AH620" s="87"/>
      <c r="AI620" s="87"/>
      <c r="AJ620" s="87"/>
      <c r="AK620" s="118"/>
      <c r="AL620" s="87"/>
      <c r="AM620" s="119"/>
      <c r="AN620" s="127"/>
      <c r="AO620" s="162">
        <f>IF('SUIVI DES VERIFICATIONS'!$V620&gt;0,IF('SUIVI DES VERIFICATIONS'!$W620="",1,0),0)</f>
        <v>0</v>
      </c>
      <c r="AP620" s="141">
        <f>IF('SUIVI DES VERIFICATIONS'!$V620&gt;0,IF('SUIVI DES VERIFICATIONS'!$X620="",1,0),0)</f>
        <v>0</v>
      </c>
      <c r="AQ620" s="141">
        <f>IF('SUIVI DES VERIFICATIONS'!$V620&gt;0,IF('SUIVI DES VERIFICATIONS'!$AG620="",1,0),0)</f>
        <v>0</v>
      </c>
      <c r="AR620" s="150" t="str">
        <f>IF(Y620="","",VLOOKUP(Y620,'[1]TABLEAU LC1'!A:A,1,FALSE))</f>
        <v/>
      </c>
    </row>
    <row r="621" spans="1:44" ht="30" customHeight="1">
      <c r="A621" s="95" t="str">
        <f t="shared" si="18"/>
        <v>43108-11-4-5</v>
      </c>
      <c r="B621" s="85">
        <v>43108</v>
      </c>
      <c r="C621" s="81" t="str">
        <f>VLOOKUP(A621,'Liste détentions mat2k'!$A$1:$I$2946,3,FALSE)</f>
        <v xml:space="preserve">GSBDD TOULON 2019             </v>
      </c>
      <c r="D621" s="86">
        <v>11</v>
      </c>
      <c r="E621" s="86">
        <v>4</v>
      </c>
      <c r="F621" s="86">
        <v>5</v>
      </c>
      <c r="G621" s="81" t="str">
        <f>IF('SUIVI DES VERIFICATIONS'!$D621="","",VLOOKUP(A621,'Liste détentions mat2k'!$A$1:$I$2946,5,FALSE))</f>
        <v xml:space="preserve">SSV - MAGASINS LOG VIVRES     </v>
      </c>
      <c r="H621" s="81" t="str">
        <f>IF('SUIVI DES VERIFICATIONS'!$E621="","",VLOOKUP(A621,'Liste détentions mat2k'!$A$1:$I$2946,7,FALSE))</f>
        <v xml:space="preserve">MAGASIN FROID POSITIF         </v>
      </c>
      <c r="I621" s="102" t="str">
        <f>IF('SUIVI DES VERIFICATIONS'!$F621="","",VLOOKUP(A621,'Liste détentions mat2k'!$A$1:$I$2946,9,FALSE))</f>
        <v xml:space="preserve">MATERIEL DIVERS               </v>
      </c>
      <c r="J621" s="109" t="s">
        <v>525</v>
      </c>
      <c r="K621" s="104" t="s">
        <v>525</v>
      </c>
      <c r="L621" s="104" t="s">
        <v>525</v>
      </c>
      <c r="M621" s="104" t="s">
        <v>525</v>
      </c>
      <c r="N621" s="104" t="s">
        <v>525</v>
      </c>
      <c r="O621" s="104" t="s">
        <v>526</v>
      </c>
      <c r="P621" s="104"/>
      <c r="Q621" s="104"/>
      <c r="R621" s="104"/>
      <c r="S621" s="104"/>
      <c r="T621" s="104"/>
      <c r="U621" s="114"/>
      <c r="V621" s="123"/>
      <c r="W621" s="117"/>
      <c r="X621" s="117"/>
      <c r="Y621" s="128"/>
      <c r="Z621" s="123"/>
      <c r="AA621" s="132"/>
      <c r="AB621" s="151" t="str">
        <f>IF('SUIVI DES VERIFICATIONS'!$V621="","",IF('SUIVI DES VERIFICATIONS'!$V621&lt;='SUIVI DES VERIFICATIONS'!$AD621,0,'SUIVI DES VERIFICATIONS'!$V621-'SUIVI DES VERIFICATIONS'!$AD621))</f>
        <v/>
      </c>
      <c r="AC621" s="134" t="str">
        <f t="shared" si="19"/>
        <v>JUIN</v>
      </c>
      <c r="AD621" s="135">
        <f>VLOOKUP('SUIVI DES VERIFICATIONS'!$AC621,'Liste 2'!$D$1:$E$12,2,FALSE)</f>
        <v>43646</v>
      </c>
      <c r="AE621" s="134" t="str">
        <f>IF('SUIVI DES VERIFICATIONS'!$V621="","",(MONTH('SUIVI DES VERIFICATIONS'!$V621))-(MONTH('SUIVI DES VERIFICATIONS'!$AD621)))</f>
        <v/>
      </c>
      <c r="AF621" s="134" t="str">
        <f>IF(V621="","",VLOOKUP(MONTH(V621),LISTES!$A$15:$B$26,2,FALSE))</f>
        <v/>
      </c>
      <c r="AG621" s="136"/>
      <c r="AH621" s="81"/>
      <c r="AI621" s="81"/>
      <c r="AJ621" s="81"/>
      <c r="AK621" s="116"/>
      <c r="AL621" s="81"/>
      <c r="AM621" s="117"/>
      <c r="AN621" s="128"/>
      <c r="AO621" s="163">
        <f>IF('SUIVI DES VERIFICATIONS'!$V621&gt;0,IF('SUIVI DES VERIFICATIONS'!$W621="",1,0),0)</f>
        <v>0</v>
      </c>
      <c r="AP621" s="137">
        <f>IF('SUIVI DES VERIFICATIONS'!$V621&gt;0,IF('SUIVI DES VERIFICATIONS'!$X621="",1,0),0)</f>
        <v>0</v>
      </c>
      <c r="AQ621" s="137">
        <f>IF('SUIVI DES VERIFICATIONS'!$V621&gt;0,IF('SUIVI DES VERIFICATIONS'!$AG621="",1,0),0)</f>
        <v>0</v>
      </c>
      <c r="AR621" s="152" t="str">
        <f>IF(Y621="","",VLOOKUP(Y621,'[1]TABLEAU LC1'!A:A,1,FALSE))</f>
        <v/>
      </c>
    </row>
    <row r="622" spans="1:44" ht="30" customHeight="1">
      <c r="A622" s="94" t="str">
        <f t="shared" si="18"/>
        <v>43108-1-1-5</v>
      </c>
      <c r="B622" s="88">
        <v>43108</v>
      </c>
      <c r="C622" s="87" t="str">
        <f>VLOOKUP(A622,'Liste détentions mat2k'!$A$1:$I$2946,3,FALSE)</f>
        <v xml:space="preserve">GSBDD TOULON 2019             </v>
      </c>
      <c r="D622" s="89">
        <v>1</v>
      </c>
      <c r="E622" s="89">
        <v>1</v>
      </c>
      <c r="F622" s="89">
        <v>5</v>
      </c>
      <c r="G622" s="87" t="str">
        <f>IF('SUIVI DES VERIFICATIONS'!$D622="","",VLOOKUP(A622,'Liste détentions mat2k'!$A$1:$I$2946,5,FALSE))</f>
        <v xml:space="preserve">CHEFFERIE                     </v>
      </c>
      <c r="H622" s="87" t="str">
        <f>IF('SUIVI DES VERIFICATIONS'!$E622="","",VLOOKUP(A622,'Liste détentions mat2k'!$A$1:$I$2946,7,FALSE))</f>
        <v xml:space="preserve">CHEFFERIE                     </v>
      </c>
      <c r="I622" s="101" t="str">
        <f>IF('SUIVI DES VERIFICATIONS'!$F622="","",VLOOKUP(A622,'Liste détentions mat2k'!$A$1:$I$2946,9,FALSE))</f>
        <v xml:space="preserve">PATRIMOINE                    </v>
      </c>
      <c r="J622" s="108" t="s">
        <v>525</v>
      </c>
      <c r="K622" s="105" t="s">
        <v>526</v>
      </c>
      <c r="L622" s="105" t="s">
        <v>525</v>
      </c>
      <c r="M622" s="105" t="s">
        <v>525</v>
      </c>
      <c r="N622" s="105" t="s">
        <v>525</v>
      </c>
      <c r="O622" s="105" t="s">
        <v>525</v>
      </c>
      <c r="P622" s="105"/>
      <c r="Q622" s="105"/>
      <c r="R622" s="105"/>
      <c r="S622" s="105"/>
      <c r="T622" s="105"/>
      <c r="U622" s="113"/>
      <c r="V622" s="122">
        <v>43507</v>
      </c>
      <c r="W622" s="119" t="s">
        <v>542</v>
      </c>
      <c r="X622" s="119" t="s">
        <v>825</v>
      </c>
      <c r="Y622" s="127" t="s">
        <v>661</v>
      </c>
      <c r="Z622" s="122">
        <v>43495</v>
      </c>
      <c r="AA622" s="131"/>
      <c r="AB622" s="149">
        <f>IF('SUIVI DES VERIFICATIONS'!$V622="","",IF('SUIVI DES VERIFICATIONS'!$V622&lt;='SUIVI DES VERIFICATIONS'!$AD622,0,'SUIVI DES VERIFICATIONS'!$V622-'SUIVI DES VERIFICATIONS'!$AD622))</f>
        <v>0</v>
      </c>
      <c r="AC622" s="138" t="str">
        <f t="shared" si="19"/>
        <v>FEVRIER</v>
      </c>
      <c r="AD622" s="139">
        <f>VLOOKUP('SUIVI DES VERIFICATIONS'!$AC622,'Liste 2'!$D$1:$E$12,2,FALSE)</f>
        <v>43524</v>
      </c>
      <c r="AE622" s="138">
        <f>IF('SUIVI DES VERIFICATIONS'!$V622="","",(MONTH('SUIVI DES VERIFICATIONS'!$V622))-(MONTH('SUIVI DES VERIFICATIONS'!$AD622)))</f>
        <v>0</v>
      </c>
      <c r="AF622" s="138" t="str">
        <f>IF(V622="","",VLOOKUP(MONTH(V622),LISTES!$A$15:$B$26,2,FALSE))</f>
        <v>FEVRIER</v>
      </c>
      <c r="AG622" s="140" t="s">
        <v>7</v>
      </c>
      <c r="AH622" s="87"/>
      <c r="AI622" s="87"/>
      <c r="AJ622" s="87"/>
      <c r="AK622" s="118"/>
      <c r="AL622" s="87"/>
      <c r="AM622" s="119"/>
      <c r="AN622" s="127"/>
      <c r="AO622" s="162">
        <f>IF('SUIVI DES VERIFICATIONS'!$V622&gt;0,IF('SUIVI DES VERIFICATIONS'!$W622="",1,0),0)</f>
        <v>0</v>
      </c>
      <c r="AP622" s="141">
        <f>IF('SUIVI DES VERIFICATIONS'!$V622&gt;0,IF('SUIVI DES VERIFICATIONS'!$X622="",1,0),0)</f>
        <v>0</v>
      </c>
      <c r="AQ622" s="141">
        <f>IF('SUIVI DES VERIFICATIONS'!$V622&gt;0,IF('SUIVI DES VERIFICATIONS'!$AG622="",1,0),0)</f>
        <v>0</v>
      </c>
      <c r="AR622" s="150" t="str">
        <f>IF(Y622="","",VLOOKUP(Y622,'[1]TABLEAU LC1'!A:A,1,FALSE))</f>
        <v>2019-332</v>
      </c>
    </row>
    <row r="623" spans="1:44" ht="30" customHeight="1">
      <c r="A623" s="95" t="str">
        <f t="shared" si="18"/>
        <v>43108-11-5-1</v>
      </c>
      <c r="B623" s="85">
        <v>43108</v>
      </c>
      <c r="C623" s="81" t="str">
        <f>VLOOKUP(A623,'Liste détentions mat2k'!$A$1:$I$2946,3,FALSE)</f>
        <v xml:space="preserve">GSBDD TOULON 2019             </v>
      </c>
      <c r="D623" s="86">
        <v>11</v>
      </c>
      <c r="E623" s="86">
        <v>5</v>
      </c>
      <c r="F623" s="86">
        <v>1</v>
      </c>
      <c r="G623" s="81" t="str">
        <f>IF('SUIVI DES VERIFICATIONS'!$D623="","",VLOOKUP(A623,'Liste détentions mat2k'!$A$1:$I$2946,5,FALSE))</f>
        <v xml:space="preserve">SSV - MAGASINS LOG VIVRES     </v>
      </c>
      <c r="H623" s="81" t="str">
        <f>IF('SUIVI DES VERIFICATIONS'!$E623="","",VLOOKUP(A623,'Liste détentions mat2k'!$A$1:$I$2946,7,FALSE))</f>
        <v xml:space="preserve">VIVRES OPERATIONNELLES        </v>
      </c>
      <c r="I623" s="102" t="str">
        <f>IF('SUIVI DES VERIFICATIONS'!$F623="","",VLOOKUP(A623,'Liste détentions mat2k'!$A$1:$I$2946,9,FALSE))</f>
        <v xml:space="preserve">CASERNEMENT                   </v>
      </c>
      <c r="J623" s="109" t="s">
        <v>525</v>
      </c>
      <c r="K623" s="104" t="s">
        <v>525</v>
      </c>
      <c r="L623" s="104" t="s">
        <v>526</v>
      </c>
      <c r="M623" s="104" t="s">
        <v>525</v>
      </c>
      <c r="N623" s="104" t="s">
        <v>525</v>
      </c>
      <c r="O623" s="104" t="s">
        <v>525</v>
      </c>
      <c r="P623" s="104"/>
      <c r="Q623" s="104"/>
      <c r="R623" s="104"/>
      <c r="S623" s="104"/>
      <c r="T623" s="104"/>
      <c r="U623" s="114"/>
      <c r="V623" s="123">
        <v>43531</v>
      </c>
      <c r="W623" s="117" t="s">
        <v>542</v>
      </c>
      <c r="X623" s="117" t="s">
        <v>825</v>
      </c>
      <c r="Y623" s="128" t="s">
        <v>843</v>
      </c>
      <c r="Z623" s="123">
        <v>43525</v>
      </c>
      <c r="AA623" s="132"/>
      <c r="AB623" s="151">
        <f>IF('SUIVI DES VERIFICATIONS'!$V623="","",IF('SUIVI DES VERIFICATIONS'!$V623&lt;='SUIVI DES VERIFICATIONS'!$AD623,0,'SUIVI DES VERIFICATIONS'!$V623-'SUIVI DES VERIFICATIONS'!$AD623))</f>
        <v>0</v>
      </c>
      <c r="AC623" s="134" t="str">
        <f t="shared" si="19"/>
        <v>MARS</v>
      </c>
      <c r="AD623" s="135">
        <f>VLOOKUP('SUIVI DES VERIFICATIONS'!$AC623,'Liste 2'!$D$1:$E$12,2,FALSE)</f>
        <v>43555</v>
      </c>
      <c r="AE623" s="134">
        <f>IF('SUIVI DES VERIFICATIONS'!$V623="","",(MONTH('SUIVI DES VERIFICATIONS'!$V623))-(MONTH('SUIVI DES VERIFICATIONS'!$AD623)))</f>
        <v>0</v>
      </c>
      <c r="AF623" s="134" t="str">
        <f>IF(V623="","",VLOOKUP(MONTH(V623),LISTES!$A$15:$B$26,2,FALSE))</f>
        <v>MARS</v>
      </c>
      <c r="AG623" s="136" t="s">
        <v>8</v>
      </c>
      <c r="AH623" s="81"/>
      <c r="AI623" s="81"/>
      <c r="AJ623" s="81"/>
      <c r="AK623" s="116"/>
      <c r="AL623" s="81"/>
      <c r="AM623" s="117"/>
      <c r="AN623" s="128"/>
      <c r="AO623" s="163">
        <f>IF('SUIVI DES VERIFICATIONS'!$V623&gt;0,IF('SUIVI DES VERIFICATIONS'!$W623="",1,0),0)</f>
        <v>0</v>
      </c>
      <c r="AP623" s="137">
        <f>IF('SUIVI DES VERIFICATIONS'!$V623&gt;0,IF('SUIVI DES VERIFICATIONS'!$X623="",1,0),0)</f>
        <v>0</v>
      </c>
      <c r="AQ623" s="137">
        <f>IF('SUIVI DES VERIFICATIONS'!$V623&gt;0,IF('SUIVI DES VERIFICATIONS'!$AG623="",1,0),0)</f>
        <v>0</v>
      </c>
      <c r="AR623" s="152" t="str">
        <f>IF(Y623="","",VLOOKUP(Y623,'[1]TABLEAU LC1'!A:A,1,FALSE))</f>
        <v>2019-685</v>
      </c>
    </row>
    <row r="624" spans="1:44" ht="30" customHeight="1">
      <c r="A624" s="94" t="str">
        <f t="shared" si="18"/>
        <v>43108-11-5-2</v>
      </c>
      <c r="B624" s="88">
        <v>43108</v>
      </c>
      <c r="C624" s="87" t="str">
        <f>VLOOKUP(A624,'Liste détentions mat2k'!$A$1:$I$2946,3,FALSE)</f>
        <v xml:space="preserve">GSBDD TOULON 2019             </v>
      </c>
      <c r="D624" s="89">
        <v>11</v>
      </c>
      <c r="E624" s="89">
        <v>5</v>
      </c>
      <c r="F624" s="89">
        <v>2</v>
      </c>
      <c r="G624" s="87" t="str">
        <f>IF('SUIVI DES VERIFICATIONS'!$D624="","",VLOOKUP(A624,'Liste détentions mat2k'!$A$1:$I$2946,5,FALSE))</f>
        <v xml:space="preserve">SSV - MAGASINS LOG VIVRES     </v>
      </c>
      <c r="H624" s="87" t="str">
        <f>IF('SUIVI DES VERIFICATIONS'!$E624="","",VLOOKUP(A624,'Liste détentions mat2k'!$A$1:$I$2946,7,FALSE))</f>
        <v xml:space="preserve">VIVRES OPERATIONNELLES        </v>
      </c>
      <c r="I624" s="101" t="str">
        <f>IF('SUIVI DES VERIFICATIONS'!$F624="","",VLOOKUP(A624,'Liste détentions mat2k'!$A$1:$I$2946,9,FALSE))</f>
        <v xml:space="preserve">APPAREIL DE MESURE            </v>
      </c>
      <c r="J624" s="108" t="s">
        <v>525</v>
      </c>
      <c r="K624" s="105" t="s">
        <v>525</v>
      </c>
      <c r="L624" s="105" t="s">
        <v>525</v>
      </c>
      <c r="M624" s="105" t="s">
        <v>526</v>
      </c>
      <c r="N624" s="105" t="s">
        <v>525</v>
      </c>
      <c r="O624" s="105" t="s">
        <v>525</v>
      </c>
      <c r="P624" s="105"/>
      <c r="Q624" s="105"/>
      <c r="R624" s="105"/>
      <c r="S624" s="105"/>
      <c r="T624" s="105"/>
      <c r="U624" s="113"/>
      <c r="V624" s="122">
        <v>43563</v>
      </c>
      <c r="W624" s="119" t="s">
        <v>542</v>
      </c>
      <c r="X624" s="119" t="s">
        <v>825</v>
      </c>
      <c r="Y624" s="127" t="s">
        <v>1000</v>
      </c>
      <c r="Z624" s="122">
        <v>43553</v>
      </c>
      <c r="AA624" s="131"/>
      <c r="AB624" s="149">
        <f>IF('SUIVI DES VERIFICATIONS'!$V624="","",IF('SUIVI DES VERIFICATIONS'!$V624&lt;='SUIVI DES VERIFICATIONS'!$AD624,0,'SUIVI DES VERIFICATIONS'!$V624-'SUIVI DES VERIFICATIONS'!$AD624))</f>
        <v>0</v>
      </c>
      <c r="AC624" s="138" t="str">
        <f t="shared" si="19"/>
        <v>AVRIL</v>
      </c>
      <c r="AD624" s="139">
        <f>VLOOKUP('SUIVI DES VERIFICATIONS'!$AC624,'Liste 2'!$D$1:$E$12,2,FALSE)</f>
        <v>43585</v>
      </c>
      <c r="AE624" s="138">
        <f>IF('SUIVI DES VERIFICATIONS'!$V624="","",(MONTH('SUIVI DES VERIFICATIONS'!$V624))-(MONTH('SUIVI DES VERIFICATIONS'!$AD624)))</f>
        <v>0</v>
      </c>
      <c r="AF624" s="138" t="str">
        <f>IF(V624="","",VLOOKUP(MONTH(V624),LISTES!$A$15:$B$26,2,FALSE))</f>
        <v>AVRIL</v>
      </c>
      <c r="AG624" s="140" t="s">
        <v>9</v>
      </c>
      <c r="AH624" s="87"/>
      <c r="AI624" s="87"/>
      <c r="AJ624" s="87"/>
      <c r="AK624" s="118"/>
      <c r="AL624" s="87"/>
      <c r="AM624" s="119"/>
      <c r="AN624" s="127"/>
      <c r="AO624" s="162">
        <f>IF('SUIVI DES VERIFICATIONS'!$V624&gt;0,IF('SUIVI DES VERIFICATIONS'!$W624="",1,0),0)</f>
        <v>0</v>
      </c>
      <c r="AP624" s="141">
        <f>IF('SUIVI DES VERIFICATIONS'!$V624&gt;0,IF('SUIVI DES VERIFICATIONS'!$X624="",1,0),0)</f>
        <v>0</v>
      </c>
      <c r="AQ624" s="141">
        <f>IF('SUIVI DES VERIFICATIONS'!$V624&gt;0,IF('SUIVI DES VERIFICATIONS'!$AG624="",1,0),0)</f>
        <v>0</v>
      </c>
      <c r="AR624" s="150" t="str">
        <f>IF(Y624="","",VLOOKUP(Y624,'[1]TABLEAU LC1'!A:A,1,FALSE))</f>
        <v>2019-1105</v>
      </c>
    </row>
    <row r="625" spans="1:44" ht="30" customHeight="1">
      <c r="A625" s="95" t="str">
        <f t="shared" si="18"/>
        <v>43108-11-5-3</v>
      </c>
      <c r="B625" s="85">
        <v>43108</v>
      </c>
      <c r="C625" s="81" t="str">
        <f>VLOOKUP(A625,'Liste détentions mat2k'!$A$1:$I$2946,3,FALSE)</f>
        <v xml:space="preserve">GSBDD TOULON 2019             </v>
      </c>
      <c r="D625" s="86">
        <v>11</v>
      </c>
      <c r="E625" s="86">
        <v>5</v>
      </c>
      <c r="F625" s="86">
        <v>3</v>
      </c>
      <c r="G625" s="81" t="str">
        <f>IF('SUIVI DES VERIFICATIONS'!$D625="","",VLOOKUP(A625,'Liste détentions mat2k'!$A$1:$I$2946,5,FALSE))</f>
        <v xml:space="preserve">SSV - MAGASINS LOG VIVRES     </v>
      </c>
      <c r="H625" s="81" t="str">
        <f>IF('SUIVI DES VERIFICATIONS'!$E625="","",VLOOKUP(A625,'Liste détentions mat2k'!$A$1:$I$2946,7,FALSE))</f>
        <v xml:space="preserve">VIVRES OPERATIONNELLES        </v>
      </c>
      <c r="I625" s="102" t="str">
        <f>IF('SUIVI DES VERIFICATIONS'!$F625="","",VLOOKUP(A625,'Liste détentions mat2k'!$A$1:$I$2946,9,FALSE))</f>
        <v xml:space="preserve">MANUTENTION LEVAGE STOCKAGE   </v>
      </c>
      <c r="J625" s="109"/>
      <c r="K625" s="104" t="s">
        <v>525</v>
      </c>
      <c r="L625" s="104" t="s">
        <v>525</v>
      </c>
      <c r="M625" s="104" t="s">
        <v>525</v>
      </c>
      <c r="N625" s="104" t="s">
        <v>525</v>
      </c>
      <c r="O625" s="104" t="s">
        <v>526</v>
      </c>
      <c r="P625" s="104"/>
      <c r="Q625" s="104"/>
      <c r="R625" s="104"/>
      <c r="S625" s="104"/>
      <c r="T625" s="104"/>
      <c r="U625" s="114"/>
      <c r="V625" s="123"/>
      <c r="W625" s="117"/>
      <c r="X625" s="117"/>
      <c r="Y625" s="128"/>
      <c r="Z625" s="123"/>
      <c r="AA625" s="132"/>
      <c r="AB625" s="151" t="str">
        <f>IF('SUIVI DES VERIFICATIONS'!$V625="","",IF('SUIVI DES VERIFICATIONS'!$V625&lt;='SUIVI DES VERIFICATIONS'!$AD625,0,'SUIVI DES VERIFICATIONS'!$V625-'SUIVI DES VERIFICATIONS'!$AD625))</f>
        <v/>
      </c>
      <c r="AC625" s="134" t="str">
        <f t="shared" si="19"/>
        <v>JUIN</v>
      </c>
      <c r="AD625" s="135">
        <f>VLOOKUP('SUIVI DES VERIFICATIONS'!$AC625,'Liste 2'!$D$1:$E$12,2,FALSE)</f>
        <v>43646</v>
      </c>
      <c r="AE625" s="134" t="str">
        <f>IF('SUIVI DES VERIFICATIONS'!$V625="","",(MONTH('SUIVI DES VERIFICATIONS'!$V625))-(MONTH('SUIVI DES VERIFICATIONS'!$AD625)))</f>
        <v/>
      </c>
      <c r="AF625" s="134" t="str">
        <f>IF(V625="","",VLOOKUP(MONTH(V625),LISTES!$A$15:$B$26,2,FALSE))</f>
        <v/>
      </c>
      <c r="AG625" s="136"/>
      <c r="AH625" s="81"/>
      <c r="AI625" s="81"/>
      <c r="AJ625" s="81" t="s">
        <v>529</v>
      </c>
      <c r="AK625" s="116"/>
      <c r="AL625" s="81"/>
      <c r="AM625" s="117"/>
      <c r="AN625" s="128"/>
      <c r="AO625" s="163">
        <f>IF('SUIVI DES VERIFICATIONS'!$V625&gt;0,IF('SUIVI DES VERIFICATIONS'!$W625="",1,0),0)</f>
        <v>0</v>
      </c>
      <c r="AP625" s="137">
        <f>IF('SUIVI DES VERIFICATIONS'!$V625&gt;0,IF('SUIVI DES VERIFICATIONS'!$X625="",1,0),0)</f>
        <v>0</v>
      </c>
      <c r="AQ625" s="137">
        <f>IF('SUIVI DES VERIFICATIONS'!$V625&gt;0,IF('SUIVI DES VERIFICATIONS'!$AG625="",1,0),0)</f>
        <v>0</v>
      </c>
      <c r="AR625" s="152" t="str">
        <f>IF(Y625="","",VLOOKUP(Y625,'[1]TABLEAU LC1'!A:A,1,FALSE))</f>
        <v/>
      </c>
    </row>
    <row r="626" spans="1:44" ht="30" customHeight="1">
      <c r="A626" s="94" t="str">
        <f t="shared" si="18"/>
        <v>43108-11-5-4</v>
      </c>
      <c r="B626" s="88">
        <v>43108</v>
      </c>
      <c r="C626" s="87" t="str">
        <f>VLOOKUP(A626,'Liste détentions mat2k'!$A$1:$I$2946,3,FALSE)</f>
        <v xml:space="preserve">GSBDD TOULON 2019             </v>
      </c>
      <c r="D626" s="89">
        <v>11</v>
      </c>
      <c r="E626" s="89">
        <v>5</v>
      </c>
      <c r="F626" s="89">
        <v>4</v>
      </c>
      <c r="G626" s="87" t="str">
        <f>IF('SUIVI DES VERIFICATIONS'!$D626="","",VLOOKUP(A626,'Liste détentions mat2k'!$A$1:$I$2946,5,FALSE))</f>
        <v xml:space="preserve">SSV - MAGASINS LOG VIVRES     </v>
      </c>
      <c r="H626" s="87" t="str">
        <f>IF('SUIVI DES VERIFICATIONS'!$E626="","",VLOOKUP(A626,'Liste détentions mat2k'!$A$1:$I$2946,7,FALSE))</f>
        <v xml:space="preserve">VIVRES OPERATIONNELLES        </v>
      </c>
      <c r="I626" s="101" t="str">
        <f>IF('SUIVI DES VERIFICATIONS'!$F626="","",VLOOKUP(A626,'Liste détentions mat2k'!$A$1:$I$2946,9,FALSE))</f>
        <v xml:space="preserve">MACHINE OUTILS ACCESSOIRES    </v>
      </c>
      <c r="J626" s="108"/>
      <c r="K626" s="105" t="s">
        <v>525</v>
      </c>
      <c r="L626" s="105" t="s">
        <v>525</v>
      </c>
      <c r="M626" s="105" t="s">
        <v>525</v>
      </c>
      <c r="N626" s="105" t="s">
        <v>525</v>
      </c>
      <c r="O626" s="105" t="s">
        <v>526</v>
      </c>
      <c r="P626" s="105"/>
      <c r="Q626" s="105"/>
      <c r="R626" s="105"/>
      <c r="S626" s="105"/>
      <c r="T626" s="105"/>
      <c r="U626" s="113"/>
      <c r="V626" s="122"/>
      <c r="W626" s="119"/>
      <c r="X626" s="119"/>
      <c r="Y626" s="127"/>
      <c r="Z626" s="122"/>
      <c r="AA626" s="131"/>
      <c r="AB626" s="149" t="str">
        <f>IF('SUIVI DES VERIFICATIONS'!$V626="","",IF('SUIVI DES VERIFICATIONS'!$V626&lt;='SUIVI DES VERIFICATIONS'!$AD626,0,'SUIVI DES VERIFICATIONS'!$V626-'SUIVI DES VERIFICATIONS'!$AD626))</f>
        <v/>
      </c>
      <c r="AC626" s="138" t="str">
        <f t="shared" si="19"/>
        <v>JUIN</v>
      </c>
      <c r="AD626" s="139">
        <f>VLOOKUP('SUIVI DES VERIFICATIONS'!$AC626,'Liste 2'!$D$1:$E$12,2,FALSE)</f>
        <v>43646</v>
      </c>
      <c r="AE626" s="138" t="str">
        <f>IF('SUIVI DES VERIFICATIONS'!$V626="","",(MONTH('SUIVI DES VERIFICATIONS'!$V626))-(MONTH('SUIVI DES VERIFICATIONS'!$AD626)))</f>
        <v/>
      </c>
      <c r="AF626" s="138" t="str">
        <f>IF(V626="","",VLOOKUP(MONTH(V626),LISTES!$A$15:$B$26,2,FALSE))</f>
        <v/>
      </c>
      <c r="AG626" s="140"/>
      <c r="AH626" s="87"/>
      <c r="AI626" s="87"/>
      <c r="AJ626" s="87"/>
      <c r="AK626" s="118"/>
      <c r="AL626" s="87"/>
      <c r="AM626" s="119"/>
      <c r="AN626" s="127"/>
      <c r="AO626" s="162">
        <f>IF('SUIVI DES VERIFICATIONS'!$V626&gt;0,IF('SUIVI DES VERIFICATIONS'!$W626="",1,0),0)</f>
        <v>0</v>
      </c>
      <c r="AP626" s="141">
        <f>IF('SUIVI DES VERIFICATIONS'!$V626&gt;0,IF('SUIVI DES VERIFICATIONS'!$X626="",1,0),0)</f>
        <v>0</v>
      </c>
      <c r="AQ626" s="141">
        <f>IF('SUIVI DES VERIFICATIONS'!$V626&gt;0,IF('SUIVI DES VERIFICATIONS'!$AG626="",1,0),0)</f>
        <v>0</v>
      </c>
      <c r="AR626" s="150" t="str">
        <f>IF(Y626="","",VLOOKUP(Y626,'[1]TABLEAU LC1'!A:A,1,FALSE))</f>
        <v/>
      </c>
    </row>
    <row r="627" spans="1:44" ht="30" customHeight="1">
      <c r="A627" s="95" t="str">
        <f t="shared" si="18"/>
        <v>43108-11-5-6</v>
      </c>
      <c r="B627" s="85">
        <v>43108</v>
      </c>
      <c r="C627" s="81" t="str">
        <f>VLOOKUP(A627,'Liste détentions mat2k'!$A$1:$I$2946,3,FALSE)</f>
        <v xml:space="preserve">GSBDD TOULON 2019             </v>
      </c>
      <c r="D627" s="86">
        <v>11</v>
      </c>
      <c r="E627" s="86">
        <v>5</v>
      </c>
      <c r="F627" s="86">
        <v>6</v>
      </c>
      <c r="G627" s="81" t="str">
        <f>IF('SUIVI DES VERIFICATIONS'!$D627="","",VLOOKUP(A627,'Liste détentions mat2k'!$A$1:$I$2946,5,FALSE))</f>
        <v xml:space="preserve">SSV - MAGASINS LOG VIVRES     </v>
      </c>
      <c r="H627" s="81" t="str">
        <f>IF('SUIVI DES VERIFICATIONS'!$E627="","",VLOOKUP(A627,'Liste détentions mat2k'!$A$1:$I$2946,7,FALSE))</f>
        <v xml:space="preserve">VIVRES OPERATIONNELLES        </v>
      </c>
      <c r="I627" s="102" t="str">
        <f>IF('SUIVI DES VERIFICATIONS'!$F627="","",VLOOKUP(A627,'Liste détentions mat2k'!$A$1:$I$2946,9,FALSE))</f>
        <v xml:space="preserve">MATERIEL DIVERS               </v>
      </c>
      <c r="J627" s="109" t="s">
        <v>525</v>
      </c>
      <c r="K627" s="104" t="s">
        <v>525</v>
      </c>
      <c r="L627" s="104" t="s">
        <v>525</v>
      </c>
      <c r="M627" s="104" t="s">
        <v>526</v>
      </c>
      <c r="N627" s="104" t="s">
        <v>525</v>
      </c>
      <c r="O627" s="104" t="s">
        <v>525</v>
      </c>
      <c r="P627" s="104"/>
      <c r="Q627" s="104"/>
      <c r="R627" s="104"/>
      <c r="S627" s="104"/>
      <c r="T627" s="104"/>
      <c r="U627" s="114"/>
      <c r="V627" s="123">
        <v>43563</v>
      </c>
      <c r="W627" s="117" t="s">
        <v>542</v>
      </c>
      <c r="X627" s="117" t="s">
        <v>825</v>
      </c>
      <c r="Y627" s="128" t="s">
        <v>1001</v>
      </c>
      <c r="Z627" s="123">
        <v>43553</v>
      </c>
      <c r="AA627" s="132"/>
      <c r="AB627" s="151">
        <f>IF('SUIVI DES VERIFICATIONS'!$V627="","",IF('SUIVI DES VERIFICATIONS'!$V627&lt;='SUIVI DES VERIFICATIONS'!$AD627,0,'SUIVI DES VERIFICATIONS'!$V627-'SUIVI DES VERIFICATIONS'!$AD627))</f>
        <v>0</v>
      </c>
      <c r="AC627" s="134" t="str">
        <f t="shared" si="19"/>
        <v>AVRIL</v>
      </c>
      <c r="AD627" s="135">
        <f>VLOOKUP('SUIVI DES VERIFICATIONS'!$AC627,'Liste 2'!$D$1:$E$12,2,FALSE)</f>
        <v>43585</v>
      </c>
      <c r="AE627" s="134">
        <f>IF('SUIVI DES VERIFICATIONS'!$V627="","",(MONTH('SUIVI DES VERIFICATIONS'!$V627))-(MONTH('SUIVI DES VERIFICATIONS'!$AD627)))</f>
        <v>0</v>
      </c>
      <c r="AF627" s="134" t="str">
        <f>IF(V627="","",VLOOKUP(MONTH(V627),LISTES!$A$15:$B$26,2,FALSE))</f>
        <v>AVRIL</v>
      </c>
      <c r="AG627" s="136" t="s">
        <v>9</v>
      </c>
      <c r="AH627" s="81"/>
      <c r="AI627" s="81"/>
      <c r="AJ627" s="81"/>
      <c r="AK627" s="116"/>
      <c r="AL627" s="81"/>
      <c r="AM627" s="117"/>
      <c r="AN627" s="128"/>
      <c r="AO627" s="163">
        <f>IF('SUIVI DES VERIFICATIONS'!$V627&gt;0,IF('SUIVI DES VERIFICATIONS'!$W627="",1,0),0)</f>
        <v>0</v>
      </c>
      <c r="AP627" s="137">
        <f>IF('SUIVI DES VERIFICATIONS'!$V627&gt;0,IF('SUIVI DES VERIFICATIONS'!$X627="",1,0),0)</f>
        <v>0</v>
      </c>
      <c r="AQ627" s="137">
        <f>IF('SUIVI DES VERIFICATIONS'!$V627&gt;0,IF('SUIVI DES VERIFICATIONS'!$AG627="",1,0),0)</f>
        <v>0</v>
      </c>
      <c r="AR627" s="152" t="str">
        <f>IF(Y627="","",VLOOKUP(Y627,'[1]TABLEAU LC1'!A:A,1,FALSE))</f>
        <v>2019-1106</v>
      </c>
    </row>
    <row r="628" spans="1:44" ht="30" customHeight="1">
      <c r="A628" s="95" t="str">
        <f t="shared" si="18"/>
        <v>43108-1-1-8</v>
      </c>
      <c r="B628" s="85">
        <v>43108</v>
      </c>
      <c r="C628" s="81" t="str">
        <f>VLOOKUP(A628,'Liste détentions mat2k'!$A$1:$I$2946,3,FALSE)</f>
        <v xml:space="preserve">GSBDD TOULON 2019             </v>
      </c>
      <c r="D628" s="86">
        <v>1</v>
      </c>
      <c r="E628" s="86">
        <v>1</v>
      </c>
      <c r="F628" s="86">
        <v>8</v>
      </c>
      <c r="G628" s="81" t="str">
        <f>IF('SUIVI DES VERIFICATIONS'!$D628="","",VLOOKUP(A628,'Liste détentions mat2k'!$A$1:$I$2946,5,FALSE))</f>
        <v xml:space="preserve">CHEFFERIE                     </v>
      </c>
      <c r="H628" s="81" t="str">
        <f>IF('SUIVI DES VERIFICATIONS'!$E628="","",VLOOKUP(A628,'Liste détentions mat2k'!$A$1:$I$2946,7,FALSE))</f>
        <v xml:space="preserve">CHEFFERIE                     </v>
      </c>
      <c r="I628" s="102" t="str">
        <f>IF('SUIVI DES VERIFICATIONS'!$F628="","",VLOOKUP(A628,'Liste détentions mat2k'!$A$1:$I$2946,9,FALSE))</f>
        <v xml:space="preserve">INFOR MATERIEL EX-SERMACOM    </v>
      </c>
      <c r="J628" s="109" t="s">
        <v>525</v>
      </c>
      <c r="K628" s="104" t="s">
        <v>525</v>
      </c>
      <c r="L628" s="104" t="s">
        <v>526</v>
      </c>
      <c r="M628" s="104" t="s">
        <v>525</v>
      </c>
      <c r="N628" s="104" t="s">
        <v>525</v>
      </c>
      <c r="O628" s="104" t="s">
        <v>525</v>
      </c>
      <c r="P628" s="104"/>
      <c r="Q628" s="104"/>
      <c r="R628" s="104"/>
      <c r="S628" s="104"/>
      <c r="T628" s="104"/>
      <c r="U628" s="114"/>
      <c r="V628" s="123">
        <v>43578</v>
      </c>
      <c r="W628" s="117" t="s">
        <v>542</v>
      </c>
      <c r="X628" s="117" t="s">
        <v>825</v>
      </c>
      <c r="Y628" s="128" t="s">
        <v>1064</v>
      </c>
      <c r="Z628" s="123">
        <v>43553</v>
      </c>
      <c r="AA628" s="132"/>
      <c r="AB628" s="151">
        <f>IF('SUIVI DES VERIFICATIONS'!$V628="","",IF('SUIVI DES VERIFICATIONS'!$V628&lt;='SUIVI DES VERIFICATIONS'!$AD628,0,'SUIVI DES VERIFICATIONS'!$V628-'SUIVI DES VERIFICATIONS'!$AD628))</f>
        <v>23</v>
      </c>
      <c r="AC628" s="134" t="str">
        <f t="shared" si="19"/>
        <v>MARS</v>
      </c>
      <c r="AD628" s="135">
        <f>VLOOKUP('SUIVI DES VERIFICATIONS'!$AC628,'Liste 2'!$D$1:$E$12,2,FALSE)</f>
        <v>43555</v>
      </c>
      <c r="AE628" s="134">
        <f>IF('SUIVI DES VERIFICATIONS'!$V628="","",(MONTH('SUIVI DES VERIFICATIONS'!$V628))-(MONTH('SUIVI DES VERIFICATIONS'!$AD628)))</f>
        <v>1</v>
      </c>
      <c r="AF628" s="134" t="str">
        <f>IF(V628="","",VLOOKUP(MONTH(V628),LISTES!$A$15:$B$26,2,FALSE))</f>
        <v>AVRIL</v>
      </c>
      <c r="AG628" s="136" t="s">
        <v>9</v>
      </c>
      <c r="AH628" s="81"/>
      <c r="AI628" s="81"/>
      <c r="AJ628" s="81"/>
      <c r="AK628" s="116"/>
      <c r="AL628" s="81"/>
      <c r="AM628" s="117"/>
      <c r="AN628" s="128"/>
      <c r="AO628" s="163">
        <f>IF('SUIVI DES VERIFICATIONS'!$V628&gt;0,IF('SUIVI DES VERIFICATIONS'!$W628="",1,0),0)</f>
        <v>0</v>
      </c>
      <c r="AP628" s="137">
        <f>IF('SUIVI DES VERIFICATIONS'!$V628&gt;0,IF('SUIVI DES VERIFICATIONS'!$X628="",1,0),0)</f>
        <v>0</v>
      </c>
      <c r="AQ628" s="137">
        <f>IF('SUIVI DES VERIFICATIONS'!$V628&gt;0,IF('SUIVI DES VERIFICATIONS'!$AG628="",1,0),0)</f>
        <v>0</v>
      </c>
      <c r="AR628" s="152" t="str">
        <f>IF(Y628="","",VLOOKUP(Y628,'[1]TABLEAU LC1'!A:A,1,FALSE))</f>
        <v>2019-1264</v>
      </c>
    </row>
    <row r="629" spans="1:44" ht="30" customHeight="1">
      <c r="A629" s="94" t="str">
        <f t="shared" si="18"/>
        <v>43108-2-1-1</v>
      </c>
      <c r="B629" s="88">
        <v>43108</v>
      </c>
      <c r="C629" s="87" t="str">
        <f>VLOOKUP(A629,'Liste détentions mat2k'!$A$1:$I$2946,3,FALSE)</f>
        <v xml:space="preserve">GSBDD TOULON 2019             </v>
      </c>
      <c r="D629" s="89">
        <v>2</v>
      </c>
      <c r="E629" s="89">
        <v>1</v>
      </c>
      <c r="F629" s="89">
        <v>1</v>
      </c>
      <c r="G629" s="87" t="str">
        <f>IF('SUIVI DES VERIFICATIONS'!$D629="","",VLOOKUP(A629,'Liste détentions mat2k'!$A$1:$I$2946,5,FALSE))</f>
        <v xml:space="preserve">SAF TOULON                    </v>
      </c>
      <c r="H629" s="87" t="str">
        <f>IF('SUIVI DES VERIFICATIONS'!$E629="","",VLOOKUP(A629,'Liste détentions mat2k'!$A$1:$I$2946,7,FALSE))</f>
        <v xml:space="preserve">FINANCES                      </v>
      </c>
      <c r="I629" s="101" t="str">
        <f>IF('SUIVI DES VERIFICATIONS'!$F629="","",VLOOKUP(A629,'Liste détentions mat2k'!$A$1:$I$2946,9,FALSE))</f>
        <v xml:space="preserve">CASERNEMENT                   </v>
      </c>
      <c r="J629" s="108"/>
      <c r="K629" s="105" t="s">
        <v>525</v>
      </c>
      <c r="L629" s="105" t="s">
        <v>525</v>
      </c>
      <c r="M629" s="105" t="s">
        <v>526</v>
      </c>
      <c r="N629" s="105" t="s">
        <v>525</v>
      </c>
      <c r="O629" s="105" t="s">
        <v>525</v>
      </c>
      <c r="P629" s="105"/>
      <c r="Q629" s="105"/>
      <c r="R629" s="105"/>
      <c r="S629" s="105"/>
      <c r="T629" s="105"/>
      <c r="U629" s="113"/>
      <c r="V629" s="122">
        <v>43566</v>
      </c>
      <c r="W629" s="119" t="s">
        <v>542</v>
      </c>
      <c r="X629" s="119" t="s">
        <v>825</v>
      </c>
      <c r="Y629" s="127" t="s">
        <v>1034</v>
      </c>
      <c r="Z629" s="122">
        <v>43553</v>
      </c>
      <c r="AA629" s="131"/>
      <c r="AB629" s="149">
        <f>IF('SUIVI DES VERIFICATIONS'!$V629="","",IF('SUIVI DES VERIFICATIONS'!$V629&lt;='SUIVI DES VERIFICATIONS'!$AD629,0,'SUIVI DES VERIFICATIONS'!$V629-'SUIVI DES VERIFICATIONS'!$AD629))</f>
        <v>0</v>
      </c>
      <c r="AC629" s="138" t="str">
        <f t="shared" si="19"/>
        <v>AVRIL</v>
      </c>
      <c r="AD629" s="139">
        <f>VLOOKUP('SUIVI DES VERIFICATIONS'!$AC629,'Liste 2'!$D$1:$E$12,2,FALSE)</f>
        <v>43585</v>
      </c>
      <c r="AE629" s="138">
        <f>IF('SUIVI DES VERIFICATIONS'!$V629="","",(MONTH('SUIVI DES VERIFICATIONS'!$V629))-(MONTH('SUIVI DES VERIFICATIONS'!$AD629)))</f>
        <v>0</v>
      </c>
      <c r="AF629" s="138" t="str">
        <f>IF(V629="","",VLOOKUP(MONTH(V629),LISTES!$A$15:$B$26,2,FALSE))</f>
        <v>AVRIL</v>
      </c>
      <c r="AG629" s="140" t="s">
        <v>9</v>
      </c>
      <c r="AH629" s="87"/>
      <c r="AI629" s="87"/>
      <c r="AJ629" s="87"/>
      <c r="AK629" s="118"/>
      <c r="AL629" s="87"/>
      <c r="AM629" s="119"/>
      <c r="AN629" s="127"/>
      <c r="AO629" s="162">
        <f>IF('SUIVI DES VERIFICATIONS'!$V629&gt;0,IF('SUIVI DES VERIFICATIONS'!$W629="",1,0),0)</f>
        <v>0</v>
      </c>
      <c r="AP629" s="141">
        <f>IF('SUIVI DES VERIFICATIONS'!$V629&gt;0,IF('SUIVI DES VERIFICATIONS'!$X629="",1,0),0)</f>
        <v>0</v>
      </c>
      <c r="AQ629" s="141">
        <f>IF('SUIVI DES VERIFICATIONS'!$V629&gt;0,IF('SUIVI DES VERIFICATIONS'!$AG629="",1,0),0)</f>
        <v>0</v>
      </c>
      <c r="AR629" s="150" t="str">
        <f>IF(Y629="","",VLOOKUP(Y629,'[1]TABLEAU LC1'!A:A,1,FALSE))</f>
        <v>2019-1159</v>
      </c>
    </row>
    <row r="630" spans="1:44" ht="30" customHeight="1">
      <c r="A630" s="95" t="str">
        <f t="shared" si="18"/>
        <v>43108-3-1-1</v>
      </c>
      <c r="B630" s="85">
        <v>43108</v>
      </c>
      <c r="C630" s="81" t="str">
        <f>VLOOKUP(A630,'Liste détentions mat2k'!$A$1:$I$2946,3,FALSE)</f>
        <v xml:space="preserve">GSBDD TOULON 2019             </v>
      </c>
      <c r="D630" s="86">
        <v>3</v>
      </c>
      <c r="E630" s="86">
        <v>1</v>
      </c>
      <c r="F630" s="86">
        <v>1</v>
      </c>
      <c r="G630" s="81" t="str">
        <f>IF('SUIVI DES VERIFICATIONS'!$D630="","",VLOOKUP(A630,'Liste détentions mat2k'!$A$1:$I$2946,5,FALSE))</f>
        <v xml:space="preserve">SAP TOULON                    </v>
      </c>
      <c r="H630" s="81" t="str">
        <f>IF('SUIVI DES VERIFICATIONS'!$E630="","",VLOOKUP(A630,'Liste détentions mat2k'!$A$1:$I$2946,7,FALSE))</f>
        <v xml:space="preserve">BAPM                          </v>
      </c>
      <c r="I630" s="102" t="str">
        <f>IF('SUIVI DES VERIFICATIONS'!$F630="","",VLOOKUP(A630,'Liste détentions mat2k'!$A$1:$I$2946,9,FALSE))</f>
        <v xml:space="preserve">MATERIEL DE BUREAU            </v>
      </c>
      <c r="J630" s="109" t="s">
        <v>525</v>
      </c>
      <c r="K630" s="104" t="s">
        <v>526</v>
      </c>
      <c r="L630" s="104" t="s">
        <v>525</v>
      </c>
      <c r="M630" s="104" t="s">
        <v>525</v>
      </c>
      <c r="N630" s="104" t="s">
        <v>525</v>
      </c>
      <c r="O630" s="104" t="s">
        <v>525</v>
      </c>
      <c r="P630" s="104"/>
      <c r="Q630" s="104"/>
      <c r="R630" s="104"/>
      <c r="S630" s="104"/>
      <c r="T630" s="104"/>
      <c r="U630" s="114"/>
      <c r="V630" s="123">
        <v>43495</v>
      </c>
      <c r="W630" s="117" t="s">
        <v>542</v>
      </c>
      <c r="X630" s="117" t="s">
        <v>825</v>
      </c>
      <c r="Y630" s="128" t="s">
        <v>601</v>
      </c>
      <c r="Z630" s="123">
        <v>43495</v>
      </c>
      <c r="AA630" s="132"/>
      <c r="AB630" s="151">
        <f>IF('SUIVI DES VERIFICATIONS'!$V630="","",IF('SUIVI DES VERIFICATIONS'!$V630&lt;='SUIVI DES VERIFICATIONS'!$AD630,0,'SUIVI DES VERIFICATIONS'!$V630-'SUIVI DES VERIFICATIONS'!$AD630))</f>
        <v>0</v>
      </c>
      <c r="AC630" s="134" t="str">
        <f t="shared" si="19"/>
        <v>FEVRIER</v>
      </c>
      <c r="AD630" s="135">
        <f>VLOOKUP('SUIVI DES VERIFICATIONS'!$AC630,'Liste 2'!$D$1:$E$12,2,FALSE)</f>
        <v>43524</v>
      </c>
      <c r="AE630" s="134">
        <f>IF('SUIVI DES VERIFICATIONS'!$V630="","",(MONTH('SUIVI DES VERIFICATIONS'!$V630))-(MONTH('SUIVI DES VERIFICATIONS'!$AD630)))</f>
        <v>-1</v>
      </c>
      <c r="AF630" s="134" t="str">
        <f>IF(V630="","",VLOOKUP(MONTH(V630),LISTES!$A$15:$B$26,2,FALSE))</f>
        <v>JANVIER</v>
      </c>
      <c r="AG630" s="136" t="s">
        <v>6</v>
      </c>
      <c r="AH630" s="81"/>
      <c r="AI630" s="81"/>
      <c r="AJ630" s="81"/>
      <c r="AK630" s="116"/>
      <c r="AL630" s="81"/>
      <c r="AM630" s="117"/>
      <c r="AN630" s="128"/>
      <c r="AO630" s="163">
        <f>IF('SUIVI DES VERIFICATIONS'!$V630&gt;0,IF('SUIVI DES VERIFICATIONS'!$W630="",1,0),0)</f>
        <v>0</v>
      </c>
      <c r="AP630" s="137">
        <f>IF('SUIVI DES VERIFICATIONS'!$V630&gt;0,IF('SUIVI DES VERIFICATIONS'!$X630="",1,0),0)</f>
        <v>0</v>
      </c>
      <c r="AQ630" s="137">
        <f>IF('SUIVI DES VERIFICATIONS'!$V630&gt;0,IF('SUIVI DES VERIFICATIONS'!$AG630="",1,0),0)</f>
        <v>0</v>
      </c>
      <c r="AR630" s="152" t="str">
        <f>IF(Y630="","",VLOOKUP(Y630,'[1]TABLEAU LC1'!A:A,1,FALSE))</f>
        <v>2019-239</v>
      </c>
    </row>
    <row r="631" spans="1:44" ht="30" customHeight="1">
      <c r="A631" s="94" t="str">
        <f t="shared" si="18"/>
        <v>43108-3-1-2</v>
      </c>
      <c r="B631" s="88">
        <v>43108</v>
      </c>
      <c r="C631" s="87" t="str">
        <f>VLOOKUP(A631,'Liste détentions mat2k'!$A$1:$I$2946,3,FALSE)</f>
        <v xml:space="preserve">GSBDD TOULON 2019             </v>
      </c>
      <c r="D631" s="89">
        <v>3</v>
      </c>
      <c r="E631" s="89">
        <v>1</v>
      </c>
      <c r="F631" s="89">
        <v>2</v>
      </c>
      <c r="G631" s="87" t="str">
        <f>IF('SUIVI DES VERIFICATIONS'!$D631="","",VLOOKUP(A631,'Liste détentions mat2k'!$A$1:$I$2946,5,FALSE))</f>
        <v xml:space="preserve">SAP TOULON                    </v>
      </c>
      <c r="H631" s="87" t="str">
        <f>IF('SUIVI DES VERIFICATIONS'!$E631="","",VLOOKUP(A631,'Liste détentions mat2k'!$A$1:$I$2946,7,FALSE))</f>
        <v xml:space="preserve">BAPM                          </v>
      </c>
      <c r="I631" s="101" t="str">
        <f>IF('SUIVI DES VERIFICATIONS'!$F631="","",VLOOKUP(A631,'Liste détentions mat2k'!$A$1:$I$2946,9,FALSE))</f>
        <v xml:space="preserve">EMPLOI COURANT                </v>
      </c>
      <c r="J631" s="108" t="s">
        <v>525</v>
      </c>
      <c r="K631" s="105" t="s">
        <v>525</v>
      </c>
      <c r="L631" s="105" t="s">
        <v>525</v>
      </c>
      <c r="M631" s="105" t="s">
        <v>526</v>
      </c>
      <c r="N631" s="105" t="s">
        <v>525</v>
      </c>
      <c r="O631" s="105" t="s">
        <v>525</v>
      </c>
      <c r="P631" s="105"/>
      <c r="Q631" s="105"/>
      <c r="R631" s="105"/>
      <c r="S631" s="105"/>
      <c r="T631" s="105"/>
      <c r="U631" s="113"/>
      <c r="V631" s="122">
        <v>43559</v>
      </c>
      <c r="W631" s="119" t="s">
        <v>542</v>
      </c>
      <c r="X631" s="119" t="s">
        <v>825</v>
      </c>
      <c r="Y631" s="127" t="s">
        <v>992</v>
      </c>
      <c r="Z631" s="122">
        <v>43553</v>
      </c>
      <c r="AA631" s="131"/>
      <c r="AB631" s="149">
        <f>IF('SUIVI DES VERIFICATIONS'!$V631="","",IF('SUIVI DES VERIFICATIONS'!$V631&lt;='SUIVI DES VERIFICATIONS'!$AD631,0,'SUIVI DES VERIFICATIONS'!$V631-'SUIVI DES VERIFICATIONS'!$AD631))</f>
        <v>0</v>
      </c>
      <c r="AC631" s="138" t="str">
        <f t="shared" si="19"/>
        <v>AVRIL</v>
      </c>
      <c r="AD631" s="139">
        <f>VLOOKUP('SUIVI DES VERIFICATIONS'!$AC631,'Liste 2'!$D$1:$E$12,2,FALSE)</f>
        <v>43585</v>
      </c>
      <c r="AE631" s="138">
        <f>IF('SUIVI DES VERIFICATIONS'!$V631="","",(MONTH('SUIVI DES VERIFICATIONS'!$V631))-(MONTH('SUIVI DES VERIFICATIONS'!$AD631)))</f>
        <v>0</v>
      </c>
      <c r="AF631" s="138" t="str">
        <f>IF(V631="","",VLOOKUP(MONTH(V631),LISTES!$A$15:$B$26,2,FALSE))</f>
        <v>AVRIL</v>
      </c>
      <c r="AG631" s="140" t="s">
        <v>9</v>
      </c>
      <c r="AH631" s="87"/>
      <c r="AI631" s="87"/>
      <c r="AJ631" s="87"/>
      <c r="AK631" s="118"/>
      <c r="AL631" s="87"/>
      <c r="AM631" s="119"/>
      <c r="AN631" s="127"/>
      <c r="AO631" s="162">
        <f>IF('SUIVI DES VERIFICATIONS'!$V631&gt;0,IF('SUIVI DES VERIFICATIONS'!$W631="",1,0),0)</f>
        <v>0</v>
      </c>
      <c r="AP631" s="141">
        <f>IF('SUIVI DES VERIFICATIONS'!$V631&gt;0,IF('SUIVI DES VERIFICATIONS'!$X631="",1,0),0)</f>
        <v>0</v>
      </c>
      <c r="AQ631" s="141">
        <f>IF('SUIVI DES VERIFICATIONS'!$V631&gt;0,IF('SUIVI DES VERIFICATIONS'!$AG631="",1,0),0)</f>
        <v>0</v>
      </c>
      <c r="AR631" s="150" t="str">
        <f>IF(Y631="","",VLOOKUP(Y631,'[1]TABLEAU LC1'!A:A,1,FALSE))</f>
        <v>2019-1077</v>
      </c>
    </row>
    <row r="632" spans="1:44" ht="30" customHeight="1">
      <c r="A632" s="94" t="str">
        <f t="shared" si="18"/>
        <v>43108-3-1-5</v>
      </c>
      <c r="B632" s="88">
        <v>43108</v>
      </c>
      <c r="C632" s="87" t="str">
        <f>VLOOKUP(A632,'Liste détentions mat2k'!$A$1:$I$2946,3,FALSE)</f>
        <v xml:space="preserve">GSBDD TOULON 2019             </v>
      </c>
      <c r="D632" s="89">
        <v>3</v>
      </c>
      <c r="E632" s="89">
        <v>1</v>
      </c>
      <c r="F632" s="89">
        <v>5</v>
      </c>
      <c r="G632" s="87" t="str">
        <f>IF('SUIVI DES VERIFICATIONS'!$D632="","",VLOOKUP(A632,'Liste détentions mat2k'!$A$1:$I$2946,5,FALSE))</f>
        <v xml:space="preserve">SAP TOULON                    </v>
      </c>
      <c r="H632" s="87" t="str">
        <f>IF('SUIVI DES VERIFICATIONS'!$E632="","",VLOOKUP(A632,'Liste détentions mat2k'!$A$1:$I$2946,7,FALSE))</f>
        <v xml:space="preserve">BAPM                          </v>
      </c>
      <c r="I632" s="101" t="str">
        <f>IF('SUIVI DES VERIFICATIONS'!$F632="","",VLOOKUP(A632,'Liste détentions mat2k'!$A$1:$I$2946,9,FALSE))</f>
        <v xml:space="preserve">CASERNEMENT                   </v>
      </c>
      <c r="J632" s="108" t="s">
        <v>525</v>
      </c>
      <c r="K632" s="105" t="s">
        <v>525</v>
      </c>
      <c r="L632" s="105" t="s">
        <v>526</v>
      </c>
      <c r="M632" s="105" t="s">
        <v>525</v>
      </c>
      <c r="N632" s="105" t="s">
        <v>525</v>
      </c>
      <c r="O632" s="105" t="s">
        <v>525</v>
      </c>
      <c r="P632" s="105"/>
      <c r="Q632" s="105"/>
      <c r="R632" s="105"/>
      <c r="S632" s="105"/>
      <c r="T632" s="105"/>
      <c r="U632" s="113"/>
      <c r="V632" s="122">
        <v>43539</v>
      </c>
      <c r="W632" s="119" t="s">
        <v>542</v>
      </c>
      <c r="X632" s="119" t="s">
        <v>825</v>
      </c>
      <c r="Y632" s="127" t="s">
        <v>922</v>
      </c>
      <c r="Z632" s="122">
        <v>43525</v>
      </c>
      <c r="AA632" s="131"/>
      <c r="AB632" s="149">
        <f>IF('SUIVI DES VERIFICATIONS'!$V632="","",IF('SUIVI DES VERIFICATIONS'!$V632&lt;='SUIVI DES VERIFICATIONS'!$AD632,0,'SUIVI DES VERIFICATIONS'!$V632-'SUIVI DES VERIFICATIONS'!$AD632))</f>
        <v>0</v>
      </c>
      <c r="AC632" s="138" t="str">
        <f t="shared" si="19"/>
        <v>MARS</v>
      </c>
      <c r="AD632" s="139">
        <f>VLOOKUP('SUIVI DES VERIFICATIONS'!$AC632,'Liste 2'!$D$1:$E$12,2,FALSE)</f>
        <v>43555</v>
      </c>
      <c r="AE632" s="138">
        <f>IF('SUIVI DES VERIFICATIONS'!$V632="","",(MONTH('SUIVI DES VERIFICATIONS'!$V632))-(MONTH('SUIVI DES VERIFICATIONS'!$AD632)))</f>
        <v>0</v>
      </c>
      <c r="AF632" s="138" t="str">
        <f>IF(V632="","",VLOOKUP(MONTH(V632),LISTES!$A$15:$B$26,2,FALSE))</f>
        <v>MARS</v>
      </c>
      <c r="AG632" s="140" t="s">
        <v>8</v>
      </c>
      <c r="AH632" s="87"/>
      <c r="AI632" s="87"/>
      <c r="AJ632" s="87"/>
      <c r="AK632" s="118"/>
      <c r="AL632" s="87"/>
      <c r="AM632" s="119"/>
      <c r="AN632" s="127"/>
      <c r="AO632" s="162">
        <f>IF('SUIVI DES VERIFICATIONS'!$V632&gt;0,IF('SUIVI DES VERIFICATIONS'!$W632="",1,0),0)</f>
        <v>0</v>
      </c>
      <c r="AP632" s="141">
        <f>IF('SUIVI DES VERIFICATIONS'!$V632&gt;0,IF('SUIVI DES VERIFICATIONS'!$X632="",1,0),0)</f>
        <v>0</v>
      </c>
      <c r="AQ632" s="141">
        <f>IF('SUIVI DES VERIFICATIONS'!$V632&gt;0,IF('SUIVI DES VERIFICATIONS'!$AG632="",1,0),0)</f>
        <v>0</v>
      </c>
      <c r="AR632" s="150" t="str">
        <f>IF(Y632="","",VLOOKUP(Y632,'[1]TABLEAU LC1'!A:A,1,FALSE))</f>
        <v>2019-875</v>
      </c>
    </row>
    <row r="633" spans="1:44" ht="30" customHeight="1">
      <c r="A633" s="95" t="str">
        <f t="shared" si="18"/>
        <v>43108-3-3-3</v>
      </c>
      <c r="B633" s="85">
        <v>43108</v>
      </c>
      <c r="C633" s="81" t="str">
        <f>VLOOKUP(A633,'Liste détentions mat2k'!$A$1:$I$2946,3,FALSE)</f>
        <v xml:space="preserve">GSBDD TOULON 2019             </v>
      </c>
      <c r="D633" s="86">
        <v>3</v>
      </c>
      <c r="E633" s="86">
        <v>3</v>
      </c>
      <c r="F633" s="86">
        <v>3</v>
      </c>
      <c r="G633" s="81" t="str">
        <f>IF('SUIVI DES VERIFICATIONS'!$D633="","",VLOOKUP(A633,'Liste détentions mat2k'!$A$1:$I$2946,5,FALSE))</f>
        <v xml:space="preserve">SAP TOULON                    </v>
      </c>
      <c r="H633" s="81" t="str">
        <f>IF('SUIVI DES VERIFICATIONS'!$E633="","",VLOOKUP(A633,'Liste détentions mat2k'!$A$1:$I$2946,7,FALSE))</f>
        <v xml:space="preserve">BAPC                          </v>
      </c>
      <c r="I633" s="102" t="str">
        <f>IF('SUIVI DES VERIFICATIONS'!$F633="","",VLOOKUP(A633,'Liste détentions mat2k'!$A$1:$I$2946,9,FALSE))</f>
        <v xml:space="preserve">CASERNEMENT                   </v>
      </c>
      <c r="J633" s="109" t="s">
        <v>525</v>
      </c>
      <c r="K633" s="104" t="s">
        <v>525</v>
      </c>
      <c r="L633" s="104" t="s">
        <v>526</v>
      </c>
      <c r="M633" s="104" t="s">
        <v>525</v>
      </c>
      <c r="N633" s="104" t="s">
        <v>525</v>
      </c>
      <c r="O633" s="104" t="s">
        <v>525</v>
      </c>
      <c r="P633" s="104"/>
      <c r="Q633" s="104"/>
      <c r="R633" s="104"/>
      <c r="S633" s="104"/>
      <c r="T633" s="104"/>
      <c r="U633" s="114"/>
      <c r="V633" s="123">
        <v>43522</v>
      </c>
      <c r="W633" s="117" t="s">
        <v>542</v>
      </c>
      <c r="X633" s="117" t="s">
        <v>825</v>
      </c>
      <c r="Y633" s="128" t="s">
        <v>769</v>
      </c>
      <c r="Z633" s="123">
        <v>43525</v>
      </c>
      <c r="AA633" s="132"/>
      <c r="AB633" s="151">
        <f>IF('SUIVI DES VERIFICATIONS'!$V633="","",IF('SUIVI DES VERIFICATIONS'!$V633&lt;='SUIVI DES VERIFICATIONS'!$AD633,0,'SUIVI DES VERIFICATIONS'!$V633-'SUIVI DES VERIFICATIONS'!$AD633))</f>
        <v>0</v>
      </c>
      <c r="AC633" s="134" t="str">
        <f t="shared" si="19"/>
        <v>MARS</v>
      </c>
      <c r="AD633" s="135">
        <f>VLOOKUP('SUIVI DES VERIFICATIONS'!$AC633,'Liste 2'!$D$1:$E$12,2,FALSE)</f>
        <v>43555</v>
      </c>
      <c r="AE633" s="134">
        <f>IF('SUIVI DES VERIFICATIONS'!$V633="","",(MONTH('SUIVI DES VERIFICATIONS'!$V633))-(MONTH('SUIVI DES VERIFICATIONS'!$AD633)))</f>
        <v>-1</v>
      </c>
      <c r="AF633" s="134" t="str">
        <f>IF(V633="","",VLOOKUP(MONTH(V633),LISTES!$A$15:$B$26,2,FALSE))</f>
        <v>FEVRIER</v>
      </c>
      <c r="AG633" s="136" t="s">
        <v>8</v>
      </c>
      <c r="AH633" s="81"/>
      <c r="AI633" s="81"/>
      <c r="AJ633" s="81"/>
      <c r="AK633" s="116"/>
      <c r="AL633" s="81"/>
      <c r="AM633" s="117"/>
      <c r="AN633" s="128"/>
      <c r="AO633" s="163">
        <f>IF('SUIVI DES VERIFICATIONS'!$V633&gt;0,IF('SUIVI DES VERIFICATIONS'!$W633="",1,0),0)</f>
        <v>0</v>
      </c>
      <c r="AP633" s="137">
        <f>IF('SUIVI DES VERIFICATIONS'!$V633&gt;0,IF('SUIVI DES VERIFICATIONS'!$X633="",1,0),0)</f>
        <v>0</v>
      </c>
      <c r="AQ633" s="137">
        <f>IF('SUIVI DES VERIFICATIONS'!$V633&gt;0,IF('SUIVI DES VERIFICATIONS'!$AG633="",1,0),0)</f>
        <v>0</v>
      </c>
      <c r="AR633" s="152" t="str">
        <f>IF(Y633="","",VLOOKUP(Y633,'[1]TABLEAU LC1'!A:A,1,FALSE))</f>
        <v>2019-573</v>
      </c>
    </row>
    <row r="634" spans="1:44" ht="30" customHeight="1">
      <c r="A634" s="94" t="str">
        <f t="shared" si="18"/>
        <v>43108-4-1-1</v>
      </c>
      <c r="B634" s="88">
        <v>43108</v>
      </c>
      <c r="C634" s="87" t="str">
        <f>VLOOKUP(A634,'Liste détentions mat2k'!$A$1:$I$2946,3,FALSE)</f>
        <v xml:space="preserve">GSBDD TOULON 2019             </v>
      </c>
      <c r="D634" s="89">
        <v>4</v>
      </c>
      <c r="E634" s="89">
        <v>1</v>
      </c>
      <c r="F634" s="89">
        <v>1</v>
      </c>
      <c r="G634" s="87" t="str">
        <f>IF('SUIVI DES VERIFICATIONS'!$D634="","",VLOOKUP(A634,'Liste détentions mat2k'!$A$1:$I$2946,5,FALSE))</f>
        <v xml:space="preserve">SSC - SOUTIEN BASE VIE        </v>
      </c>
      <c r="H634" s="87" t="str">
        <f>IF('SUIVI DES VERIFICATIONS'!$E634="","",VLOOKUP(A634,'Liste détentions mat2k'!$A$1:$I$2946,7,FALSE))</f>
        <v xml:space="preserve">COMMANDEMENT                  </v>
      </c>
      <c r="I634" s="101" t="str">
        <f>IF('SUIVI DES VERIFICATIONS'!$F634="","",VLOOKUP(A634,'Liste détentions mat2k'!$A$1:$I$2946,9,FALSE))</f>
        <v xml:space="preserve">MACHINE BUREAU                </v>
      </c>
      <c r="J634" s="108" t="s">
        <v>525</v>
      </c>
      <c r="K634" s="105" t="s">
        <v>525</v>
      </c>
      <c r="L634" s="105" t="s">
        <v>526</v>
      </c>
      <c r="M634" s="105" t="s">
        <v>525</v>
      </c>
      <c r="N634" s="105" t="s">
        <v>525</v>
      </c>
      <c r="O634" s="105" t="s">
        <v>525</v>
      </c>
      <c r="P634" s="105"/>
      <c r="Q634" s="105"/>
      <c r="R634" s="105"/>
      <c r="S634" s="105"/>
      <c r="T634" s="105"/>
      <c r="U634" s="113"/>
      <c r="V634" s="122">
        <v>43556</v>
      </c>
      <c r="W634" s="119" t="s">
        <v>542</v>
      </c>
      <c r="X634" s="119" t="s">
        <v>825</v>
      </c>
      <c r="Y634" s="127" t="s">
        <v>997</v>
      </c>
      <c r="Z634" s="122">
        <v>43553</v>
      </c>
      <c r="AA634" s="131"/>
      <c r="AB634" s="149">
        <f>IF('SUIVI DES VERIFICATIONS'!$V634="","",IF('SUIVI DES VERIFICATIONS'!$V634&lt;='SUIVI DES VERIFICATIONS'!$AD634,0,'SUIVI DES VERIFICATIONS'!$V634-'SUIVI DES VERIFICATIONS'!$AD634))</f>
        <v>1</v>
      </c>
      <c r="AC634" s="138" t="str">
        <f t="shared" si="19"/>
        <v>MARS</v>
      </c>
      <c r="AD634" s="139">
        <f>VLOOKUP('SUIVI DES VERIFICATIONS'!$AC634,'Liste 2'!$D$1:$E$12,2,FALSE)</f>
        <v>43555</v>
      </c>
      <c r="AE634" s="138">
        <f>IF('SUIVI DES VERIFICATIONS'!$V634="","",(MONTH('SUIVI DES VERIFICATIONS'!$V634))-(MONTH('SUIVI DES VERIFICATIONS'!$AD634)))</f>
        <v>1</v>
      </c>
      <c r="AF634" s="138" t="str">
        <f>IF(V634="","",VLOOKUP(MONTH(V634),LISTES!$A$15:$B$26,2,FALSE))</f>
        <v>AVRIL</v>
      </c>
      <c r="AG634" s="140" t="s">
        <v>9</v>
      </c>
      <c r="AH634" s="87"/>
      <c r="AI634" s="87"/>
      <c r="AJ634" s="87"/>
      <c r="AK634" s="118"/>
      <c r="AL634" s="87"/>
      <c r="AM634" s="119"/>
      <c r="AN634" s="127"/>
      <c r="AO634" s="162">
        <f>IF('SUIVI DES VERIFICATIONS'!$V634&gt;0,IF('SUIVI DES VERIFICATIONS'!$W634="",1,0),0)</f>
        <v>0</v>
      </c>
      <c r="AP634" s="141">
        <f>IF('SUIVI DES VERIFICATIONS'!$V634&gt;0,IF('SUIVI DES VERIFICATIONS'!$X634="",1,0),0)</f>
        <v>0</v>
      </c>
      <c r="AQ634" s="141">
        <f>IF('SUIVI DES VERIFICATIONS'!$V634&gt;0,IF('SUIVI DES VERIFICATIONS'!$AG634="",1,0),0)</f>
        <v>0</v>
      </c>
      <c r="AR634" s="150" t="str">
        <f>IF(Y634="","",VLOOKUP(Y634,'[1]TABLEAU LC1'!A:A,1,FALSE))</f>
        <v>2019-1089</v>
      </c>
    </row>
    <row r="635" spans="1:44" ht="30" customHeight="1">
      <c r="A635" s="95" t="str">
        <f t="shared" si="18"/>
        <v>43108-4-1-3</v>
      </c>
      <c r="B635" s="85">
        <v>43108</v>
      </c>
      <c r="C635" s="81" t="str">
        <f>VLOOKUP(A635,'Liste détentions mat2k'!$A$1:$I$2946,3,FALSE)</f>
        <v xml:space="preserve">GSBDD TOULON 2019             </v>
      </c>
      <c r="D635" s="86">
        <v>4</v>
      </c>
      <c r="E635" s="86">
        <v>1</v>
      </c>
      <c r="F635" s="86">
        <v>3</v>
      </c>
      <c r="G635" s="81" t="str">
        <f>IF('SUIVI DES VERIFICATIONS'!$D635="","",VLOOKUP(A635,'Liste détentions mat2k'!$A$1:$I$2946,5,FALSE))</f>
        <v xml:space="preserve">SSC - SOUTIEN BASE VIE        </v>
      </c>
      <c r="H635" s="81" t="str">
        <f>IF('SUIVI DES VERIFICATIONS'!$E635="","",VLOOKUP(A635,'Liste détentions mat2k'!$A$1:$I$2946,7,FALSE))</f>
        <v xml:space="preserve">COMMANDEMENT                  </v>
      </c>
      <c r="I635" s="102" t="str">
        <f>IF('SUIVI DES VERIFICATIONS'!$F635="","",VLOOKUP(A635,'Liste détentions mat2k'!$A$1:$I$2946,9,FALSE))</f>
        <v xml:space="preserve">CASERNEMENT                   </v>
      </c>
      <c r="J635" s="109" t="s">
        <v>525</v>
      </c>
      <c r="K635" s="104" t="s">
        <v>525</v>
      </c>
      <c r="L635" s="104" t="s">
        <v>525</v>
      </c>
      <c r="M635" s="104" t="s">
        <v>525</v>
      </c>
      <c r="N635" s="104" t="s">
        <v>526</v>
      </c>
      <c r="O635" s="104" t="s">
        <v>525</v>
      </c>
      <c r="P635" s="104"/>
      <c r="Q635" s="104"/>
      <c r="R635" s="104"/>
      <c r="S635" s="104"/>
      <c r="T635" s="104"/>
      <c r="U635" s="114"/>
      <c r="V635" s="123">
        <v>43584</v>
      </c>
      <c r="W635" s="117" t="s">
        <v>542</v>
      </c>
      <c r="X635" s="117" t="s">
        <v>825</v>
      </c>
      <c r="Y635" s="128" t="s">
        <v>1119</v>
      </c>
      <c r="Z635" s="123">
        <v>43584</v>
      </c>
      <c r="AA635" s="132"/>
      <c r="AB635" s="151">
        <f>IF('SUIVI DES VERIFICATIONS'!$V635="","",IF('SUIVI DES VERIFICATIONS'!$V635&lt;='SUIVI DES VERIFICATIONS'!$AD635,0,'SUIVI DES VERIFICATIONS'!$V635-'SUIVI DES VERIFICATIONS'!$AD635))</f>
        <v>0</v>
      </c>
      <c r="AC635" s="134" t="str">
        <f t="shared" si="19"/>
        <v>MAI</v>
      </c>
      <c r="AD635" s="135">
        <f>VLOOKUP('SUIVI DES VERIFICATIONS'!$AC635,'Liste 2'!$D$1:$E$12,2,FALSE)</f>
        <v>43616</v>
      </c>
      <c r="AE635" s="134">
        <f>IF('SUIVI DES VERIFICATIONS'!$V635="","",(MONTH('SUIVI DES VERIFICATIONS'!$V635))-(MONTH('SUIVI DES VERIFICATIONS'!$AD635)))</f>
        <v>-1</v>
      </c>
      <c r="AF635" s="134" t="str">
        <f>IF(V635="","",VLOOKUP(MONTH(V635),LISTES!$A$15:$B$26,2,FALSE))</f>
        <v>AVRIL</v>
      </c>
      <c r="AG635" s="136"/>
      <c r="AH635" s="81"/>
      <c r="AI635" s="81"/>
      <c r="AJ635" s="81"/>
      <c r="AK635" s="116"/>
      <c r="AL635" s="81"/>
      <c r="AM635" s="117"/>
      <c r="AN635" s="128"/>
      <c r="AO635" s="163">
        <f>IF('SUIVI DES VERIFICATIONS'!$V635&gt;0,IF('SUIVI DES VERIFICATIONS'!$W635="",1,0),0)</f>
        <v>0</v>
      </c>
      <c r="AP635" s="137">
        <f>IF('SUIVI DES VERIFICATIONS'!$V635&gt;0,IF('SUIVI DES VERIFICATIONS'!$X635="",1,0),0)</f>
        <v>0</v>
      </c>
      <c r="AQ635" s="137">
        <f>IF('SUIVI DES VERIFICATIONS'!$V635&gt;0,IF('SUIVI DES VERIFICATIONS'!$AG635="",1,0),0)</f>
        <v>1</v>
      </c>
      <c r="AR635" s="152" t="str">
        <f>IF(Y635="","",VLOOKUP(Y635,'[1]TABLEAU LC1'!A:A,1,FALSE))</f>
        <v>2019-1409</v>
      </c>
    </row>
    <row r="636" spans="1:44" ht="30" customHeight="1">
      <c r="A636" s="94" t="str">
        <f t="shared" si="18"/>
        <v>43108-4-1-5</v>
      </c>
      <c r="B636" s="88">
        <v>43108</v>
      </c>
      <c r="C636" s="87" t="str">
        <f>VLOOKUP(A636,'Liste détentions mat2k'!$A$1:$I$2946,3,FALSE)</f>
        <v xml:space="preserve">GSBDD TOULON 2019             </v>
      </c>
      <c r="D636" s="89">
        <v>4</v>
      </c>
      <c r="E636" s="89">
        <v>1</v>
      </c>
      <c r="F636" s="89">
        <v>5</v>
      </c>
      <c r="G636" s="87" t="str">
        <f>IF('SUIVI DES VERIFICATIONS'!$D636="","",VLOOKUP(A636,'Liste détentions mat2k'!$A$1:$I$2946,5,FALSE))</f>
        <v xml:space="preserve">SSC - SOUTIEN BASE VIE        </v>
      </c>
      <c r="H636" s="87" t="str">
        <f>IF('SUIVI DES VERIFICATIONS'!$E636="","",VLOOKUP(A636,'Liste détentions mat2k'!$A$1:$I$2946,7,FALSE))</f>
        <v xml:space="preserve">COMMANDEMENT                  </v>
      </c>
      <c r="I636" s="101" t="str">
        <f>IF('SUIVI DES VERIFICATIONS'!$F636="","",VLOOKUP(A636,'Liste détentions mat2k'!$A$1:$I$2946,9,FALSE))</f>
        <v xml:space="preserve">DIVERS                        </v>
      </c>
      <c r="J636" s="108" t="s">
        <v>525</v>
      </c>
      <c r="K636" s="105" t="s">
        <v>525</v>
      </c>
      <c r="L636" s="105" t="s">
        <v>525</v>
      </c>
      <c r="M636" s="105" t="s">
        <v>525</v>
      </c>
      <c r="N636" s="105" t="s">
        <v>526</v>
      </c>
      <c r="O636" s="105" t="s">
        <v>525</v>
      </c>
      <c r="P636" s="105"/>
      <c r="Q636" s="105"/>
      <c r="R636" s="105"/>
      <c r="S636" s="105"/>
      <c r="T636" s="105"/>
      <c r="U636" s="113"/>
      <c r="V636" s="122">
        <v>43585</v>
      </c>
      <c r="W636" s="119" t="s">
        <v>542</v>
      </c>
      <c r="X636" s="119" t="s">
        <v>825</v>
      </c>
      <c r="Y636" s="127" t="s">
        <v>1133</v>
      </c>
      <c r="Z636" s="122">
        <v>43584</v>
      </c>
      <c r="AA636" s="131"/>
      <c r="AB636" s="149">
        <f>IF('SUIVI DES VERIFICATIONS'!$V636="","",IF('SUIVI DES VERIFICATIONS'!$V636&lt;='SUIVI DES VERIFICATIONS'!$AD636,0,'SUIVI DES VERIFICATIONS'!$V636-'SUIVI DES VERIFICATIONS'!$AD636))</f>
        <v>0</v>
      </c>
      <c r="AC636" s="138" t="str">
        <f t="shared" si="19"/>
        <v>MAI</v>
      </c>
      <c r="AD636" s="139">
        <f>VLOOKUP('SUIVI DES VERIFICATIONS'!$AC636,'Liste 2'!$D$1:$E$12,2,FALSE)</f>
        <v>43616</v>
      </c>
      <c r="AE636" s="138">
        <f>IF('SUIVI DES VERIFICATIONS'!$V636="","",(MONTH('SUIVI DES VERIFICATIONS'!$V636))-(MONTH('SUIVI DES VERIFICATIONS'!$AD636)))</f>
        <v>-1</v>
      </c>
      <c r="AF636" s="138" t="str">
        <f>IF(V636="","",VLOOKUP(MONTH(V636),LISTES!$A$15:$B$26,2,FALSE))</f>
        <v>AVRIL</v>
      </c>
      <c r="AG636" s="140"/>
      <c r="AH636" s="87"/>
      <c r="AI636" s="87"/>
      <c r="AJ636" s="87"/>
      <c r="AK636" s="118"/>
      <c r="AL636" s="87"/>
      <c r="AM636" s="119"/>
      <c r="AN636" s="127"/>
      <c r="AO636" s="162">
        <f>IF('SUIVI DES VERIFICATIONS'!$V636&gt;0,IF('SUIVI DES VERIFICATIONS'!$W636="",1,0),0)</f>
        <v>0</v>
      </c>
      <c r="AP636" s="141">
        <f>IF('SUIVI DES VERIFICATIONS'!$V636&gt;0,IF('SUIVI DES VERIFICATIONS'!$X636="",1,0),0)</f>
        <v>0</v>
      </c>
      <c r="AQ636" s="141">
        <f>IF('SUIVI DES VERIFICATIONS'!$V636&gt;0,IF('SUIVI DES VERIFICATIONS'!$AG636="",1,0),0)</f>
        <v>1</v>
      </c>
      <c r="AR636" s="150" t="str">
        <f>IF(Y636="","",VLOOKUP(Y636,'[1]TABLEAU LC1'!A:A,1,FALSE))</f>
        <v>2019-1471</v>
      </c>
    </row>
    <row r="637" spans="1:44" ht="30" customHeight="1">
      <c r="A637" s="95" t="str">
        <f t="shared" si="18"/>
        <v>43108-4-1-6</v>
      </c>
      <c r="B637" s="85">
        <v>43108</v>
      </c>
      <c r="C637" s="81" t="str">
        <f>VLOOKUP(A637,'Liste détentions mat2k'!$A$1:$I$2946,3,FALSE)</f>
        <v xml:space="preserve">GSBDD TOULON 2019             </v>
      </c>
      <c r="D637" s="86">
        <v>4</v>
      </c>
      <c r="E637" s="86">
        <v>1</v>
      </c>
      <c r="F637" s="86">
        <v>6</v>
      </c>
      <c r="G637" s="81" t="str">
        <f>IF('SUIVI DES VERIFICATIONS'!$D637="","",VLOOKUP(A637,'Liste détentions mat2k'!$A$1:$I$2946,5,FALSE))</f>
        <v xml:space="preserve">SSC - SOUTIEN BASE VIE        </v>
      </c>
      <c r="H637" s="81" t="str">
        <f>IF('SUIVI DES VERIFICATIONS'!$E637="","",VLOOKUP(A637,'Liste détentions mat2k'!$A$1:$I$2946,7,FALSE))</f>
        <v xml:space="preserve">COMMANDEMENT                  </v>
      </c>
      <c r="I637" s="102" t="str">
        <f>IF('SUIVI DES VERIFICATIONS'!$F637="","",VLOOKUP(A637,'Liste détentions mat2k'!$A$1:$I$2946,9,FALSE))</f>
        <v xml:space="preserve">PATRIMOINE                    </v>
      </c>
      <c r="J637" s="109" t="s">
        <v>525</v>
      </c>
      <c r="K637" s="104" t="s">
        <v>525</v>
      </c>
      <c r="L637" s="104" t="s">
        <v>525</v>
      </c>
      <c r="M637" s="104" t="s">
        <v>525</v>
      </c>
      <c r="N637" s="104" t="s">
        <v>525</v>
      </c>
      <c r="O637" s="104" t="s">
        <v>526</v>
      </c>
      <c r="P637" s="104"/>
      <c r="Q637" s="104"/>
      <c r="R637" s="104"/>
      <c r="S637" s="104"/>
      <c r="T637" s="104"/>
      <c r="U637" s="114"/>
      <c r="V637" s="123"/>
      <c r="W637" s="117"/>
      <c r="X637" s="117"/>
      <c r="Y637" s="128"/>
      <c r="Z637" s="123"/>
      <c r="AA637" s="132"/>
      <c r="AB637" s="151" t="str">
        <f>IF('SUIVI DES VERIFICATIONS'!$V637="","",IF('SUIVI DES VERIFICATIONS'!$V637&lt;='SUIVI DES VERIFICATIONS'!$AD637,0,'SUIVI DES VERIFICATIONS'!$V637-'SUIVI DES VERIFICATIONS'!$AD637))</f>
        <v/>
      </c>
      <c r="AC637" s="134" t="str">
        <f t="shared" si="19"/>
        <v>JUIN</v>
      </c>
      <c r="AD637" s="135">
        <f>VLOOKUP('SUIVI DES VERIFICATIONS'!$AC637,'Liste 2'!$D$1:$E$12,2,FALSE)</f>
        <v>43646</v>
      </c>
      <c r="AE637" s="134" t="str">
        <f>IF('SUIVI DES VERIFICATIONS'!$V637="","",(MONTH('SUIVI DES VERIFICATIONS'!$V637))-(MONTH('SUIVI DES VERIFICATIONS'!$AD637)))</f>
        <v/>
      </c>
      <c r="AF637" s="134" t="str">
        <f>IF(V637="","",VLOOKUP(MONTH(V637),LISTES!$A$15:$B$26,2,FALSE))</f>
        <v/>
      </c>
      <c r="AG637" s="136"/>
      <c r="AH637" s="81"/>
      <c r="AI637" s="81"/>
      <c r="AJ637" s="81"/>
      <c r="AK637" s="116"/>
      <c r="AL637" s="81"/>
      <c r="AM637" s="117"/>
      <c r="AN637" s="128"/>
      <c r="AO637" s="163">
        <f>IF('SUIVI DES VERIFICATIONS'!$V637&gt;0,IF('SUIVI DES VERIFICATIONS'!$W637="",1,0),0)</f>
        <v>0</v>
      </c>
      <c r="AP637" s="137">
        <f>IF('SUIVI DES VERIFICATIONS'!$V637&gt;0,IF('SUIVI DES VERIFICATIONS'!$X637="",1,0),0)</f>
        <v>0</v>
      </c>
      <c r="AQ637" s="137">
        <f>IF('SUIVI DES VERIFICATIONS'!$V637&gt;0,IF('SUIVI DES VERIFICATIONS'!$AG637="",1,0),0)</f>
        <v>0</v>
      </c>
      <c r="AR637" s="152" t="str">
        <f>IF(Y637="","",VLOOKUP(Y637,'[1]TABLEAU LC1'!A:A,1,FALSE))</f>
        <v/>
      </c>
    </row>
    <row r="638" spans="1:44" ht="30" customHeight="1">
      <c r="A638" s="94" t="str">
        <f t="shared" si="18"/>
        <v>43108-4-1-7</v>
      </c>
      <c r="B638" s="88">
        <v>43108</v>
      </c>
      <c r="C638" s="87" t="str">
        <f>VLOOKUP(A638,'Liste détentions mat2k'!$A$1:$I$2946,3,FALSE)</f>
        <v xml:space="preserve">GSBDD TOULON 2019             </v>
      </c>
      <c r="D638" s="89">
        <v>4</v>
      </c>
      <c r="E638" s="89">
        <v>1</v>
      </c>
      <c r="F638" s="89">
        <v>7</v>
      </c>
      <c r="G638" s="87" t="str">
        <f>IF('SUIVI DES VERIFICATIONS'!$D638="","",VLOOKUP(A638,'Liste détentions mat2k'!$A$1:$I$2946,5,FALSE))</f>
        <v xml:space="preserve">SSC - SOUTIEN BASE VIE        </v>
      </c>
      <c r="H638" s="87" t="str">
        <f>IF('SUIVI DES VERIFICATIONS'!$E638="","",VLOOKUP(A638,'Liste détentions mat2k'!$A$1:$I$2946,7,FALSE))</f>
        <v xml:space="preserve">COMMANDEMENT                  </v>
      </c>
      <c r="I638" s="101" t="str">
        <f>IF('SUIVI DES VERIFICATIONS'!$F638="","",VLOOKUP(A638,'Liste détentions mat2k'!$A$1:$I$2946,9,FALSE))</f>
        <v xml:space="preserve">SERTIM                        </v>
      </c>
      <c r="J638" s="108" t="s">
        <v>525</v>
      </c>
      <c r="K638" s="105" t="s">
        <v>525</v>
      </c>
      <c r="L638" s="105" t="s">
        <v>525</v>
      </c>
      <c r="M638" s="105" t="s">
        <v>525</v>
      </c>
      <c r="N638" s="105" t="s">
        <v>526</v>
      </c>
      <c r="O638" s="105" t="s">
        <v>525</v>
      </c>
      <c r="P638" s="105"/>
      <c r="Q638" s="105"/>
      <c r="R638" s="105"/>
      <c r="S638" s="105"/>
      <c r="T638" s="105"/>
      <c r="U638" s="113"/>
      <c r="V638" s="122"/>
      <c r="W638" s="119"/>
      <c r="X638" s="119"/>
      <c r="Y638" s="127"/>
      <c r="Z638" s="122">
        <v>43584</v>
      </c>
      <c r="AA638" s="131"/>
      <c r="AB638" s="149" t="str">
        <f>IF('SUIVI DES VERIFICATIONS'!$V638="","",IF('SUIVI DES VERIFICATIONS'!$V638&lt;='SUIVI DES VERIFICATIONS'!$AD638,0,'SUIVI DES VERIFICATIONS'!$V638-'SUIVI DES VERIFICATIONS'!$AD638))</f>
        <v/>
      </c>
      <c r="AC638" s="138" t="str">
        <f t="shared" si="19"/>
        <v>MAI</v>
      </c>
      <c r="AD638" s="139">
        <f>VLOOKUP('SUIVI DES VERIFICATIONS'!$AC638,'Liste 2'!$D$1:$E$12,2,FALSE)</f>
        <v>43616</v>
      </c>
      <c r="AE638" s="138" t="str">
        <f>IF('SUIVI DES VERIFICATIONS'!$V638="","",(MONTH('SUIVI DES VERIFICATIONS'!$V638))-(MONTH('SUIVI DES VERIFICATIONS'!$AD638)))</f>
        <v/>
      </c>
      <c r="AF638" s="138" t="str">
        <f>IF(V638="","",VLOOKUP(MONTH(V638),LISTES!$A$15:$B$26,2,FALSE))</f>
        <v/>
      </c>
      <c r="AG638" s="140"/>
      <c r="AH638" s="87"/>
      <c r="AI638" s="87"/>
      <c r="AJ638" s="87"/>
      <c r="AK638" s="118"/>
      <c r="AL638" s="87"/>
      <c r="AM638" s="119"/>
      <c r="AN638" s="127"/>
      <c r="AO638" s="162">
        <f>IF('SUIVI DES VERIFICATIONS'!$V638&gt;0,IF('SUIVI DES VERIFICATIONS'!$W638="",1,0),0)</f>
        <v>0</v>
      </c>
      <c r="AP638" s="141">
        <f>IF('SUIVI DES VERIFICATIONS'!$V638&gt;0,IF('SUIVI DES VERIFICATIONS'!$X638="",1,0),0)</f>
        <v>0</v>
      </c>
      <c r="AQ638" s="141">
        <f>IF('SUIVI DES VERIFICATIONS'!$V638&gt;0,IF('SUIVI DES VERIFICATIONS'!$AG638="",1,0),0)</f>
        <v>0</v>
      </c>
      <c r="AR638" s="150" t="str">
        <f>IF(Y638="","",VLOOKUP(Y638,'[1]TABLEAU LC1'!A:A,1,FALSE))</f>
        <v/>
      </c>
    </row>
    <row r="639" spans="1:44" ht="30" customHeight="1">
      <c r="A639" s="95" t="str">
        <f t="shared" si="18"/>
        <v>43108-4-2-1</v>
      </c>
      <c r="B639" s="85">
        <v>43108</v>
      </c>
      <c r="C639" s="81" t="str">
        <f>VLOOKUP(A639,'Liste détentions mat2k'!$A$1:$I$2946,3,FALSE)</f>
        <v xml:space="preserve">GSBDD TOULON 2019             </v>
      </c>
      <c r="D639" s="86">
        <v>4</v>
      </c>
      <c r="E639" s="86">
        <v>2</v>
      </c>
      <c r="F639" s="86">
        <v>1</v>
      </c>
      <c r="G639" s="81" t="str">
        <f>IF('SUIVI DES VERIFICATIONS'!$D639="","",VLOOKUP(A639,'Liste détentions mat2k'!$A$1:$I$2946,5,FALSE))</f>
        <v xml:space="preserve">SSC - SOUTIEN BASE VIE        </v>
      </c>
      <c r="H639" s="81" t="str">
        <f>IF('SUIVI DES VERIFICATIONS'!$E639="","",VLOOKUP(A639,'Liste détentions mat2k'!$A$1:$I$2946,7,FALSE))</f>
        <v xml:space="preserve">ATELIER REPROGRAPHIE          </v>
      </c>
      <c r="I639" s="102" t="str">
        <f>IF('SUIVI DES VERIFICATIONS'!$F639="","",VLOOKUP(A639,'Liste détentions mat2k'!$A$1:$I$2946,9,FALSE))</f>
        <v xml:space="preserve">CASERNEMENT                   </v>
      </c>
      <c r="J639" s="109" t="s">
        <v>525</v>
      </c>
      <c r="K639" s="104" t="s">
        <v>525</v>
      </c>
      <c r="L639" s="104" t="s">
        <v>525</v>
      </c>
      <c r="M639" s="104" t="s">
        <v>525</v>
      </c>
      <c r="N639" s="104" t="s">
        <v>525</v>
      </c>
      <c r="O639" s="104" t="s">
        <v>526</v>
      </c>
      <c r="P639" s="104"/>
      <c r="Q639" s="104"/>
      <c r="R639" s="104"/>
      <c r="S639" s="104"/>
      <c r="T639" s="104"/>
      <c r="U639" s="114"/>
      <c r="V639" s="123"/>
      <c r="W639" s="117"/>
      <c r="X639" s="117"/>
      <c r="Y639" s="128"/>
      <c r="Z639" s="123"/>
      <c r="AA639" s="132"/>
      <c r="AB639" s="151" t="str">
        <f>IF('SUIVI DES VERIFICATIONS'!$V639="","",IF('SUIVI DES VERIFICATIONS'!$V639&lt;='SUIVI DES VERIFICATIONS'!$AD639,0,'SUIVI DES VERIFICATIONS'!$V639-'SUIVI DES VERIFICATIONS'!$AD639))</f>
        <v/>
      </c>
      <c r="AC639" s="134" t="str">
        <f t="shared" si="19"/>
        <v>JUIN</v>
      </c>
      <c r="AD639" s="135">
        <f>VLOOKUP('SUIVI DES VERIFICATIONS'!$AC639,'Liste 2'!$D$1:$E$12,2,FALSE)</f>
        <v>43646</v>
      </c>
      <c r="AE639" s="134" t="str">
        <f>IF('SUIVI DES VERIFICATIONS'!$V639="","",(MONTH('SUIVI DES VERIFICATIONS'!$V639))-(MONTH('SUIVI DES VERIFICATIONS'!$AD639)))</f>
        <v/>
      </c>
      <c r="AF639" s="134" t="str">
        <f>IF(V639="","",VLOOKUP(MONTH(V639),LISTES!$A$15:$B$26,2,FALSE))</f>
        <v/>
      </c>
      <c r="AG639" s="136"/>
      <c r="AH639" s="81"/>
      <c r="AI639" s="81"/>
      <c r="AJ639" s="81"/>
      <c r="AK639" s="116"/>
      <c r="AL639" s="81"/>
      <c r="AM639" s="117"/>
      <c r="AN639" s="128"/>
      <c r="AO639" s="163">
        <f>IF('SUIVI DES VERIFICATIONS'!$V639&gt;0,IF('SUIVI DES VERIFICATIONS'!$W639="",1,0),0)</f>
        <v>0</v>
      </c>
      <c r="AP639" s="137">
        <f>IF('SUIVI DES VERIFICATIONS'!$V639&gt;0,IF('SUIVI DES VERIFICATIONS'!$X639="",1,0),0)</f>
        <v>0</v>
      </c>
      <c r="AQ639" s="137">
        <f>IF('SUIVI DES VERIFICATIONS'!$V639&gt;0,IF('SUIVI DES VERIFICATIONS'!$AG639="",1,0),0)</f>
        <v>0</v>
      </c>
      <c r="AR639" s="152" t="str">
        <f>IF(Y639="","",VLOOKUP(Y639,'[1]TABLEAU LC1'!A:A,1,FALSE))</f>
        <v/>
      </c>
    </row>
    <row r="640" spans="1:44" ht="30" customHeight="1">
      <c r="A640" s="94" t="str">
        <f t="shared" si="18"/>
        <v>43108-4-2-2</v>
      </c>
      <c r="B640" s="88">
        <v>43108</v>
      </c>
      <c r="C640" s="87" t="str">
        <f>VLOOKUP(A640,'Liste détentions mat2k'!$A$1:$I$2946,3,FALSE)</f>
        <v xml:space="preserve">GSBDD TOULON 2019             </v>
      </c>
      <c r="D640" s="89">
        <v>4</v>
      </c>
      <c r="E640" s="89">
        <v>2</v>
      </c>
      <c r="F640" s="89">
        <v>2</v>
      </c>
      <c r="G640" s="87" t="str">
        <f>IF('SUIVI DES VERIFICATIONS'!$D640="","",VLOOKUP(A640,'Liste détentions mat2k'!$A$1:$I$2946,5,FALSE))</f>
        <v xml:space="preserve">SSC - SOUTIEN BASE VIE        </v>
      </c>
      <c r="H640" s="87" t="str">
        <f>IF('SUIVI DES VERIFICATIONS'!$E640="","",VLOOKUP(A640,'Liste détentions mat2k'!$A$1:$I$2946,7,FALSE))</f>
        <v xml:space="preserve">ATELIER REPROGRAPHIE          </v>
      </c>
      <c r="I640" s="101" t="str">
        <f>IF('SUIVI DES VERIFICATIONS'!$F640="","",VLOOKUP(A640,'Liste détentions mat2k'!$A$1:$I$2946,9,FALSE))</f>
        <v xml:space="preserve">INFOR / TEL                   </v>
      </c>
      <c r="J640" s="108"/>
      <c r="K640" s="105" t="s">
        <v>525</v>
      </c>
      <c r="L640" s="105" t="s">
        <v>525</v>
      </c>
      <c r="M640" s="105" t="s">
        <v>526</v>
      </c>
      <c r="N640" s="105" t="s">
        <v>525</v>
      </c>
      <c r="O640" s="105" t="s">
        <v>525</v>
      </c>
      <c r="P640" s="105"/>
      <c r="Q640" s="105"/>
      <c r="R640" s="105"/>
      <c r="S640" s="105"/>
      <c r="T640" s="105"/>
      <c r="U640" s="113"/>
      <c r="V640" s="122">
        <v>43581</v>
      </c>
      <c r="W640" s="119" t="s">
        <v>542</v>
      </c>
      <c r="X640" s="119" t="s">
        <v>825</v>
      </c>
      <c r="Y640" s="127" t="s">
        <v>1566</v>
      </c>
      <c r="Z640" s="122">
        <v>43553</v>
      </c>
      <c r="AA640" s="131"/>
      <c r="AB640" s="149">
        <f>IF('SUIVI DES VERIFICATIONS'!$V640="","",IF('SUIVI DES VERIFICATIONS'!$V640&lt;='SUIVI DES VERIFICATIONS'!$AD640,0,'SUIVI DES VERIFICATIONS'!$V640-'SUIVI DES VERIFICATIONS'!$AD640))</f>
        <v>0</v>
      </c>
      <c r="AC640" s="138" t="str">
        <f t="shared" si="19"/>
        <v>AVRIL</v>
      </c>
      <c r="AD640" s="139">
        <f>VLOOKUP('SUIVI DES VERIFICATIONS'!$AC640,'Liste 2'!$D$1:$E$12,2,FALSE)</f>
        <v>43585</v>
      </c>
      <c r="AE640" s="138">
        <f>IF('SUIVI DES VERIFICATIONS'!$V640="","",(MONTH('SUIVI DES VERIFICATIONS'!$V640))-(MONTH('SUIVI DES VERIFICATIONS'!$AD640)))</f>
        <v>0</v>
      </c>
      <c r="AF640" s="138" t="str">
        <f>IF(V640="","",VLOOKUP(MONTH(V640),LISTES!$A$15:$B$26,2,FALSE))</f>
        <v>AVRIL</v>
      </c>
      <c r="AG640" s="140"/>
      <c r="AH640" s="87"/>
      <c r="AI640" s="87"/>
      <c r="AJ640" s="87"/>
      <c r="AK640" s="118"/>
      <c r="AL640" s="87"/>
      <c r="AM640" s="119"/>
      <c r="AN640" s="127"/>
      <c r="AO640" s="162">
        <f>IF('SUIVI DES VERIFICATIONS'!$V640&gt;0,IF('SUIVI DES VERIFICATIONS'!$W640="",1,0),0)</f>
        <v>0</v>
      </c>
      <c r="AP640" s="141">
        <f>IF('SUIVI DES VERIFICATIONS'!$V640&gt;0,IF('SUIVI DES VERIFICATIONS'!$X640="",1,0),0)</f>
        <v>0</v>
      </c>
      <c r="AQ640" s="141">
        <f>IF('SUIVI DES VERIFICATIONS'!$V640&gt;0,IF('SUIVI DES VERIFICATIONS'!$AG640="",1,0),0)</f>
        <v>1</v>
      </c>
      <c r="AR640" s="150" t="str">
        <f>IF(Y640="","",VLOOKUP(Y640,'[1]TABLEAU LC1'!A:A,1,FALSE))</f>
        <v>2019-1603</v>
      </c>
    </row>
    <row r="641" spans="1:44" ht="30" customHeight="1">
      <c r="A641" s="95" t="str">
        <f t="shared" si="18"/>
        <v>43108-4-2-3</v>
      </c>
      <c r="B641" s="85">
        <v>43108</v>
      </c>
      <c r="C641" s="81" t="str">
        <f>VLOOKUP(A641,'Liste détentions mat2k'!$A$1:$I$2946,3,FALSE)</f>
        <v xml:space="preserve">GSBDD TOULON 2019             </v>
      </c>
      <c r="D641" s="86">
        <v>4</v>
      </c>
      <c r="E641" s="86">
        <v>2</v>
      </c>
      <c r="F641" s="86">
        <v>3</v>
      </c>
      <c r="G641" s="81" t="str">
        <f>IF('SUIVI DES VERIFICATIONS'!$D641="","",VLOOKUP(A641,'Liste détentions mat2k'!$A$1:$I$2946,5,FALSE))</f>
        <v xml:space="preserve">SSC - SOUTIEN BASE VIE        </v>
      </c>
      <c r="H641" s="81" t="str">
        <f>IF('SUIVI DES VERIFICATIONS'!$E641="","",VLOOKUP(A641,'Liste détentions mat2k'!$A$1:$I$2946,7,FALSE))</f>
        <v xml:space="preserve">ATELIER REPROGRAPHIE          </v>
      </c>
      <c r="I641" s="102" t="str">
        <f>IF('SUIVI DES VERIFICATIONS'!$F641="","",VLOOKUP(A641,'Liste détentions mat2k'!$A$1:$I$2946,9,FALSE))</f>
        <v xml:space="preserve">MATERIEL SPECIFIQUE           </v>
      </c>
      <c r="J641" s="109" t="s">
        <v>525</v>
      </c>
      <c r="K641" s="104" t="s">
        <v>525</v>
      </c>
      <c r="L641" s="104" t="s">
        <v>525</v>
      </c>
      <c r="M641" s="104" t="s">
        <v>525</v>
      </c>
      <c r="N641" s="104" t="s">
        <v>526</v>
      </c>
      <c r="O641" s="104" t="s">
        <v>525</v>
      </c>
      <c r="P641" s="104"/>
      <c r="Q641" s="104"/>
      <c r="R641" s="104"/>
      <c r="S641" s="104"/>
      <c r="T641" s="104"/>
      <c r="U641" s="114"/>
      <c r="V641" s="123">
        <v>43487</v>
      </c>
      <c r="W641" s="117" t="s">
        <v>543</v>
      </c>
      <c r="X641" s="117" t="s">
        <v>825</v>
      </c>
      <c r="Y641" s="128" t="s">
        <v>558</v>
      </c>
      <c r="Z641" s="123"/>
      <c r="AA641" s="132"/>
      <c r="AB641" s="151">
        <f>IF('SUIVI DES VERIFICATIONS'!$V641="","",IF('SUIVI DES VERIFICATIONS'!$V641&lt;='SUIVI DES VERIFICATIONS'!$AD641,0,'SUIVI DES VERIFICATIONS'!$V641-'SUIVI DES VERIFICATIONS'!$AD641))</f>
        <v>0</v>
      </c>
      <c r="AC641" s="134" t="str">
        <f t="shared" si="19"/>
        <v>MAI</v>
      </c>
      <c r="AD641" s="135">
        <f>VLOOKUP('SUIVI DES VERIFICATIONS'!$AC641,'Liste 2'!$D$1:$E$12,2,FALSE)</f>
        <v>43616</v>
      </c>
      <c r="AE641" s="134">
        <f>IF('SUIVI DES VERIFICATIONS'!$V641="","",(MONTH('SUIVI DES VERIFICATIONS'!$V641))-(MONTH('SUIVI DES VERIFICATIONS'!$AD641)))</f>
        <v>-4</v>
      </c>
      <c r="AF641" s="134" t="str">
        <f>IF(V641="","",VLOOKUP(MONTH(V641),LISTES!$A$15:$B$26,2,FALSE))</f>
        <v>JANVIER</v>
      </c>
      <c r="AG641" s="136" t="s">
        <v>6</v>
      </c>
      <c r="AH641" s="81"/>
      <c r="AI641" s="81"/>
      <c r="AJ641" s="81"/>
      <c r="AK641" s="116"/>
      <c r="AL641" s="81"/>
      <c r="AM641" s="117"/>
      <c r="AN641" s="128"/>
      <c r="AO641" s="163">
        <f>IF('SUIVI DES VERIFICATIONS'!$V641&gt;0,IF('SUIVI DES VERIFICATIONS'!$W641="",1,0),0)</f>
        <v>0</v>
      </c>
      <c r="AP641" s="137">
        <f>IF('SUIVI DES VERIFICATIONS'!$V641&gt;0,IF('SUIVI DES VERIFICATIONS'!$X641="",1,0),0)</f>
        <v>0</v>
      </c>
      <c r="AQ641" s="137">
        <f>IF('SUIVI DES VERIFICATIONS'!$V641&gt;0,IF('SUIVI DES VERIFICATIONS'!$AG641="",1,0),0)</f>
        <v>0</v>
      </c>
      <c r="AR641" s="152" t="str">
        <f>IF(Y641="","",VLOOKUP(Y641,'[1]TABLEAU LC1'!A:A,1,FALSE))</f>
        <v>2019-99</v>
      </c>
    </row>
    <row r="642" spans="1:44" ht="30" customHeight="1">
      <c r="A642" s="94" t="str">
        <f t="shared" ref="A642:A705" si="20">CONCATENATE(B642,"-",D642,"-",E642,"-",F642)</f>
        <v>43108-4-2-4</v>
      </c>
      <c r="B642" s="88">
        <v>43108</v>
      </c>
      <c r="C642" s="87" t="str">
        <f>VLOOKUP(A642,'Liste détentions mat2k'!$A$1:$I$2946,3,FALSE)</f>
        <v xml:space="preserve">GSBDD TOULON 2019             </v>
      </c>
      <c r="D642" s="89">
        <v>4</v>
      </c>
      <c r="E642" s="89">
        <v>2</v>
      </c>
      <c r="F642" s="89">
        <v>4</v>
      </c>
      <c r="G642" s="87" t="str">
        <f>IF('SUIVI DES VERIFICATIONS'!$D642="","",VLOOKUP(A642,'Liste détentions mat2k'!$A$1:$I$2946,5,FALSE))</f>
        <v xml:space="preserve">SSC - SOUTIEN BASE VIE        </v>
      </c>
      <c r="H642" s="87" t="str">
        <f>IF('SUIVI DES VERIFICATIONS'!$E642="","",VLOOKUP(A642,'Liste détentions mat2k'!$A$1:$I$2946,7,FALSE))</f>
        <v xml:space="preserve">ATELIER REPROGRAPHIE          </v>
      </c>
      <c r="I642" s="101" t="str">
        <f>IF('SUIVI DES VERIFICATIONS'!$F642="","",VLOOKUP(A642,'Liste détentions mat2k'!$A$1:$I$2946,9,FALSE))</f>
        <v xml:space="preserve">OUTILLAGE DIVERS              </v>
      </c>
      <c r="J642" s="108" t="s">
        <v>525</v>
      </c>
      <c r="K642" s="105" t="s">
        <v>525</v>
      </c>
      <c r="L642" s="105" t="s">
        <v>526</v>
      </c>
      <c r="M642" s="105" t="s">
        <v>525</v>
      </c>
      <c r="N642" s="105" t="s">
        <v>525</v>
      </c>
      <c r="O642" s="105" t="s">
        <v>525</v>
      </c>
      <c r="P642" s="105"/>
      <c r="Q642" s="105"/>
      <c r="R642" s="105"/>
      <c r="S642" s="105"/>
      <c r="T642" s="105"/>
      <c r="U642" s="113"/>
      <c r="V642" s="122">
        <v>43598</v>
      </c>
      <c r="W642" s="119" t="s">
        <v>543</v>
      </c>
      <c r="X642" s="119" t="s">
        <v>825</v>
      </c>
      <c r="Y642" s="127" t="s">
        <v>1540</v>
      </c>
      <c r="Z642" s="122">
        <v>43553</v>
      </c>
      <c r="AA642" s="131"/>
      <c r="AB642" s="149">
        <f>IF('SUIVI DES VERIFICATIONS'!$V642="","",IF('SUIVI DES VERIFICATIONS'!$V642&lt;='SUIVI DES VERIFICATIONS'!$AD642,0,'SUIVI DES VERIFICATIONS'!$V642-'SUIVI DES VERIFICATIONS'!$AD642))</f>
        <v>43</v>
      </c>
      <c r="AC642" s="138" t="str">
        <f t="shared" ref="AC642:AC705" si="21">IF(J642&lt;&gt;"","JANVIER",IF(K642&lt;&gt;"","FEVRIER",IF(L642&lt;&gt;"","MARS",IF(M642&lt;&gt;"","AVRIL",IF(N642&lt;&gt;"","MAI",IF(O642&lt;&gt;"","JUIN",IF(P642&lt;&gt;"","JUILLET",IF(Q642&lt;&gt;"","AOUT",IF(R642&lt;&gt;"","SEPTEMBRE",IF(S642&lt;&gt;"","OCTOBRE",IF(T642&lt;&gt;"","NOVEMBRE",IF(U642&lt;&gt;"","DECEMBRE",""))))))))))))</f>
        <v>MARS</v>
      </c>
      <c r="AD642" s="139">
        <f>VLOOKUP('SUIVI DES VERIFICATIONS'!$AC642,'Liste 2'!$D$1:$E$12,2,FALSE)</f>
        <v>43555</v>
      </c>
      <c r="AE642" s="138">
        <f>IF('SUIVI DES VERIFICATIONS'!$V642="","",(MONTH('SUIVI DES VERIFICATIONS'!$V642))-(MONTH('SUIVI DES VERIFICATIONS'!$AD642)))</f>
        <v>2</v>
      </c>
      <c r="AF642" s="138" t="str">
        <f>IF(V642="","",VLOOKUP(MONTH(V642),LISTES!$A$15:$B$26,2,FALSE))</f>
        <v>MAI</v>
      </c>
      <c r="AG642" s="140"/>
      <c r="AH642" s="87"/>
      <c r="AI642" s="87"/>
      <c r="AJ642" s="87" t="s">
        <v>529</v>
      </c>
      <c r="AK642" s="118">
        <v>43600</v>
      </c>
      <c r="AL642" s="87"/>
      <c r="AM642" s="119"/>
      <c r="AN642" s="127"/>
      <c r="AO642" s="162">
        <f>IF('SUIVI DES VERIFICATIONS'!$V642&gt;0,IF('SUIVI DES VERIFICATIONS'!$W642="",1,0),0)</f>
        <v>0</v>
      </c>
      <c r="AP642" s="141">
        <f>IF('SUIVI DES VERIFICATIONS'!$V642&gt;0,IF('SUIVI DES VERIFICATIONS'!$X642="",1,0),0)</f>
        <v>0</v>
      </c>
      <c r="AQ642" s="141">
        <f>IF('SUIVI DES VERIFICATIONS'!$V642&gt;0,IF('SUIVI DES VERIFICATIONS'!$AG642="",1,0),0)</f>
        <v>1</v>
      </c>
      <c r="AR642" s="150" t="str">
        <f>IF(Y642="","",VLOOKUP(Y642,'[1]TABLEAU LC1'!A:A,1,FALSE))</f>
        <v>2019-1540</v>
      </c>
    </row>
    <row r="643" spans="1:44" ht="30" customHeight="1">
      <c r="A643" s="95" t="str">
        <f t="shared" si="20"/>
        <v>43108-4-3-1</v>
      </c>
      <c r="B643" s="85">
        <v>43108</v>
      </c>
      <c r="C643" s="81" t="str">
        <f>VLOOKUP(A643,'Liste détentions mat2k'!$A$1:$I$2946,3,FALSE)</f>
        <v xml:space="preserve">GSBDD TOULON 2019             </v>
      </c>
      <c r="D643" s="86">
        <v>4</v>
      </c>
      <c r="E643" s="86">
        <v>3</v>
      </c>
      <c r="F643" s="86">
        <v>1</v>
      </c>
      <c r="G643" s="81" t="str">
        <f>IF('SUIVI DES VERIFICATIONS'!$D643="","",VLOOKUP(A643,'Liste détentions mat2k'!$A$1:$I$2946,5,FALSE))</f>
        <v xml:space="preserve">SSC - SOUTIEN BASE VIE        </v>
      </c>
      <c r="H643" s="81" t="str">
        <f>IF('SUIVI DES VERIFICATIONS'!$E643="","",VLOOKUP(A643,'Liste détentions mat2k'!$A$1:$I$2946,7,FALSE))</f>
        <v xml:space="preserve">MCO MATERIELS COMMUNS         </v>
      </c>
      <c r="I643" s="102" t="str">
        <f>IF('SUIVI DES VERIFICATIONS'!$F643="","",VLOOKUP(A643,'Liste détentions mat2k'!$A$1:$I$2946,9,FALSE))</f>
        <v xml:space="preserve">CASERNEMENT                   </v>
      </c>
      <c r="J643" s="109" t="s">
        <v>525</v>
      </c>
      <c r="K643" s="104" t="s">
        <v>526</v>
      </c>
      <c r="L643" s="104" t="s">
        <v>525</v>
      </c>
      <c r="M643" s="104" t="s">
        <v>525</v>
      </c>
      <c r="N643" s="104" t="s">
        <v>525</v>
      </c>
      <c r="O643" s="104" t="s">
        <v>525</v>
      </c>
      <c r="P643" s="104"/>
      <c r="Q643" s="104"/>
      <c r="R643" s="104"/>
      <c r="S643" s="104"/>
      <c r="T643" s="104"/>
      <c r="U643" s="114"/>
      <c r="V643" s="123">
        <v>43496</v>
      </c>
      <c r="W643" s="117" t="s">
        <v>542</v>
      </c>
      <c r="X643" s="117" t="s">
        <v>825</v>
      </c>
      <c r="Y643" s="128" t="s">
        <v>597</v>
      </c>
      <c r="Z643" s="123">
        <v>43495</v>
      </c>
      <c r="AA643" s="132"/>
      <c r="AB643" s="151">
        <f>IF('SUIVI DES VERIFICATIONS'!$V643="","",IF('SUIVI DES VERIFICATIONS'!$V643&lt;='SUIVI DES VERIFICATIONS'!$AD643,0,'SUIVI DES VERIFICATIONS'!$V643-'SUIVI DES VERIFICATIONS'!$AD643))</f>
        <v>0</v>
      </c>
      <c r="AC643" s="134" t="str">
        <f t="shared" si="21"/>
        <v>FEVRIER</v>
      </c>
      <c r="AD643" s="135">
        <f>VLOOKUP('SUIVI DES VERIFICATIONS'!$AC643,'Liste 2'!$D$1:$E$12,2,FALSE)</f>
        <v>43524</v>
      </c>
      <c r="AE643" s="134">
        <f>IF('SUIVI DES VERIFICATIONS'!$V643="","",(MONTH('SUIVI DES VERIFICATIONS'!$V643))-(MONTH('SUIVI DES VERIFICATIONS'!$AD643)))</f>
        <v>-1</v>
      </c>
      <c r="AF643" s="134" t="str">
        <f>IF(V643="","",VLOOKUP(MONTH(V643),LISTES!$A$15:$B$26,2,FALSE))</f>
        <v>JANVIER</v>
      </c>
      <c r="AG643" s="136" t="s">
        <v>6</v>
      </c>
      <c r="AH643" s="81"/>
      <c r="AI643" s="81"/>
      <c r="AJ643" s="81"/>
      <c r="AK643" s="116"/>
      <c r="AL643" s="81"/>
      <c r="AM643" s="117"/>
      <c r="AN643" s="128"/>
      <c r="AO643" s="163">
        <f>IF('SUIVI DES VERIFICATIONS'!$V643&gt;0,IF('SUIVI DES VERIFICATIONS'!$W643="",1,0),0)</f>
        <v>0</v>
      </c>
      <c r="AP643" s="137">
        <f>IF('SUIVI DES VERIFICATIONS'!$V643&gt;0,IF('SUIVI DES VERIFICATIONS'!$X643="",1,0),0)</f>
        <v>0</v>
      </c>
      <c r="AQ643" s="137">
        <f>IF('SUIVI DES VERIFICATIONS'!$V643&gt;0,IF('SUIVI DES VERIFICATIONS'!$AG643="",1,0),0)</f>
        <v>0</v>
      </c>
      <c r="AR643" s="152" t="str">
        <f>IF(Y643="","",VLOOKUP(Y643,'[1]TABLEAU LC1'!A:A,1,FALSE))</f>
        <v>2019-236</v>
      </c>
    </row>
    <row r="644" spans="1:44" ht="30" customHeight="1">
      <c r="A644" s="94" t="str">
        <f t="shared" si="20"/>
        <v>43108-4-3-3</v>
      </c>
      <c r="B644" s="88">
        <v>43108</v>
      </c>
      <c r="C644" s="87" t="str">
        <f>VLOOKUP(A644,'Liste détentions mat2k'!$A$1:$I$2946,3,FALSE)</f>
        <v xml:space="preserve">GSBDD TOULON 2019             </v>
      </c>
      <c r="D644" s="89">
        <v>4</v>
      </c>
      <c r="E644" s="89">
        <v>3</v>
      </c>
      <c r="F644" s="89">
        <v>3</v>
      </c>
      <c r="G644" s="87" t="str">
        <f>IF('SUIVI DES VERIFICATIONS'!$D644="","",VLOOKUP(A644,'Liste détentions mat2k'!$A$1:$I$2946,5,FALSE))</f>
        <v xml:space="preserve">SSC - SOUTIEN BASE VIE        </v>
      </c>
      <c r="H644" s="87" t="str">
        <f>IF('SUIVI DES VERIFICATIONS'!$E644="","",VLOOKUP(A644,'Liste détentions mat2k'!$A$1:$I$2946,7,FALSE))</f>
        <v xml:space="preserve">MCO MATERIELS COMMUNS         </v>
      </c>
      <c r="I644" s="101" t="str">
        <f>IF('SUIVI DES VERIFICATIONS'!$F644="","",VLOOKUP(A644,'Liste détentions mat2k'!$A$1:$I$2946,9,FALSE))</f>
        <v xml:space="preserve">MATERIEL SPECIFIQUE           </v>
      </c>
      <c r="J644" s="108"/>
      <c r="K644" s="105" t="s">
        <v>525</v>
      </c>
      <c r="L644" s="105" t="s">
        <v>526</v>
      </c>
      <c r="M644" s="105" t="s">
        <v>525</v>
      </c>
      <c r="N644" s="105" t="s">
        <v>525</v>
      </c>
      <c r="O644" s="105" t="s">
        <v>525</v>
      </c>
      <c r="P644" s="105"/>
      <c r="Q644" s="105"/>
      <c r="R644" s="105"/>
      <c r="S644" s="105"/>
      <c r="T644" s="105"/>
      <c r="U644" s="113"/>
      <c r="V644" s="122">
        <v>43524</v>
      </c>
      <c r="W644" s="119" t="s">
        <v>542</v>
      </c>
      <c r="X644" s="119" t="s">
        <v>825</v>
      </c>
      <c r="Y644" s="127" t="s">
        <v>895</v>
      </c>
      <c r="Z644" s="122">
        <v>43525</v>
      </c>
      <c r="AA644" s="131"/>
      <c r="AB644" s="149">
        <f>IF('SUIVI DES VERIFICATIONS'!$V644="","",IF('SUIVI DES VERIFICATIONS'!$V644&lt;='SUIVI DES VERIFICATIONS'!$AD644,0,'SUIVI DES VERIFICATIONS'!$V644-'SUIVI DES VERIFICATIONS'!$AD644))</f>
        <v>0</v>
      </c>
      <c r="AC644" s="138" t="str">
        <f t="shared" si="21"/>
        <v>MARS</v>
      </c>
      <c r="AD644" s="139">
        <f>VLOOKUP('SUIVI DES VERIFICATIONS'!$AC644,'Liste 2'!$D$1:$E$12,2,FALSE)</f>
        <v>43555</v>
      </c>
      <c r="AE644" s="138">
        <f>IF('SUIVI DES VERIFICATIONS'!$V644="","",(MONTH('SUIVI DES VERIFICATIONS'!$V644))-(MONTH('SUIVI DES VERIFICATIONS'!$AD644)))</f>
        <v>-1</v>
      </c>
      <c r="AF644" s="138" t="str">
        <f>IF(V644="","",VLOOKUP(MONTH(V644),LISTES!$A$15:$B$26,2,FALSE))</f>
        <v>FEVRIER</v>
      </c>
      <c r="AG644" s="140" t="s">
        <v>6</v>
      </c>
      <c r="AH644" s="87"/>
      <c r="AI644" s="87"/>
      <c r="AJ644" s="87" t="s">
        <v>529</v>
      </c>
      <c r="AK644" s="118">
        <v>43538</v>
      </c>
      <c r="AL644" s="87"/>
      <c r="AM644" s="119"/>
      <c r="AN644" s="127"/>
      <c r="AO644" s="162">
        <f>IF('SUIVI DES VERIFICATIONS'!$V644&gt;0,IF('SUIVI DES VERIFICATIONS'!$W644="",1,0),0)</f>
        <v>0</v>
      </c>
      <c r="AP644" s="141">
        <f>IF('SUIVI DES VERIFICATIONS'!$V644&gt;0,IF('SUIVI DES VERIFICATIONS'!$X644="",1,0),0)</f>
        <v>0</v>
      </c>
      <c r="AQ644" s="141">
        <f>IF('SUIVI DES VERIFICATIONS'!$V644&gt;0,IF('SUIVI DES VERIFICATIONS'!$AG644="",1,0),0)</f>
        <v>0</v>
      </c>
      <c r="AR644" s="150" t="str">
        <f>IF(Y644="","",VLOOKUP(Y644,'[1]TABLEAU LC1'!A:A,1,FALSE))</f>
        <v>2019-802</v>
      </c>
    </row>
    <row r="645" spans="1:44" ht="30" customHeight="1">
      <c r="A645" s="95" t="str">
        <f t="shared" si="20"/>
        <v>43108-4-4-1</v>
      </c>
      <c r="B645" s="85">
        <v>43108</v>
      </c>
      <c r="C645" s="81" t="str">
        <f>VLOOKUP(A645,'Liste détentions mat2k'!$A$1:$I$2946,3,FALSE)</f>
        <v xml:space="preserve">GSBDD TOULON 2019             </v>
      </c>
      <c r="D645" s="86">
        <v>4</v>
      </c>
      <c r="E645" s="86">
        <v>4</v>
      </c>
      <c r="F645" s="86">
        <v>1</v>
      </c>
      <c r="G645" s="81" t="str">
        <f>IF('SUIVI DES VERIFICATIONS'!$D645="","",VLOOKUP(A645,'Liste détentions mat2k'!$A$1:$I$2946,5,FALSE))</f>
        <v xml:space="preserve">SSC - SOUTIEN BASE VIE        </v>
      </c>
      <c r="H645" s="81" t="str">
        <f>IF('SUIVI DES VERIFICATIONS'!$E645="","",VLOOKUP(A645,'Liste détentions mat2k'!$A$1:$I$2946,7,FALSE))</f>
        <v xml:space="preserve">CELLULE ENTRETIEN VEHICULES   </v>
      </c>
      <c r="I645" s="102" t="str">
        <f>IF('SUIVI DES VERIFICATIONS'!$F645="","",VLOOKUP(A645,'Liste détentions mat2k'!$A$1:$I$2946,9,FALSE))</f>
        <v xml:space="preserve">CASERNEMENT                   </v>
      </c>
      <c r="J645" s="109" t="s">
        <v>525</v>
      </c>
      <c r="K645" s="104" t="s">
        <v>525</v>
      </c>
      <c r="L645" s="104" t="s">
        <v>525</v>
      </c>
      <c r="M645" s="104" t="s">
        <v>525</v>
      </c>
      <c r="N645" s="104" t="s">
        <v>526</v>
      </c>
      <c r="O645" s="104" t="s">
        <v>525</v>
      </c>
      <c r="P645" s="104"/>
      <c r="Q645" s="104"/>
      <c r="R645" s="104"/>
      <c r="S645" s="104"/>
      <c r="T645" s="104"/>
      <c r="U645" s="114"/>
      <c r="V645" s="123"/>
      <c r="W645" s="117"/>
      <c r="X645" s="117"/>
      <c r="Y645" s="128"/>
      <c r="Z645" s="123">
        <v>43584</v>
      </c>
      <c r="AA645" s="132"/>
      <c r="AB645" s="151" t="str">
        <f>IF('SUIVI DES VERIFICATIONS'!$V645="","",IF('SUIVI DES VERIFICATIONS'!$V645&lt;='SUIVI DES VERIFICATIONS'!$AD645,0,'SUIVI DES VERIFICATIONS'!$V645-'SUIVI DES VERIFICATIONS'!$AD645))</f>
        <v/>
      </c>
      <c r="AC645" s="134" t="str">
        <f t="shared" si="21"/>
        <v>MAI</v>
      </c>
      <c r="AD645" s="135">
        <f>VLOOKUP('SUIVI DES VERIFICATIONS'!$AC645,'Liste 2'!$D$1:$E$12,2,FALSE)</f>
        <v>43616</v>
      </c>
      <c r="AE645" s="134" t="str">
        <f>IF('SUIVI DES VERIFICATIONS'!$V645="","",(MONTH('SUIVI DES VERIFICATIONS'!$V645))-(MONTH('SUIVI DES VERIFICATIONS'!$AD645)))</f>
        <v/>
      </c>
      <c r="AF645" s="134" t="str">
        <f>IF(V645="","",VLOOKUP(MONTH(V645),LISTES!$A$15:$B$26,2,FALSE))</f>
        <v/>
      </c>
      <c r="AG645" s="136"/>
      <c r="AH645" s="81"/>
      <c r="AI645" s="81"/>
      <c r="AJ645" s="81"/>
      <c r="AK645" s="116"/>
      <c r="AL645" s="81"/>
      <c r="AM645" s="117"/>
      <c r="AN645" s="128"/>
      <c r="AO645" s="163">
        <f>IF('SUIVI DES VERIFICATIONS'!$V645&gt;0,IF('SUIVI DES VERIFICATIONS'!$W645="",1,0),0)</f>
        <v>0</v>
      </c>
      <c r="AP645" s="137">
        <f>IF('SUIVI DES VERIFICATIONS'!$V645&gt;0,IF('SUIVI DES VERIFICATIONS'!$X645="",1,0),0)</f>
        <v>0</v>
      </c>
      <c r="AQ645" s="137">
        <f>IF('SUIVI DES VERIFICATIONS'!$V645&gt;0,IF('SUIVI DES VERIFICATIONS'!$AG645="",1,0),0)</f>
        <v>0</v>
      </c>
      <c r="AR645" s="152" t="str">
        <f>IF(Y645="","",VLOOKUP(Y645,'[1]TABLEAU LC1'!A:A,1,FALSE))</f>
        <v/>
      </c>
    </row>
    <row r="646" spans="1:44" ht="30" customHeight="1">
      <c r="A646" s="94" t="str">
        <f t="shared" si="20"/>
        <v>43108-4-4-2</v>
      </c>
      <c r="B646" s="88">
        <v>43108</v>
      </c>
      <c r="C646" s="87" t="str">
        <f>VLOOKUP(A646,'Liste détentions mat2k'!$A$1:$I$2946,3,FALSE)</f>
        <v xml:space="preserve">GSBDD TOULON 2019             </v>
      </c>
      <c r="D646" s="89">
        <v>4</v>
      </c>
      <c r="E646" s="89">
        <v>4</v>
      </c>
      <c r="F646" s="89">
        <v>2</v>
      </c>
      <c r="G646" s="87" t="str">
        <f>IF('SUIVI DES VERIFICATIONS'!$D646="","",VLOOKUP(A646,'Liste détentions mat2k'!$A$1:$I$2946,5,FALSE))</f>
        <v xml:space="preserve">SSC - SOUTIEN BASE VIE        </v>
      </c>
      <c r="H646" s="87" t="str">
        <f>IF('SUIVI DES VERIFICATIONS'!$E646="","",VLOOKUP(A646,'Liste détentions mat2k'!$A$1:$I$2946,7,FALSE))</f>
        <v xml:space="preserve">CELLULE ENTRETIEN VEHICULES   </v>
      </c>
      <c r="I646" s="101" t="str">
        <f>IF('SUIVI DES VERIFICATIONS'!$F646="","",VLOOKUP(A646,'Liste détentions mat2k'!$A$1:$I$2946,9,FALSE))</f>
        <v xml:space="preserve">INFOR / TEL                   </v>
      </c>
      <c r="J646" s="108" t="s">
        <v>525</v>
      </c>
      <c r="K646" s="105" t="s">
        <v>526</v>
      </c>
      <c r="L646" s="105" t="s">
        <v>525</v>
      </c>
      <c r="M646" s="105" t="s">
        <v>525</v>
      </c>
      <c r="N646" s="105" t="s">
        <v>525</v>
      </c>
      <c r="O646" s="105" t="s">
        <v>525</v>
      </c>
      <c r="P646" s="105"/>
      <c r="Q646" s="105"/>
      <c r="R646" s="105"/>
      <c r="S646" s="105"/>
      <c r="T646" s="105"/>
      <c r="U646" s="113"/>
      <c r="V646" s="122">
        <v>43502</v>
      </c>
      <c r="W646" s="119" t="s">
        <v>542</v>
      </c>
      <c r="X646" s="119" t="s">
        <v>825</v>
      </c>
      <c r="Y646" s="127" t="s">
        <v>1539</v>
      </c>
      <c r="Z646" s="122">
        <v>43495</v>
      </c>
      <c r="AA646" s="131"/>
      <c r="AB646" s="149">
        <f>IF('SUIVI DES VERIFICATIONS'!$V646="","",IF('SUIVI DES VERIFICATIONS'!$V646&lt;='SUIVI DES VERIFICATIONS'!$AD646,0,'SUIVI DES VERIFICATIONS'!$V646-'SUIVI DES VERIFICATIONS'!$AD646))</f>
        <v>0</v>
      </c>
      <c r="AC646" s="138" t="str">
        <f t="shared" si="21"/>
        <v>FEVRIER</v>
      </c>
      <c r="AD646" s="139">
        <f>VLOOKUP('SUIVI DES VERIFICATIONS'!$AC646,'Liste 2'!$D$1:$E$12,2,FALSE)</f>
        <v>43524</v>
      </c>
      <c r="AE646" s="138">
        <f>IF('SUIVI DES VERIFICATIONS'!$V646="","",(MONTH('SUIVI DES VERIFICATIONS'!$V646))-(MONTH('SUIVI DES VERIFICATIONS'!$AD646)))</f>
        <v>0</v>
      </c>
      <c r="AF646" s="138" t="str">
        <f>IF(V646="","",VLOOKUP(MONTH(V646),LISTES!$A$15:$B$26,2,FALSE))</f>
        <v>FEVRIER</v>
      </c>
      <c r="AG646" s="140"/>
      <c r="AH646" s="87"/>
      <c r="AI646" s="87"/>
      <c r="AJ646" s="87"/>
      <c r="AK646" s="118"/>
      <c r="AL646" s="87"/>
      <c r="AM646" s="119"/>
      <c r="AN646" s="127"/>
      <c r="AO646" s="162">
        <f>IF('SUIVI DES VERIFICATIONS'!$V646&gt;0,IF('SUIVI DES VERIFICATIONS'!$W646="",1,0),0)</f>
        <v>0</v>
      </c>
      <c r="AP646" s="141">
        <f>IF('SUIVI DES VERIFICATIONS'!$V646&gt;0,IF('SUIVI DES VERIFICATIONS'!$X646="",1,0),0)</f>
        <v>0</v>
      </c>
      <c r="AQ646" s="141">
        <f>IF('SUIVI DES VERIFICATIONS'!$V646&gt;0,IF('SUIVI DES VERIFICATIONS'!$AG646="",1,0),0)</f>
        <v>1</v>
      </c>
      <c r="AR646" s="150" t="str">
        <f>IF(Y646="","",VLOOKUP(Y646,'[1]TABLEAU LC1'!A:A,1,FALSE))</f>
        <v>2019-1541</v>
      </c>
    </row>
    <row r="647" spans="1:44" ht="30" customHeight="1">
      <c r="A647" s="95" t="str">
        <f t="shared" si="20"/>
        <v>43108-4-4-3</v>
      </c>
      <c r="B647" s="85">
        <v>43108</v>
      </c>
      <c r="C647" s="81" t="str">
        <f>VLOOKUP(A647,'Liste détentions mat2k'!$A$1:$I$2946,3,FALSE)</f>
        <v xml:space="preserve">GSBDD TOULON 2019             </v>
      </c>
      <c r="D647" s="86">
        <v>4</v>
      </c>
      <c r="E647" s="86">
        <v>4</v>
      </c>
      <c r="F647" s="86">
        <v>3</v>
      </c>
      <c r="G647" s="81" t="str">
        <f>IF('SUIVI DES VERIFICATIONS'!$D647="","",VLOOKUP(A647,'Liste détentions mat2k'!$A$1:$I$2946,5,FALSE))</f>
        <v xml:space="preserve">SSC - SOUTIEN BASE VIE        </v>
      </c>
      <c r="H647" s="81" t="str">
        <f>IF('SUIVI DES VERIFICATIONS'!$E647="","",VLOOKUP(A647,'Liste détentions mat2k'!$A$1:$I$2946,7,FALSE))</f>
        <v xml:space="preserve">CELLULE ENTRETIEN VEHICULES   </v>
      </c>
      <c r="I647" s="102" t="str">
        <f>IF('SUIVI DES VERIFICATIONS'!$F647="","",VLOOKUP(A647,'Liste détentions mat2k'!$A$1:$I$2946,9,FALSE))</f>
        <v xml:space="preserve">MATERIEL SPECIFIQUE           </v>
      </c>
      <c r="J647" s="109" t="s">
        <v>525</v>
      </c>
      <c r="K647" s="104" t="s">
        <v>526</v>
      </c>
      <c r="L647" s="104" t="s">
        <v>525</v>
      </c>
      <c r="M647" s="104" t="s">
        <v>525</v>
      </c>
      <c r="N647" s="104" t="s">
        <v>525</v>
      </c>
      <c r="O647" s="104" t="s">
        <v>525</v>
      </c>
      <c r="P647" s="104"/>
      <c r="Q647" s="104"/>
      <c r="R647" s="104"/>
      <c r="S647" s="104"/>
      <c r="T647" s="104"/>
      <c r="U647" s="114"/>
      <c r="V647" s="123">
        <v>43529</v>
      </c>
      <c r="W647" s="117" t="s">
        <v>542</v>
      </c>
      <c r="X647" s="117" t="s">
        <v>825</v>
      </c>
      <c r="Y647" s="128" t="s">
        <v>782</v>
      </c>
      <c r="Z647" s="123">
        <v>43495</v>
      </c>
      <c r="AA647" s="132"/>
      <c r="AB647" s="151">
        <f>IF('SUIVI DES VERIFICATIONS'!$V647="","",IF('SUIVI DES VERIFICATIONS'!$V647&lt;='SUIVI DES VERIFICATIONS'!$AD647,0,'SUIVI DES VERIFICATIONS'!$V647-'SUIVI DES VERIFICATIONS'!$AD647))</f>
        <v>5</v>
      </c>
      <c r="AC647" s="134" t="str">
        <f t="shared" si="21"/>
        <v>FEVRIER</v>
      </c>
      <c r="AD647" s="135">
        <f>VLOOKUP('SUIVI DES VERIFICATIONS'!$AC647,'Liste 2'!$D$1:$E$12,2,FALSE)</f>
        <v>43524</v>
      </c>
      <c r="AE647" s="134">
        <f>IF('SUIVI DES VERIFICATIONS'!$V647="","",(MONTH('SUIVI DES VERIFICATIONS'!$V647))-(MONTH('SUIVI DES VERIFICATIONS'!$AD647)))</f>
        <v>1</v>
      </c>
      <c r="AF647" s="134" t="str">
        <f>IF(V647="","",VLOOKUP(MONTH(V647),LISTES!$A$15:$B$26,2,FALSE))</f>
        <v>MARS</v>
      </c>
      <c r="AG647" s="136" t="s">
        <v>8</v>
      </c>
      <c r="AH647" s="81"/>
      <c r="AI647" s="81"/>
      <c r="AJ647" s="81"/>
      <c r="AK647" s="116"/>
      <c r="AL647" s="81"/>
      <c r="AM647" s="117"/>
      <c r="AN647" s="128"/>
      <c r="AO647" s="163">
        <f>IF('SUIVI DES VERIFICATIONS'!$V647&gt;0,IF('SUIVI DES VERIFICATIONS'!$W647="",1,0),0)</f>
        <v>0</v>
      </c>
      <c r="AP647" s="137">
        <f>IF('SUIVI DES VERIFICATIONS'!$V647&gt;0,IF('SUIVI DES VERIFICATIONS'!$X647="",1,0),0)</f>
        <v>0</v>
      </c>
      <c r="AQ647" s="137">
        <f>IF('SUIVI DES VERIFICATIONS'!$V647&gt;0,IF('SUIVI DES VERIFICATIONS'!$AG647="",1,0),0)</f>
        <v>0</v>
      </c>
      <c r="AR647" s="152" t="str">
        <f>IF(Y647="","",VLOOKUP(Y647,'[1]TABLEAU LC1'!A:A,1,FALSE))</f>
        <v>2019-610</v>
      </c>
    </row>
    <row r="648" spans="1:44" ht="30" customHeight="1">
      <c r="A648" s="94" t="str">
        <f t="shared" si="20"/>
        <v>43108-4-4-4</v>
      </c>
      <c r="B648" s="88">
        <v>43108</v>
      </c>
      <c r="C648" s="87" t="str">
        <f>VLOOKUP(A648,'Liste détentions mat2k'!$A$1:$I$2946,3,FALSE)</f>
        <v xml:space="preserve">GSBDD TOULON 2019             </v>
      </c>
      <c r="D648" s="89">
        <v>4</v>
      </c>
      <c r="E648" s="89">
        <v>4</v>
      </c>
      <c r="F648" s="89">
        <v>4</v>
      </c>
      <c r="G648" s="87" t="str">
        <f>IF('SUIVI DES VERIFICATIONS'!$D648="","",VLOOKUP(A648,'Liste détentions mat2k'!$A$1:$I$2946,5,FALSE))</f>
        <v xml:space="preserve">SSC - SOUTIEN BASE VIE        </v>
      </c>
      <c r="H648" s="87" t="str">
        <f>IF('SUIVI DES VERIFICATIONS'!$E648="","",VLOOKUP(A648,'Liste détentions mat2k'!$A$1:$I$2946,7,FALSE))</f>
        <v xml:space="preserve">CELLULE ENTRETIEN VEHICULES   </v>
      </c>
      <c r="I648" s="101" t="str">
        <f>IF('SUIVI DES VERIFICATIONS'!$F648="","",VLOOKUP(A648,'Liste détentions mat2k'!$A$1:$I$2946,9,FALSE))</f>
        <v xml:space="preserve">OUTILLAGE DIVERS              </v>
      </c>
      <c r="J648" s="108" t="s">
        <v>525</v>
      </c>
      <c r="K648" s="105" t="s">
        <v>525</v>
      </c>
      <c r="L648" s="105" t="s">
        <v>525</v>
      </c>
      <c r="M648" s="105" t="s">
        <v>526</v>
      </c>
      <c r="N648" s="105" t="s">
        <v>525</v>
      </c>
      <c r="O648" s="105" t="s">
        <v>525</v>
      </c>
      <c r="P648" s="105"/>
      <c r="Q648" s="105"/>
      <c r="R648" s="105"/>
      <c r="S648" s="105"/>
      <c r="T648" s="105"/>
      <c r="U648" s="113"/>
      <c r="V648" s="122"/>
      <c r="W648" s="119"/>
      <c r="X648" s="119"/>
      <c r="Y648" s="127"/>
      <c r="Z648" s="122">
        <v>43553</v>
      </c>
      <c r="AA648" s="131"/>
      <c r="AB648" s="149" t="str">
        <f>IF('SUIVI DES VERIFICATIONS'!$V648="","",IF('SUIVI DES VERIFICATIONS'!$V648&lt;='SUIVI DES VERIFICATIONS'!$AD648,0,'SUIVI DES VERIFICATIONS'!$V648-'SUIVI DES VERIFICATIONS'!$AD648))</f>
        <v/>
      </c>
      <c r="AC648" s="138" t="str">
        <f t="shared" si="21"/>
        <v>AVRIL</v>
      </c>
      <c r="AD648" s="139">
        <f>VLOOKUP('SUIVI DES VERIFICATIONS'!$AC648,'Liste 2'!$D$1:$E$12,2,FALSE)</f>
        <v>43585</v>
      </c>
      <c r="AE648" s="138" t="str">
        <f>IF('SUIVI DES VERIFICATIONS'!$V648="","",(MONTH('SUIVI DES VERIFICATIONS'!$V648))-(MONTH('SUIVI DES VERIFICATIONS'!$AD648)))</f>
        <v/>
      </c>
      <c r="AF648" s="138" t="str">
        <f>IF(V648="","",VLOOKUP(MONTH(V648),LISTES!$A$15:$B$26,2,FALSE))</f>
        <v/>
      </c>
      <c r="AG648" s="140"/>
      <c r="AH648" s="87"/>
      <c r="AI648" s="87"/>
      <c r="AJ648" s="87"/>
      <c r="AK648" s="118"/>
      <c r="AL648" s="87"/>
      <c r="AM648" s="119"/>
      <c r="AN648" s="127"/>
      <c r="AO648" s="162">
        <f>IF('SUIVI DES VERIFICATIONS'!$V648&gt;0,IF('SUIVI DES VERIFICATIONS'!$W648="",1,0),0)</f>
        <v>0</v>
      </c>
      <c r="AP648" s="141">
        <f>IF('SUIVI DES VERIFICATIONS'!$V648&gt;0,IF('SUIVI DES VERIFICATIONS'!$X648="",1,0),0)</f>
        <v>0</v>
      </c>
      <c r="AQ648" s="141">
        <f>IF('SUIVI DES VERIFICATIONS'!$V648&gt;0,IF('SUIVI DES VERIFICATIONS'!$AG648="",1,0),0)</f>
        <v>0</v>
      </c>
      <c r="AR648" s="150" t="str">
        <f>IF(Y648="","",VLOOKUP(Y648,'[1]TABLEAU LC1'!A:A,1,FALSE))</f>
        <v/>
      </c>
    </row>
    <row r="649" spans="1:44" ht="30" customHeight="1">
      <c r="A649" s="95" t="str">
        <f t="shared" si="20"/>
        <v>43108-4-5-1</v>
      </c>
      <c r="B649" s="85">
        <v>43108</v>
      </c>
      <c r="C649" s="81" t="str">
        <f>VLOOKUP(A649,'Liste détentions mat2k'!$A$1:$I$2946,3,FALSE)</f>
        <v xml:space="preserve">GSBDD TOULON 2019             </v>
      </c>
      <c r="D649" s="86">
        <v>4</v>
      </c>
      <c r="E649" s="86">
        <v>5</v>
      </c>
      <c r="F649" s="86">
        <v>1</v>
      </c>
      <c r="G649" s="81" t="str">
        <f>IF('SUIVI DES VERIFICATIONS'!$D649="","",VLOOKUP(A649,'Liste détentions mat2k'!$A$1:$I$2946,5,FALSE))</f>
        <v xml:space="preserve">SSC - SOUTIEN BASE VIE        </v>
      </c>
      <c r="H649" s="81" t="str">
        <f>IF('SUIVI DES VERIFICATIONS'!$E649="","",VLOOKUP(A649,'Liste détentions mat2k'!$A$1:$I$2946,7,FALSE))</f>
        <v xml:space="preserve">BCRM TOULON                   </v>
      </c>
      <c r="I649" s="102" t="str">
        <f>IF('SUIVI DES VERIFICATIONS'!$F649="","",VLOOKUP(A649,'Liste détentions mat2k'!$A$1:$I$2946,9,FALSE))</f>
        <v xml:space="preserve">CASERNEMENT                   </v>
      </c>
      <c r="J649" s="109" t="s">
        <v>525</v>
      </c>
      <c r="K649" s="104" t="s">
        <v>525</v>
      </c>
      <c r="L649" s="104" t="s">
        <v>525</v>
      </c>
      <c r="M649" s="104" t="s">
        <v>525</v>
      </c>
      <c r="N649" s="104" t="s">
        <v>525</v>
      </c>
      <c r="O649" s="104" t="s">
        <v>526</v>
      </c>
      <c r="P649" s="104"/>
      <c r="Q649" s="104"/>
      <c r="R649" s="104"/>
      <c r="S649" s="104"/>
      <c r="T649" s="104"/>
      <c r="U649" s="114"/>
      <c r="V649" s="123"/>
      <c r="W649" s="117"/>
      <c r="X649" s="117"/>
      <c r="Y649" s="128"/>
      <c r="Z649" s="123"/>
      <c r="AA649" s="132"/>
      <c r="AB649" s="151" t="str">
        <f>IF('SUIVI DES VERIFICATIONS'!$V649="","",IF('SUIVI DES VERIFICATIONS'!$V649&lt;='SUIVI DES VERIFICATIONS'!$AD649,0,'SUIVI DES VERIFICATIONS'!$V649-'SUIVI DES VERIFICATIONS'!$AD649))</f>
        <v/>
      </c>
      <c r="AC649" s="134" t="str">
        <f t="shared" si="21"/>
        <v>JUIN</v>
      </c>
      <c r="AD649" s="135">
        <f>VLOOKUP('SUIVI DES VERIFICATIONS'!$AC649,'Liste 2'!$D$1:$E$12,2,FALSE)</f>
        <v>43646</v>
      </c>
      <c r="AE649" s="134" t="str">
        <f>IF('SUIVI DES VERIFICATIONS'!$V649="","",(MONTH('SUIVI DES VERIFICATIONS'!$V649))-(MONTH('SUIVI DES VERIFICATIONS'!$AD649)))</f>
        <v/>
      </c>
      <c r="AF649" s="134" t="str">
        <f>IF(V649="","",VLOOKUP(MONTH(V649),LISTES!$A$15:$B$26,2,FALSE))</f>
        <v/>
      </c>
      <c r="AG649" s="136"/>
      <c r="AH649" s="81"/>
      <c r="AI649" s="81"/>
      <c r="AJ649" s="81"/>
      <c r="AK649" s="116"/>
      <c r="AL649" s="81"/>
      <c r="AM649" s="117"/>
      <c r="AN649" s="128"/>
      <c r="AO649" s="163">
        <f>IF('SUIVI DES VERIFICATIONS'!$V649&gt;0,IF('SUIVI DES VERIFICATIONS'!$W649="",1,0),0)</f>
        <v>0</v>
      </c>
      <c r="AP649" s="137">
        <f>IF('SUIVI DES VERIFICATIONS'!$V649&gt;0,IF('SUIVI DES VERIFICATIONS'!$X649="",1,0),0)</f>
        <v>0</v>
      </c>
      <c r="AQ649" s="137">
        <f>IF('SUIVI DES VERIFICATIONS'!$V649&gt;0,IF('SUIVI DES VERIFICATIONS'!$AG649="",1,0),0)</f>
        <v>0</v>
      </c>
      <c r="AR649" s="152" t="str">
        <f>IF(Y649="","",VLOOKUP(Y649,'[1]TABLEAU LC1'!A:A,1,FALSE))</f>
        <v/>
      </c>
    </row>
    <row r="650" spans="1:44" ht="30" customHeight="1">
      <c r="A650" s="94" t="str">
        <f t="shared" si="20"/>
        <v>43108-4-5-2</v>
      </c>
      <c r="B650" s="88">
        <v>43108</v>
      </c>
      <c r="C650" s="87" t="str">
        <f>VLOOKUP(A650,'Liste détentions mat2k'!$A$1:$I$2946,3,FALSE)</f>
        <v xml:space="preserve">GSBDD TOULON 2019             </v>
      </c>
      <c r="D650" s="89">
        <v>4</v>
      </c>
      <c r="E650" s="89">
        <v>5</v>
      </c>
      <c r="F650" s="89">
        <v>2</v>
      </c>
      <c r="G650" s="87" t="str">
        <f>IF('SUIVI DES VERIFICATIONS'!$D650="","",VLOOKUP(A650,'Liste détentions mat2k'!$A$1:$I$2946,5,FALSE))</f>
        <v xml:space="preserve">SSC - SOUTIEN BASE VIE        </v>
      </c>
      <c r="H650" s="87" t="str">
        <f>IF('SUIVI DES VERIFICATIONS'!$E650="","",VLOOKUP(A650,'Liste détentions mat2k'!$A$1:$I$2946,7,FALSE))</f>
        <v xml:space="preserve">BCRM TOULON                   </v>
      </c>
      <c r="I650" s="101" t="str">
        <f>IF('SUIVI DES VERIFICATIONS'!$F650="","",VLOOKUP(A650,'Liste détentions mat2k'!$A$1:$I$2946,9,FALSE))</f>
        <v xml:space="preserve">INFOR / TEL                   </v>
      </c>
      <c r="J650" s="108" t="s">
        <v>525</v>
      </c>
      <c r="K650" s="105" t="s">
        <v>526</v>
      </c>
      <c r="L650" s="105" t="s">
        <v>525</v>
      </c>
      <c r="M650" s="105" t="s">
        <v>525</v>
      </c>
      <c r="N650" s="105" t="s">
        <v>525</v>
      </c>
      <c r="O650" s="105" t="s">
        <v>525</v>
      </c>
      <c r="P650" s="105"/>
      <c r="Q650" s="105"/>
      <c r="R650" s="105"/>
      <c r="S650" s="105"/>
      <c r="T650" s="105"/>
      <c r="U650" s="113"/>
      <c r="V650" s="122">
        <v>43537</v>
      </c>
      <c r="W650" s="119" t="s">
        <v>542</v>
      </c>
      <c r="X650" s="119" t="s">
        <v>825</v>
      </c>
      <c r="Y650" s="127" t="s">
        <v>850</v>
      </c>
      <c r="Z650" s="122">
        <v>43495</v>
      </c>
      <c r="AA650" s="131"/>
      <c r="AB650" s="149">
        <f>IF('SUIVI DES VERIFICATIONS'!$V650="","",IF('SUIVI DES VERIFICATIONS'!$V650&lt;='SUIVI DES VERIFICATIONS'!$AD650,0,'SUIVI DES VERIFICATIONS'!$V650-'SUIVI DES VERIFICATIONS'!$AD650))</f>
        <v>13</v>
      </c>
      <c r="AC650" s="138" t="str">
        <f t="shared" si="21"/>
        <v>FEVRIER</v>
      </c>
      <c r="AD650" s="139">
        <f>VLOOKUP('SUIVI DES VERIFICATIONS'!$AC650,'Liste 2'!$D$1:$E$12,2,FALSE)</f>
        <v>43524</v>
      </c>
      <c r="AE650" s="138">
        <f>IF('SUIVI DES VERIFICATIONS'!$V650="","",(MONTH('SUIVI DES VERIFICATIONS'!$V650))-(MONTH('SUIVI DES VERIFICATIONS'!$AD650)))</f>
        <v>1</v>
      </c>
      <c r="AF650" s="138" t="str">
        <f>IF(V650="","",VLOOKUP(MONTH(V650),LISTES!$A$15:$B$26,2,FALSE))</f>
        <v>MARS</v>
      </c>
      <c r="AG650" s="140" t="s">
        <v>8</v>
      </c>
      <c r="AH650" s="87"/>
      <c r="AI650" s="87"/>
      <c r="AJ650" s="87"/>
      <c r="AK650" s="118"/>
      <c r="AL650" s="87"/>
      <c r="AM650" s="119"/>
      <c r="AN650" s="127"/>
      <c r="AO650" s="162">
        <f>IF('SUIVI DES VERIFICATIONS'!$V650&gt;0,IF('SUIVI DES VERIFICATIONS'!$W650="",1,0),0)</f>
        <v>0</v>
      </c>
      <c r="AP650" s="141">
        <f>IF('SUIVI DES VERIFICATIONS'!$V650&gt;0,IF('SUIVI DES VERIFICATIONS'!$X650="",1,0),0)</f>
        <v>0</v>
      </c>
      <c r="AQ650" s="141">
        <f>IF('SUIVI DES VERIFICATIONS'!$V650&gt;0,IF('SUIVI DES VERIFICATIONS'!$AG650="",1,0),0)</f>
        <v>0</v>
      </c>
      <c r="AR650" s="150" t="str">
        <f>IF(Y650="","",VLOOKUP(Y650,'[1]TABLEAU LC1'!A:A,1,FALSE))</f>
        <v>2019-720</v>
      </c>
    </row>
    <row r="651" spans="1:44" ht="30" customHeight="1">
      <c r="A651" s="95" t="str">
        <f t="shared" si="20"/>
        <v>43108-4-6-1</v>
      </c>
      <c r="B651" s="85">
        <v>43108</v>
      </c>
      <c r="C651" s="81" t="str">
        <f>VLOOKUP(A651,'Liste détentions mat2k'!$A$1:$I$2946,3,FALSE)</f>
        <v xml:space="preserve">GSBDD TOULON 2019             </v>
      </c>
      <c r="D651" s="86">
        <v>4</v>
      </c>
      <c r="E651" s="86">
        <v>6</v>
      </c>
      <c r="F651" s="86">
        <v>1</v>
      </c>
      <c r="G651" s="81" t="str">
        <f>IF('SUIVI DES VERIFICATIONS'!$D651="","",VLOOKUP(A651,'Liste détentions mat2k'!$A$1:$I$2946,5,FALSE))</f>
        <v xml:space="preserve">SSC - SOUTIEN BASE VIE        </v>
      </c>
      <c r="H651" s="81" t="str">
        <f>IF('SUIVI DES VERIFICATIONS'!$E651="","",VLOOKUP(A651,'Liste détentions mat2k'!$A$1:$I$2946,7,FALSE))</f>
        <v xml:space="preserve">BUREAU TRANSPORT              </v>
      </c>
      <c r="I651" s="102" t="str">
        <f>IF('SUIVI DES VERIFICATIONS'!$F651="","",VLOOKUP(A651,'Liste détentions mat2k'!$A$1:$I$2946,9,FALSE))</f>
        <v xml:space="preserve">EFFETS SPECIAUX               </v>
      </c>
      <c r="J651" s="109" t="s">
        <v>525</v>
      </c>
      <c r="K651" s="104" t="s">
        <v>526</v>
      </c>
      <c r="L651" s="104" t="s">
        <v>525</v>
      </c>
      <c r="M651" s="104" t="s">
        <v>525</v>
      </c>
      <c r="N651" s="104" t="s">
        <v>525</v>
      </c>
      <c r="O651" s="104" t="s">
        <v>525</v>
      </c>
      <c r="P651" s="104"/>
      <c r="Q651" s="104"/>
      <c r="R651" s="104"/>
      <c r="S651" s="104"/>
      <c r="T651" s="104"/>
      <c r="U651" s="114"/>
      <c r="V651" s="123"/>
      <c r="W651" s="117"/>
      <c r="X651" s="117"/>
      <c r="Y651" s="128"/>
      <c r="Z651" s="123">
        <v>43495</v>
      </c>
      <c r="AA651" s="132"/>
      <c r="AB651" s="151" t="str">
        <f>IF('SUIVI DES VERIFICATIONS'!$V651="","",IF('SUIVI DES VERIFICATIONS'!$V651&lt;='SUIVI DES VERIFICATIONS'!$AD651,0,'SUIVI DES VERIFICATIONS'!$V651-'SUIVI DES VERIFICATIONS'!$AD651))</f>
        <v/>
      </c>
      <c r="AC651" s="134" t="str">
        <f t="shared" si="21"/>
        <v>FEVRIER</v>
      </c>
      <c r="AD651" s="135">
        <f>VLOOKUP('SUIVI DES VERIFICATIONS'!$AC651,'Liste 2'!$D$1:$E$12,2,FALSE)</f>
        <v>43524</v>
      </c>
      <c r="AE651" s="134" t="str">
        <f>IF('SUIVI DES VERIFICATIONS'!$V651="","",(MONTH('SUIVI DES VERIFICATIONS'!$V651))-(MONTH('SUIVI DES VERIFICATIONS'!$AD651)))</f>
        <v/>
      </c>
      <c r="AF651" s="134" t="str">
        <f>IF(V651="","",VLOOKUP(MONTH(V651),LISTES!$A$15:$B$26,2,FALSE))</f>
        <v/>
      </c>
      <c r="AG651" s="136"/>
      <c r="AH651" s="81"/>
      <c r="AI651" s="81"/>
      <c r="AJ651" s="81" t="s">
        <v>529</v>
      </c>
      <c r="AK651" s="116"/>
      <c r="AL651" s="81"/>
      <c r="AM651" s="117"/>
      <c r="AN651" s="128"/>
      <c r="AO651" s="163">
        <f>IF('SUIVI DES VERIFICATIONS'!$V651&gt;0,IF('SUIVI DES VERIFICATIONS'!$W651="",1,0),0)</f>
        <v>0</v>
      </c>
      <c r="AP651" s="137">
        <f>IF('SUIVI DES VERIFICATIONS'!$V651&gt;0,IF('SUIVI DES VERIFICATIONS'!$X651="",1,0),0)</f>
        <v>0</v>
      </c>
      <c r="AQ651" s="137">
        <f>IF('SUIVI DES VERIFICATIONS'!$V651&gt;0,IF('SUIVI DES VERIFICATIONS'!$AG651="",1,0),0)</f>
        <v>0</v>
      </c>
      <c r="AR651" s="152" t="str">
        <f>IF(Y651="","",VLOOKUP(Y651,'[1]TABLEAU LC1'!A:A,1,FALSE))</f>
        <v/>
      </c>
    </row>
    <row r="652" spans="1:44" ht="30" customHeight="1">
      <c r="A652" s="94" t="str">
        <f t="shared" si="20"/>
        <v>43108-4-6-2</v>
      </c>
      <c r="B652" s="88">
        <v>43108</v>
      </c>
      <c r="C652" s="87" t="str">
        <f>VLOOKUP(A652,'Liste détentions mat2k'!$A$1:$I$2946,3,FALSE)</f>
        <v xml:space="preserve">GSBDD TOULON 2019             </v>
      </c>
      <c r="D652" s="89">
        <v>4</v>
      </c>
      <c r="E652" s="89">
        <v>6</v>
      </c>
      <c r="F652" s="89">
        <v>2</v>
      </c>
      <c r="G652" s="87" t="str">
        <f>IF('SUIVI DES VERIFICATIONS'!$D652="","",VLOOKUP(A652,'Liste détentions mat2k'!$A$1:$I$2946,5,FALSE))</f>
        <v xml:space="preserve">SSC - SOUTIEN BASE VIE        </v>
      </c>
      <c r="H652" s="87" t="str">
        <f>IF('SUIVI DES VERIFICATIONS'!$E652="","",VLOOKUP(A652,'Liste détentions mat2k'!$A$1:$I$2946,7,FALSE))</f>
        <v xml:space="preserve">BUREAU TRANSPORT              </v>
      </c>
      <c r="I652" s="101" t="str">
        <f>IF('SUIVI DES VERIFICATIONS'!$F652="","",VLOOKUP(A652,'Liste détentions mat2k'!$A$1:$I$2946,9,FALSE))</f>
        <v xml:space="preserve">CASERNEMENT / AUDIO           </v>
      </c>
      <c r="J652" s="108"/>
      <c r="K652" s="105" t="s">
        <v>526</v>
      </c>
      <c r="L652" s="105" t="s">
        <v>525</v>
      </c>
      <c r="M652" s="105" t="s">
        <v>525</v>
      </c>
      <c r="N652" s="105" t="s">
        <v>525</v>
      </c>
      <c r="O652" s="105" t="s">
        <v>525</v>
      </c>
      <c r="P652" s="105"/>
      <c r="Q652" s="105"/>
      <c r="R652" s="105"/>
      <c r="S652" s="105"/>
      <c r="T652" s="105"/>
      <c r="U652" s="113"/>
      <c r="V652" s="122">
        <v>43521</v>
      </c>
      <c r="W652" s="119" t="s">
        <v>542</v>
      </c>
      <c r="X652" s="119" t="s">
        <v>553</v>
      </c>
      <c r="Y652" s="127" t="s">
        <v>1563</v>
      </c>
      <c r="Z652" s="122">
        <v>43495</v>
      </c>
      <c r="AA652" s="131"/>
      <c r="AB652" s="149">
        <f>IF('SUIVI DES VERIFICATIONS'!$V652="","",IF('SUIVI DES VERIFICATIONS'!$V652&lt;='SUIVI DES VERIFICATIONS'!$AD652,0,'SUIVI DES VERIFICATIONS'!$V652-'SUIVI DES VERIFICATIONS'!$AD652))</f>
        <v>0</v>
      </c>
      <c r="AC652" s="138" t="str">
        <f t="shared" si="21"/>
        <v>FEVRIER</v>
      </c>
      <c r="AD652" s="139">
        <f>VLOOKUP('SUIVI DES VERIFICATIONS'!$AC652,'Liste 2'!$D$1:$E$12,2,FALSE)</f>
        <v>43524</v>
      </c>
      <c r="AE652" s="138">
        <f>IF('SUIVI DES VERIFICATIONS'!$V652="","",(MONTH('SUIVI DES VERIFICATIONS'!$V652))-(MONTH('SUIVI DES VERIFICATIONS'!$AD652)))</f>
        <v>0</v>
      </c>
      <c r="AF652" s="138" t="str">
        <f>IF(V652="","",VLOOKUP(MONTH(V652),LISTES!$A$15:$B$26,2,FALSE))</f>
        <v>FEVRIER</v>
      </c>
      <c r="AG652" s="140" t="s">
        <v>8</v>
      </c>
      <c r="AH652" s="87"/>
      <c r="AI652" s="87"/>
      <c r="AJ652" s="87" t="s">
        <v>529</v>
      </c>
      <c r="AK652" s="118">
        <v>43571</v>
      </c>
      <c r="AL652" s="87"/>
      <c r="AM652" s="119"/>
      <c r="AN652" s="127"/>
      <c r="AO652" s="162">
        <f>IF('SUIVI DES VERIFICATIONS'!$V652&gt;0,IF('SUIVI DES VERIFICATIONS'!$W652="",1,0),0)</f>
        <v>0</v>
      </c>
      <c r="AP652" s="141">
        <f>IF('SUIVI DES VERIFICATIONS'!$V652&gt;0,IF('SUIVI DES VERIFICATIONS'!$X652="",1,0),0)</f>
        <v>0</v>
      </c>
      <c r="AQ652" s="141">
        <f>IF('SUIVI DES VERIFICATIONS'!$V652&gt;0,IF('SUIVI DES VERIFICATIONS'!$AG652="",1,0),0)</f>
        <v>0</v>
      </c>
      <c r="AR652" s="150" t="str">
        <f>IF(Y652="","",VLOOKUP(Y652,'[1]TABLEAU LC1'!A:A,1,FALSE))</f>
        <v>2019-809</v>
      </c>
    </row>
    <row r="653" spans="1:44" ht="30" customHeight="1">
      <c r="A653" s="95" t="str">
        <f t="shared" si="20"/>
        <v>43108-4-6-4</v>
      </c>
      <c r="B653" s="85">
        <v>43108</v>
      </c>
      <c r="C653" s="81" t="str">
        <f>VLOOKUP(A653,'Liste détentions mat2k'!$A$1:$I$2946,3,FALSE)</f>
        <v xml:space="preserve">GSBDD TOULON 2019             </v>
      </c>
      <c r="D653" s="86">
        <v>4</v>
      </c>
      <c r="E653" s="86">
        <v>6</v>
      </c>
      <c r="F653" s="86">
        <v>4</v>
      </c>
      <c r="G653" s="81" t="str">
        <f>IF('SUIVI DES VERIFICATIONS'!$D653="","",VLOOKUP(A653,'Liste détentions mat2k'!$A$1:$I$2946,5,FALSE))</f>
        <v xml:space="preserve">SSC - SOUTIEN BASE VIE        </v>
      </c>
      <c r="H653" s="81" t="str">
        <f>IF('SUIVI DES VERIFICATIONS'!$E653="","",VLOOKUP(A653,'Liste détentions mat2k'!$A$1:$I$2946,7,FALSE))</f>
        <v xml:space="preserve">BUREAU TRANSPORT              </v>
      </c>
      <c r="I653" s="102" t="str">
        <f>IF('SUIVI DES VERIFICATIONS'!$F653="","",VLOOKUP(A653,'Liste détentions mat2k'!$A$1:$I$2946,9,FALSE))</f>
        <v xml:space="preserve">VEHICULES                     </v>
      </c>
      <c r="J653" s="109" t="s">
        <v>525</v>
      </c>
      <c r="K653" s="104" t="s">
        <v>526</v>
      </c>
      <c r="L653" s="104" t="s">
        <v>525</v>
      </c>
      <c r="M653" s="104" t="s">
        <v>525</v>
      </c>
      <c r="N653" s="104" t="s">
        <v>525</v>
      </c>
      <c r="O653" s="104" t="s">
        <v>525</v>
      </c>
      <c r="P653" s="104"/>
      <c r="Q653" s="104"/>
      <c r="R653" s="104"/>
      <c r="S653" s="104"/>
      <c r="T653" s="104"/>
      <c r="U653" s="114"/>
      <c r="V653" s="123">
        <v>43521</v>
      </c>
      <c r="W653" s="117" t="s">
        <v>542</v>
      </c>
      <c r="X653" s="117" t="s">
        <v>825</v>
      </c>
      <c r="Y653" s="128" t="s">
        <v>754</v>
      </c>
      <c r="Z653" s="123">
        <v>43497</v>
      </c>
      <c r="AA653" s="132"/>
      <c r="AB653" s="151">
        <f>IF('SUIVI DES VERIFICATIONS'!$V653="","",IF('SUIVI DES VERIFICATIONS'!$V653&lt;='SUIVI DES VERIFICATIONS'!$AD653,0,'SUIVI DES VERIFICATIONS'!$V653-'SUIVI DES VERIFICATIONS'!$AD653))</f>
        <v>0</v>
      </c>
      <c r="AC653" s="134" t="str">
        <f t="shared" si="21"/>
        <v>FEVRIER</v>
      </c>
      <c r="AD653" s="135">
        <f>VLOOKUP('SUIVI DES VERIFICATIONS'!$AC653,'Liste 2'!$D$1:$E$12,2,FALSE)</f>
        <v>43524</v>
      </c>
      <c r="AE653" s="134">
        <f>IF('SUIVI DES VERIFICATIONS'!$V653="","",(MONTH('SUIVI DES VERIFICATIONS'!$V653))-(MONTH('SUIVI DES VERIFICATIONS'!$AD653)))</f>
        <v>0</v>
      </c>
      <c r="AF653" s="134" t="str">
        <f>IF(V653="","",VLOOKUP(MONTH(V653),LISTES!$A$15:$B$26,2,FALSE))</f>
        <v>FEVRIER</v>
      </c>
      <c r="AG653" s="136" t="s">
        <v>7</v>
      </c>
      <c r="AH653" s="81"/>
      <c r="AI653" s="81"/>
      <c r="AJ653" s="81"/>
      <c r="AK653" s="116"/>
      <c r="AL653" s="81" t="s">
        <v>526</v>
      </c>
      <c r="AM653" s="117"/>
      <c r="AN653" s="128"/>
      <c r="AO653" s="163">
        <f>IF('SUIVI DES VERIFICATIONS'!$V653&gt;0,IF('SUIVI DES VERIFICATIONS'!$W653="",1,0),0)</f>
        <v>0</v>
      </c>
      <c r="AP653" s="137">
        <f>IF('SUIVI DES VERIFICATIONS'!$V653&gt;0,IF('SUIVI DES VERIFICATIONS'!$X653="",1,0),0)</f>
        <v>0</v>
      </c>
      <c r="AQ653" s="137">
        <f>IF('SUIVI DES VERIFICATIONS'!$V653&gt;0,IF('SUIVI DES VERIFICATIONS'!$AG653="",1,0),0)</f>
        <v>0</v>
      </c>
      <c r="AR653" s="152" t="str">
        <f>IF(Y653="","",VLOOKUP(Y653,'[1]TABLEAU LC1'!A:A,1,FALSE))</f>
        <v>2019-517</v>
      </c>
    </row>
    <row r="654" spans="1:44" ht="30" customHeight="1">
      <c r="A654" s="94" t="str">
        <f t="shared" si="20"/>
        <v>43108-4-6-6</v>
      </c>
      <c r="B654" s="88">
        <v>43108</v>
      </c>
      <c r="C654" s="87" t="str">
        <f>VLOOKUP(A654,'Liste détentions mat2k'!$A$1:$I$2946,3,FALSE)</f>
        <v xml:space="preserve">GSBDD TOULON 2019             </v>
      </c>
      <c r="D654" s="89">
        <v>4</v>
      </c>
      <c r="E654" s="89">
        <v>6</v>
      </c>
      <c r="F654" s="89">
        <v>6</v>
      </c>
      <c r="G654" s="87" t="str">
        <f>IF('SUIVI DES VERIFICATIONS'!$D654="","",VLOOKUP(A654,'Liste détentions mat2k'!$A$1:$I$2946,5,FALSE))</f>
        <v xml:space="preserve">SSC - SOUTIEN BASE VIE        </v>
      </c>
      <c r="H654" s="87" t="str">
        <f>IF('SUIVI DES VERIFICATIONS'!$E654="","",VLOOKUP(A654,'Liste détentions mat2k'!$A$1:$I$2946,7,FALSE))</f>
        <v xml:space="preserve">BUREAU TRANSPORT              </v>
      </c>
      <c r="I654" s="101" t="str">
        <f>IF('SUIVI DES VERIFICATIONS'!$F654="","",VLOOKUP(A654,'Liste détentions mat2k'!$A$1:$I$2946,9,FALSE))</f>
        <v xml:space="preserve">TRANSP CELL REGUL TECHNIQUE   </v>
      </c>
      <c r="J654" s="108" t="s">
        <v>525</v>
      </c>
      <c r="K654" s="105" t="s">
        <v>525</v>
      </c>
      <c r="L654" s="105" t="s">
        <v>525</v>
      </c>
      <c r="M654" s="105" t="s">
        <v>525</v>
      </c>
      <c r="N654" s="105" t="s">
        <v>526</v>
      </c>
      <c r="O654" s="105" t="s">
        <v>525</v>
      </c>
      <c r="P654" s="105"/>
      <c r="Q654" s="105"/>
      <c r="R654" s="105"/>
      <c r="S654" s="105"/>
      <c r="T654" s="105"/>
      <c r="U654" s="113"/>
      <c r="V654" s="122"/>
      <c r="W654" s="119"/>
      <c r="X654" s="119"/>
      <c r="Y654" s="127"/>
      <c r="Z654" s="122">
        <v>43584</v>
      </c>
      <c r="AA654" s="131"/>
      <c r="AB654" s="149" t="str">
        <f>IF('SUIVI DES VERIFICATIONS'!$V654="","",IF('SUIVI DES VERIFICATIONS'!$V654&lt;='SUIVI DES VERIFICATIONS'!$AD654,0,'SUIVI DES VERIFICATIONS'!$V654-'SUIVI DES VERIFICATIONS'!$AD654))</f>
        <v/>
      </c>
      <c r="AC654" s="138" t="str">
        <f t="shared" si="21"/>
        <v>MAI</v>
      </c>
      <c r="AD654" s="139">
        <f>VLOOKUP('SUIVI DES VERIFICATIONS'!$AC654,'Liste 2'!$D$1:$E$12,2,FALSE)</f>
        <v>43616</v>
      </c>
      <c r="AE654" s="138" t="str">
        <f>IF('SUIVI DES VERIFICATIONS'!$V654="","",(MONTH('SUIVI DES VERIFICATIONS'!$V654))-(MONTH('SUIVI DES VERIFICATIONS'!$AD654)))</f>
        <v/>
      </c>
      <c r="AF654" s="138" t="str">
        <f>IF(V654="","",VLOOKUP(MONTH(V654),LISTES!$A$15:$B$26,2,FALSE))</f>
        <v/>
      </c>
      <c r="AG654" s="140"/>
      <c r="AH654" s="87"/>
      <c r="AI654" s="87"/>
      <c r="AJ654" s="87" t="s">
        <v>529</v>
      </c>
      <c r="AK654" s="118"/>
      <c r="AL654" s="87"/>
      <c r="AM654" s="119"/>
      <c r="AN654" s="127"/>
      <c r="AO654" s="162">
        <f>IF('SUIVI DES VERIFICATIONS'!$V654&gt;0,IF('SUIVI DES VERIFICATIONS'!$W654="",1,0),0)</f>
        <v>0</v>
      </c>
      <c r="AP654" s="141">
        <f>IF('SUIVI DES VERIFICATIONS'!$V654&gt;0,IF('SUIVI DES VERIFICATIONS'!$X654="",1,0),0)</f>
        <v>0</v>
      </c>
      <c r="AQ654" s="141">
        <f>IF('SUIVI DES VERIFICATIONS'!$V654&gt;0,IF('SUIVI DES VERIFICATIONS'!$AG654="",1,0),0)</f>
        <v>0</v>
      </c>
      <c r="AR654" s="150" t="str">
        <f>IF(Y654="","",VLOOKUP(Y654,'[1]TABLEAU LC1'!A:A,1,FALSE))</f>
        <v/>
      </c>
    </row>
    <row r="655" spans="1:44" ht="30" customHeight="1">
      <c r="A655" s="95" t="str">
        <f t="shared" si="20"/>
        <v>43108-4-6-7</v>
      </c>
      <c r="B655" s="85">
        <v>43108</v>
      </c>
      <c r="C655" s="81" t="str">
        <f>VLOOKUP(A655,'Liste détentions mat2k'!$A$1:$I$2946,3,FALSE)</f>
        <v xml:space="preserve">GSBDD TOULON 2019             </v>
      </c>
      <c r="D655" s="86">
        <v>4</v>
      </c>
      <c r="E655" s="86">
        <v>6</v>
      </c>
      <c r="F655" s="86">
        <v>7</v>
      </c>
      <c r="G655" s="81" t="str">
        <f>IF('SUIVI DES VERIFICATIONS'!$D655="","",VLOOKUP(A655,'Liste détentions mat2k'!$A$1:$I$2946,5,FALSE))</f>
        <v xml:space="preserve">SSC - SOUTIEN BASE VIE        </v>
      </c>
      <c r="H655" s="81" t="str">
        <f>IF('SUIVI DES VERIFICATIONS'!$E655="","",VLOOKUP(A655,'Liste détentions mat2k'!$A$1:$I$2946,7,FALSE))</f>
        <v xml:space="preserve">BUREAU TRANSPORT              </v>
      </c>
      <c r="I655" s="102" t="str">
        <f>IF('SUIVI DES VERIFICATIONS'!$F655="","",VLOOKUP(A655,'Liste détentions mat2k'!$A$1:$I$2946,9,FALSE))</f>
        <v xml:space="preserve">DIVERS                        </v>
      </c>
      <c r="J655" s="109"/>
      <c r="K655" s="104" t="s">
        <v>525</v>
      </c>
      <c r="L655" s="104" t="s">
        <v>526</v>
      </c>
      <c r="M655" s="104" t="s">
        <v>525</v>
      </c>
      <c r="N655" s="104" t="s">
        <v>525</v>
      </c>
      <c r="O655" s="104" t="s">
        <v>525</v>
      </c>
      <c r="P655" s="104"/>
      <c r="Q655" s="104"/>
      <c r="R655" s="104"/>
      <c r="S655" s="104"/>
      <c r="T655" s="104"/>
      <c r="U655" s="114"/>
      <c r="V655" s="123">
        <v>43558</v>
      </c>
      <c r="W655" s="117" t="s">
        <v>542</v>
      </c>
      <c r="X655" s="117" t="s">
        <v>825</v>
      </c>
      <c r="Y655" s="128" t="s">
        <v>1538</v>
      </c>
      <c r="Z655" s="123">
        <v>43525</v>
      </c>
      <c r="AA655" s="132"/>
      <c r="AB655" s="151">
        <f>IF('SUIVI DES VERIFICATIONS'!$V655="","",IF('SUIVI DES VERIFICATIONS'!$V655&lt;='SUIVI DES VERIFICATIONS'!$AD655,0,'SUIVI DES VERIFICATIONS'!$V655-'SUIVI DES VERIFICATIONS'!$AD655))</f>
        <v>3</v>
      </c>
      <c r="AC655" s="134" t="str">
        <f t="shared" si="21"/>
        <v>MARS</v>
      </c>
      <c r="AD655" s="135">
        <f>VLOOKUP('SUIVI DES VERIFICATIONS'!$AC655,'Liste 2'!$D$1:$E$12,2,FALSE)</f>
        <v>43555</v>
      </c>
      <c r="AE655" s="134">
        <f>IF('SUIVI DES VERIFICATIONS'!$V655="","",(MONTH('SUIVI DES VERIFICATIONS'!$V655))-(MONTH('SUIVI DES VERIFICATIONS'!$AD655)))</f>
        <v>1</v>
      </c>
      <c r="AF655" s="134" t="str">
        <f>IF(V655="","",VLOOKUP(MONTH(V655),LISTES!$A$15:$B$26,2,FALSE))</f>
        <v>AVRIL</v>
      </c>
      <c r="AG655" s="136"/>
      <c r="AH655" s="81"/>
      <c r="AI655" s="81"/>
      <c r="AJ655" s="81"/>
      <c r="AK655" s="116"/>
      <c r="AL655" s="81"/>
      <c r="AM655" s="117"/>
      <c r="AN655" s="128"/>
      <c r="AO655" s="163">
        <f>IF('SUIVI DES VERIFICATIONS'!$V655&gt;0,IF('SUIVI DES VERIFICATIONS'!$W655="",1,0),0)</f>
        <v>0</v>
      </c>
      <c r="AP655" s="137">
        <f>IF('SUIVI DES VERIFICATIONS'!$V655&gt;0,IF('SUIVI DES VERIFICATIONS'!$X655="",1,0),0)</f>
        <v>0</v>
      </c>
      <c r="AQ655" s="137">
        <f>IF('SUIVI DES VERIFICATIONS'!$V655&gt;0,IF('SUIVI DES VERIFICATIONS'!$AG655="",1,0),0)</f>
        <v>1</v>
      </c>
      <c r="AR655" s="152" t="str">
        <f>IF(Y655="","",VLOOKUP(Y655,'[1]TABLEAU LC1'!A:A,1,FALSE))</f>
        <v>2019-1542</v>
      </c>
    </row>
    <row r="656" spans="1:44" ht="30" customHeight="1">
      <c r="A656" s="94" t="str">
        <f t="shared" si="20"/>
        <v>43108-4-8-1</v>
      </c>
      <c r="B656" s="88">
        <v>43108</v>
      </c>
      <c r="C656" s="87" t="str">
        <f>VLOOKUP(A656,'Liste détentions mat2k'!$A$1:$I$2946,3,FALSE)</f>
        <v xml:space="preserve">GSBDD TOULON 2019             </v>
      </c>
      <c r="D656" s="89">
        <v>4</v>
      </c>
      <c r="E656" s="89">
        <v>8</v>
      </c>
      <c r="F656" s="89">
        <v>1</v>
      </c>
      <c r="G656" s="87" t="str">
        <f>IF('SUIVI DES VERIFICATIONS'!$D656="","",VLOOKUP(A656,'Liste détentions mat2k'!$A$1:$I$2946,5,FALSE))</f>
        <v xml:space="preserve">SSC - SOUTIEN BASE VIE        </v>
      </c>
      <c r="H656" s="87" t="str">
        <f>IF('SUIVI DES VERIFICATIONS'!$E656="","",VLOOKUP(A656,'Liste détentions mat2k'!$A$1:$I$2946,7,FALSE))</f>
        <v xml:space="preserve">DECHETS ESPACES VERTS         </v>
      </c>
      <c r="I656" s="101" t="str">
        <f>IF('SUIVI DES VERIFICATIONS'!$F656="","",VLOOKUP(A656,'Liste détentions mat2k'!$A$1:$I$2946,9,FALSE))</f>
        <v xml:space="preserve">MATERIEL DE JARDINAGE         </v>
      </c>
      <c r="J656" s="108" t="s">
        <v>525</v>
      </c>
      <c r="K656" s="105" t="s">
        <v>525</v>
      </c>
      <c r="L656" s="105" t="s">
        <v>525</v>
      </c>
      <c r="M656" s="105" t="s">
        <v>526</v>
      </c>
      <c r="N656" s="105" t="s">
        <v>525</v>
      </c>
      <c r="O656" s="105" t="s">
        <v>525</v>
      </c>
      <c r="P656" s="105"/>
      <c r="Q656" s="105"/>
      <c r="R656" s="105"/>
      <c r="S656" s="105"/>
      <c r="T656" s="105"/>
      <c r="U656" s="113"/>
      <c r="V656" s="122"/>
      <c r="W656" s="119"/>
      <c r="X656" s="119"/>
      <c r="Y656" s="127"/>
      <c r="Z656" s="122">
        <v>43553</v>
      </c>
      <c r="AA656" s="131"/>
      <c r="AB656" s="149" t="str">
        <f>IF('SUIVI DES VERIFICATIONS'!$V656="","",IF('SUIVI DES VERIFICATIONS'!$V656&lt;='SUIVI DES VERIFICATIONS'!$AD656,0,'SUIVI DES VERIFICATIONS'!$V656-'SUIVI DES VERIFICATIONS'!$AD656))</f>
        <v/>
      </c>
      <c r="AC656" s="138" t="str">
        <f t="shared" si="21"/>
        <v>AVRIL</v>
      </c>
      <c r="AD656" s="139">
        <f>VLOOKUP('SUIVI DES VERIFICATIONS'!$AC656,'Liste 2'!$D$1:$E$12,2,FALSE)</f>
        <v>43585</v>
      </c>
      <c r="AE656" s="138" t="str">
        <f>IF('SUIVI DES VERIFICATIONS'!$V656="","",(MONTH('SUIVI DES VERIFICATIONS'!$V656))-(MONTH('SUIVI DES VERIFICATIONS'!$AD656)))</f>
        <v/>
      </c>
      <c r="AF656" s="138" t="str">
        <f>IF(V656="","",VLOOKUP(MONTH(V656),LISTES!$A$15:$B$26,2,FALSE))</f>
        <v/>
      </c>
      <c r="AG656" s="140"/>
      <c r="AH656" s="87"/>
      <c r="AI656" s="87"/>
      <c r="AJ656" s="87" t="s">
        <v>529</v>
      </c>
      <c r="AK656" s="118"/>
      <c r="AL656" s="87"/>
      <c r="AM656" s="119"/>
      <c r="AN656" s="127"/>
      <c r="AO656" s="162">
        <f>IF('SUIVI DES VERIFICATIONS'!$V656&gt;0,IF('SUIVI DES VERIFICATIONS'!$W656="",1,0),0)</f>
        <v>0</v>
      </c>
      <c r="AP656" s="141">
        <f>IF('SUIVI DES VERIFICATIONS'!$V656&gt;0,IF('SUIVI DES VERIFICATIONS'!$X656="",1,0),0)</f>
        <v>0</v>
      </c>
      <c r="AQ656" s="141">
        <f>IF('SUIVI DES VERIFICATIONS'!$V656&gt;0,IF('SUIVI DES VERIFICATIONS'!$AG656="",1,0),0)</f>
        <v>0</v>
      </c>
      <c r="AR656" s="150" t="str">
        <f>IF(Y656="","",VLOOKUP(Y656,'[1]TABLEAU LC1'!A:A,1,FALSE))</f>
        <v/>
      </c>
    </row>
    <row r="657" spans="1:44" ht="30" customHeight="1">
      <c r="A657" s="95" t="str">
        <f t="shared" si="20"/>
        <v>43108-4-8-4</v>
      </c>
      <c r="B657" s="85">
        <v>43108</v>
      </c>
      <c r="C657" s="81" t="str">
        <f>VLOOKUP(A657,'Liste détentions mat2k'!$A$1:$I$2946,3,FALSE)</f>
        <v xml:space="preserve">GSBDD TOULON 2019             </v>
      </c>
      <c r="D657" s="86">
        <v>4</v>
      </c>
      <c r="E657" s="86">
        <v>8</v>
      </c>
      <c r="F657" s="86">
        <v>4</v>
      </c>
      <c r="G657" s="81" t="str">
        <f>IF('SUIVI DES VERIFICATIONS'!$D657="","",VLOOKUP(A657,'Liste détentions mat2k'!$A$1:$I$2946,5,FALSE))</f>
        <v xml:space="preserve">SSC - SOUTIEN BASE VIE        </v>
      </c>
      <c r="H657" s="81" t="str">
        <f>IF('SUIVI DES VERIFICATIONS'!$E657="","",VLOOKUP(A657,'Liste détentions mat2k'!$A$1:$I$2946,7,FALSE))</f>
        <v xml:space="preserve">DECHETS ESPACES VERTS         </v>
      </c>
      <c r="I657" s="102" t="str">
        <f>IF('SUIVI DES VERIFICATIONS'!$F657="","",VLOOKUP(A657,'Liste détentions mat2k'!$A$1:$I$2946,9,FALSE))</f>
        <v xml:space="preserve">INFOR / TEL                   </v>
      </c>
      <c r="J657" s="109"/>
      <c r="K657" s="104" t="s">
        <v>525</v>
      </c>
      <c r="L657" s="104" t="s">
        <v>526</v>
      </c>
      <c r="M657" s="104" t="s">
        <v>525</v>
      </c>
      <c r="N657" s="104" t="s">
        <v>525</v>
      </c>
      <c r="O657" s="104" t="s">
        <v>525</v>
      </c>
      <c r="P657" s="104"/>
      <c r="Q657" s="104"/>
      <c r="R657" s="104"/>
      <c r="S657" s="104"/>
      <c r="T657" s="104"/>
      <c r="U657" s="114"/>
      <c r="V657" s="123">
        <v>43557</v>
      </c>
      <c r="W657" s="117" t="s">
        <v>542</v>
      </c>
      <c r="X657" s="117" t="s">
        <v>825</v>
      </c>
      <c r="Y657" s="128" t="s">
        <v>998</v>
      </c>
      <c r="Z657" s="123">
        <v>43553</v>
      </c>
      <c r="AA657" s="132"/>
      <c r="AB657" s="151">
        <f>IF('SUIVI DES VERIFICATIONS'!$V657="","",IF('SUIVI DES VERIFICATIONS'!$V657&lt;='SUIVI DES VERIFICATIONS'!$AD657,0,'SUIVI DES VERIFICATIONS'!$V657-'SUIVI DES VERIFICATIONS'!$AD657))</f>
        <v>2</v>
      </c>
      <c r="AC657" s="134" t="str">
        <f t="shared" si="21"/>
        <v>MARS</v>
      </c>
      <c r="AD657" s="135">
        <f>VLOOKUP('SUIVI DES VERIFICATIONS'!$AC657,'Liste 2'!$D$1:$E$12,2,FALSE)</f>
        <v>43555</v>
      </c>
      <c r="AE657" s="134">
        <f>IF('SUIVI DES VERIFICATIONS'!$V657="","",(MONTH('SUIVI DES VERIFICATIONS'!$V657))-(MONTH('SUIVI DES VERIFICATIONS'!$AD657)))</f>
        <v>1</v>
      </c>
      <c r="AF657" s="134" t="str">
        <f>IF(V657="","",VLOOKUP(MONTH(V657),LISTES!$A$15:$B$26,2,FALSE))</f>
        <v>AVRIL</v>
      </c>
      <c r="AG657" s="136" t="s">
        <v>9</v>
      </c>
      <c r="AH657" s="81"/>
      <c r="AI657" s="81"/>
      <c r="AJ657" s="81"/>
      <c r="AK657" s="116"/>
      <c r="AL657" s="81"/>
      <c r="AM657" s="117"/>
      <c r="AN657" s="128"/>
      <c r="AO657" s="163">
        <f>IF('SUIVI DES VERIFICATIONS'!$V657&gt;0,IF('SUIVI DES VERIFICATIONS'!$W657="",1,0),0)</f>
        <v>0</v>
      </c>
      <c r="AP657" s="137">
        <f>IF('SUIVI DES VERIFICATIONS'!$V657&gt;0,IF('SUIVI DES VERIFICATIONS'!$X657="",1,0),0)</f>
        <v>0</v>
      </c>
      <c r="AQ657" s="137">
        <f>IF('SUIVI DES VERIFICATIONS'!$V657&gt;0,IF('SUIVI DES VERIFICATIONS'!$AG657="",1,0),0)</f>
        <v>0</v>
      </c>
      <c r="AR657" s="152" t="str">
        <f>IF(Y657="","",VLOOKUP(Y657,'[1]TABLEAU LC1'!A:A,1,FALSE))</f>
        <v>2019-1095</v>
      </c>
    </row>
    <row r="658" spans="1:44" ht="30" customHeight="1">
      <c r="A658" s="94" t="str">
        <f t="shared" si="20"/>
        <v>43108-5-10-2</v>
      </c>
      <c r="B658" s="88">
        <v>43108</v>
      </c>
      <c r="C658" s="87" t="str">
        <f>VLOOKUP(A658,'Liste détentions mat2k'!$A$1:$I$2946,3,FALSE)</f>
        <v xml:space="preserve">GSBDD TOULON 2019             </v>
      </c>
      <c r="D658" s="89">
        <v>5</v>
      </c>
      <c r="E658" s="89">
        <v>10</v>
      </c>
      <c r="F658" s="89">
        <v>2</v>
      </c>
      <c r="G658" s="87" t="str">
        <f>IF('SUIVI DES VERIFICATIONS'!$D658="","",VLOOKUP(A658,'Liste détentions mat2k'!$A$1:$I$2946,5,FALSE))</f>
        <v xml:space="preserve">SSC - SOUTIEN DE L'HOMME      </v>
      </c>
      <c r="H658" s="87" t="str">
        <f>IF('SUIVI DES VERIFICATIONS'!$E658="","",VLOOKUP(A658,'Liste détentions mat2k'!$A$1:$I$2946,7,FALSE))</f>
        <v xml:space="preserve">EFFETS SPECIAUX               </v>
      </c>
      <c r="I658" s="101" t="str">
        <f>IF('SUIVI DES VERIFICATIONS'!$F658="","",VLOOKUP(A658,'Liste détentions mat2k'!$A$1:$I$2946,9,FALSE))</f>
        <v xml:space="preserve">MACHINE OUTILS ACCESSOIRES    </v>
      </c>
      <c r="J658" s="108" t="s">
        <v>525</v>
      </c>
      <c r="K658" s="105" t="s">
        <v>525</v>
      </c>
      <c r="L658" s="105" t="s">
        <v>525</v>
      </c>
      <c r="M658" s="105" t="s">
        <v>525</v>
      </c>
      <c r="N658" s="105" t="s">
        <v>525</v>
      </c>
      <c r="O658" s="105" t="s">
        <v>526</v>
      </c>
      <c r="P658" s="105"/>
      <c r="Q658" s="105"/>
      <c r="R658" s="105"/>
      <c r="S658" s="105"/>
      <c r="T658" s="105"/>
      <c r="U658" s="113"/>
      <c r="V658" s="122"/>
      <c r="W658" s="119"/>
      <c r="X658" s="119"/>
      <c r="Y658" s="127"/>
      <c r="Z658" s="122"/>
      <c r="AA658" s="131"/>
      <c r="AB658" s="149" t="str">
        <f>IF('SUIVI DES VERIFICATIONS'!$V658="","",IF('SUIVI DES VERIFICATIONS'!$V658&lt;='SUIVI DES VERIFICATIONS'!$AD658,0,'SUIVI DES VERIFICATIONS'!$V658-'SUIVI DES VERIFICATIONS'!$AD658))</f>
        <v/>
      </c>
      <c r="AC658" s="138" t="str">
        <f t="shared" si="21"/>
        <v>JUIN</v>
      </c>
      <c r="AD658" s="139">
        <f>VLOOKUP('SUIVI DES VERIFICATIONS'!$AC658,'Liste 2'!$D$1:$E$12,2,FALSE)</f>
        <v>43646</v>
      </c>
      <c r="AE658" s="138" t="str">
        <f>IF('SUIVI DES VERIFICATIONS'!$V658="","",(MONTH('SUIVI DES VERIFICATIONS'!$V658))-(MONTH('SUIVI DES VERIFICATIONS'!$AD658)))</f>
        <v/>
      </c>
      <c r="AF658" s="138" t="str">
        <f>IF(V658="","",VLOOKUP(MONTH(V658),LISTES!$A$15:$B$26,2,FALSE))</f>
        <v/>
      </c>
      <c r="AG658" s="140"/>
      <c r="AH658" s="87"/>
      <c r="AI658" s="87"/>
      <c r="AJ658" s="87"/>
      <c r="AK658" s="118"/>
      <c r="AL658" s="87"/>
      <c r="AM658" s="119"/>
      <c r="AN658" s="127"/>
      <c r="AO658" s="162">
        <f>IF('SUIVI DES VERIFICATIONS'!$V658&gt;0,IF('SUIVI DES VERIFICATIONS'!$W658="",1,0),0)</f>
        <v>0</v>
      </c>
      <c r="AP658" s="141">
        <f>IF('SUIVI DES VERIFICATIONS'!$V658&gt;0,IF('SUIVI DES VERIFICATIONS'!$X658="",1,0),0)</f>
        <v>0</v>
      </c>
      <c r="AQ658" s="141">
        <f>IF('SUIVI DES VERIFICATIONS'!$V658&gt;0,IF('SUIVI DES VERIFICATIONS'!$AG658="",1,0),0)</f>
        <v>0</v>
      </c>
      <c r="AR658" s="150" t="str">
        <f>IF(Y658="","",VLOOKUP(Y658,'[1]TABLEAU LC1'!A:A,1,FALSE))</f>
        <v/>
      </c>
    </row>
    <row r="659" spans="1:44" ht="30" customHeight="1">
      <c r="A659" s="95" t="str">
        <f t="shared" si="20"/>
        <v>43108-5-10-3</v>
      </c>
      <c r="B659" s="85">
        <v>43108</v>
      </c>
      <c r="C659" s="81" t="str">
        <f>VLOOKUP(A659,'Liste détentions mat2k'!$A$1:$I$2946,3,FALSE)</f>
        <v xml:space="preserve">GSBDD TOULON 2019             </v>
      </c>
      <c r="D659" s="86">
        <v>5</v>
      </c>
      <c r="E659" s="86">
        <v>10</v>
      </c>
      <c r="F659" s="86">
        <v>3</v>
      </c>
      <c r="G659" s="81" t="str">
        <f>IF('SUIVI DES VERIFICATIONS'!$D659="","",VLOOKUP(A659,'Liste détentions mat2k'!$A$1:$I$2946,5,FALSE))</f>
        <v xml:space="preserve">SSC - SOUTIEN DE L'HOMME      </v>
      </c>
      <c r="H659" s="81" t="str">
        <f>IF('SUIVI DES VERIFICATIONS'!$E659="","",VLOOKUP(A659,'Liste détentions mat2k'!$A$1:$I$2946,7,FALSE))</f>
        <v xml:space="preserve">EFFETS SPECIAUX               </v>
      </c>
      <c r="I659" s="102" t="str">
        <f>IF('SUIVI DES VERIFICATIONS'!$F659="","",VLOOKUP(A659,'Liste détentions mat2k'!$A$1:$I$2946,9,FALSE))</f>
        <v xml:space="preserve">MATERIEL DIVERS               </v>
      </c>
      <c r="J659" s="109" t="s">
        <v>525</v>
      </c>
      <c r="K659" s="104" t="s">
        <v>525</v>
      </c>
      <c r="L659" s="104" t="s">
        <v>525</v>
      </c>
      <c r="M659" s="104" t="s">
        <v>526</v>
      </c>
      <c r="N659" s="104" t="s">
        <v>525</v>
      </c>
      <c r="O659" s="104" t="s">
        <v>525</v>
      </c>
      <c r="P659" s="104"/>
      <c r="Q659" s="104"/>
      <c r="R659" s="104"/>
      <c r="S659" s="104"/>
      <c r="T659" s="104"/>
      <c r="U659" s="114"/>
      <c r="V659" s="123">
        <v>43556</v>
      </c>
      <c r="W659" s="117" t="s">
        <v>542</v>
      </c>
      <c r="X659" s="117" t="s">
        <v>825</v>
      </c>
      <c r="Y659" s="128" t="s">
        <v>949</v>
      </c>
      <c r="Z659" s="123">
        <v>43553</v>
      </c>
      <c r="AA659" s="132"/>
      <c r="AB659" s="151">
        <f>IF('SUIVI DES VERIFICATIONS'!$V659="","",IF('SUIVI DES VERIFICATIONS'!$V659&lt;='SUIVI DES VERIFICATIONS'!$AD659,0,'SUIVI DES VERIFICATIONS'!$V659-'SUIVI DES VERIFICATIONS'!$AD659))</f>
        <v>0</v>
      </c>
      <c r="AC659" s="134" t="str">
        <f t="shared" si="21"/>
        <v>AVRIL</v>
      </c>
      <c r="AD659" s="135">
        <f>VLOOKUP('SUIVI DES VERIFICATIONS'!$AC659,'Liste 2'!$D$1:$E$12,2,FALSE)</f>
        <v>43585</v>
      </c>
      <c r="AE659" s="134">
        <f>IF('SUIVI DES VERIFICATIONS'!$V659="","",(MONTH('SUIVI DES VERIFICATIONS'!$V659))-(MONTH('SUIVI DES VERIFICATIONS'!$AD659)))</f>
        <v>0</v>
      </c>
      <c r="AF659" s="134" t="str">
        <f>IF(V659="","",VLOOKUP(MONTH(V659),LISTES!$A$15:$B$26,2,FALSE))</f>
        <v>AVRIL</v>
      </c>
      <c r="AG659" s="136" t="s">
        <v>8</v>
      </c>
      <c r="AH659" s="81"/>
      <c r="AI659" s="81"/>
      <c r="AJ659" s="81"/>
      <c r="AK659" s="116"/>
      <c r="AL659" s="81"/>
      <c r="AM659" s="117"/>
      <c r="AN659" s="128"/>
      <c r="AO659" s="163">
        <f>IF('SUIVI DES VERIFICATIONS'!$V659&gt;0,IF('SUIVI DES VERIFICATIONS'!$W659="",1,0),0)</f>
        <v>0</v>
      </c>
      <c r="AP659" s="137">
        <f>IF('SUIVI DES VERIFICATIONS'!$V659&gt;0,IF('SUIVI DES VERIFICATIONS'!$X659="",1,0),0)</f>
        <v>0</v>
      </c>
      <c r="AQ659" s="137">
        <f>IF('SUIVI DES VERIFICATIONS'!$V659&gt;0,IF('SUIVI DES VERIFICATIONS'!$AG659="",1,0),0)</f>
        <v>0</v>
      </c>
      <c r="AR659" s="152" t="str">
        <f>IF(Y659="","",VLOOKUP(Y659,'[1]TABLEAU LC1'!A:A,1,FALSE))</f>
        <v>2019-926</v>
      </c>
    </row>
    <row r="660" spans="1:44" ht="30" customHeight="1">
      <c r="A660" s="94" t="str">
        <f t="shared" si="20"/>
        <v>43108-5-1-1</v>
      </c>
      <c r="B660" s="88">
        <v>43108</v>
      </c>
      <c r="C660" s="87" t="str">
        <f>VLOOKUP(A660,'Liste détentions mat2k'!$A$1:$I$2946,3,FALSE)</f>
        <v xml:space="preserve">GSBDD TOULON 2019             </v>
      </c>
      <c r="D660" s="89">
        <v>5</v>
      </c>
      <c r="E660" s="89">
        <v>1</v>
      </c>
      <c r="F660" s="89">
        <v>1</v>
      </c>
      <c r="G660" s="87" t="str">
        <f>IF('SUIVI DES VERIFICATIONS'!$D660="","",VLOOKUP(A660,'Liste détentions mat2k'!$A$1:$I$2946,5,FALSE))</f>
        <v xml:space="preserve">SSC - SOUTIEN DE L'HOMME      </v>
      </c>
      <c r="H660" s="87" t="str">
        <f>IF('SUIVI DES VERIFICATIONS'!$E660="","",VLOOKUP(A660,'Liste détentions mat2k'!$A$1:$I$2946,7,FALSE))</f>
        <v xml:space="preserve">MAGASINS                      </v>
      </c>
      <c r="I660" s="101" t="str">
        <f>IF('SUIVI DES VERIFICATIONS'!$F660="","",VLOOKUP(A660,'Liste détentions mat2k'!$A$1:$I$2946,9,FALSE))</f>
        <v xml:space="preserve">CASERNEMENT                   </v>
      </c>
      <c r="J660" s="108" t="s">
        <v>525</v>
      </c>
      <c r="K660" s="105" t="s">
        <v>526</v>
      </c>
      <c r="L660" s="105" t="s">
        <v>525</v>
      </c>
      <c r="M660" s="105" t="s">
        <v>525</v>
      </c>
      <c r="N660" s="105" t="s">
        <v>525</v>
      </c>
      <c r="O660" s="105" t="s">
        <v>525</v>
      </c>
      <c r="P660" s="105"/>
      <c r="Q660" s="105"/>
      <c r="R660" s="105"/>
      <c r="S660" s="105"/>
      <c r="T660" s="105"/>
      <c r="U660" s="113"/>
      <c r="V660" s="122">
        <v>43488</v>
      </c>
      <c r="W660" s="119" t="s">
        <v>542</v>
      </c>
      <c r="X660" s="119" t="s">
        <v>825</v>
      </c>
      <c r="Y660" s="127" t="s">
        <v>919</v>
      </c>
      <c r="Z660" s="122">
        <v>43497</v>
      </c>
      <c r="AA660" s="131"/>
      <c r="AB660" s="149">
        <f>IF('SUIVI DES VERIFICATIONS'!$V660="","",IF('SUIVI DES VERIFICATIONS'!$V660&lt;='SUIVI DES VERIFICATIONS'!$AD660,0,'SUIVI DES VERIFICATIONS'!$V660-'SUIVI DES VERIFICATIONS'!$AD660))</f>
        <v>0</v>
      </c>
      <c r="AC660" s="138" t="str">
        <f t="shared" si="21"/>
        <v>FEVRIER</v>
      </c>
      <c r="AD660" s="139">
        <f>VLOOKUP('SUIVI DES VERIFICATIONS'!$AC660,'Liste 2'!$D$1:$E$12,2,FALSE)</f>
        <v>43524</v>
      </c>
      <c r="AE660" s="138">
        <f>IF('SUIVI DES VERIFICATIONS'!$V660="","",(MONTH('SUIVI DES VERIFICATIONS'!$V660))-(MONTH('SUIVI DES VERIFICATIONS'!$AD660)))</f>
        <v>-1</v>
      </c>
      <c r="AF660" s="138" t="str">
        <f>IF(V660="","",VLOOKUP(MONTH(V660),LISTES!$A$15:$B$26,2,FALSE))</f>
        <v>JANVIER</v>
      </c>
      <c r="AG660" s="140" t="s">
        <v>8</v>
      </c>
      <c r="AH660" s="87"/>
      <c r="AI660" s="87"/>
      <c r="AJ660" s="87"/>
      <c r="AK660" s="118"/>
      <c r="AL660" s="87"/>
      <c r="AM660" s="119"/>
      <c r="AN660" s="127"/>
      <c r="AO660" s="162">
        <f>IF('SUIVI DES VERIFICATIONS'!$V660&gt;0,IF('SUIVI DES VERIFICATIONS'!$W660="",1,0),0)</f>
        <v>0</v>
      </c>
      <c r="AP660" s="141">
        <f>IF('SUIVI DES VERIFICATIONS'!$V660&gt;0,IF('SUIVI DES VERIFICATIONS'!$X660="",1,0),0)</f>
        <v>0</v>
      </c>
      <c r="AQ660" s="141">
        <f>IF('SUIVI DES VERIFICATIONS'!$V660&gt;0,IF('SUIVI DES VERIFICATIONS'!$AG660="",1,0),0)</f>
        <v>0</v>
      </c>
      <c r="AR660" s="150" t="str">
        <f>IF(Y660="","",VLOOKUP(Y660,'[1]TABLEAU LC1'!A:A,1,FALSE))</f>
        <v>2019-873</v>
      </c>
    </row>
    <row r="661" spans="1:44" ht="30" customHeight="1">
      <c r="A661" s="95" t="str">
        <f t="shared" si="20"/>
        <v>43108-5-11-1</v>
      </c>
      <c r="B661" s="85">
        <v>43108</v>
      </c>
      <c r="C661" s="81" t="str">
        <f>VLOOKUP(A661,'Liste détentions mat2k'!$A$1:$I$2946,3,FALSE)</f>
        <v xml:space="preserve">GSBDD TOULON 2019             </v>
      </c>
      <c r="D661" s="86">
        <v>5</v>
      </c>
      <c r="E661" s="86">
        <v>11</v>
      </c>
      <c r="F661" s="86">
        <v>1</v>
      </c>
      <c r="G661" s="81" t="str">
        <f>IF('SUIVI DES VERIFICATIONS'!$D661="","",VLOOKUP(A661,'Liste détentions mat2k'!$A$1:$I$2946,5,FALSE))</f>
        <v xml:space="preserve">SSC - SOUTIEN DE L'HOMME      </v>
      </c>
      <c r="H661" s="81" t="str">
        <f>IF('SUIVI DES VERIFICATIONS'!$E661="","",VLOOKUP(A661,'Liste détentions mat2k'!$A$1:$I$2946,7,FALSE))</f>
        <v xml:space="preserve">MAITRE TAILLEUR               </v>
      </c>
      <c r="I661" s="102" t="str">
        <f>IF('SUIVI DES VERIFICATIONS'!$F661="","",VLOOKUP(A661,'Liste détentions mat2k'!$A$1:$I$2946,9,FALSE))</f>
        <v xml:space="preserve">CASERNEMENT                   </v>
      </c>
      <c r="J661" s="109" t="s">
        <v>525</v>
      </c>
      <c r="K661" s="104" t="s">
        <v>525</v>
      </c>
      <c r="L661" s="104" t="s">
        <v>525</v>
      </c>
      <c r="M661" s="104" t="s">
        <v>525</v>
      </c>
      <c r="N661" s="104" t="s">
        <v>526</v>
      </c>
      <c r="O661" s="104" t="s">
        <v>525</v>
      </c>
      <c r="P661" s="104"/>
      <c r="Q661" s="104"/>
      <c r="R661" s="104"/>
      <c r="S661" s="104"/>
      <c r="T661" s="104"/>
      <c r="U661" s="114"/>
      <c r="V661" s="123">
        <v>43587</v>
      </c>
      <c r="W661" s="117" t="s">
        <v>542</v>
      </c>
      <c r="X661" s="117" t="s">
        <v>825</v>
      </c>
      <c r="Y661" s="128" t="s">
        <v>1121</v>
      </c>
      <c r="Z661" s="123">
        <v>43584</v>
      </c>
      <c r="AA661" s="132"/>
      <c r="AB661" s="151">
        <f>IF('SUIVI DES VERIFICATIONS'!$V661="","",IF('SUIVI DES VERIFICATIONS'!$V661&lt;='SUIVI DES VERIFICATIONS'!$AD661,0,'SUIVI DES VERIFICATIONS'!$V661-'SUIVI DES VERIFICATIONS'!$AD661))</f>
        <v>0</v>
      </c>
      <c r="AC661" s="134" t="str">
        <f t="shared" si="21"/>
        <v>MAI</v>
      </c>
      <c r="AD661" s="135">
        <f>VLOOKUP('SUIVI DES VERIFICATIONS'!$AC661,'Liste 2'!$D$1:$E$12,2,FALSE)</f>
        <v>43616</v>
      </c>
      <c r="AE661" s="134">
        <f>IF('SUIVI DES VERIFICATIONS'!$V661="","",(MONTH('SUIVI DES VERIFICATIONS'!$V661))-(MONTH('SUIVI DES VERIFICATIONS'!$AD661)))</f>
        <v>0</v>
      </c>
      <c r="AF661" s="134" t="str">
        <f>IF(V661="","",VLOOKUP(MONTH(V661),LISTES!$A$15:$B$26,2,FALSE))</f>
        <v>MAI</v>
      </c>
      <c r="AG661" s="136"/>
      <c r="AH661" s="81"/>
      <c r="AI661" s="81"/>
      <c r="AJ661" s="81" t="s">
        <v>529</v>
      </c>
      <c r="AK661" s="116">
        <v>43598</v>
      </c>
      <c r="AL661" s="81"/>
      <c r="AM661" s="117"/>
      <c r="AN661" s="128"/>
      <c r="AO661" s="163">
        <f>IF('SUIVI DES VERIFICATIONS'!$V661&gt;0,IF('SUIVI DES VERIFICATIONS'!$W661="",1,0),0)</f>
        <v>0</v>
      </c>
      <c r="AP661" s="137">
        <f>IF('SUIVI DES VERIFICATIONS'!$V661&gt;0,IF('SUIVI DES VERIFICATIONS'!$X661="",1,0),0)</f>
        <v>0</v>
      </c>
      <c r="AQ661" s="137">
        <f>IF('SUIVI DES VERIFICATIONS'!$V661&gt;0,IF('SUIVI DES VERIFICATIONS'!$AG661="",1,0),0)</f>
        <v>1</v>
      </c>
      <c r="AR661" s="152" t="str">
        <f>IF(Y661="","",VLOOKUP(Y661,'[1]TABLEAU LC1'!A:A,1,FALSE))</f>
        <v>2019-1416</v>
      </c>
    </row>
    <row r="662" spans="1:44" ht="30" customHeight="1">
      <c r="A662" s="94" t="str">
        <f t="shared" si="20"/>
        <v>43108-5-11-5</v>
      </c>
      <c r="B662" s="88">
        <v>43108</v>
      </c>
      <c r="C662" s="87" t="str">
        <f>VLOOKUP(A662,'Liste détentions mat2k'!$A$1:$I$2946,3,FALSE)</f>
        <v xml:space="preserve">GSBDD TOULON 2019             </v>
      </c>
      <c r="D662" s="89">
        <v>5</v>
      </c>
      <c r="E662" s="89">
        <v>11</v>
      </c>
      <c r="F662" s="89">
        <v>5</v>
      </c>
      <c r="G662" s="87" t="str">
        <f>IF('SUIVI DES VERIFICATIONS'!$D662="","",VLOOKUP(A662,'Liste détentions mat2k'!$A$1:$I$2946,5,FALSE))</f>
        <v xml:space="preserve">SSC - SOUTIEN DE L'HOMME      </v>
      </c>
      <c r="H662" s="87" t="str">
        <f>IF('SUIVI DES VERIFICATIONS'!$E662="","",VLOOKUP(A662,'Liste détentions mat2k'!$A$1:$I$2946,7,FALSE))</f>
        <v xml:space="preserve">MAITRE TAILLEUR               </v>
      </c>
      <c r="I662" s="101" t="str">
        <f>IF('SUIVI DES VERIFICATIONS'!$F662="","",VLOOKUP(A662,'Liste détentions mat2k'!$A$1:$I$2946,9,FALSE))</f>
        <v xml:space="preserve">AT MESURE ET GALON            </v>
      </c>
      <c r="J662" s="108" t="s">
        <v>525</v>
      </c>
      <c r="K662" s="105" t="s">
        <v>525</v>
      </c>
      <c r="L662" s="105" t="s">
        <v>525</v>
      </c>
      <c r="M662" s="105" t="s">
        <v>525</v>
      </c>
      <c r="N662" s="105" t="s">
        <v>526</v>
      </c>
      <c r="O662" s="105" t="s">
        <v>525</v>
      </c>
      <c r="P662" s="105"/>
      <c r="Q662" s="105"/>
      <c r="R662" s="105"/>
      <c r="S662" s="105"/>
      <c r="T662" s="105"/>
      <c r="U662" s="113"/>
      <c r="V662" s="122">
        <v>43587</v>
      </c>
      <c r="W662" s="119" t="s">
        <v>542</v>
      </c>
      <c r="X662" s="119" t="s">
        <v>825</v>
      </c>
      <c r="Y662" s="127" t="s">
        <v>1120</v>
      </c>
      <c r="Z662" s="122">
        <v>43584</v>
      </c>
      <c r="AA662" s="131"/>
      <c r="AB662" s="149">
        <f>IF('SUIVI DES VERIFICATIONS'!$V662="","",IF('SUIVI DES VERIFICATIONS'!$V662&lt;='SUIVI DES VERIFICATIONS'!$AD662,0,'SUIVI DES VERIFICATIONS'!$V662-'SUIVI DES VERIFICATIONS'!$AD662))</f>
        <v>0</v>
      </c>
      <c r="AC662" s="138" t="str">
        <f t="shared" si="21"/>
        <v>MAI</v>
      </c>
      <c r="AD662" s="139">
        <f>VLOOKUP('SUIVI DES VERIFICATIONS'!$AC662,'Liste 2'!$D$1:$E$12,2,FALSE)</f>
        <v>43616</v>
      </c>
      <c r="AE662" s="138">
        <f>IF('SUIVI DES VERIFICATIONS'!$V662="","",(MONTH('SUIVI DES VERIFICATIONS'!$V662))-(MONTH('SUIVI DES VERIFICATIONS'!$AD662)))</f>
        <v>0</v>
      </c>
      <c r="AF662" s="138" t="str">
        <f>IF(V662="","",VLOOKUP(MONTH(V662),LISTES!$A$15:$B$26,2,FALSE))</f>
        <v>MAI</v>
      </c>
      <c r="AG662" s="140"/>
      <c r="AH662" s="87"/>
      <c r="AI662" s="87"/>
      <c r="AJ662" s="87"/>
      <c r="AK662" s="118"/>
      <c r="AL662" s="87"/>
      <c r="AM662" s="119"/>
      <c r="AN662" s="127"/>
      <c r="AO662" s="162">
        <f>IF('SUIVI DES VERIFICATIONS'!$V662&gt;0,IF('SUIVI DES VERIFICATIONS'!$W662="",1,0),0)</f>
        <v>0</v>
      </c>
      <c r="AP662" s="141">
        <f>IF('SUIVI DES VERIFICATIONS'!$V662&gt;0,IF('SUIVI DES VERIFICATIONS'!$X662="",1,0),0)</f>
        <v>0</v>
      </c>
      <c r="AQ662" s="141">
        <f>IF('SUIVI DES VERIFICATIONS'!$V662&gt;0,IF('SUIVI DES VERIFICATIONS'!$AG662="",1,0),0)</f>
        <v>1</v>
      </c>
      <c r="AR662" s="150" t="str">
        <f>IF(Y662="","",VLOOKUP(Y662,'[1]TABLEAU LC1'!A:A,1,FALSE))</f>
        <v>2019-1417</v>
      </c>
    </row>
    <row r="663" spans="1:44" ht="30" customHeight="1">
      <c r="A663" s="95" t="str">
        <f t="shared" si="20"/>
        <v>43108-5-11-9</v>
      </c>
      <c r="B663" s="85">
        <v>43108</v>
      </c>
      <c r="C663" s="81" t="str">
        <f>VLOOKUP(A663,'Liste détentions mat2k'!$A$1:$I$2946,3,FALSE)</f>
        <v xml:space="preserve">GSBDD TOULON 2019             </v>
      </c>
      <c r="D663" s="86">
        <v>5</v>
      </c>
      <c r="E663" s="86">
        <v>11</v>
      </c>
      <c r="F663" s="86">
        <v>9</v>
      </c>
      <c r="G663" s="81" t="str">
        <f>IF('SUIVI DES VERIFICATIONS'!$D663="","",VLOOKUP(A663,'Liste détentions mat2k'!$A$1:$I$2946,5,FALSE))</f>
        <v xml:space="preserve">SSC - SOUTIEN DE L'HOMME      </v>
      </c>
      <c r="H663" s="81" t="str">
        <f>IF('SUIVI DES VERIFICATIONS'!$E663="","",VLOOKUP(A663,'Liste détentions mat2k'!$A$1:$I$2946,7,FALSE))</f>
        <v xml:space="preserve">MAITRE TAILLEUR               </v>
      </c>
      <c r="I663" s="102" t="str">
        <f>IF('SUIVI DES VERIFICATIONS'!$F663="","",VLOOKUP(A663,'Liste détentions mat2k'!$A$1:$I$2946,9,FALSE))</f>
        <v xml:space="preserve">MATERIEL DIVERS               </v>
      </c>
      <c r="J663" s="109" t="s">
        <v>525</v>
      </c>
      <c r="K663" s="104" t="s">
        <v>525</v>
      </c>
      <c r="L663" s="104" t="s">
        <v>525</v>
      </c>
      <c r="M663" s="104" t="s">
        <v>526</v>
      </c>
      <c r="N663" s="104" t="s">
        <v>525</v>
      </c>
      <c r="O663" s="104" t="s">
        <v>525</v>
      </c>
      <c r="P663" s="104"/>
      <c r="Q663" s="104"/>
      <c r="R663" s="104"/>
      <c r="S663" s="104"/>
      <c r="T663" s="104"/>
      <c r="U663" s="114"/>
      <c r="V663" s="123">
        <v>43553</v>
      </c>
      <c r="W663" s="117" t="s">
        <v>542</v>
      </c>
      <c r="X663" s="117" t="s">
        <v>825</v>
      </c>
      <c r="Y663" s="128" t="s">
        <v>947</v>
      </c>
      <c r="Z663" s="123">
        <v>43553</v>
      </c>
      <c r="AA663" s="132"/>
      <c r="AB663" s="151">
        <f>IF('SUIVI DES VERIFICATIONS'!$V663="","",IF('SUIVI DES VERIFICATIONS'!$V663&lt;='SUIVI DES VERIFICATIONS'!$AD663,0,'SUIVI DES VERIFICATIONS'!$V663-'SUIVI DES VERIFICATIONS'!$AD663))</f>
        <v>0</v>
      </c>
      <c r="AC663" s="134" t="str">
        <f t="shared" si="21"/>
        <v>AVRIL</v>
      </c>
      <c r="AD663" s="135">
        <f>VLOOKUP('SUIVI DES VERIFICATIONS'!$AC663,'Liste 2'!$D$1:$E$12,2,FALSE)</f>
        <v>43585</v>
      </c>
      <c r="AE663" s="134">
        <f>IF('SUIVI DES VERIFICATIONS'!$V663="","",(MONTH('SUIVI DES VERIFICATIONS'!$V663))-(MONTH('SUIVI DES VERIFICATIONS'!$AD663)))</f>
        <v>-1</v>
      </c>
      <c r="AF663" s="134" t="str">
        <f>IF(V663="","",VLOOKUP(MONTH(V663),LISTES!$A$15:$B$26,2,FALSE))</f>
        <v>MARS</v>
      </c>
      <c r="AG663" s="136" t="s">
        <v>8</v>
      </c>
      <c r="AH663" s="81"/>
      <c r="AI663" s="81"/>
      <c r="AJ663" s="81"/>
      <c r="AK663" s="116"/>
      <c r="AL663" s="81"/>
      <c r="AM663" s="117"/>
      <c r="AN663" s="128"/>
      <c r="AO663" s="163">
        <f>IF('SUIVI DES VERIFICATIONS'!$V663&gt;0,IF('SUIVI DES VERIFICATIONS'!$W663="",1,0),0)</f>
        <v>0</v>
      </c>
      <c r="AP663" s="137">
        <f>IF('SUIVI DES VERIFICATIONS'!$V663&gt;0,IF('SUIVI DES VERIFICATIONS'!$X663="",1,0),0)</f>
        <v>0</v>
      </c>
      <c r="AQ663" s="137">
        <f>IF('SUIVI DES VERIFICATIONS'!$V663&gt;0,IF('SUIVI DES VERIFICATIONS'!$AG663="",1,0),0)</f>
        <v>0</v>
      </c>
      <c r="AR663" s="152" t="str">
        <f>IF(Y663="","",VLOOKUP(Y663,'[1]TABLEAU LC1'!A:A,1,FALSE))</f>
        <v>2019-928</v>
      </c>
    </row>
    <row r="664" spans="1:44" ht="30" customHeight="1">
      <c r="A664" s="94" t="str">
        <f t="shared" si="20"/>
        <v>43108-5-2-3</v>
      </c>
      <c r="B664" s="88">
        <v>43108</v>
      </c>
      <c r="C664" s="87" t="str">
        <f>VLOOKUP(A664,'Liste détentions mat2k'!$A$1:$I$2946,3,FALSE)</f>
        <v xml:space="preserve">GSBDD TOULON 2019             </v>
      </c>
      <c r="D664" s="89">
        <v>5</v>
      </c>
      <c r="E664" s="89">
        <v>2</v>
      </c>
      <c r="F664" s="89">
        <v>3</v>
      </c>
      <c r="G664" s="87" t="str">
        <f>IF('SUIVI DES VERIFICATIONS'!$D664="","",VLOOKUP(A664,'Liste détentions mat2k'!$A$1:$I$2946,5,FALSE))</f>
        <v xml:space="preserve">SSC - SOUTIEN DE L'HOMME      </v>
      </c>
      <c r="H664" s="87" t="str">
        <f>IF('SUIVI DES VERIFICATIONS'!$E664="","",VLOOKUP(A664,'Liste détentions mat2k'!$A$1:$I$2946,7,FALSE))</f>
        <v xml:space="preserve">BLANCHISSERIE                 </v>
      </c>
      <c r="I664" s="101" t="str">
        <f>IF('SUIVI DES VERIFICATIONS'!$F664="","",VLOOKUP(A664,'Liste détentions mat2k'!$A$1:$I$2946,9,FALSE))</f>
        <v xml:space="preserve">MATERIEL SPECIFIQUE           </v>
      </c>
      <c r="J664" s="108"/>
      <c r="K664" s="105" t="s">
        <v>525</v>
      </c>
      <c r="L664" s="105" t="s">
        <v>525</v>
      </c>
      <c r="M664" s="105" t="s">
        <v>526</v>
      </c>
      <c r="N664" s="105" t="s">
        <v>525</v>
      </c>
      <c r="O664" s="105" t="s">
        <v>525</v>
      </c>
      <c r="P664" s="105"/>
      <c r="Q664" s="105"/>
      <c r="R664" s="105"/>
      <c r="S664" s="105"/>
      <c r="T664" s="105"/>
      <c r="U664" s="113"/>
      <c r="V664" s="122">
        <v>43556</v>
      </c>
      <c r="W664" s="119" t="s">
        <v>542</v>
      </c>
      <c r="X664" s="119" t="s">
        <v>825</v>
      </c>
      <c r="Y664" s="127" t="s">
        <v>991</v>
      </c>
      <c r="Z664" s="122">
        <v>43553</v>
      </c>
      <c r="AA664" s="131"/>
      <c r="AB664" s="149">
        <f>IF('SUIVI DES VERIFICATIONS'!$V664="","",IF('SUIVI DES VERIFICATIONS'!$V664&lt;='SUIVI DES VERIFICATIONS'!$AD664,0,'SUIVI DES VERIFICATIONS'!$V664-'SUIVI DES VERIFICATIONS'!$AD664))</f>
        <v>0</v>
      </c>
      <c r="AC664" s="138" t="str">
        <f t="shared" si="21"/>
        <v>AVRIL</v>
      </c>
      <c r="AD664" s="139">
        <f>VLOOKUP('SUIVI DES VERIFICATIONS'!$AC664,'Liste 2'!$D$1:$E$12,2,FALSE)</f>
        <v>43585</v>
      </c>
      <c r="AE664" s="138">
        <f>IF('SUIVI DES VERIFICATIONS'!$V664="","",(MONTH('SUIVI DES VERIFICATIONS'!$V664))-(MONTH('SUIVI DES VERIFICATIONS'!$AD664)))</f>
        <v>0</v>
      </c>
      <c r="AF664" s="138" t="str">
        <f>IF(V664="","",VLOOKUP(MONTH(V664),LISTES!$A$15:$B$26,2,FALSE))</f>
        <v>AVRIL</v>
      </c>
      <c r="AG664" s="140" t="s">
        <v>9</v>
      </c>
      <c r="AH664" s="87"/>
      <c r="AI664" s="87"/>
      <c r="AJ664" s="87"/>
      <c r="AK664" s="118"/>
      <c r="AL664" s="87"/>
      <c r="AM664" s="119"/>
      <c r="AN664" s="127"/>
      <c r="AO664" s="162">
        <f>IF('SUIVI DES VERIFICATIONS'!$V664&gt;0,IF('SUIVI DES VERIFICATIONS'!$W664="",1,0),0)</f>
        <v>0</v>
      </c>
      <c r="AP664" s="141">
        <f>IF('SUIVI DES VERIFICATIONS'!$V664&gt;0,IF('SUIVI DES VERIFICATIONS'!$X664="",1,0),0)</f>
        <v>0</v>
      </c>
      <c r="AQ664" s="141">
        <f>IF('SUIVI DES VERIFICATIONS'!$V664&gt;0,IF('SUIVI DES VERIFICATIONS'!$AG664="",1,0),0)</f>
        <v>0</v>
      </c>
      <c r="AR664" s="150" t="str">
        <f>IF(Y664="","",VLOOKUP(Y664,'[1]TABLEAU LC1'!A:A,1,FALSE))</f>
        <v>2019-1068</v>
      </c>
    </row>
    <row r="665" spans="1:44" ht="30" customHeight="1">
      <c r="A665" s="95" t="str">
        <f t="shared" si="20"/>
        <v>43108-5-2-4</v>
      </c>
      <c r="B665" s="85">
        <v>43108</v>
      </c>
      <c r="C665" s="81" t="str">
        <f>VLOOKUP(A665,'Liste détentions mat2k'!$A$1:$I$2946,3,FALSE)</f>
        <v xml:space="preserve">GSBDD TOULON 2019             </v>
      </c>
      <c r="D665" s="86">
        <v>5</v>
      </c>
      <c r="E665" s="86">
        <v>2</v>
      </c>
      <c r="F665" s="86">
        <v>4</v>
      </c>
      <c r="G665" s="81" t="str">
        <f>IF('SUIVI DES VERIFICATIONS'!$D665="","",VLOOKUP(A665,'Liste détentions mat2k'!$A$1:$I$2946,5,FALSE))</f>
        <v xml:space="preserve">SSC - SOUTIEN DE L'HOMME      </v>
      </c>
      <c r="H665" s="81" t="str">
        <f>IF('SUIVI DES VERIFICATIONS'!$E665="","",VLOOKUP(A665,'Liste détentions mat2k'!$A$1:$I$2946,7,FALSE))</f>
        <v xml:space="preserve">BLANCHISSERIE                 </v>
      </c>
      <c r="I665" s="102" t="str">
        <f>IF('SUIVI DES VERIFICATIONS'!$F665="","",VLOOKUP(A665,'Liste détentions mat2k'!$A$1:$I$2946,9,FALSE))</f>
        <v xml:space="preserve">OUTILLAGE DIVERS              </v>
      </c>
      <c r="J665" s="109" t="s">
        <v>525</v>
      </c>
      <c r="K665" s="104" t="s">
        <v>525</v>
      </c>
      <c r="L665" s="104" t="s">
        <v>526</v>
      </c>
      <c r="M665" s="104" t="s">
        <v>525</v>
      </c>
      <c r="N665" s="104" t="s">
        <v>525</v>
      </c>
      <c r="O665" s="104" t="s">
        <v>525</v>
      </c>
      <c r="P665" s="104"/>
      <c r="Q665" s="104"/>
      <c r="R665" s="104"/>
      <c r="S665" s="104"/>
      <c r="T665" s="104"/>
      <c r="U665" s="114"/>
      <c r="V665" s="123">
        <v>43522</v>
      </c>
      <c r="W665" s="117" t="s">
        <v>542</v>
      </c>
      <c r="X665" s="117" t="s">
        <v>825</v>
      </c>
      <c r="Y665" s="128" t="s">
        <v>737</v>
      </c>
      <c r="Z665" s="123">
        <v>43525</v>
      </c>
      <c r="AA665" s="132"/>
      <c r="AB665" s="151">
        <f>IF('SUIVI DES VERIFICATIONS'!$V665="","",IF('SUIVI DES VERIFICATIONS'!$V665&lt;='SUIVI DES VERIFICATIONS'!$AD665,0,'SUIVI DES VERIFICATIONS'!$V665-'SUIVI DES VERIFICATIONS'!$AD665))</f>
        <v>0</v>
      </c>
      <c r="AC665" s="134" t="str">
        <f t="shared" si="21"/>
        <v>MARS</v>
      </c>
      <c r="AD665" s="135">
        <f>VLOOKUP('SUIVI DES VERIFICATIONS'!$AC665,'Liste 2'!$D$1:$E$12,2,FALSE)</f>
        <v>43555</v>
      </c>
      <c r="AE665" s="134">
        <f>IF('SUIVI DES VERIFICATIONS'!$V665="","",(MONTH('SUIVI DES VERIFICATIONS'!$V665))-(MONTH('SUIVI DES VERIFICATIONS'!$AD665)))</f>
        <v>-1</v>
      </c>
      <c r="AF665" s="134" t="str">
        <f>IF(V665="","",VLOOKUP(MONTH(V665),LISTES!$A$15:$B$26,2,FALSE))</f>
        <v>FEVRIER</v>
      </c>
      <c r="AG665" s="136" t="s">
        <v>7</v>
      </c>
      <c r="AH665" s="81"/>
      <c r="AI665" s="81"/>
      <c r="AJ665" s="81"/>
      <c r="AK665" s="116"/>
      <c r="AL665" s="81"/>
      <c r="AM665" s="117"/>
      <c r="AN665" s="128"/>
      <c r="AO665" s="163">
        <f>IF('SUIVI DES VERIFICATIONS'!$V665&gt;0,IF('SUIVI DES VERIFICATIONS'!$W665="",1,0),0)</f>
        <v>0</v>
      </c>
      <c r="AP665" s="137">
        <f>IF('SUIVI DES VERIFICATIONS'!$V665&gt;0,IF('SUIVI DES VERIFICATIONS'!$X665="",1,0),0)</f>
        <v>0</v>
      </c>
      <c r="AQ665" s="137">
        <f>IF('SUIVI DES VERIFICATIONS'!$V665&gt;0,IF('SUIVI DES VERIFICATIONS'!$AG665="",1,0),0)</f>
        <v>0</v>
      </c>
      <c r="AR665" s="152" t="str">
        <f>IF(Y665="","",VLOOKUP(Y665,'[1]TABLEAU LC1'!A:A,1,FALSE))</f>
        <v>2019-516</v>
      </c>
    </row>
    <row r="666" spans="1:44" ht="30" customHeight="1">
      <c r="A666" s="94" t="str">
        <f t="shared" si="20"/>
        <v>43108-5-2-5</v>
      </c>
      <c r="B666" s="88">
        <v>43108</v>
      </c>
      <c r="C666" s="87" t="str">
        <f>VLOOKUP(A666,'Liste détentions mat2k'!$A$1:$I$2946,3,FALSE)</f>
        <v xml:space="preserve">GSBDD TOULON 2019             </v>
      </c>
      <c r="D666" s="89">
        <v>5</v>
      </c>
      <c r="E666" s="89">
        <v>2</v>
      </c>
      <c r="F666" s="89">
        <v>5</v>
      </c>
      <c r="G666" s="87" t="str">
        <f>IF('SUIVI DES VERIFICATIONS'!$D666="","",VLOOKUP(A666,'Liste détentions mat2k'!$A$1:$I$2946,5,FALSE))</f>
        <v xml:space="preserve">SSC - SOUTIEN DE L'HOMME      </v>
      </c>
      <c r="H666" s="87" t="str">
        <f>IF('SUIVI DES VERIFICATIONS'!$E666="","",VLOOKUP(A666,'Liste détentions mat2k'!$A$1:$I$2946,7,FALSE))</f>
        <v xml:space="preserve">BLANCHISSERIE                 </v>
      </c>
      <c r="I666" s="101" t="str">
        <f>IF('SUIVI DES VERIFICATIONS'!$F666="","",VLOOKUP(A666,'Liste détentions mat2k'!$A$1:$I$2946,9,FALSE))</f>
        <v xml:space="preserve">EFFETS SPECIAUX               </v>
      </c>
      <c r="J666" s="108" t="s">
        <v>525</v>
      </c>
      <c r="K666" s="105" t="s">
        <v>526</v>
      </c>
      <c r="L666" s="105" t="s">
        <v>525</v>
      </c>
      <c r="M666" s="105" t="s">
        <v>525</v>
      </c>
      <c r="N666" s="105" t="s">
        <v>525</v>
      </c>
      <c r="O666" s="105" t="s">
        <v>525</v>
      </c>
      <c r="P666" s="105"/>
      <c r="Q666" s="105"/>
      <c r="R666" s="105"/>
      <c r="S666" s="105"/>
      <c r="T666" s="105"/>
      <c r="U666" s="113"/>
      <c r="V666" s="122">
        <v>43497</v>
      </c>
      <c r="W666" s="119" t="s">
        <v>542</v>
      </c>
      <c r="X666" s="119" t="s">
        <v>825</v>
      </c>
      <c r="Y666" s="127" t="s">
        <v>605</v>
      </c>
      <c r="Z666" s="122">
        <v>43497</v>
      </c>
      <c r="AA666" s="131"/>
      <c r="AB666" s="149">
        <f>IF('SUIVI DES VERIFICATIONS'!$V666="","",IF('SUIVI DES VERIFICATIONS'!$V666&lt;='SUIVI DES VERIFICATIONS'!$AD666,0,'SUIVI DES VERIFICATIONS'!$V666-'SUIVI DES VERIFICATIONS'!$AD666))</f>
        <v>0</v>
      </c>
      <c r="AC666" s="138" t="str">
        <f t="shared" si="21"/>
        <v>FEVRIER</v>
      </c>
      <c r="AD666" s="139">
        <f>VLOOKUP('SUIVI DES VERIFICATIONS'!$AC666,'Liste 2'!$D$1:$E$12,2,FALSE)</f>
        <v>43524</v>
      </c>
      <c r="AE666" s="138">
        <f>IF('SUIVI DES VERIFICATIONS'!$V666="","",(MONTH('SUIVI DES VERIFICATIONS'!$V666))-(MONTH('SUIVI DES VERIFICATIONS'!$AD666)))</f>
        <v>0</v>
      </c>
      <c r="AF666" s="138" t="str">
        <f>IF(V666="","",VLOOKUP(MONTH(V666),LISTES!$A$15:$B$26,2,FALSE))</f>
        <v>FEVRIER</v>
      </c>
      <c r="AG666" s="140" t="s">
        <v>6</v>
      </c>
      <c r="AH666" s="87"/>
      <c r="AI666" s="87"/>
      <c r="AJ666" s="87" t="s">
        <v>529</v>
      </c>
      <c r="AK666" s="118">
        <v>43538</v>
      </c>
      <c r="AL666" s="87"/>
      <c r="AM666" s="119"/>
      <c r="AN666" s="127"/>
      <c r="AO666" s="162">
        <f>IF('SUIVI DES VERIFICATIONS'!$V666&gt;0,IF('SUIVI DES VERIFICATIONS'!$W666="",1,0),0)</f>
        <v>0</v>
      </c>
      <c r="AP666" s="141">
        <f>IF('SUIVI DES VERIFICATIONS'!$V666&gt;0,IF('SUIVI DES VERIFICATIONS'!$X666="",1,0),0)</f>
        <v>0</v>
      </c>
      <c r="AQ666" s="141">
        <f>IF('SUIVI DES VERIFICATIONS'!$V666&gt;0,IF('SUIVI DES VERIFICATIONS'!$AG666="",1,0),0)</f>
        <v>0</v>
      </c>
      <c r="AR666" s="150" t="str">
        <f>IF(Y666="","",VLOOKUP(Y666,'[1]TABLEAU LC1'!A:A,1,FALSE))</f>
        <v>2019-242</v>
      </c>
    </row>
    <row r="667" spans="1:44" ht="30" customHeight="1">
      <c r="A667" s="95" t="str">
        <f t="shared" si="20"/>
        <v>43108-5-3-1</v>
      </c>
      <c r="B667" s="85">
        <v>43108</v>
      </c>
      <c r="C667" s="81" t="str">
        <f>VLOOKUP(A667,'Liste détentions mat2k'!$A$1:$I$2946,3,FALSE)</f>
        <v xml:space="preserve">GSBDD TOULON 2019             </v>
      </c>
      <c r="D667" s="86">
        <v>5</v>
      </c>
      <c r="E667" s="86">
        <v>3</v>
      </c>
      <c r="F667" s="86">
        <v>1</v>
      </c>
      <c r="G667" s="81" t="str">
        <f>IF('SUIVI DES VERIFICATIONS'!$D667="","",VLOOKUP(A667,'Liste détentions mat2k'!$A$1:$I$2946,5,FALSE))</f>
        <v xml:space="preserve">SSC - SOUTIEN DE L'HOMME      </v>
      </c>
      <c r="H667" s="81" t="str">
        <f>IF('SUIVI DES VERIFICATIONS'!$E667="","",VLOOKUP(A667,'Liste détentions mat2k'!$A$1:$I$2946,7,FALSE))</f>
        <v xml:space="preserve">ATELIER CONFECTION TEXTILE    </v>
      </c>
      <c r="I667" s="102" t="str">
        <f>IF('SUIVI DES VERIFICATIONS'!$F667="","",VLOOKUP(A667,'Liste détentions mat2k'!$A$1:$I$2946,9,FALSE))</f>
        <v xml:space="preserve">CASERNEMENT                   </v>
      </c>
      <c r="J667" s="109" t="s">
        <v>525</v>
      </c>
      <c r="K667" s="104" t="s">
        <v>526</v>
      </c>
      <c r="L667" s="104" t="s">
        <v>525</v>
      </c>
      <c r="M667" s="104" t="s">
        <v>525</v>
      </c>
      <c r="N667" s="104" t="s">
        <v>525</v>
      </c>
      <c r="O667" s="104" t="s">
        <v>525</v>
      </c>
      <c r="P667" s="104"/>
      <c r="Q667" s="104"/>
      <c r="R667" s="104"/>
      <c r="S667" s="104"/>
      <c r="T667" s="104"/>
      <c r="U667" s="114"/>
      <c r="V667" s="123">
        <v>43510</v>
      </c>
      <c r="W667" s="117" t="s">
        <v>542</v>
      </c>
      <c r="X667" s="117" t="s">
        <v>825</v>
      </c>
      <c r="Y667" s="128" t="s">
        <v>670</v>
      </c>
      <c r="Z667" s="123">
        <v>43497</v>
      </c>
      <c r="AA667" s="132"/>
      <c r="AB667" s="151">
        <f>IF('SUIVI DES VERIFICATIONS'!$V667="","",IF('SUIVI DES VERIFICATIONS'!$V667&lt;='SUIVI DES VERIFICATIONS'!$AD667,0,'SUIVI DES VERIFICATIONS'!$V667-'SUIVI DES VERIFICATIONS'!$AD667))</f>
        <v>0</v>
      </c>
      <c r="AC667" s="134" t="str">
        <f t="shared" si="21"/>
        <v>FEVRIER</v>
      </c>
      <c r="AD667" s="135">
        <f>VLOOKUP('SUIVI DES VERIFICATIONS'!$AC667,'Liste 2'!$D$1:$E$12,2,FALSE)</f>
        <v>43524</v>
      </c>
      <c r="AE667" s="134">
        <f>IF('SUIVI DES VERIFICATIONS'!$V667="","",(MONTH('SUIVI DES VERIFICATIONS'!$V667))-(MONTH('SUIVI DES VERIFICATIONS'!$AD667)))</f>
        <v>0</v>
      </c>
      <c r="AF667" s="134" t="str">
        <f>IF(V667="","",VLOOKUP(MONTH(V667),LISTES!$A$15:$B$26,2,FALSE))</f>
        <v>FEVRIER</v>
      </c>
      <c r="AG667" s="136" t="s">
        <v>7</v>
      </c>
      <c r="AH667" s="81"/>
      <c r="AI667" s="81"/>
      <c r="AJ667" s="81"/>
      <c r="AK667" s="116"/>
      <c r="AL667" s="81"/>
      <c r="AM667" s="117"/>
      <c r="AN667" s="128"/>
      <c r="AO667" s="163">
        <f>IF('SUIVI DES VERIFICATIONS'!$V667&gt;0,IF('SUIVI DES VERIFICATIONS'!$W667="",1,0),0)</f>
        <v>0</v>
      </c>
      <c r="AP667" s="137">
        <f>IF('SUIVI DES VERIFICATIONS'!$V667&gt;0,IF('SUIVI DES VERIFICATIONS'!$X667="",1,0),0)</f>
        <v>0</v>
      </c>
      <c r="AQ667" s="137">
        <f>IF('SUIVI DES VERIFICATIONS'!$V667&gt;0,IF('SUIVI DES VERIFICATIONS'!$AG667="",1,0),0)</f>
        <v>0</v>
      </c>
      <c r="AR667" s="152" t="str">
        <f>IF(Y667="","",VLOOKUP(Y667,'[1]TABLEAU LC1'!A:A,1,FALSE))</f>
        <v>2019-360</v>
      </c>
    </row>
    <row r="668" spans="1:44" ht="30" customHeight="1">
      <c r="A668" s="94" t="str">
        <f t="shared" si="20"/>
        <v>43108-5-3-3</v>
      </c>
      <c r="B668" s="88">
        <v>43108</v>
      </c>
      <c r="C668" s="87" t="str">
        <f>VLOOKUP(A668,'Liste détentions mat2k'!$A$1:$I$2946,3,FALSE)</f>
        <v xml:space="preserve">GSBDD TOULON 2019             </v>
      </c>
      <c r="D668" s="89">
        <v>5</v>
      </c>
      <c r="E668" s="89">
        <v>3</v>
      </c>
      <c r="F668" s="89">
        <v>3</v>
      </c>
      <c r="G668" s="87" t="str">
        <f>IF('SUIVI DES VERIFICATIONS'!$D668="","",VLOOKUP(A668,'Liste détentions mat2k'!$A$1:$I$2946,5,FALSE))</f>
        <v xml:space="preserve">SSC - SOUTIEN DE L'HOMME      </v>
      </c>
      <c r="H668" s="87" t="str">
        <f>IF('SUIVI DES VERIFICATIONS'!$E668="","",VLOOKUP(A668,'Liste détentions mat2k'!$A$1:$I$2946,7,FALSE))</f>
        <v xml:space="preserve">ATELIER CONFECTION TEXTILE    </v>
      </c>
      <c r="I668" s="101" t="str">
        <f>IF('SUIVI DES VERIFICATIONS'!$F668="","",VLOOKUP(A668,'Liste détentions mat2k'!$A$1:$I$2946,9,FALSE))</f>
        <v xml:space="preserve">MATERIEL SPECIFIQUE           </v>
      </c>
      <c r="J668" s="108" t="s">
        <v>525</v>
      </c>
      <c r="K668" s="105" t="s">
        <v>526</v>
      </c>
      <c r="L668" s="105" t="s">
        <v>525</v>
      </c>
      <c r="M668" s="105" t="s">
        <v>525</v>
      </c>
      <c r="N668" s="105" t="s">
        <v>525</v>
      </c>
      <c r="O668" s="105" t="s">
        <v>525</v>
      </c>
      <c r="P668" s="105"/>
      <c r="Q668" s="105"/>
      <c r="R668" s="105"/>
      <c r="S668" s="105"/>
      <c r="T668" s="105"/>
      <c r="U668" s="113"/>
      <c r="V668" s="122">
        <v>43510</v>
      </c>
      <c r="W668" s="119" t="s">
        <v>542</v>
      </c>
      <c r="X668" s="119" t="s">
        <v>825</v>
      </c>
      <c r="Y668" s="127" t="s">
        <v>669</v>
      </c>
      <c r="Z668" s="122">
        <v>43497</v>
      </c>
      <c r="AA668" s="131"/>
      <c r="AB668" s="149">
        <f>IF('SUIVI DES VERIFICATIONS'!$V668="","",IF('SUIVI DES VERIFICATIONS'!$V668&lt;='SUIVI DES VERIFICATIONS'!$AD668,0,'SUIVI DES VERIFICATIONS'!$V668-'SUIVI DES VERIFICATIONS'!$AD668))</f>
        <v>0</v>
      </c>
      <c r="AC668" s="138" t="str">
        <f t="shared" si="21"/>
        <v>FEVRIER</v>
      </c>
      <c r="AD668" s="139">
        <f>VLOOKUP('SUIVI DES VERIFICATIONS'!$AC668,'Liste 2'!$D$1:$E$12,2,FALSE)</f>
        <v>43524</v>
      </c>
      <c r="AE668" s="138">
        <f>IF('SUIVI DES VERIFICATIONS'!$V668="","",(MONTH('SUIVI DES VERIFICATIONS'!$V668))-(MONTH('SUIVI DES VERIFICATIONS'!$AD668)))</f>
        <v>0</v>
      </c>
      <c r="AF668" s="138" t="str">
        <f>IF(V668="","",VLOOKUP(MONTH(V668),LISTES!$A$15:$B$26,2,FALSE))</f>
        <v>FEVRIER</v>
      </c>
      <c r="AG668" s="140" t="s">
        <v>7</v>
      </c>
      <c r="AH668" s="87"/>
      <c r="AI668" s="87"/>
      <c r="AJ668" s="87"/>
      <c r="AK668" s="118"/>
      <c r="AL668" s="87"/>
      <c r="AM668" s="119"/>
      <c r="AN668" s="127"/>
      <c r="AO668" s="162">
        <f>IF('SUIVI DES VERIFICATIONS'!$V668&gt;0,IF('SUIVI DES VERIFICATIONS'!$W668="",1,0),0)</f>
        <v>0</v>
      </c>
      <c r="AP668" s="141">
        <f>IF('SUIVI DES VERIFICATIONS'!$V668&gt;0,IF('SUIVI DES VERIFICATIONS'!$X668="",1,0),0)</f>
        <v>0</v>
      </c>
      <c r="AQ668" s="141">
        <f>IF('SUIVI DES VERIFICATIONS'!$V668&gt;0,IF('SUIVI DES VERIFICATIONS'!$AG668="",1,0),0)</f>
        <v>0</v>
      </c>
      <c r="AR668" s="150" t="str">
        <f>IF(Y668="","",VLOOKUP(Y668,'[1]TABLEAU LC1'!A:A,1,FALSE))</f>
        <v>2019-359</v>
      </c>
    </row>
    <row r="669" spans="1:44" ht="30" customHeight="1">
      <c r="A669" s="95" t="str">
        <f t="shared" si="20"/>
        <v>43108-5-3-4</v>
      </c>
      <c r="B669" s="85">
        <v>43108</v>
      </c>
      <c r="C669" s="81" t="str">
        <f>VLOOKUP(A669,'Liste détentions mat2k'!$A$1:$I$2946,3,FALSE)</f>
        <v xml:space="preserve">GSBDD TOULON 2019             </v>
      </c>
      <c r="D669" s="86">
        <v>5</v>
      </c>
      <c r="E669" s="86">
        <v>3</v>
      </c>
      <c r="F669" s="86">
        <v>4</v>
      </c>
      <c r="G669" s="81" t="str">
        <f>IF('SUIVI DES VERIFICATIONS'!$D669="","",VLOOKUP(A669,'Liste détentions mat2k'!$A$1:$I$2946,5,FALSE))</f>
        <v xml:space="preserve">SSC - SOUTIEN DE L'HOMME      </v>
      </c>
      <c r="H669" s="81" t="str">
        <f>IF('SUIVI DES VERIFICATIONS'!$E669="","",VLOOKUP(A669,'Liste détentions mat2k'!$A$1:$I$2946,7,FALSE))</f>
        <v xml:space="preserve">ATELIER CONFECTION TEXTILE    </v>
      </c>
      <c r="I669" s="102" t="str">
        <f>IF('SUIVI DES VERIFICATIONS'!$F669="","",VLOOKUP(A669,'Liste détentions mat2k'!$A$1:$I$2946,9,FALSE))</f>
        <v xml:space="preserve">OUTILLAGE DIVERS              </v>
      </c>
      <c r="J669" s="109"/>
      <c r="K669" s="104" t="s">
        <v>525</v>
      </c>
      <c r="L669" s="104" t="s">
        <v>525</v>
      </c>
      <c r="M669" s="104" t="s">
        <v>526</v>
      </c>
      <c r="N669" s="104" t="s">
        <v>525</v>
      </c>
      <c r="O669" s="104" t="s">
        <v>525</v>
      </c>
      <c r="P669" s="104"/>
      <c r="Q669" s="104"/>
      <c r="R669" s="104"/>
      <c r="S669" s="104"/>
      <c r="T669" s="104"/>
      <c r="U669" s="114"/>
      <c r="V669" s="123">
        <v>43572</v>
      </c>
      <c r="W669" s="117" t="s">
        <v>542</v>
      </c>
      <c r="X669" s="117" t="s">
        <v>825</v>
      </c>
      <c r="Y669" s="128" t="s">
        <v>1067</v>
      </c>
      <c r="Z669" s="123">
        <v>43553</v>
      </c>
      <c r="AA669" s="132"/>
      <c r="AB669" s="151">
        <f>IF('SUIVI DES VERIFICATIONS'!$V669="","",IF('SUIVI DES VERIFICATIONS'!$V669&lt;='SUIVI DES VERIFICATIONS'!$AD669,0,'SUIVI DES VERIFICATIONS'!$V669-'SUIVI DES VERIFICATIONS'!$AD669))</f>
        <v>0</v>
      </c>
      <c r="AC669" s="134" t="str">
        <f t="shared" si="21"/>
        <v>AVRIL</v>
      </c>
      <c r="AD669" s="135">
        <f>VLOOKUP('SUIVI DES VERIFICATIONS'!$AC669,'Liste 2'!$D$1:$E$12,2,FALSE)</f>
        <v>43585</v>
      </c>
      <c r="AE669" s="134">
        <f>IF('SUIVI DES VERIFICATIONS'!$V669="","",(MONTH('SUIVI DES VERIFICATIONS'!$V669))-(MONTH('SUIVI DES VERIFICATIONS'!$AD669)))</f>
        <v>0</v>
      </c>
      <c r="AF669" s="134" t="str">
        <f>IF(V669="","",VLOOKUP(MONTH(V669),LISTES!$A$15:$B$26,2,FALSE))</f>
        <v>AVRIL</v>
      </c>
      <c r="AG669" s="136" t="s">
        <v>9</v>
      </c>
      <c r="AH669" s="81"/>
      <c r="AI669" s="81"/>
      <c r="AJ669" s="81" t="s">
        <v>529</v>
      </c>
      <c r="AK669" s="116">
        <v>43591</v>
      </c>
      <c r="AL669" s="81"/>
      <c r="AM669" s="117"/>
      <c r="AN669" s="128"/>
      <c r="AO669" s="163">
        <f>IF('SUIVI DES VERIFICATIONS'!$V669&gt;0,IF('SUIVI DES VERIFICATIONS'!$W669="",1,0),0)</f>
        <v>0</v>
      </c>
      <c r="AP669" s="137">
        <f>IF('SUIVI DES VERIFICATIONS'!$V669&gt;0,IF('SUIVI DES VERIFICATIONS'!$X669="",1,0),0)</f>
        <v>0</v>
      </c>
      <c r="AQ669" s="137">
        <f>IF('SUIVI DES VERIFICATIONS'!$V669&gt;0,IF('SUIVI DES VERIFICATIONS'!$AG669="",1,0),0)</f>
        <v>0</v>
      </c>
      <c r="AR669" s="152" t="str">
        <f>IF(Y669="","",VLOOKUP(Y669,'[1]TABLEAU LC1'!A:A,1,FALSE))</f>
        <v>2019-1261</v>
      </c>
    </row>
    <row r="670" spans="1:44" ht="30" customHeight="1">
      <c r="A670" s="94" t="str">
        <f t="shared" si="20"/>
        <v>43108-5-4-1</v>
      </c>
      <c r="B670" s="88">
        <v>43108</v>
      </c>
      <c r="C670" s="87" t="str">
        <f>VLOOKUP(A670,'Liste détentions mat2k'!$A$1:$I$2946,3,FALSE)</f>
        <v xml:space="preserve">GSBDD TOULON 2019             </v>
      </c>
      <c r="D670" s="89">
        <v>5</v>
      </c>
      <c r="E670" s="89">
        <v>4</v>
      </c>
      <c r="F670" s="89">
        <v>1</v>
      </c>
      <c r="G670" s="87" t="str">
        <f>IF('SUIVI DES VERIFICATIONS'!$D670="","",VLOOKUP(A670,'Liste détentions mat2k'!$A$1:$I$2946,5,FALSE))</f>
        <v xml:space="preserve">SSC - SOUTIEN DE L'HOMME      </v>
      </c>
      <c r="H670" s="87" t="str">
        <f>IF('SUIVI DES VERIFICATIONS'!$E670="","",VLOOKUP(A670,'Liste détentions mat2k'!$A$1:$I$2946,7,FALSE))</f>
        <v xml:space="preserve">SOUTIEN TECHNIQUE PREVISION   </v>
      </c>
      <c r="I670" s="101" t="str">
        <f>IF('SUIVI DES VERIFICATIONS'!$F670="","",VLOOKUP(A670,'Liste détentions mat2k'!$A$1:$I$2946,9,FALSE))</f>
        <v xml:space="preserve">CASERNEMENT                   </v>
      </c>
      <c r="J670" s="108" t="s">
        <v>525</v>
      </c>
      <c r="K670" s="105" t="s">
        <v>525</v>
      </c>
      <c r="L670" s="105" t="s">
        <v>526</v>
      </c>
      <c r="M670" s="105" t="s">
        <v>525</v>
      </c>
      <c r="N670" s="105" t="s">
        <v>525</v>
      </c>
      <c r="O670" s="105" t="s">
        <v>525</v>
      </c>
      <c r="P670" s="105"/>
      <c r="Q670" s="105"/>
      <c r="R670" s="105"/>
      <c r="S670" s="105"/>
      <c r="T670" s="105"/>
      <c r="U670" s="113"/>
      <c r="V670" s="122">
        <v>43556</v>
      </c>
      <c r="W670" s="119" t="s">
        <v>542</v>
      </c>
      <c r="X670" s="119" t="s">
        <v>825</v>
      </c>
      <c r="Y670" s="127" t="s">
        <v>948</v>
      </c>
      <c r="Z670" s="122">
        <v>43553</v>
      </c>
      <c r="AA670" s="131"/>
      <c r="AB670" s="149">
        <f>IF('SUIVI DES VERIFICATIONS'!$V670="","",IF('SUIVI DES VERIFICATIONS'!$V670&lt;='SUIVI DES VERIFICATIONS'!$AD670,0,'SUIVI DES VERIFICATIONS'!$V670-'SUIVI DES VERIFICATIONS'!$AD670))</f>
        <v>1</v>
      </c>
      <c r="AC670" s="138" t="str">
        <f t="shared" si="21"/>
        <v>MARS</v>
      </c>
      <c r="AD670" s="139">
        <f>VLOOKUP('SUIVI DES VERIFICATIONS'!$AC670,'Liste 2'!$D$1:$E$12,2,FALSE)</f>
        <v>43555</v>
      </c>
      <c r="AE670" s="138">
        <f>IF('SUIVI DES VERIFICATIONS'!$V670="","",(MONTH('SUIVI DES VERIFICATIONS'!$V670))-(MONTH('SUIVI DES VERIFICATIONS'!$AD670)))</f>
        <v>1</v>
      </c>
      <c r="AF670" s="138" t="str">
        <f>IF(V670="","",VLOOKUP(MONTH(V670),LISTES!$A$15:$B$26,2,FALSE))</f>
        <v>AVRIL</v>
      </c>
      <c r="AG670" s="140" t="s">
        <v>8</v>
      </c>
      <c r="AH670" s="87"/>
      <c r="AI670" s="87"/>
      <c r="AJ670" s="87"/>
      <c r="AK670" s="118"/>
      <c r="AL670" s="87"/>
      <c r="AM670" s="119"/>
      <c r="AN670" s="127"/>
      <c r="AO670" s="162">
        <f>IF('SUIVI DES VERIFICATIONS'!$V670&gt;0,IF('SUIVI DES VERIFICATIONS'!$W670="",1,0),0)</f>
        <v>0</v>
      </c>
      <c r="AP670" s="141">
        <f>IF('SUIVI DES VERIFICATIONS'!$V670&gt;0,IF('SUIVI DES VERIFICATIONS'!$X670="",1,0),0)</f>
        <v>0</v>
      </c>
      <c r="AQ670" s="141">
        <f>IF('SUIVI DES VERIFICATIONS'!$V670&gt;0,IF('SUIVI DES VERIFICATIONS'!$AG670="",1,0),0)</f>
        <v>0</v>
      </c>
      <c r="AR670" s="150" t="str">
        <f>IF(Y670="","",VLOOKUP(Y670,'[1]TABLEAU LC1'!A:A,1,FALSE))</f>
        <v>2019-927</v>
      </c>
    </row>
    <row r="671" spans="1:44" ht="30" customHeight="1">
      <c r="A671" s="95" t="str">
        <f t="shared" si="20"/>
        <v>43108-5-4-3</v>
      </c>
      <c r="B671" s="85">
        <v>43108</v>
      </c>
      <c r="C671" s="81" t="str">
        <f>VLOOKUP(A671,'Liste détentions mat2k'!$A$1:$I$2946,3,FALSE)</f>
        <v xml:space="preserve">GSBDD TOULON 2019             </v>
      </c>
      <c r="D671" s="86">
        <v>5</v>
      </c>
      <c r="E671" s="86">
        <v>4</v>
      </c>
      <c r="F671" s="86">
        <v>3</v>
      </c>
      <c r="G671" s="81" t="str">
        <f>IF('SUIVI DES VERIFICATIONS'!$D671="","",VLOOKUP(A671,'Liste détentions mat2k'!$A$1:$I$2946,5,FALSE))</f>
        <v xml:space="preserve">SSC - SOUTIEN DE L'HOMME      </v>
      </c>
      <c r="H671" s="81" t="str">
        <f>IF('SUIVI DES VERIFICATIONS'!$E671="","",VLOOKUP(A671,'Liste détentions mat2k'!$A$1:$I$2946,7,FALSE))</f>
        <v xml:space="preserve">SOUTIEN TECHNIQUE PREVISION   </v>
      </c>
      <c r="I671" s="102" t="str">
        <f>IF('SUIVI DES VERIFICATIONS'!$F671="","",VLOOKUP(A671,'Liste détentions mat2k'!$A$1:$I$2946,9,FALSE))</f>
        <v xml:space="preserve">MATERIEL SPECIFIQUE           </v>
      </c>
      <c r="J671" s="109" t="s">
        <v>525</v>
      </c>
      <c r="K671" s="104" t="s">
        <v>525</v>
      </c>
      <c r="L671" s="104" t="s">
        <v>525</v>
      </c>
      <c r="M671" s="104" t="s">
        <v>526</v>
      </c>
      <c r="N671" s="104" t="s">
        <v>525</v>
      </c>
      <c r="O671" s="104" t="s">
        <v>525</v>
      </c>
      <c r="P671" s="104"/>
      <c r="Q671" s="104"/>
      <c r="R671" s="104"/>
      <c r="S671" s="104"/>
      <c r="T671" s="104"/>
      <c r="U671" s="114"/>
      <c r="V671" s="123">
        <v>43556</v>
      </c>
      <c r="W671" s="117" t="s">
        <v>542</v>
      </c>
      <c r="X671" s="117" t="s">
        <v>825</v>
      </c>
      <c r="Y671" s="128" t="s">
        <v>1065</v>
      </c>
      <c r="Z671" s="123">
        <v>43553</v>
      </c>
      <c r="AA671" s="132"/>
      <c r="AB671" s="151">
        <f>IF('SUIVI DES VERIFICATIONS'!$V671="","",IF('SUIVI DES VERIFICATIONS'!$V671&lt;='SUIVI DES VERIFICATIONS'!$AD671,0,'SUIVI DES VERIFICATIONS'!$V671-'SUIVI DES VERIFICATIONS'!$AD671))</f>
        <v>0</v>
      </c>
      <c r="AC671" s="134" t="str">
        <f t="shared" si="21"/>
        <v>AVRIL</v>
      </c>
      <c r="AD671" s="135">
        <f>VLOOKUP('SUIVI DES VERIFICATIONS'!$AC671,'Liste 2'!$D$1:$E$12,2,FALSE)</f>
        <v>43585</v>
      </c>
      <c r="AE671" s="134">
        <f>IF('SUIVI DES VERIFICATIONS'!$V671="","",(MONTH('SUIVI DES VERIFICATIONS'!$V671))-(MONTH('SUIVI DES VERIFICATIONS'!$AD671)))</f>
        <v>0</v>
      </c>
      <c r="AF671" s="134" t="str">
        <f>IF(V671="","",VLOOKUP(MONTH(V671),LISTES!$A$15:$B$26,2,FALSE))</f>
        <v>AVRIL</v>
      </c>
      <c r="AG671" s="136" t="s">
        <v>9</v>
      </c>
      <c r="AH671" s="81"/>
      <c r="AI671" s="81"/>
      <c r="AJ671" s="81"/>
      <c r="AK671" s="116"/>
      <c r="AL671" s="81"/>
      <c r="AM671" s="117"/>
      <c r="AN671" s="128"/>
      <c r="AO671" s="163">
        <f>IF('SUIVI DES VERIFICATIONS'!$V671&gt;0,IF('SUIVI DES VERIFICATIONS'!$W671="",1,0),0)</f>
        <v>0</v>
      </c>
      <c r="AP671" s="137">
        <f>IF('SUIVI DES VERIFICATIONS'!$V671&gt;0,IF('SUIVI DES VERIFICATIONS'!$X671="",1,0),0)</f>
        <v>0</v>
      </c>
      <c r="AQ671" s="137">
        <f>IF('SUIVI DES VERIFICATIONS'!$V671&gt;0,IF('SUIVI DES VERIFICATIONS'!$AG671="",1,0),0)</f>
        <v>0</v>
      </c>
      <c r="AR671" s="152" t="str">
        <f>IF(Y671="","",VLOOKUP(Y671,'[1]TABLEAU LC1'!A:A,1,FALSE))</f>
        <v>2019-1263</v>
      </c>
    </row>
    <row r="672" spans="1:44" ht="30" customHeight="1">
      <c r="A672" s="94" t="str">
        <f t="shared" si="20"/>
        <v>43108-5-5-4</v>
      </c>
      <c r="B672" s="88">
        <v>43108</v>
      </c>
      <c r="C672" s="87" t="str">
        <f>VLOOKUP(A672,'Liste détentions mat2k'!$A$1:$I$2946,3,FALSE)</f>
        <v xml:space="preserve">GSBDD TOULON 2019             </v>
      </c>
      <c r="D672" s="89">
        <v>5</v>
      </c>
      <c r="E672" s="89">
        <v>5</v>
      </c>
      <c r="F672" s="89">
        <v>4</v>
      </c>
      <c r="G672" s="87" t="str">
        <f>IF('SUIVI DES VERIFICATIONS'!$D672="","",VLOOKUP(A672,'Liste détentions mat2k'!$A$1:$I$2946,5,FALSE))</f>
        <v xml:space="preserve">SSC - SOUTIEN DE L'HOMME      </v>
      </c>
      <c r="H672" s="87" t="str">
        <f>IF('SUIVI DES VERIFICATIONS'!$E672="","",VLOOKUP(A672,'Liste détentions mat2k'!$A$1:$I$2946,7,FALSE))</f>
        <v xml:space="preserve">MCO RESTAURATION CO BUANDERIE </v>
      </c>
      <c r="I672" s="101" t="str">
        <f>IF('SUIVI DES VERIFICATIONS'!$F672="","",VLOOKUP(A672,'Liste détentions mat2k'!$A$1:$I$2946,9,FALSE))</f>
        <v xml:space="preserve">OUTILLAGE DIVERS - ELEC/FROID </v>
      </c>
      <c r="J672" s="108"/>
      <c r="K672" s="105" t="s">
        <v>525</v>
      </c>
      <c r="L672" s="105" t="s">
        <v>525</v>
      </c>
      <c r="M672" s="105" t="s">
        <v>525</v>
      </c>
      <c r="N672" s="105" t="s">
        <v>526</v>
      </c>
      <c r="O672" s="105" t="s">
        <v>525</v>
      </c>
      <c r="P672" s="105"/>
      <c r="Q672" s="105"/>
      <c r="R672" s="105"/>
      <c r="S672" s="105"/>
      <c r="T672" s="105"/>
      <c r="U672" s="113"/>
      <c r="V672" s="122">
        <v>43595</v>
      </c>
      <c r="W672" s="119" t="s">
        <v>542</v>
      </c>
      <c r="X672" s="119" t="s">
        <v>825</v>
      </c>
      <c r="Y672" s="127" t="s">
        <v>1557</v>
      </c>
      <c r="Z672" s="122">
        <v>43584</v>
      </c>
      <c r="AA672" s="131"/>
      <c r="AB672" s="149">
        <f>IF('SUIVI DES VERIFICATIONS'!$V672="","",IF('SUIVI DES VERIFICATIONS'!$V672&lt;='SUIVI DES VERIFICATIONS'!$AD672,0,'SUIVI DES VERIFICATIONS'!$V672-'SUIVI DES VERIFICATIONS'!$AD672))</f>
        <v>0</v>
      </c>
      <c r="AC672" s="138" t="str">
        <f t="shared" si="21"/>
        <v>MAI</v>
      </c>
      <c r="AD672" s="139">
        <f>VLOOKUP('SUIVI DES VERIFICATIONS'!$AC672,'Liste 2'!$D$1:$E$12,2,FALSE)</f>
        <v>43616</v>
      </c>
      <c r="AE672" s="138">
        <f>IF('SUIVI DES VERIFICATIONS'!$V672="","",(MONTH('SUIVI DES VERIFICATIONS'!$V672))-(MONTH('SUIVI DES VERIFICATIONS'!$AD672)))</f>
        <v>0</v>
      </c>
      <c r="AF672" s="138" t="str">
        <f>IF(V672="","",VLOOKUP(MONTH(V672),LISTES!$A$15:$B$26,2,FALSE))</f>
        <v>MAI</v>
      </c>
      <c r="AG672" s="140"/>
      <c r="AH672" s="87"/>
      <c r="AI672" s="87"/>
      <c r="AJ672" s="87" t="s">
        <v>529</v>
      </c>
      <c r="AK672" s="118"/>
      <c r="AL672" s="87"/>
      <c r="AM672" s="119"/>
      <c r="AN672" s="127"/>
      <c r="AO672" s="162">
        <f>IF('SUIVI DES VERIFICATIONS'!$V672&gt;0,IF('SUIVI DES VERIFICATIONS'!$W672="",1,0),0)</f>
        <v>0</v>
      </c>
      <c r="AP672" s="141">
        <f>IF('SUIVI DES VERIFICATIONS'!$V672&gt;0,IF('SUIVI DES VERIFICATIONS'!$X672="",1,0),0)</f>
        <v>0</v>
      </c>
      <c r="AQ672" s="141">
        <f>IF('SUIVI DES VERIFICATIONS'!$V672&gt;0,IF('SUIVI DES VERIFICATIONS'!$AG672="",1,0),0)</f>
        <v>1</v>
      </c>
      <c r="AR672" s="150" t="str">
        <f>IF(Y672="","",VLOOKUP(Y672,'[1]TABLEAU LC1'!A:A,1,FALSE))</f>
        <v>2019-1567</v>
      </c>
    </row>
    <row r="673" spans="1:44" ht="30" customHeight="1">
      <c r="A673" s="95" t="str">
        <f t="shared" si="20"/>
        <v>43108-5-5-5</v>
      </c>
      <c r="B673" s="85">
        <v>43108</v>
      </c>
      <c r="C673" s="81" t="str">
        <f>VLOOKUP(A673,'Liste détentions mat2k'!$A$1:$I$2946,3,FALSE)</f>
        <v xml:space="preserve">GSBDD TOULON 2019             </v>
      </c>
      <c r="D673" s="86">
        <v>5</v>
      </c>
      <c r="E673" s="86">
        <v>5</v>
      </c>
      <c r="F673" s="86">
        <v>5</v>
      </c>
      <c r="G673" s="81" t="str">
        <f>IF('SUIVI DES VERIFICATIONS'!$D673="","",VLOOKUP(A673,'Liste détentions mat2k'!$A$1:$I$2946,5,FALSE))</f>
        <v xml:space="preserve">SSC - SOUTIEN DE L'HOMME      </v>
      </c>
      <c r="H673" s="81" t="str">
        <f>IF('SUIVI DES VERIFICATIONS'!$E673="","",VLOOKUP(A673,'Liste détentions mat2k'!$A$1:$I$2946,7,FALSE))</f>
        <v xml:space="preserve">MCO RESTAURATION CO BUANDERIE </v>
      </c>
      <c r="I673" s="102" t="str">
        <f>IF('SUIVI DES VERIFICATIONS'!$F673="","",VLOOKUP(A673,'Liste détentions mat2k'!$A$1:$I$2946,9,FALSE))</f>
        <v>EFFETS SPECIAUX - ELEC / FROID</v>
      </c>
      <c r="J673" s="109" t="s">
        <v>525</v>
      </c>
      <c r="K673" s="104" t="s">
        <v>525</v>
      </c>
      <c r="L673" s="104" t="s">
        <v>525</v>
      </c>
      <c r="M673" s="104" t="s">
        <v>525</v>
      </c>
      <c r="N673" s="104" t="s">
        <v>525</v>
      </c>
      <c r="O673" s="104" t="s">
        <v>526</v>
      </c>
      <c r="P673" s="104"/>
      <c r="Q673" s="104"/>
      <c r="R673" s="104"/>
      <c r="S673" s="104"/>
      <c r="T673" s="104"/>
      <c r="U673" s="114"/>
      <c r="V673" s="123"/>
      <c r="W673" s="117"/>
      <c r="X673" s="117"/>
      <c r="Y673" s="128"/>
      <c r="Z673" s="123"/>
      <c r="AA673" s="132"/>
      <c r="AB673" s="151" t="str">
        <f>IF('SUIVI DES VERIFICATIONS'!$V673="","",IF('SUIVI DES VERIFICATIONS'!$V673&lt;='SUIVI DES VERIFICATIONS'!$AD673,0,'SUIVI DES VERIFICATIONS'!$V673-'SUIVI DES VERIFICATIONS'!$AD673))</f>
        <v/>
      </c>
      <c r="AC673" s="134" t="str">
        <f t="shared" si="21"/>
        <v>JUIN</v>
      </c>
      <c r="AD673" s="135">
        <f>VLOOKUP('SUIVI DES VERIFICATIONS'!$AC673,'Liste 2'!$D$1:$E$12,2,FALSE)</f>
        <v>43646</v>
      </c>
      <c r="AE673" s="134" t="str">
        <f>IF('SUIVI DES VERIFICATIONS'!$V673="","",(MONTH('SUIVI DES VERIFICATIONS'!$V673))-(MONTH('SUIVI DES VERIFICATIONS'!$AD673)))</f>
        <v/>
      </c>
      <c r="AF673" s="134" t="str">
        <f>IF(V673="","",VLOOKUP(MONTH(V673),LISTES!$A$15:$B$26,2,FALSE))</f>
        <v/>
      </c>
      <c r="AG673" s="136"/>
      <c r="AH673" s="81"/>
      <c r="AI673" s="81"/>
      <c r="AJ673" s="81" t="s">
        <v>529</v>
      </c>
      <c r="AK673" s="116"/>
      <c r="AL673" s="81"/>
      <c r="AM673" s="117"/>
      <c r="AN673" s="128"/>
      <c r="AO673" s="163">
        <f>IF('SUIVI DES VERIFICATIONS'!$V673&gt;0,IF('SUIVI DES VERIFICATIONS'!$W673="",1,0),0)</f>
        <v>0</v>
      </c>
      <c r="AP673" s="137">
        <f>IF('SUIVI DES VERIFICATIONS'!$V673&gt;0,IF('SUIVI DES VERIFICATIONS'!$X673="",1,0),0)</f>
        <v>0</v>
      </c>
      <c r="AQ673" s="137">
        <f>IF('SUIVI DES VERIFICATIONS'!$V673&gt;0,IF('SUIVI DES VERIFICATIONS'!$AG673="",1,0),0)</f>
        <v>0</v>
      </c>
      <c r="AR673" s="152" t="str">
        <f>IF(Y673="","",VLOOKUP(Y673,'[1]TABLEAU LC1'!A:A,1,FALSE))</f>
        <v/>
      </c>
    </row>
    <row r="674" spans="1:44" ht="30" customHeight="1">
      <c r="A674" s="94" t="str">
        <f t="shared" si="20"/>
        <v>43108-5-5-6</v>
      </c>
      <c r="B674" s="88">
        <v>43108</v>
      </c>
      <c r="C674" s="87" t="str">
        <f>VLOOKUP(A674,'Liste détentions mat2k'!$A$1:$I$2946,3,FALSE)</f>
        <v xml:space="preserve">GSBDD TOULON 2019             </v>
      </c>
      <c r="D674" s="89">
        <v>5</v>
      </c>
      <c r="E674" s="89">
        <v>5</v>
      </c>
      <c r="F674" s="89">
        <v>6</v>
      </c>
      <c r="G674" s="87" t="str">
        <f>IF('SUIVI DES VERIFICATIONS'!$D674="","",VLOOKUP(A674,'Liste détentions mat2k'!$A$1:$I$2946,5,FALSE))</f>
        <v xml:space="preserve">SSC - SOUTIEN DE L'HOMME      </v>
      </c>
      <c r="H674" s="87" t="str">
        <f>IF('SUIVI DES VERIFICATIONS'!$E674="","",VLOOKUP(A674,'Liste détentions mat2k'!$A$1:$I$2946,7,FALSE))</f>
        <v xml:space="preserve">MCO RESTAURATION CO BUANDERIE </v>
      </c>
      <c r="I674" s="101" t="str">
        <f>IF('SUIVI DES VERIFICATIONS'!$F674="","",VLOOKUP(A674,'Liste détentions mat2k'!$A$1:$I$2946,9,FALSE))</f>
        <v xml:space="preserve">CASERNEMENT - MECA / TOLERIE  </v>
      </c>
      <c r="J674" s="108" t="s">
        <v>525</v>
      </c>
      <c r="K674" s="105" t="s">
        <v>525</v>
      </c>
      <c r="L674" s="105" t="s">
        <v>525</v>
      </c>
      <c r="M674" s="105" t="s">
        <v>525</v>
      </c>
      <c r="N674" s="105" t="s">
        <v>526</v>
      </c>
      <c r="O674" s="105" t="s">
        <v>525</v>
      </c>
      <c r="P674" s="105"/>
      <c r="Q674" s="105"/>
      <c r="R674" s="105"/>
      <c r="S674" s="105"/>
      <c r="T674" s="105"/>
      <c r="U674" s="113"/>
      <c r="V674" s="122">
        <v>43587</v>
      </c>
      <c r="W674" s="119" t="s">
        <v>542</v>
      </c>
      <c r="X674" s="119" t="s">
        <v>825</v>
      </c>
      <c r="Y674" s="127" t="s">
        <v>1118</v>
      </c>
      <c r="Z674" s="122">
        <v>43584</v>
      </c>
      <c r="AA674" s="131"/>
      <c r="AB674" s="149">
        <f>IF('SUIVI DES VERIFICATIONS'!$V674="","",IF('SUIVI DES VERIFICATIONS'!$V674&lt;='SUIVI DES VERIFICATIONS'!$AD674,0,'SUIVI DES VERIFICATIONS'!$V674-'SUIVI DES VERIFICATIONS'!$AD674))</f>
        <v>0</v>
      </c>
      <c r="AC674" s="138" t="str">
        <f t="shared" si="21"/>
        <v>MAI</v>
      </c>
      <c r="AD674" s="139">
        <f>VLOOKUP('SUIVI DES VERIFICATIONS'!$AC674,'Liste 2'!$D$1:$E$12,2,FALSE)</f>
        <v>43616</v>
      </c>
      <c r="AE674" s="138">
        <f>IF('SUIVI DES VERIFICATIONS'!$V674="","",(MONTH('SUIVI DES VERIFICATIONS'!$V674))-(MONTH('SUIVI DES VERIFICATIONS'!$AD674)))</f>
        <v>0</v>
      </c>
      <c r="AF674" s="138" t="str">
        <f>IF(V674="","",VLOOKUP(MONTH(V674),LISTES!$A$15:$B$26,2,FALSE))</f>
        <v>MAI</v>
      </c>
      <c r="AG674" s="140"/>
      <c r="AH674" s="87"/>
      <c r="AI674" s="87"/>
      <c r="AJ674" s="87"/>
      <c r="AK674" s="118"/>
      <c r="AL674" s="87"/>
      <c r="AM674" s="119"/>
      <c r="AN674" s="127"/>
      <c r="AO674" s="162">
        <f>IF('SUIVI DES VERIFICATIONS'!$V674&gt;0,IF('SUIVI DES VERIFICATIONS'!$W674="",1,0),0)</f>
        <v>0</v>
      </c>
      <c r="AP674" s="141">
        <f>IF('SUIVI DES VERIFICATIONS'!$V674&gt;0,IF('SUIVI DES VERIFICATIONS'!$X674="",1,0),0)</f>
        <v>0</v>
      </c>
      <c r="AQ674" s="141">
        <f>IF('SUIVI DES VERIFICATIONS'!$V674&gt;0,IF('SUIVI DES VERIFICATIONS'!$AG674="",1,0),0)</f>
        <v>1</v>
      </c>
      <c r="AR674" s="150" t="str">
        <f>IF(Y674="","",VLOOKUP(Y674,'[1]TABLEAU LC1'!A:A,1,FALSE))</f>
        <v>2019-1407</v>
      </c>
    </row>
    <row r="675" spans="1:44" ht="30" customHeight="1">
      <c r="A675" s="95" t="str">
        <f t="shared" si="20"/>
        <v>43108-5-5-7</v>
      </c>
      <c r="B675" s="85">
        <v>43108</v>
      </c>
      <c r="C675" s="81" t="str">
        <f>VLOOKUP(A675,'Liste détentions mat2k'!$A$1:$I$2946,3,FALSE)</f>
        <v xml:space="preserve">GSBDD TOULON 2019             </v>
      </c>
      <c r="D675" s="86">
        <v>5</v>
      </c>
      <c r="E675" s="86">
        <v>5</v>
      </c>
      <c r="F675" s="86">
        <v>7</v>
      </c>
      <c r="G675" s="81" t="str">
        <f>IF('SUIVI DES VERIFICATIONS'!$D675="","",VLOOKUP(A675,'Liste détentions mat2k'!$A$1:$I$2946,5,FALSE))</f>
        <v xml:space="preserve">SSC - SOUTIEN DE L'HOMME      </v>
      </c>
      <c r="H675" s="81" t="str">
        <f>IF('SUIVI DES VERIFICATIONS'!$E675="","",VLOOKUP(A675,'Liste détentions mat2k'!$A$1:$I$2946,7,FALSE))</f>
        <v xml:space="preserve">MCO RESTAURATION CO BUANDERIE </v>
      </c>
      <c r="I675" s="102" t="str">
        <f>IF('SUIVI DES VERIFICATIONS'!$F675="","",VLOOKUP(A675,'Liste détentions mat2k'!$A$1:$I$2946,9,FALSE))</f>
        <v>MATERIEL SPECIFIQUE - MECA/TOL</v>
      </c>
      <c r="J675" s="109" t="s">
        <v>525</v>
      </c>
      <c r="K675" s="104" t="s">
        <v>525</v>
      </c>
      <c r="L675" s="104" t="s">
        <v>525</v>
      </c>
      <c r="M675" s="104" t="s">
        <v>526</v>
      </c>
      <c r="N675" s="104" t="s">
        <v>525</v>
      </c>
      <c r="O675" s="104" t="s">
        <v>525</v>
      </c>
      <c r="P675" s="104"/>
      <c r="Q675" s="104"/>
      <c r="R675" s="104"/>
      <c r="S675" s="104"/>
      <c r="T675" s="104"/>
      <c r="U675" s="114"/>
      <c r="V675" s="123">
        <v>43535</v>
      </c>
      <c r="W675" s="117" t="s">
        <v>543</v>
      </c>
      <c r="X675" s="117" t="s">
        <v>825</v>
      </c>
      <c r="Y675" s="128" t="s">
        <v>928</v>
      </c>
      <c r="Z675" s="123"/>
      <c r="AA675" s="132"/>
      <c r="AB675" s="151">
        <f>IF('SUIVI DES VERIFICATIONS'!$V675="","",IF('SUIVI DES VERIFICATIONS'!$V675&lt;='SUIVI DES VERIFICATIONS'!$AD675,0,'SUIVI DES VERIFICATIONS'!$V675-'SUIVI DES VERIFICATIONS'!$AD675))</f>
        <v>0</v>
      </c>
      <c r="AC675" s="134" t="str">
        <f t="shared" si="21"/>
        <v>AVRIL</v>
      </c>
      <c r="AD675" s="135">
        <f>VLOOKUP('SUIVI DES VERIFICATIONS'!$AC675,'Liste 2'!$D$1:$E$12,2,FALSE)</f>
        <v>43585</v>
      </c>
      <c r="AE675" s="134">
        <f>IF('SUIVI DES VERIFICATIONS'!$V675="","",(MONTH('SUIVI DES VERIFICATIONS'!$V675))-(MONTH('SUIVI DES VERIFICATIONS'!$AD675)))</f>
        <v>-1</v>
      </c>
      <c r="AF675" s="134" t="str">
        <f>IF(V675="","",VLOOKUP(MONTH(V675),LISTES!$A$15:$B$26,2,FALSE))</f>
        <v>MARS</v>
      </c>
      <c r="AG675" s="136" t="s">
        <v>8</v>
      </c>
      <c r="AH675" s="81"/>
      <c r="AI675" s="81"/>
      <c r="AJ675" s="81"/>
      <c r="AK675" s="116"/>
      <c r="AL675" s="81"/>
      <c r="AM675" s="117"/>
      <c r="AN675" s="128"/>
      <c r="AO675" s="163">
        <f>IF('SUIVI DES VERIFICATIONS'!$V675&gt;0,IF('SUIVI DES VERIFICATIONS'!$W675="",1,0),0)</f>
        <v>0</v>
      </c>
      <c r="AP675" s="137">
        <f>IF('SUIVI DES VERIFICATIONS'!$V675&gt;0,IF('SUIVI DES VERIFICATIONS'!$X675="",1,0),0)</f>
        <v>0</v>
      </c>
      <c r="AQ675" s="137">
        <f>IF('SUIVI DES VERIFICATIONS'!$V675&gt;0,IF('SUIVI DES VERIFICATIONS'!$AG675="",1,0),0)</f>
        <v>0</v>
      </c>
      <c r="AR675" s="152" t="str">
        <f>IF(Y675="","",VLOOKUP(Y675,'[1]TABLEAU LC1'!A:A,1,FALSE))</f>
        <v>2019-641</v>
      </c>
    </row>
    <row r="676" spans="1:44" ht="30" customHeight="1">
      <c r="A676" s="94" t="str">
        <f t="shared" si="20"/>
        <v>43108-5-5-8</v>
      </c>
      <c r="B676" s="88">
        <v>43108</v>
      </c>
      <c r="C676" s="87" t="str">
        <f>VLOOKUP(A676,'Liste détentions mat2k'!$A$1:$I$2946,3,FALSE)</f>
        <v xml:space="preserve">GSBDD TOULON 2019             </v>
      </c>
      <c r="D676" s="89">
        <v>5</v>
      </c>
      <c r="E676" s="89">
        <v>5</v>
      </c>
      <c r="F676" s="89">
        <v>8</v>
      </c>
      <c r="G676" s="87" t="str">
        <f>IF('SUIVI DES VERIFICATIONS'!$D676="","",VLOOKUP(A676,'Liste détentions mat2k'!$A$1:$I$2946,5,FALSE))</f>
        <v xml:space="preserve">SSC - SOUTIEN DE L'HOMME      </v>
      </c>
      <c r="H676" s="87" t="str">
        <f>IF('SUIVI DES VERIFICATIONS'!$E676="","",VLOOKUP(A676,'Liste détentions mat2k'!$A$1:$I$2946,7,FALSE))</f>
        <v xml:space="preserve">MCO RESTAURATION CO BUANDERIE </v>
      </c>
      <c r="I676" s="101" t="str">
        <f>IF('SUIVI DES VERIFICATIONS'!$F676="","",VLOOKUP(A676,'Liste détentions mat2k'!$A$1:$I$2946,9,FALSE))</f>
        <v xml:space="preserve">OUTILLAGE DIVERS - MECA / TOL </v>
      </c>
      <c r="J676" s="108"/>
      <c r="K676" s="105" t="s">
        <v>525</v>
      </c>
      <c r="L676" s="105" t="s">
        <v>525</v>
      </c>
      <c r="M676" s="105" t="s">
        <v>525</v>
      </c>
      <c r="N676" s="105" t="s">
        <v>526</v>
      </c>
      <c r="O676" s="105" t="s">
        <v>525</v>
      </c>
      <c r="P676" s="105"/>
      <c r="Q676" s="105"/>
      <c r="R676" s="105"/>
      <c r="S676" s="105"/>
      <c r="T676" s="105"/>
      <c r="U676" s="113"/>
      <c r="V676" s="122">
        <v>43587</v>
      </c>
      <c r="W676" s="119" t="s">
        <v>542</v>
      </c>
      <c r="X676" s="119" t="s">
        <v>825</v>
      </c>
      <c r="Y676" s="127" t="s">
        <v>1117</v>
      </c>
      <c r="Z676" s="122">
        <v>43584</v>
      </c>
      <c r="AA676" s="131"/>
      <c r="AB676" s="149">
        <f>IF('SUIVI DES VERIFICATIONS'!$V676="","",IF('SUIVI DES VERIFICATIONS'!$V676&lt;='SUIVI DES VERIFICATIONS'!$AD676,0,'SUIVI DES VERIFICATIONS'!$V676-'SUIVI DES VERIFICATIONS'!$AD676))</f>
        <v>0</v>
      </c>
      <c r="AC676" s="138" t="str">
        <f t="shared" si="21"/>
        <v>MAI</v>
      </c>
      <c r="AD676" s="139">
        <f>VLOOKUP('SUIVI DES VERIFICATIONS'!$AC676,'Liste 2'!$D$1:$E$12,2,FALSE)</f>
        <v>43616</v>
      </c>
      <c r="AE676" s="138">
        <f>IF('SUIVI DES VERIFICATIONS'!$V676="","",(MONTH('SUIVI DES VERIFICATIONS'!$V676))-(MONTH('SUIVI DES VERIFICATIONS'!$AD676)))</f>
        <v>0</v>
      </c>
      <c r="AF676" s="138" t="str">
        <f>IF(V676="","",VLOOKUP(MONTH(V676),LISTES!$A$15:$B$26,2,FALSE))</f>
        <v>MAI</v>
      </c>
      <c r="AG676" s="140"/>
      <c r="AH676" s="87"/>
      <c r="AI676" s="87"/>
      <c r="AJ676" s="87"/>
      <c r="AK676" s="118"/>
      <c r="AL676" s="87"/>
      <c r="AM676" s="119"/>
      <c r="AN676" s="127"/>
      <c r="AO676" s="162">
        <f>IF('SUIVI DES VERIFICATIONS'!$V676&gt;0,IF('SUIVI DES VERIFICATIONS'!$W676="",1,0),0)</f>
        <v>0</v>
      </c>
      <c r="AP676" s="141">
        <f>IF('SUIVI DES VERIFICATIONS'!$V676&gt;0,IF('SUIVI DES VERIFICATIONS'!$X676="",1,0),0)</f>
        <v>0</v>
      </c>
      <c r="AQ676" s="141">
        <f>IF('SUIVI DES VERIFICATIONS'!$V676&gt;0,IF('SUIVI DES VERIFICATIONS'!$AG676="",1,0),0)</f>
        <v>1</v>
      </c>
      <c r="AR676" s="150" t="str">
        <f>IF(Y676="","",VLOOKUP(Y676,'[1]TABLEAU LC1'!A:A,1,FALSE))</f>
        <v>2019-1406</v>
      </c>
    </row>
    <row r="677" spans="1:44" ht="30" customHeight="1">
      <c r="A677" s="95" t="str">
        <f t="shared" si="20"/>
        <v>43108-5-6-1</v>
      </c>
      <c r="B677" s="85">
        <v>43108</v>
      </c>
      <c r="C677" s="81" t="str">
        <f>VLOOKUP(A677,'Liste détentions mat2k'!$A$1:$I$2946,3,FALSE)</f>
        <v xml:space="preserve">GSBDD TOULON 2019             </v>
      </c>
      <c r="D677" s="86">
        <v>5</v>
      </c>
      <c r="E677" s="86">
        <v>6</v>
      </c>
      <c r="F677" s="86">
        <v>1</v>
      </c>
      <c r="G677" s="81" t="str">
        <f>IF('SUIVI DES VERIFICATIONS'!$D677="","",VLOOKUP(A677,'Liste détentions mat2k'!$A$1:$I$2946,5,FALSE))</f>
        <v xml:space="preserve">SSC - SOUTIEN DE L'HOMME      </v>
      </c>
      <c r="H677" s="81" t="str">
        <f>IF('SUIVI DES VERIFICATIONS'!$E677="","",VLOOKUP(A677,'Liste détentions mat2k'!$A$1:$I$2946,7,FALSE))</f>
        <v xml:space="preserve">ATELIER FROID INDUSTRIEL      </v>
      </c>
      <c r="I677" s="102" t="str">
        <f>IF('SUIVI DES VERIFICATIONS'!$F677="","",VLOOKUP(A677,'Liste détentions mat2k'!$A$1:$I$2946,9,FALSE))</f>
        <v xml:space="preserve">ATELIER FROID INDUSTRIEL      </v>
      </c>
      <c r="J677" s="109" t="s">
        <v>525</v>
      </c>
      <c r="K677" s="104" t="s">
        <v>526</v>
      </c>
      <c r="L677" s="104" t="s">
        <v>525</v>
      </c>
      <c r="M677" s="104" t="s">
        <v>525</v>
      </c>
      <c r="N677" s="104" t="s">
        <v>525</v>
      </c>
      <c r="O677" s="104" t="s">
        <v>525</v>
      </c>
      <c r="P677" s="104"/>
      <c r="Q677" s="104"/>
      <c r="R677" s="104"/>
      <c r="S677" s="104"/>
      <c r="T677" s="104"/>
      <c r="U677" s="114"/>
      <c r="V677" s="123">
        <v>43510</v>
      </c>
      <c r="W677" s="117" t="s">
        <v>542</v>
      </c>
      <c r="X677" s="117" t="s">
        <v>825</v>
      </c>
      <c r="Y677" s="128" t="s">
        <v>671</v>
      </c>
      <c r="Z677" s="123">
        <v>43497</v>
      </c>
      <c r="AA677" s="132"/>
      <c r="AB677" s="151">
        <f>IF('SUIVI DES VERIFICATIONS'!$V677="","",IF('SUIVI DES VERIFICATIONS'!$V677&lt;='SUIVI DES VERIFICATIONS'!$AD677,0,'SUIVI DES VERIFICATIONS'!$V677-'SUIVI DES VERIFICATIONS'!$AD677))</f>
        <v>0</v>
      </c>
      <c r="AC677" s="134" t="str">
        <f t="shared" si="21"/>
        <v>FEVRIER</v>
      </c>
      <c r="AD677" s="135">
        <f>VLOOKUP('SUIVI DES VERIFICATIONS'!$AC677,'Liste 2'!$D$1:$E$12,2,FALSE)</f>
        <v>43524</v>
      </c>
      <c r="AE677" s="134">
        <f>IF('SUIVI DES VERIFICATIONS'!$V677="","",(MONTH('SUIVI DES VERIFICATIONS'!$V677))-(MONTH('SUIVI DES VERIFICATIONS'!$AD677)))</f>
        <v>0</v>
      </c>
      <c r="AF677" s="134" t="str">
        <f>IF(V677="","",VLOOKUP(MONTH(V677),LISTES!$A$15:$B$26,2,FALSE))</f>
        <v>FEVRIER</v>
      </c>
      <c r="AG677" s="136" t="s">
        <v>7</v>
      </c>
      <c r="AH677" s="81"/>
      <c r="AI677" s="81"/>
      <c r="AJ677" s="81" t="s">
        <v>529</v>
      </c>
      <c r="AK677" s="116">
        <v>43538</v>
      </c>
      <c r="AL677" s="81"/>
      <c r="AM677" s="117"/>
      <c r="AN677" s="128"/>
      <c r="AO677" s="163">
        <f>IF('SUIVI DES VERIFICATIONS'!$V677&gt;0,IF('SUIVI DES VERIFICATIONS'!$W677="",1,0),0)</f>
        <v>0</v>
      </c>
      <c r="AP677" s="137">
        <f>IF('SUIVI DES VERIFICATIONS'!$V677&gt;0,IF('SUIVI DES VERIFICATIONS'!$X677="",1,0),0)</f>
        <v>0</v>
      </c>
      <c r="AQ677" s="137">
        <f>IF('SUIVI DES VERIFICATIONS'!$V677&gt;0,IF('SUIVI DES VERIFICATIONS'!$AG677="",1,0),0)</f>
        <v>0</v>
      </c>
      <c r="AR677" s="152" t="str">
        <f>IF(Y677="","",VLOOKUP(Y677,'[1]TABLEAU LC1'!A:A,1,FALSE))</f>
        <v>2019-361</v>
      </c>
    </row>
    <row r="678" spans="1:44" ht="30" customHeight="1">
      <c r="A678" s="94" t="str">
        <f t="shared" si="20"/>
        <v>43108-5-7-2</v>
      </c>
      <c r="B678" s="88">
        <v>43108</v>
      </c>
      <c r="C678" s="87" t="str">
        <f>VLOOKUP(A678,'Liste détentions mat2k'!$A$1:$I$2946,3,FALSE)</f>
        <v xml:space="preserve">GSBDD TOULON 2019             </v>
      </c>
      <c r="D678" s="89">
        <v>5</v>
      </c>
      <c r="E678" s="89">
        <v>7</v>
      </c>
      <c r="F678" s="89">
        <v>2</v>
      </c>
      <c r="G678" s="87" t="str">
        <f>IF('SUIVI DES VERIFICATIONS'!$D678="","",VLOOKUP(A678,'Liste détentions mat2k'!$A$1:$I$2946,5,FALSE))</f>
        <v xml:space="preserve">SSC - SOUTIEN DE L'HOMME      </v>
      </c>
      <c r="H678" s="87" t="str">
        <f>IF('SUIVI DES VERIFICATIONS'!$E678="","",VLOOKUP(A678,'Liste détentions mat2k'!$A$1:$I$2946,7,FALSE))</f>
        <v xml:space="preserve">MAGASIN HCP                   </v>
      </c>
      <c r="I678" s="101" t="str">
        <f>IF('SUIVI DES VERIFICATIONS'!$F678="","",VLOOKUP(A678,'Liste détentions mat2k'!$A$1:$I$2946,9,FALSE))</f>
        <v xml:space="preserve">MANUTENTION LEVAGE STOCKAGE   </v>
      </c>
      <c r="J678" s="108" t="s">
        <v>525</v>
      </c>
      <c r="K678" s="105" t="s">
        <v>525</v>
      </c>
      <c r="L678" s="105" t="s">
        <v>525</v>
      </c>
      <c r="M678" s="105" t="s">
        <v>525</v>
      </c>
      <c r="N678" s="105" t="s">
        <v>526</v>
      </c>
      <c r="O678" s="105" t="s">
        <v>525</v>
      </c>
      <c r="P678" s="105"/>
      <c r="Q678" s="105"/>
      <c r="R678" s="105"/>
      <c r="S678" s="105"/>
      <c r="T678" s="105"/>
      <c r="U678" s="113"/>
      <c r="V678" s="122">
        <v>43587</v>
      </c>
      <c r="W678" s="119" t="s">
        <v>542</v>
      </c>
      <c r="X678" s="119" t="s">
        <v>825</v>
      </c>
      <c r="Y678" s="127" t="s">
        <v>1543</v>
      </c>
      <c r="Z678" s="122">
        <v>43584</v>
      </c>
      <c r="AA678" s="131"/>
      <c r="AB678" s="149">
        <f>IF('SUIVI DES VERIFICATIONS'!$V678="","",IF('SUIVI DES VERIFICATIONS'!$V678&lt;='SUIVI DES VERIFICATIONS'!$AD678,0,'SUIVI DES VERIFICATIONS'!$V678-'SUIVI DES VERIFICATIONS'!$AD678))</f>
        <v>0</v>
      </c>
      <c r="AC678" s="138" t="str">
        <f t="shared" si="21"/>
        <v>MAI</v>
      </c>
      <c r="AD678" s="139">
        <f>VLOOKUP('SUIVI DES VERIFICATIONS'!$AC678,'Liste 2'!$D$1:$E$12,2,FALSE)</f>
        <v>43616</v>
      </c>
      <c r="AE678" s="138">
        <f>IF('SUIVI DES VERIFICATIONS'!$V678="","",(MONTH('SUIVI DES VERIFICATIONS'!$V678))-(MONTH('SUIVI DES VERIFICATIONS'!$AD678)))</f>
        <v>0</v>
      </c>
      <c r="AF678" s="138" t="str">
        <f>IF(V678="","",VLOOKUP(MONTH(V678),LISTES!$A$15:$B$26,2,FALSE))</f>
        <v>MAI</v>
      </c>
      <c r="AG678" s="140"/>
      <c r="AH678" s="87"/>
      <c r="AI678" s="87"/>
      <c r="AJ678" s="87" t="s">
        <v>529</v>
      </c>
      <c r="AK678" s="118">
        <v>43600</v>
      </c>
      <c r="AL678" s="87"/>
      <c r="AM678" s="119"/>
      <c r="AN678" s="127"/>
      <c r="AO678" s="162">
        <f>IF('SUIVI DES VERIFICATIONS'!$V678&gt;0,IF('SUIVI DES VERIFICATIONS'!$W678="",1,0),0)</f>
        <v>0</v>
      </c>
      <c r="AP678" s="141">
        <f>IF('SUIVI DES VERIFICATIONS'!$V678&gt;0,IF('SUIVI DES VERIFICATIONS'!$X678="",1,0),0)</f>
        <v>0</v>
      </c>
      <c r="AQ678" s="141">
        <f>IF('SUIVI DES VERIFICATIONS'!$V678&gt;0,IF('SUIVI DES VERIFICATIONS'!$AG678="",1,0),0)</f>
        <v>1</v>
      </c>
      <c r="AR678" s="150" t="str">
        <f>IF(Y678="","",VLOOKUP(Y678,'[1]TABLEAU LC1'!A:A,1,FALSE))</f>
        <v>2019-1544</v>
      </c>
    </row>
    <row r="679" spans="1:44" ht="30" customHeight="1">
      <c r="A679" s="95" t="str">
        <f t="shared" si="20"/>
        <v>43108-5-7-3</v>
      </c>
      <c r="B679" s="85">
        <v>43108</v>
      </c>
      <c r="C679" s="81" t="str">
        <f>VLOOKUP(A679,'Liste détentions mat2k'!$A$1:$I$2946,3,FALSE)</f>
        <v xml:space="preserve">GSBDD TOULON 2019             </v>
      </c>
      <c r="D679" s="86">
        <v>5</v>
      </c>
      <c r="E679" s="86">
        <v>7</v>
      </c>
      <c r="F679" s="86">
        <v>3</v>
      </c>
      <c r="G679" s="81" t="str">
        <f>IF('SUIVI DES VERIFICATIONS'!$D679="","",VLOOKUP(A679,'Liste détentions mat2k'!$A$1:$I$2946,5,FALSE))</f>
        <v xml:space="preserve">SSC - SOUTIEN DE L'HOMME      </v>
      </c>
      <c r="H679" s="81" t="str">
        <f>IF('SUIVI DES VERIFICATIONS'!$E679="","",VLOOKUP(A679,'Liste détentions mat2k'!$A$1:$I$2946,7,FALSE))</f>
        <v xml:space="preserve">MAGASIN HCP                   </v>
      </c>
      <c r="I679" s="102" t="str">
        <f>IF('SUIVI DES VERIFICATIONS'!$F679="","",VLOOKUP(A679,'Liste détentions mat2k'!$A$1:$I$2946,9,FALSE))</f>
        <v xml:space="preserve">MATERIEL ENTRETIEN            </v>
      </c>
      <c r="J679" s="109" t="s">
        <v>525</v>
      </c>
      <c r="K679" s="104" t="s">
        <v>526</v>
      </c>
      <c r="L679" s="104" t="s">
        <v>525</v>
      </c>
      <c r="M679" s="104" t="s">
        <v>525</v>
      </c>
      <c r="N679" s="104" t="s">
        <v>525</v>
      </c>
      <c r="O679" s="104" t="s">
        <v>525</v>
      </c>
      <c r="P679" s="104"/>
      <c r="Q679" s="104"/>
      <c r="R679" s="104"/>
      <c r="S679" s="104"/>
      <c r="T679" s="104"/>
      <c r="U679" s="114"/>
      <c r="V679" s="123">
        <v>43500</v>
      </c>
      <c r="W679" s="117" t="s">
        <v>542</v>
      </c>
      <c r="X679" s="117" t="s">
        <v>825</v>
      </c>
      <c r="Y679" s="128" t="s">
        <v>696</v>
      </c>
      <c r="Z679" s="123">
        <v>43497</v>
      </c>
      <c r="AA679" s="132"/>
      <c r="AB679" s="151">
        <f>IF('SUIVI DES VERIFICATIONS'!$V679="","",IF('SUIVI DES VERIFICATIONS'!$V679&lt;='SUIVI DES VERIFICATIONS'!$AD679,0,'SUIVI DES VERIFICATIONS'!$V679-'SUIVI DES VERIFICATIONS'!$AD679))</f>
        <v>0</v>
      </c>
      <c r="AC679" s="134" t="str">
        <f t="shared" si="21"/>
        <v>FEVRIER</v>
      </c>
      <c r="AD679" s="135">
        <f>VLOOKUP('SUIVI DES VERIFICATIONS'!$AC679,'Liste 2'!$D$1:$E$12,2,FALSE)</f>
        <v>43524</v>
      </c>
      <c r="AE679" s="134">
        <f>IF('SUIVI DES VERIFICATIONS'!$V679="","",(MONTH('SUIVI DES VERIFICATIONS'!$V679))-(MONTH('SUIVI DES VERIFICATIONS'!$AD679)))</f>
        <v>0</v>
      </c>
      <c r="AF679" s="134" t="str">
        <f>IF(V679="","",VLOOKUP(MONTH(V679),LISTES!$A$15:$B$26,2,FALSE))</f>
        <v>FEVRIER</v>
      </c>
      <c r="AG679" s="136" t="s">
        <v>7</v>
      </c>
      <c r="AH679" s="81"/>
      <c r="AI679" s="81"/>
      <c r="AJ679" s="81"/>
      <c r="AK679" s="116"/>
      <c r="AL679" s="81"/>
      <c r="AM679" s="117"/>
      <c r="AN679" s="128"/>
      <c r="AO679" s="163">
        <f>IF('SUIVI DES VERIFICATIONS'!$V679&gt;0,IF('SUIVI DES VERIFICATIONS'!$W679="",1,0),0)</f>
        <v>0</v>
      </c>
      <c r="AP679" s="137">
        <f>IF('SUIVI DES VERIFICATIONS'!$V679&gt;0,IF('SUIVI DES VERIFICATIONS'!$X679="",1,0),0)</f>
        <v>0</v>
      </c>
      <c r="AQ679" s="137">
        <f>IF('SUIVI DES VERIFICATIONS'!$V679&gt;0,IF('SUIVI DES VERIFICATIONS'!$AG679="",1,0),0)</f>
        <v>0</v>
      </c>
      <c r="AR679" s="152" t="str">
        <f>IF(Y679="","",VLOOKUP(Y679,'[1]TABLEAU LC1'!A:A,1,FALSE))</f>
        <v>2019-431</v>
      </c>
    </row>
    <row r="680" spans="1:44" ht="30" customHeight="1">
      <c r="A680" s="94" t="str">
        <f t="shared" si="20"/>
        <v>43108-5-7-4</v>
      </c>
      <c r="B680" s="88">
        <v>43108</v>
      </c>
      <c r="C680" s="87" t="str">
        <f>VLOOKUP(A680,'Liste détentions mat2k'!$A$1:$I$2946,3,FALSE)</f>
        <v xml:space="preserve">GSBDD TOULON 2019             </v>
      </c>
      <c r="D680" s="89">
        <v>5</v>
      </c>
      <c r="E680" s="89">
        <v>7</v>
      </c>
      <c r="F680" s="89">
        <v>4</v>
      </c>
      <c r="G680" s="87" t="str">
        <f>IF('SUIVI DES VERIFICATIONS'!$D680="","",VLOOKUP(A680,'Liste détentions mat2k'!$A$1:$I$2946,5,FALSE))</f>
        <v xml:space="preserve">SSC - SOUTIEN DE L'HOMME      </v>
      </c>
      <c r="H680" s="87" t="str">
        <f>IF('SUIVI DES VERIFICATIONS'!$E680="","",VLOOKUP(A680,'Liste détentions mat2k'!$A$1:$I$2946,7,FALSE))</f>
        <v xml:space="preserve">MAGASIN HCP                   </v>
      </c>
      <c r="I680" s="101" t="str">
        <f>IF('SUIVI DES VERIFICATIONS'!$F680="","",VLOOKUP(A680,'Liste détentions mat2k'!$A$1:$I$2946,9,FALSE))</f>
        <v xml:space="preserve">MACHINE OUTILS ACCESSOIRES    </v>
      </c>
      <c r="J680" s="108" t="s">
        <v>525</v>
      </c>
      <c r="K680" s="105" t="s">
        <v>525</v>
      </c>
      <c r="L680" s="105" t="s">
        <v>525</v>
      </c>
      <c r="M680" s="105" t="s">
        <v>525</v>
      </c>
      <c r="N680" s="105" t="s">
        <v>526</v>
      </c>
      <c r="O680" s="105" t="s">
        <v>525</v>
      </c>
      <c r="P680" s="105"/>
      <c r="Q680" s="105"/>
      <c r="R680" s="105"/>
      <c r="S680" s="105"/>
      <c r="T680" s="105"/>
      <c r="U680" s="113"/>
      <c r="V680" s="122">
        <v>43587</v>
      </c>
      <c r="W680" s="119" t="s">
        <v>542</v>
      </c>
      <c r="X680" s="119" t="s">
        <v>825</v>
      </c>
      <c r="Y680" s="127" t="s">
        <v>1541</v>
      </c>
      <c r="Z680" s="122">
        <v>43584</v>
      </c>
      <c r="AA680" s="131"/>
      <c r="AB680" s="149">
        <f>IF('SUIVI DES VERIFICATIONS'!$V680="","",IF('SUIVI DES VERIFICATIONS'!$V680&lt;='SUIVI DES VERIFICATIONS'!$AD680,0,'SUIVI DES VERIFICATIONS'!$V680-'SUIVI DES VERIFICATIONS'!$AD680))</f>
        <v>0</v>
      </c>
      <c r="AC680" s="138" t="str">
        <f t="shared" si="21"/>
        <v>MAI</v>
      </c>
      <c r="AD680" s="139">
        <f>VLOOKUP('SUIVI DES VERIFICATIONS'!$AC680,'Liste 2'!$D$1:$E$12,2,FALSE)</f>
        <v>43616</v>
      </c>
      <c r="AE680" s="138">
        <f>IF('SUIVI DES VERIFICATIONS'!$V680="","",(MONTH('SUIVI DES VERIFICATIONS'!$V680))-(MONTH('SUIVI DES VERIFICATIONS'!$AD680)))</f>
        <v>0</v>
      </c>
      <c r="AF680" s="138" t="str">
        <f>IF(V680="","",VLOOKUP(MONTH(V680),LISTES!$A$15:$B$26,2,FALSE))</f>
        <v>MAI</v>
      </c>
      <c r="AG680" s="140"/>
      <c r="AH680" s="87"/>
      <c r="AI680" s="87"/>
      <c r="AJ680" s="87"/>
      <c r="AK680" s="118"/>
      <c r="AL680" s="87"/>
      <c r="AM680" s="119"/>
      <c r="AN680" s="127"/>
      <c r="AO680" s="162">
        <f>IF('SUIVI DES VERIFICATIONS'!$V680&gt;0,IF('SUIVI DES VERIFICATIONS'!$W680="",1,0),0)</f>
        <v>0</v>
      </c>
      <c r="AP680" s="141">
        <f>IF('SUIVI DES VERIFICATIONS'!$V680&gt;0,IF('SUIVI DES VERIFICATIONS'!$X680="",1,0),0)</f>
        <v>0</v>
      </c>
      <c r="AQ680" s="141">
        <f>IF('SUIVI DES VERIFICATIONS'!$V680&gt;0,IF('SUIVI DES VERIFICATIONS'!$AG680="",1,0),0)</f>
        <v>1</v>
      </c>
      <c r="AR680" s="150" t="str">
        <f>IF(Y680="","",VLOOKUP(Y680,'[1]TABLEAU LC1'!A:A,1,FALSE))</f>
        <v>2019-1546</v>
      </c>
    </row>
    <row r="681" spans="1:44" ht="30" customHeight="1">
      <c r="A681" s="95" t="str">
        <f t="shared" si="20"/>
        <v>43108-5-7-6</v>
      </c>
      <c r="B681" s="85">
        <v>43108</v>
      </c>
      <c r="C681" s="81" t="str">
        <f>VLOOKUP(A681,'Liste détentions mat2k'!$A$1:$I$2946,3,FALSE)</f>
        <v xml:space="preserve">GSBDD TOULON 2019             </v>
      </c>
      <c r="D681" s="86">
        <v>5</v>
      </c>
      <c r="E681" s="86">
        <v>7</v>
      </c>
      <c r="F681" s="86">
        <v>6</v>
      </c>
      <c r="G681" s="81" t="str">
        <f>IF('SUIVI DES VERIFICATIONS'!$D681="","",VLOOKUP(A681,'Liste détentions mat2k'!$A$1:$I$2946,5,FALSE))</f>
        <v xml:space="preserve">SSC - SOUTIEN DE L'HOMME      </v>
      </c>
      <c r="H681" s="81" t="str">
        <f>IF('SUIVI DES VERIFICATIONS'!$E681="","",VLOOKUP(A681,'Liste détentions mat2k'!$A$1:$I$2946,7,FALSE))</f>
        <v xml:space="preserve">MAGASIN HCP                   </v>
      </c>
      <c r="I681" s="102" t="str">
        <f>IF('SUIVI DES VERIFICATIONS'!$F681="","",VLOOKUP(A681,'Liste détentions mat2k'!$A$1:$I$2946,9,FALSE))</f>
        <v xml:space="preserve">MATERIEL DIVERS               </v>
      </c>
      <c r="J681" s="109" t="s">
        <v>525</v>
      </c>
      <c r="K681" s="104" t="s">
        <v>525</v>
      </c>
      <c r="L681" s="104" t="s">
        <v>525</v>
      </c>
      <c r="M681" s="104" t="s">
        <v>525</v>
      </c>
      <c r="N681" s="104" t="s">
        <v>526</v>
      </c>
      <c r="O681" s="104" t="s">
        <v>525</v>
      </c>
      <c r="P681" s="104"/>
      <c r="Q681" s="104"/>
      <c r="R681" s="104"/>
      <c r="S681" s="104"/>
      <c r="T681" s="104"/>
      <c r="U681" s="114"/>
      <c r="V681" s="123">
        <v>43587</v>
      </c>
      <c r="W681" s="117" t="s">
        <v>542</v>
      </c>
      <c r="X681" s="117" t="s">
        <v>825</v>
      </c>
      <c r="Y681" s="128" t="s">
        <v>1542</v>
      </c>
      <c r="Z681" s="123">
        <v>43584</v>
      </c>
      <c r="AA681" s="132"/>
      <c r="AB681" s="151">
        <f>IF('SUIVI DES VERIFICATIONS'!$V681="","",IF('SUIVI DES VERIFICATIONS'!$V681&lt;='SUIVI DES VERIFICATIONS'!$AD681,0,'SUIVI DES VERIFICATIONS'!$V681-'SUIVI DES VERIFICATIONS'!$AD681))</f>
        <v>0</v>
      </c>
      <c r="AC681" s="134" t="str">
        <f t="shared" si="21"/>
        <v>MAI</v>
      </c>
      <c r="AD681" s="135">
        <f>VLOOKUP('SUIVI DES VERIFICATIONS'!$AC681,'Liste 2'!$D$1:$E$12,2,FALSE)</f>
        <v>43616</v>
      </c>
      <c r="AE681" s="134">
        <f>IF('SUIVI DES VERIFICATIONS'!$V681="","",(MONTH('SUIVI DES VERIFICATIONS'!$V681))-(MONTH('SUIVI DES VERIFICATIONS'!$AD681)))</f>
        <v>0</v>
      </c>
      <c r="AF681" s="134" t="str">
        <f>IF(V681="","",VLOOKUP(MONTH(V681),LISTES!$A$15:$B$26,2,FALSE))</f>
        <v>MAI</v>
      </c>
      <c r="AG681" s="136"/>
      <c r="AH681" s="81"/>
      <c r="AI681" s="81"/>
      <c r="AJ681" s="81"/>
      <c r="AK681" s="116"/>
      <c r="AL681" s="81"/>
      <c r="AM681" s="117"/>
      <c r="AN681" s="128"/>
      <c r="AO681" s="163">
        <f>IF('SUIVI DES VERIFICATIONS'!$V681&gt;0,IF('SUIVI DES VERIFICATIONS'!$W681="",1,0),0)</f>
        <v>0</v>
      </c>
      <c r="AP681" s="137">
        <f>IF('SUIVI DES VERIFICATIONS'!$V681&gt;0,IF('SUIVI DES VERIFICATIONS'!$X681="",1,0),0)</f>
        <v>0</v>
      </c>
      <c r="AQ681" s="137">
        <f>IF('SUIVI DES VERIFICATIONS'!$V681&gt;0,IF('SUIVI DES VERIFICATIONS'!$AG681="",1,0),0)</f>
        <v>1</v>
      </c>
      <c r="AR681" s="152" t="str">
        <f>IF(Y681="","",VLOOKUP(Y681,'[1]TABLEAU LC1'!A:A,1,FALSE))</f>
        <v>2019-1545</v>
      </c>
    </row>
    <row r="682" spans="1:44" ht="30" customHeight="1">
      <c r="A682" s="94" t="str">
        <f t="shared" si="20"/>
        <v>43108-5-8-1</v>
      </c>
      <c r="B682" s="88">
        <v>43108</v>
      </c>
      <c r="C682" s="87" t="str">
        <f>VLOOKUP(A682,'Liste détentions mat2k'!$A$1:$I$2946,3,FALSE)</f>
        <v xml:space="preserve">GSBDD TOULON 2019             </v>
      </c>
      <c r="D682" s="89">
        <v>5</v>
      </c>
      <c r="E682" s="89">
        <v>8</v>
      </c>
      <c r="F682" s="89">
        <v>1</v>
      </c>
      <c r="G682" s="87" t="str">
        <f>IF('SUIVI DES VERIFICATIONS'!$D682="","",VLOOKUP(A682,'Liste détentions mat2k'!$A$1:$I$2946,5,FALSE))</f>
        <v xml:space="preserve">SSC - SOUTIEN DE L'HOMME      </v>
      </c>
      <c r="H682" s="87" t="str">
        <f>IF('SUIVI DES VERIFICATIONS'!$E682="","",VLOOKUP(A682,'Liste détentions mat2k'!$A$1:$I$2946,7,FALSE))</f>
        <v xml:space="preserve">SALON A TOULON                </v>
      </c>
      <c r="I682" s="101" t="str">
        <f>IF('SUIVI DES VERIFICATIONS'!$F682="","",VLOOKUP(A682,'Liste détentions mat2k'!$A$1:$I$2946,9,FALSE))</f>
        <v xml:space="preserve">CASERNEMENT                   </v>
      </c>
      <c r="J682" s="108"/>
      <c r="K682" s="105" t="s">
        <v>525</v>
      </c>
      <c r="L682" s="105" t="s">
        <v>525</v>
      </c>
      <c r="M682" s="105" t="s">
        <v>525</v>
      </c>
      <c r="N682" s="105" t="s">
        <v>525</v>
      </c>
      <c r="O682" s="105" t="s">
        <v>526</v>
      </c>
      <c r="P682" s="105"/>
      <c r="Q682" s="105"/>
      <c r="R682" s="105"/>
      <c r="S682" s="105"/>
      <c r="T682" s="105"/>
      <c r="U682" s="113"/>
      <c r="V682" s="122"/>
      <c r="W682" s="119"/>
      <c r="X682" s="119"/>
      <c r="Y682" s="127"/>
      <c r="Z682" s="122"/>
      <c r="AA682" s="131"/>
      <c r="AB682" s="149" t="str">
        <f>IF('SUIVI DES VERIFICATIONS'!$V682="","",IF('SUIVI DES VERIFICATIONS'!$V682&lt;='SUIVI DES VERIFICATIONS'!$AD682,0,'SUIVI DES VERIFICATIONS'!$V682-'SUIVI DES VERIFICATIONS'!$AD682))</f>
        <v/>
      </c>
      <c r="AC682" s="138" t="str">
        <f t="shared" si="21"/>
        <v>JUIN</v>
      </c>
      <c r="AD682" s="139">
        <f>VLOOKUP('SUIVI DES VERIFICATIONS'!$AC682,'Liste 2'!$D$1:$E$12,2,FALSE)</f>
        <v>43646</v>
      </c>
      <c r="AE682" s="138" t="str">
        <f>IF('SUIVI DES VERIFICATIONS'!$V682="","",(MONTH('SUIVI DES VERIFICATIONS'!$V682))-(MONTH('SUIVI DES VERIFICATIONS'!$AD682)))</f>
        <v/>
      </c>
      <c r="AF682" s="138" t="str">
        <f>IF(V682="","",VLOOKUP(MONTH(V682),LISTES!$A$15:$B$26,2,FALSE))</f>
        <v/>
      </c>
      <c r="AG682" s="140"/>
      <c r="AH682" s="87"/>
      <c r="AI682" s="87"/>
      <c r="AJ682" s="87"/>
      <c r="AK682" s="118"/>
      <c r="AL682" s="87"/>
      <c r="AM682" s="119"/>
      <c r="AN682" s="127"/>
      <c r="AO682" s="162">
        <f>IF('SUIVI DES VERIFICATIONS'!$V682&gt;0,IF('SUIVI DES VERIFICATIONS'!$W682="",1,0),0)</f>
        <v>0</v>
      </c>
      <c r="AP682" s="141">
        <f>IF('SUIVI DES VERIFICATIONS'!$V682&gt;0,IF('SUIVI DES VERIFICATIONS'!$X682="",1,0),0)</f>
        <v>0</v>
      </c>
      <c r="AQ682" s="141">
        <f>IF('SUIVI DES VERIFICATIONS'!$V682&gt;0,IF('SUIVI DES VERIFICATIONS'!$AG682="",1,0),0)</f>
        <v>0</v>
      </c>
      <c r="AR682" s="150" t="str">
        <f>IF(Y682="","",VLOOKUP(Y682,'[1]TABLEAU LC1'!A:A,1,FALSE))</f>
        <v/>
      </c>
    </row>
    <row r="683" spans="1:44" ht="30" customHeight="1">
      <c r="A683" s="95" t="str">
        <f t="shared" si="20"/>
        <v>43108-5-8-2</v>
      </c>
      <c r="B683" s="85">
        <v>43108</v>
      </c>
      <c r="C683" s="81" t="str">
        <f>VLOOKUP(A683,'Liste détentions mat2k'!$A$1:$I$2946,3,FALSE)</f>
        <v xml:space="preserve">GSBDD TOULON 2019             </v>
      </c>
      <c r="D683" s="86">
        <v>5</v>
      </c>
      <c r="E683" s="86">
        <v>8</v>
      </c>
      <c r="F683" s="86">
        <v>2</v>
      </c>
      <c r="G683" s="81" t="str">
        <f>IF('SUIVI DES VERIFICATIONS'!$D683="","",VLOOKUP(A683,'Liste détentions mat2k'!$A$1:$I$2946,5,FALSE))</f>
        <v xml:space="preserve">SSC - SOUTIEN DE L'HOMME      </v>
      </c>
      <c r="H683" s="81" t="str">
        <f>IF('SUIVI DES VERIFICATIONS'!$E683="","",VLOOKUP(A683,'Liste détentions mat2k'!$A$1:$I$2946,7,FALSE))</f>
        <v xml:space="preserve">SALON A TOULON                </v>
      </c>
      <c r="I683" s="102" t="str">
        <f>IF('SUIVI DES VERIFICATIONS'!$F683="","",VLOOKUP(A683,'Liste détentions mat2k'!$A$1:$I$2946,9,FALSE))</f>
        <v xml:space="preserve">MANUTENTION LEVAGE STOCKAGE   </v>
      </c>
      <c r="J683" s="109" t="s">
        <v>525</v>
      </c>
      <c r="K683" s="104" t="s">
        <v>525</v>
      </c>
      <c r="L683" s="104" t="s">
        <v>525</v>
      </c>
      <c r="M683" s="104" t="s">
        <v>526</v>
      </c>
      <c r="N683" s="104" t="s">
        <v>525</v>
      </c>
      <c r="O683" s="104" t="s">
        <v>525</v>
      </c>
      <c r="P683" s="104"/>
      <c r="Q683" s="104"/>
      <c r="R683" s="104"/>
      <c r="S683" s="104"/>
      <c r="T683" s="104"/>
      <c r="U683" s="114"/>
      <c r="V683" s="123">
        <v>43557</v>
      </c>
      <c r="W683" s="117" t="s">
        <v>542</v>
      </c>
      <c r="X683" s="117" t="s">
        <v>825</v>
      </c>
      <c r="Y683" s="128" t="s">
        <v>1146</v>
      </c>
      <c r="Z683" s="123">
        <v>43553</v>
      </c>
      <c r="AA683" s="132"/>
      <c r="AB683" s="151">
        <f>IF('SUIVI DES VERIFICATIONS'!$V683="","",IF('SUIVI DES VERIFICATIONS'!$V683&lt;='SUIVI DES VERIFICATIONS'!$AD683,0,'SUIVI DES VERIFICATIONS'!$V683-'SUIVI DES VERIFICATIONS'!$AD683))</f>
        <v>0</v>
      </c>
      <c r="AC683" s="134" t="str">
        <f t="shared" si="21"/>
        <v>AVRIL</v>
      </c>
      <c r="AD683" s="135">
        <f>VLOOKUP('SUIVI DES VERIFICATIONS'!$AC683,'Liste 2'!$D$1:$E$12,2,FALSE)</f>
        <v>43585</v>
      </c>
      <c r="AE683" s="134">
        <f>IF('SUIVI DES VERIFICATIONS'!$V683="","",(MONTH('SUIVI DES VERIFICATIONS'!$V683))-(MONTH('SUIVI DES VERIFICATIONS'!$AD683)))</f>
        <v>0</v>
      </c>
      <c r="AF683" s="134" t="str">
        <f>IF(V683="","",VLOOKUP(MONTH(V683),LISTES!$A$15:$B$26,2,FALSE))</f>
        <v>AVRIL</v>
      </c>
      <c r="AG683" s="136"/>
      <c r="AH683" s="81"/>
      <c r="AI683" s="81"/>
      <c r="AJ683" s="81"/>
      <c r="AK683" s="116"/>
      <c r="AL683" s="81"/>
      <c r="AM683" s="117"/>
      <c r="AN683" s="128"/>
      <c r="AO683" s="163">
        <f>IF('SUIVI DES VERIFICATIONS'!$V683&gt;0,IF('SUIVI DES VERIFICATIONS'!$W683="",1,0),0)</f>
        <v>0</v>
      </c>
      <c r="AP683" s="137">
        <f>IF('SUIVI DES VERIFICATIONS'!$V683&gt;0,IF('SUIVI DES VERIFICATIONS'!$X683="",1,0),0)</f>
        <v>0</v>
      </c>
      <c r="AQ683" s="137">
        <f>IF('SUIVI DES VERIFICATIONS'!$V683&gt;0,IF('SUIVI DES VERIFICATIONS'!$AG683="",1,0),0)</f>
        <v>1</v>
      </c>
      <c r="AR683" s="152" t="str">
        <f>IF(Y683="","",VLOOKUP(Y683,'[1]TABLEAU LC1'!A:A,1,FALSE))</f>
        <v>2019-1413</v>
      </c>
    </row>
    <row r="684" spans="1:44" ht="30" customHeight="1">
      <c r="A684" s="94" t="str">
        <f t="shared" si="20"/>
        <v>43108-5-8-4</v>
      </c>
      <c r="B684" s="88">
        <v>43108</v>
      </c>
      <c r="C684" s="87" t="str">
        <f>VLOOKUP(A684,'Liste détentions mat2k'!$A$1:$I$2946,3,FALSE)</f>
        <v xml:space="preserve">GSBDD TOULON 2019             </v>
      </c>
      <c r="D684" s="89">
        <v>5</v>
      </c>
      <c r="E684" s="89">
        <v>8</v>
      </c>
      <c r="F684" s="89">
        <v>4</v>
      </c>
      <c r="G684" s="87" t="str">
        <f>IF('SUIVI DES VERIFICATIONS'!$D684="","",VLOOKUP(A684,'Liste détentions mat2k'!$A$1:$I$2946,5,FALSE))</f>
        <v xml:space="preserve">SSC - SOUTIEN DE L'HOMME      </v>
      </c>
      <c r="H684" s="87" t="str">
        <f>IF('SUIVI DES VERIFICATIONS'!$E684="","",VLOOKUP(A684,'Liste détentions mat2k'!$A$1:$I$2946,7,FALSE))</f>
        <v xml:space="preserve">SALON A TOULON                </v>
      </c>
      <c r="I684" s="101" t="str">
        <f>IF('SUIVI DES VERIFICATIONS'!$F684="","",VLOOKUP(A684,'Liste détentions mat2k'!$A$1:$I$2946,9,FALSE))</f>
        <v xml:space="preserve">MATERIEL DIVERS               </v>
      </c>
      <c r="J684" s="108" t="s">
        <v>525</v>
      </c>
      <c r="K684" s="105" t="s">
        <v>525</v>
      </c>
      <c r="L684" s="105" t="s">
        <v>525</v>
      </c>
      <c r="M684" s="105" t="s">
        <v>525</v>
      </c>
      <c r="N684" s="105" t="s">
        <v>526</v>
      </c>
      <c r="O684" s="105" t="s">
        <v>525</v>
      </c>
      <c r="P684" s="105"/>
      <c r="Q684" s="105"/>
      <c r="R684" s="105"/>
      <c r="S684" s="105"/>
      <c r="T684" s="105"/>
      <c r="U684" s="113"/>
      <c r="V684" s="122">
        <v>43495</v>
      </c>
      <c r="W684" s="119" t="s">
        <v>543</v>
      </c>
      <c r="X684" s="119" t="s">
        <v>825</v>
      </c>
      <c r="Y684" s="127" t="s">
        <v>577</v>
      </c>
      <c r="Z684" s="122"/>
      <c r="AA684" s="131"/>
      <c r="AB684" s="149">
        <f>IF('SUIVI DES VERIFICATIONS'!$V684="","",IF('SUIVI DES VERIFICATIONS'!$V684&lt;='SUIVI DES VERIFICATIONS'!$AD684,0,'SUIVI DES VERIFICATIONS'!$V684-'SUIVI DES VERIFICATIONS'!$AD684))</f>
        <v>0</v>
      </c>
      <c r="AC684" s="138" t="str">
        <f t="shared" si="21"/>
        <v>MAI</v>
      </c>
      <c r="AD684" s="139">
        <f>VLOOKUP('SUIVI DES VERIFICATIONS'!$AC684,'Liste 2'!$D$1:$E$12,2,FALSE)</f>
        <v>43616</v>
      </c>
      <c r="AE684" s="138">
        <f>IF('SUIVI DES VERIFICATIONS'!$V684="","",(MONTH('SUIVI DES VERIFICATIONS'!$V684))-(MONTH('SUIVI DES VERIFICATIONS'!$AD684)))</f>
        <v>-4</v>
      </c>
      <c r="AF684" s="138" t="str">
        <f>IF(V684="","",VLOOKUP(MONTH(V684),LISTES!$A$15:$B$26,2,FALSE))</f>
        <v>JANVIER</v>
      </c>
      <c r="AG684" s="140" t="s">
        <v>6</v>
      </c>
      <c r="AH684" s="87"/>
      <c r="AI684" s="87"/>
      <c r="AJ684" s="87"/>
      <c r="AK684" s="118"/>
      <c r="AL684" s="87"/>
      <c r="AM684" s="119"/>
      <c r="AN684" s="127"/>
      <c r="AO684" s="162">
        <f>IF('SUIVI DES VERIFICATIONS'!$V684&gt;0,IF('SUIVI DES VERIFICATIONS'!$W684="",1,0),0)</f>
        <v>0</v>
      </c>
      <c r="AP684" s="141">
        <f>IF('SUIVI DES VERIFICATIONS'!$V684&gt;0,IF('SUIVI DES VERIFICATIONS'!$X684="",1,0),0)</f>
        <v>0</v>
      </c>
      <c r="AQ684" s="141">
        <f>IF('SUIVI DES VERIFICATIONS'!$V684&gt;0,IF('SUIVI DES VERIFICATIONS'!$AG684="",1,0),0)</f>
        <v>0</v>
      </c>
      <c r="AR684" s="150" t="str">
        <f>IF(Y684="","",VLOOKUP(Y684,'[1]TABLEAU LC1'!A:A,1,FALSE))</f>
        <v>2019-185</v>
      </c>
    </row>
    <row r="685" spans="1:44" ht="30" customHeight="1">
      <c r="A685" s="95" t="str">
        <f t="shared" si="20"/>
        <v>43108-5-8-5</v>
      </c>
      <c r="B685" s="85">
        <v>43108</v>
      </c>
      <c r="C685" s="81" t="str">
        <f>VLOOKUP(A685,'Liste détentions mat2k'!$A$1:$I$2946,3,FALSE)</f>
        <v xml:space="preserve">GSBDD TOULON 2019             </v>
      </c>
      <c r="D685" s="86">
        <v>5</v>
      </c>
      <c r="E685" s="86">
        <v>8</v>
      </c>
      <c r="F685" s="86">
        <v>5</v>
      </c>
      <c r="G685" s="81" t="str">
        <f>IF('SUIVI DES VERIFICATIONS'!$D685="","",VLOOKUP(A685,'Liste détentions mat2k'!$A$1:$I$2946,5,FALSE))</f>
        <v xml:space="preserve">SSC - SOUTIEN DE L'HOMME      </v>
      </c>
      <c r="H685" s="81" t="str">
        <f>IF('SUIVI DES VERIFICATIONS'!$E685="","",VLOOKUP(A685,'Liste détentions mat2k'!$A$1:$I$2946,7,FALSE))</f>
        <v xml:space="preserve">SALON A TOULON                </v>
      </c>
      <c r="I685" s="102" t="str">
        <f>IF('SUIVI DES VERIFICATIONS'!$F685="","",VLOOKUP(A685,'Liste détentions mat2k'!$A$1:$I$2946,9,FALSE))</f>
        <v xml:space="preserve">PATRIMOINE                    </v>
      </c>
      <c r="J685" s="109" t="s">
        <v>525</v>
      </c>
      <c r="K685" s="104" t="s">
        <v>525</v>
      </c>
      <c r="L685" s="104" t="s">
        <v>525</v>
      </c>
      <c r="M685" s="104" t="s">
        <v>526</v>
      </c>
      <c r="N685" s="104" t="s">
        <v>525</v>
      </c>
      <c r="O685" s="104" t="s">
        <v>525</v>
      </c>
      <c r="P685" s="104"/>
      <c r="Q685" s="104"/>
      <c r="R685" s="104"/>
      <c r="S685" s="104"/>
      <c r="T685" s="104"/>
      <c r="U685" s="114"/>
      <c r="V685" s="123">
        <v>43557</v>
      </c>
      <c r="W685" s="117" t="s">
        <v>542</v>
      </c>
      <c r="X685" s="117" t="s">
        <v>825</v>
      </c>
      <c r="Y685" s="128" t="s">
        <v>1105</v>
      </c>
      <c r="Z685" s="123">
        <v>43553</v>
      </c>
      <c r="AA685" s="132"/>
      <c r="AB685" s="151">
        <f>IF('SUIVI DES VERIFICATIONS'!$V685="","",IF('SUIVI DES VERIFICATIONS'!$V685&lt;='SUIVI DES VERIFICATIONS'!$AD685,0,'SUIVI DES VERIFICATIONS'!$V685-'SUIVI DES VERIFICATIONS'!$AD685))</f>
        <v>0</v>
      </c>
      <c r="AC685" s="134" t="str">
        <f t="shared" si="21"/>
        <v>AVRIL</v>
      </c>
      <c r="AD685" s="135">
        <f>VLOOKUP('SUIVI DES VERIFICATIONS'!$AC685,'Liste 2'!$D$1:$E$12,2,FALSE)</f>
        <v>43585</v>
      </c>
      <c r="AE685" s="134">
        <f>IF('SUIVI DES VERIFICATIONS'!$V685="","",(MONTH('SUIVI DES VERIFICATIONS'!$V685))-(MONTH('SUIVI DES VERIFICATIONS'!$AD685)))</f>
        <v>0</v>
      </c>
      <c r="AF685" s="134" t="str">
        <f>IF(V685="","",VLOOKUP(MONTH(V685),LISTES!$A$15:$B$26,2,FALSE))</f>
        <v>AVRIL</v>
      </c>
      <c r="AG685" s="136"/>
      <c r="AH685" s="81"/>
      <c r="AI685" s="81"/>
      <c r="AJ685" s="81"/>
      <c r="AK685" s="116"/>
      <c r="AL685" s="81"/>
      <c r="AM685" s="117"/>
      <c r="AN685" s="128"/>
      <c r="AO685" s="163">
        <f>IF('SUIVI DES VERIFICATIONS'!$V685&gt;0,IF('SUIVI DES VERIFICATIONS'!$W685="",1,0),0)</f>
        <v>0</v>
      </c>
      <c r="AP685" s="137">
        <f>IF('SUIVI DES VERIFICATIONS'!$V685&gt;0,IF('SUIVI DES VERIFICATIONS'!$X685="",1,0),0)</f>
        <v>0</v>
      </c>
      <c r="AQ685" s="137">
        <f>IF('SUIVI DES VERIFICATIONS'!$V685&gt;0,IF('SUIVI DES VERIFICATIONS'!$AG685="",1,0),0)</f>
        <v>1</v>
      </c>
      <c r="AR685" s="152" t="str">
        <f>IF(Y685="","",VLOOKUP(Y685,'[1]TABLEAU LC1'!A:A,1,FALSE))</f>
        <v>2019-1411</v>
      </c>
    </row>
    <row r="686" spans="1:44" ht="30" customHeight="1">
      <c r="A686" s="94" t="str">
        <f t="shared" si="20"/>
        <v>43108-5-8-7</v>
      </c>
      <c r="B686" s="88">
        <v>43108</v>
      </c>
      <c r="C686" s="87" t="str">
        <f>VLOOKUP(A686,'Liste détentions mat2k'!$A$1:$I$2946,3,FALSE)</f>
        <v xml:space="preserve">GSBDD TOULON 2019             </v>
      </c>
      <c r="D686" s="89">
        <v>5</v>
      </c>
      <c r="E686" s="89">
        <v>8</v>
      </c>
      <c r="F686" s="89">
        <v>7</v>
      </c>
      <c r="G686" s="87" t="str">
        <f>IF('SUIVI DES VERIFICATIONS'!$D686="","",VLOOKUP(A686,'Liste détentions mat2k'!$A$1:$I$2946,5,FALSE))</f>
        <v xml:space="preserve">SSC - SOUTIEN DE L'HOMME      </v>
      </c>
      <c r="H686" s="87" t="str">
        <f>IF('SUIVI DES VERIFICATIONS'!$E686="","",VLOOKUP(A686,'Liste détentions mat2k'!$A$1:$I$2946,7,FALSE))</f>
        <v xml:space="preserve">SALON A TOULON                </v>
      </c>
      <c r="I686" s="101" t="str">
        <f>IF('SUIVI DES VERIFICATIONS'!$F686="","",VLOOKUP(A686,'Liste détentions mat2k'!$A$1:$I$2946,9,FALSE))</f>
        <v xml:space="preserve">TELEPHONIE                    </v>
      </c>
      <c r="J686" s="108" t="s">
        <v>525</v>
      </c>
      <c r="K686" s="105" t="s">
        <v>525</v>
      </c>
      <c r="L686" s="105" t="s">
        <v>525</v>
      </c>
      <c r="M686" s="105" t="s">
        <v>526</v>
      </c>
      <c r="N686" s="105" t="s">
        <v>525</v>
      </c>
      <c r="O686" s="105" t="s">
        <v>525</v>
      </c>
      <c r="P686" s="105"/>
      <c r="Q686" s="105"/>
      <c r="R686" s="105"/>
      <c r="S686" s="105"/>
      <c r="T686" s="105"/>
      <c r="U686" s="113"/>
      <c r="V686" s="122">
        <v>43559</v>
      </c>
      <c r="W686" s="119" t="s">
        <v>542</v>
      </c>
      <c r="X686" s="119" t="s">
        <v>825</v>
      </c>
      <c r="Y686" s="127" t="s">
        <v>1106</v>
      </c>
      <c r="Z686" s="122">
        <v>43553</v>
      </c>
      <c r="AA686" s="131"/>
      <c r="AB686" s="149">
        <f>IF('SUIVI DES VERIFICATIONS'!$V686="","",IF('SUIVI DES VERIFICATIONS'!$V686&lt;='SUIVI DES VERIFICATIONS'!$AD686,0,'SUIVI DES VERIFICATIONS'!$V686-'SUIVI DES VERIFICATIONS'!$AD686))</f>
        <v>0</v>
      </c>
      <c r="AC686" s="138" t="str">
        <f t="shared" si="21"/>
        <v>AVRIL</v>
      </c>
      <c r="AD686" s="139">
        <f>VLOOKUP('SUIVI DES VERIFICATIONS'!$AC686,'Liste 2'!$D$1:$E$12,2,FALSE)</f>
        <v>43585</v>
      </c>
      <c r="AE686" s="138">
        <f>IF('SUIVI DES VERIFICATIONS'!$V686="","",(MONTH('SUIVI DES VERIFICATIONS'!$V686))-(MONTH('SUIVI DES VERIFICATIONS'!$AD686)))</f>
        <v>0</v>
      </c>
      <c r="AF686" s="138" t="str">
        <f>IF(V686="","",VLOOKUP(MONTH(V686),LISTES!$A$15:$B$26,2,FALSE))</f>
        <v>AVRIL</v>
      </c>
      <c r="AG686" s="140"/>
      <c r="AH686" s="87"/>
      <c r="AI686" s="87"/>
      <c r="AJ686" s="87"/>
      <c r="AK686" s="118"/>
      <c r="AL686" s="87"/>
      <c r="AM686" s="119"/>
      <c r="AN686" s="127"/>
      <c r="AO686" s="162">
        <f>IF('SUIVI DES VERIFICATIONS'!$V686&gt;0,IF('SUIVI DES VERIFICATIONS'!$W686="",1,0),0)</f>
        <v>0</v>
      </c>
      <c r="AP686" s="141">
        <f>IF('SUIVI DES VERIFICATIONS'!$V686&gt;0,IF('SUIVI DES VERIFICATIONS'!$X686="",1,0),0)</f>
        <v>0</v>
      </c>
      <c r="AQ686" s="141">
        <f>IF('SUIVI DES VERIFICATIONS'!$V686&gt;0,IF('SUIVI DES VERIFICATIONS'!$AG686="",1,0),0)</f>
        <v>1</v>
      </c>
      <c r="AR686" s="150" t="str">
        <f>IF(Y686="","",VLOOKUP(Y686,'[1]TABLEAU LC1'!A:A,1,FALSE))</f>
        <v>2019-1412</v>
      </c>
    </row>
    <row r="687" spans="1:44" ht="30" customHeight="1">
      <c r="A687" s="95" t="str">
        <f t="shared" si="20"/>
        <v>43108-5-9-2</v>
      </c>
      <c r="B687" s="85">
        <v>43108</v>
      </c>
      <c r="C687" s="81" t="str">
        <f>VLOOKUP(A687,'Liste détentions mat2k'!$A$1:$I$2946,3,FALSE)</f>
        <v xml:space="preserve">GSBDD TOULON 2019             </v>
      </c>
      <c r="D687" s="86">
        <v>5</v>
      </c>
      <c r="E687" s="86">
        <v>9</v>
      </c>
      <c r="F687" s="86">
        <v>2</v>
      </c>
      <c r="G687" s="81" t="str">
        <f>IF('SUIVI DES VERIFICATIONS'!$D687="","",VLOOKUP(A687,'Liste détentions mat2k'!$A$1:$I$2946,5,FALSE))</f>
        <v xml:space="preserve">SSC - SOUTIEN DE L'HOMME      </v>
      </c>
      <c r="H687" s="81" t="str">
        <f>IF('SUIVI DES VERIFICATIONS'!$E687="","",VLOOKUP(A687,'Liste détentions mat2k'!$A$1:$I$2946,7,FALSE))</f>
        <v xml:space="preserve">SALON B SAINT-MANDRIER        </v>
      </c>
      <c r="I687" s="102" t="str">
        <f>IF('SUIVI DES VERIFICATIONS'!$F687="","",VLOOKUP(A687,'Liste détentions mat2k'!$A$1:$I$2946,9,FALSE))</f>
        <v xml:space="preserve">MANUTENTION LEVAGE STOCKAGE   </v>
      </c>
      <c r="J687" s="109" t="s">
        <v>525</v>
      </c>
      <c r="K687" s="104" t="s">
        <v>525</v>
      </c>
      <c r="L687" s="104" t="s">
        <v>525</v>
      </c>
      <c r="M687" s="104" t="s">
        <v>525</v>
      </c>
      <c r="N687" s="104" t="s">
        <v>526</v>
      </c>
      <c r="O687" s="104" t="s">
        <v>525</v>
      </c>
      <c r="P687" s="104"/>
      <c r="Q687" s="104"/>
      <c r="R687" s="104"/>
      <c r="S687" s="104"/>
      <c r="T687" s="104"/>
      <c r="U687" s="114"/>
      <c r="V687" s="123"/>
      <c r="W687" s="117"/>
      <c r="X687" s="117"/>
      <c r="Y687" s="128"/>
      <c r="Z687" s="123">
        <v>43584</v>
      </c>
      <c r="AA687" s="132"/>
      <c r="AB687" s="151" t="str">
        <f>IF('SUIVI DES VERIFICATIONS'!$V687="","",IF('SUIVI DES VERIFICATIONS'!$V687&lt;='SUIVI DES VERIFICATIONS'!$AD687,0,'SUIVI DES VERIFICATIONS'!$V687-'SUIVI DES VERIFICATIONS'!$AD687))</f>
        <v/>
      </c>
      <c r="AC687" s="134" t="str">
        <f t="shared" si="21"/>
        <v>MAI</v>
      </c>
      <c r="AD687" s="135">
        <f>VLOOKUP('SUIVI DES VERIFICATIONS'!$AC687,'Liste 2'!$D$1:$E$12,2,FALSE)</f>
        <v>43616</v>
      </c>
      <c r="AE687" s="134" t="str">
        <f>IF('SUIVI DES VERIFICATIONS'!$V687="","",(MONTH('SUIVI DES VERIFICATIONS'!$V687))-(MONTH('SUIVI DES VERIFICATIONS'!$AD687)))</f>
        <v/>
      </c>
      <c r="AF687" s="134" t="str">
        <f>IF(V687="","",VLOOKUP(MONTH(V687),LISTES!$A$15:$B$26,2,FALSE))</f>
        <v/>
      </c>
      <c r="AG687" s="136"/>
      <c r="AH687" s="81"/>
      <c r="AI687" s="81"/>
      <c r="AJ687" s="81" t="s">
        <v>529</v>
      </c>
      <c r="AK687" s="116"/>
      <c r="AL687" s="81"/>
      <c r="AM687" s="117"/>
      <c r="AN687" s="128"/>
      <c r="AO687" s="163">
        <f>IF('SUIVI DES VERIFICATIONS'!$V687&gt;0,IF('SUIVI DES VERIFICATIONS'!$W687="",1,0),0)</f>
        <v>0</v>
      </c>
      <c r="AP687" s="137">
        <f>IF('SUIVI DES VERIFICATIONS'!$V687&gt;0,IF('SUIVI DES VERIFICATIONS'!$X687="",1,0),0)</f>
        <v>0</v>
      </c>
      <c r="AQ687" s="137">
        <f>IF('SUIVI DES VERIFICATIONS'!$V687&gt;0,IF('SUIVI DES VERIFICATIONS'!$AG687="",1,0),0)</f>
        <v>0</v>
      </c>
      <c r="AR687" s="152" t="str">
        <f>IF(Y687="","",VLOOKUP(Y687,'[1]TABLEAU LC1'!A:A,1,FALSE))</f>
        <v/>
      </c>
    </row>
    <row r="688" spans="1:44" ht="30" customHeight="1">
      <c r="A688" s="94" t="str">
        <f t="shared" si="20"/>
        <v>43108-5-9-3</v>
      </c>
      <c r="B688" s="88">
        <v>43108</v>
      </c>
      <c r="C688" s="87" t="str">
        <f>VLOOKUP(A688,'Liste détentions mat2k'!$A$1:$I$2946,3,FALSE)</f>
        <v xml:space="preserve">GSBDD TOULON 2019             </v>
      </c>
      <c r="D688" s="89">
        <v>5</v>
      </c>
      <c r="E688" s="89">
        <v>9</v>
      </c>
      <c r="F688" s="89">
        <v>3</v>
      </c>
      <c r="G688" s="87" t="str">
        <f>IF('SUIVI DES VERIFICATIONS'!$D688="","",VLOOKUP(A688,'Liste détentions mat2k'!$A$1:$I$2946,5,FALSE))</f>
        <v xml:space="preserve">SSC - SOUTIEN DE L'HOMME      </v>
      </c>
      <c r="H688" s="87" t="str">
        <f>IF('SUIVI DES VERIFICATIONS'!$E688="","",VLOOKUP(A688,'Liste détentions mat2k'!$A$1:$I$2946,7,FALSE))</f>
        <v xml:space="preserve">SALON B SAINT-MANDRIER        </v>
      </c>
      <c r="I688" s="101" t="str">
        <f>IF('SUIVI DES VERIFICATIONS'!$F688="","",VLOOKUP(A688,'Liste détentions mat2k'!$A$1:$I$2946,9,FALSE))</f>
        <v xml:space="preserve">MACHINE OUTILS ACCESSOIRES    </v>
      </c>
      <c r="J688" s="108" t="s">
        <v>525</v>
      </c>
      <c r="K688" s="105" t="s">
        <v>526</v>
      </c>
      <c r="L688" s="105" t="s">
        <v>525</v>
      </c>
      <c r="M688" s="105" t="s">
        <v>525</v>
      </c>
      <c r="N688" s="105" t="s">
        <v>525</v>
      </c>
      <c r="O688" s="105" t="s">
        <v>525</v>
      </c>
      <c r="P688" s="105"/>
      <c r="Q688" s="105"/>
      <c r="R688" s="105"/>
      <c r="S688" s="105"/>
      <c r="T688" s="105"/>
      <c r="U688" s="113"/>
      <c r="V688" s="122">
        <v>43507</v>
      </c>
      <c r="W688" s="119" t="s">
        <v>542</v>
      </c>
      <c r="X688" s="119" t="s">
        <v>825</v>
      </c>
      <c r="Y688" s="127" t="s">
        <v>702</v>
      </c>
      <c r="Z688" s="122">
        <v>43497</v>
      </c>
      <c r="AA688" s="131"/>
      <c r="AB688" s="149">
        <f>IF('SUIVI DES VERIFICATIONS'!$V688="","",IF('SUIVI DES VERIFICATIONS'!$V688&lt;='SUIVI DES VERIFICATIONS'!$AD688,0,'SUIVI DES VERIFICATIONS'!$V688-'SUIVI DES VERIFICATIONS'!$AD688))</f>
        <v>0</v>
      </c>
      <c r="AC688" s="138" t="str">
        <f t="shared" si="21"/>
        <v>FEVRIER</v>
      </c>
      <c r="AD688" s="139">
        <f>VLOOKUP('SUIVI DES VERIFICATIONS'!$AC688,'Liste 2'!$D$1:$E$12,2,FALSE)</f>
        <v>43524</v>
      </c>
      <c r="AE688" s="138">
        <f>IF('SUIVI DES VERIFICATIONS'!$V688="","",(MONTH('SUIVI DES VERIFICATIONS'!$V688))-(MONTH('SUIVI DES VERIFICATIONS'!$AD688)))</f>
        <v>0</v>
      </c>
      <c r="AF688" s="138" t="str">
        <f>IF(V688="","",VLOOKUP(MONTH(V688),LISTES!$A$15:$B$26,2,FALSE))</f>
        <v>FEVRIER</v>
      </c>
      <c r="AG688" s="140" t="s">
        <v>7</v>
      </c>
      <c r="AH688" s="87"/>
      <c r="AI688" s="87"/>
      <c r="AJ688" s="87"/>
      <c r="AK688" s="118"/>
      <c r="AL688" s="87"/>
      <c r="AM688" s="119"/>
      <c r="AN688" s="127"/>
      <c r="AO688" s="162">
        <f>IF('SUIVI DES VERIFICATIONS'!$V688&gt;0,IF('SUIVI DES VERIFICATIONS'!$W688="",1,0),0)</f>
        <v>0</v>
      </c>
      <c r="AP688" s="141">
        <f>IF('SUIVI DES VERIFICATIONS'!$V688&gt;0,IF('SUIVI DES VERIFICATIONS'!$X688="",1,0),0)</f>
        <v>0</v>
      </c>
      <c r="AQ688" s="141">
        <f>IF('SUIVI DES VERIFICATIONS'!$V688&gt;0,IF('SUIVI DES VERIFICATIONS'!$AG688="",1,0),0)</f>
        <v>0</v>
      </c>
      <c r="AR688" s="150" t="str">
        <f>IF(Y688="","",VLOOKUP(Y688,'[1]TABLEAU LC1'!A:A,1,FALSE))</f>
        <v>2019-466</v>
      </c>
    </row>
    <row r="689" spans="1:44" ht="30" customHeight="1">
      <c r="A689" s="95" t="str">
        <f t="shared" si="20"/>
        <v>43108-5-9-4</v>
      </c>
      <c r="B689" s="85">
        <v>43108</v>
      </c>
      <c r="C689" s="81" t="str">
        <f>VLOOKUP(A689,'Liste détentions mat2k'!$A$1:$I$2946,3,FALSE)</f>
        <v xml:space="preserve">GSBDD TOULON 2019             </v>
      </c>
      <c r="D689" s="86">
        <v>5</v>
      </c>
      <c r="E689" s="86">
        <v>9</v>
      </c>
      <c r="F689" s="86">
        <v>4</v>
      </c>
      <c r="G689" s="81" t="str">
        <f>IF('SUIVI DES VERIFICATIONS'!$D689="","",VLOOKUP(A689,'Liste détentions mat2k'!$A$1:$I$2946,5,FALSE))</f>
        <v xml:space="preserve">SSC - SOUTIEN DE L'HOMME      </v>
      </c>
      <c r="H689" s="81" t="str">
        <f>IF('SUIVI DES VERIFICATIONS'!$E689="","",VLOOKUP(A689,'Liste détentions mat2k'!$A$1:$I$2946,7,FALSE))</f>
        <v xml:space="preserve">SALON B SAINT-MANDRIER        </v>
      </c>
      <c r="I689" s="102" t="str">
        <f>IF('SUIVI DES VERIFICATIONS'!$F689="","",VLOOKUP(A689,'Liste détentions mat2k'!$A$1:$I$2946,9,FALSE))</f>
        <v xml:space="preserve">MATERIEL DIVERS               </v>
      </c>
      <c r="J689" s="109" t="s">
        <v>525</v>
      </c>
      <c r="K689" s="104" t="s">
        <v>525</v>
      </c>
      <c r="L689" s="104" t="s">
        <v>526</v>
      </c>
      <c r="M689" s="104" t="s">
        <v>525</v>
      </c>
      <c r="N689" s="104" t="s">
        <v>525</v>
      </c>
      <c r="O689" s="104" t="s">
        <v>525</v>
      </c>
      <c r="P689" s="104"/>
      <c r="Q689" s="104"/>
      <c r="R689" s="104"/>
      <c r="S689" s="104"/>
      <c r="T689" s="104"/>
      <c r="U689" s="114"/>
      <c r="V689" s="123">
        <v>43524</v>
      </c>
      <c r="W689" s="117" t="s">
        <v>542</v>
      </c>
      <c r="X689" s="117" t="s">
        <v>825</v>
      </c>
      <c r="Y689" s="128" t="s">
        <v>771</v>
      </c>
      <c r="Z689" s="123">
        <v>43525</v>
      </c>
      <c r="AA689" s="132"/>
      <c r="AB689" s="151">
        <f>IF('SUIVI DES VERIFICATIONS'!$V689="","",IF('SUIVI DES VERIFICATIONS'!$V689&lt;='SUIVI DES VERIFICATIONS'!$AD689,0,'SUIVI DES VERIFICATIONS'!$V689-'SUIVI DES VERIFICATIONS'!$AD689))</f>
        <v>0</v>
      </c>
      <c r="AC689" s="134" t="str">
        <f t="shared" si="21"/>
        <v>MARS</v>
      </c>
      <c r="AD689" s="135">
        <f>VLOOKUP('SUIVI DES VERIFICATIONS'!$AC689,'Liste 2'!$D$1:$E$12,2,FALSE)</f>
        <v>43555</v>
      </c>
      <c r="AE689" s="134">
        <f>IF('SUIVI DES VERIFICATIONS'!$V689="","",(MONTH('SUIVI DES VERIFICATIONS'!$V689))-(MONTH('SUIVI DES VERIFICATIONS'!$AD689)))</f>
        <v>-1</v>
      </c>
      <c r="AF689" s="134" t="str">
        <f>IF(V689="","",VLOOKUP(MONTH(V689),LISTES!$A$15:$B$26,2,FALSE))</f>
        <v>FEVRIER</v>
      </c>
      <c r="AG689" s="136" t="s">
        <v>7</v>
      </c>
      <c r="AH689" s="81"/>
      <c r="AI689" s="81"/>
      <c r="AJ689" s="81"/>
      <c r="AK689" s="116"/>
      <c r="AL689" s="81"/>
      <c r="AM689" s="117"/>
      <c r="AN689" s="128"/>
      <c r="AO689" s="163">
        <f>IF('SUIVI DES VERIFICATIONS'!$V689&gt;0,IF('SUIVI DES VERIFICATIONS'!$W689="",1,0),0)</f>
        <v>0</v>
      </c>
      <c r="AP689" s="137">
        <f>IF('SUIVI DES VERIFICATIONS'!$V689&gt;0,IF('SUIVI DES VERIFICATIONS'!$X689="",1,0),0)</f>
        <v>0</v>
      </c>
      <c r="AQ689" s="137">
        <f>IF('SUIVI DES VERIFICATIONS'!$V689&gt;0,IF('SUIVI DES VERIFICATIONS'!$AG689="",1,0),0)</f>
        <v>0</v>
      </c>
      <c r="AR689" s="152" t="str">
        <f>IF(Y689="","",VLOOKUP(Y689,'[1]TABLEAU LC1'!A:A,1,FALSE))</f>
        <v>2019-575</v>
      </c>
    </row>
    <row r="690" spans="1:44" ht="30" customHeight="1">
      <c r="A690" s="94" t="str">
        <f t="shared" si="20"/>
        <v>43108-6-1-1</v>
      </c>
      <c r="B690" s="88">
        <v>43108</v>
      </c>
      <c r="C690" s="87" t="str">
        <f>VLOOKUP(A690,'Liste détentions mat2k'!$A$1:$I$2946,3,FALSE)</f>
        <v xml:space="preserve">GSBDD TOULON 2019             </v>
      </c>
      <c r="D690" s="89">
        <v>6</v>
      </c>
      <c r="E690" s="89">
        <v>1</v>
      </c>
      <c r="F690" s="89">
        <v>1</v>
      </c>
      <c r="G690" s="87" t="str">
        <f>IF('SUIVI DES VERIFICATIONS'!$D690="","",VLOOKUP(A690,'Liste détentions mat2k'!$A$1:$I$2946,5,FALSE))</f>
        <v xml:space="preserve">SSV - CERCLE BASE DEFENSE TLN </v>
      </c>
      <c r="H690" s="87" t="str">
        <f>IF('SUIVI DES VERIFICATIONS'!$E690="","",VLOOKUP(A690,'Liste détentions mat2k'!$A$1:$I$2946,7,FALSE))</f>
        <v xml:space="preserve">SERVICE DES COOPERATIVES      </v>
      </c>
      <c r="I690" s="101" t="str">
        <f>IF('SUIVI DES VERIFICATIONS'!$F690="","",VLOOKUP(A690,'Liste détentions mat2k'!$A$1:$I$2946,9,FALSE))</f>
        <v xml:space="preserve">MATERIEL MARINE               </v>
      </c>
      <c r="J690" s="108" t="s">
        <v>525</v>
      </c>
      <c r="K690" s="105" t="s">
        <v>525</v>
      </c>
      <c r="L690" s="105" t="s">
        <v>525</v>
      </c>
      <c r="M690" s="105" t="s">
        <v>525</v>
      </c>
      <c r="N690" s="105" t="s">
        <v>526</v>
      </c>
      <c r="O690" s="105" t="s">
        <v>525</v>
      </c>
      <c r="P690" s="105"/>
      <c r="Q690" s="105"/>
      <c r="R690" s="105"/>
      <c r="S690" s="105"/>
      <c r="T690" s="105"/>
      <c r="U690" s="113"/>
      <c r="V690" s="122">
        <v>43584</v>
      </c>
      <c r="W690" s="119" t="s">
        <v>542</v>
      </c>
      <c r="X690" s="119" t="s">
        <v>825</v>
      </c>
      <c r="Y690" s="127" t="s">
        <v>1113</v>
      </c>
      <c r="Z690" s="122">
        <v>43584</v>
      </c>
      <c r="AA690" s="131"/>
      <c r="AB690" s="149">
        <f>IF('SUIVI DES VERIFICATIONS'!$V690="","",IF('SUIVI DES VERIFICATIONS'!$V690&lt;='SUIVI DES VERIFICATIONS'!$AD690,0,'SUIVI DES VERIFICATIONS'!$V690-'SUIVI DES VERIFICATIONS'!$AD690))</f>
        <v>0</v>
      </c>
      <c r="AC690" s="138" t="str">
        <f t="shared" si="21"/>
        <v>MAI</v>
      </c>
      <c r="AD690" s="139">
        <f>VLOOKUP('SUIVI DES VERIFICATIONS'!$AC690,'Liste 2'!$D$1:$E$12,2,FALSE)</f>
        <v>43616</v>
      </c>
      <c r="AE690" s="138">
        <f>IF('SUIVI DES VERIFICATIONS'!$V690="","",(MONTH('SUIVI DES VERIFICATIONS'!$V690))-(MONTH('SUIVI DES VERIFICATIONS'!$AD690)))</f>
        <v>-1</v>
      </c>
      <c r="AF690" s="138" t="str">
        <f>IF(V690="","",VLOOKUP(MONTH(V690),LISTES!$A$15:$B$26,2,FALSE))</f>
        <v>AVRIL</v>
      </c>
      <c r="AG690" s="140"/>
      <c r="AH690" s="87"/>
      <c r="AI690" s="87"/>
      <c r="AJ690" s="87"/>
      <c r="AK690" s="118"/>
      <c r="AL690" s="87"/>
      <c r="AM690" s="119"/>
      <c r="AN690" s="127"/>
      <c r="AO690" s="162">
        <f>IF('SUIVI DES VERIFICATIONS'!$V690&gt;0,IF('SUIVI DES VERIFICATIONS'!$W690="",1,0),0)</f>
        <v>0</v>
      </c>
      <c r="AP690" s="141">
        <f>IF('SUIVI DES VERIFICATIONS'!$V690&gt;0,IF('SUIVI DES VERIFICATIONS'!$X690="",1,0),0)</f>
        <v>0</v>
      </c>
      <c r="AQ690" s="141">
        <f>IF('SUIVI DES VERIFICATIONS'!$V690&gt;0,IF('SUIVI DES VERIFICATIONS'!$AG690="",1,0),0)</f>
        <v>1</v>
      </c>
      <c r="AR690" s="150" t="str">
        <f>IF(Y690="","",VLOOKUP(Y690,'[1]TABLEAU LC1'!A:A,1,FALSE))</f>
        <v>2019-1400</v>
      </c>
    </row>
    <row r="691" spans="1:44" ht="30" customHeight="1">
      <c r="A691" s="95" t="str">
        <f t="shared" si="20"/>
        <v>43108-6-2-1</v>
      </c>
      <c r="B691" s="85">
        <v>43108</v>
      </c>
      <c r="C691" s="81" t="str">
        <f>VLOOKUP(A691,'Liste détentions mat2k'!$A$1:$I$2946,3,FALSE)</f>
        <v xml:space="preserve">GSBDD TOULON 2019             </v>
      </c>
      <c r="D691" s="86">
        <v>6</v>
      </c>
      <c r="E691" s="86">
        <v>2</v>
      </c>
      <c r="F691" s="86">
        <v>1</v>
      </c>
      <c r="G691" s="81" t="str">
        <f>IF('SUIVI DES VERIFICATIONS'!$D691="","",VLOOKUP(A691,'Liste détentions mat2k'!$A$1:$I$2946,5,FALSE))</f>
        <v xml:space="preserve">SSV - CERCLE BASE DEFENSE TLN </v>
      </c>
      <c r="H691" s="81" t="str">
        <f>IF('SUIVI DES VERIFICATIONS'!$E691="","",VLOOKUP(A691,'Liste détentions mat2k'!$A$1:$I$2946,7,FALSE))</f>
        <v xml:space="preserve">CLUB NAUTIQUE DE LA MARINE    </v>
      </c>
      <c r="I691" s="102" t="str">
        <f>IF('SUIVI DES VERIFICATIONS'!$F691="","",VLOOKUP(A691,'Liste détentions mat2k'!$A$1:$I$2946,9,FALSE))</f>
        <v xml:space="preserve">MANOEUVRE                     </v>
      </c>
      <c r="J691" s="109"/>
      <c r="K691" s="104" t="s">
        <v>525</v>
      </c>
      <c r="L691" s="104" t="s">
        <v>525</v>
      </c>
      <c r="M691" s="104" t="s">
        <v>525</v>
      </c>
      <c r="N691" s="104" t="s">
        <v>525</v>
      </c>
      <c r="O691" s="104" t="s">
        <v>526</v>
      </c>
      <c r="P691" s="104"/>
      <c r="Q691" s="104"/>
      <c r="R691" s="104"/>
      <c r="S691" s="104"/>
      <c r="T691" s="104"/>
      <c r="U691" s="114"/>
      <c r="V691" s="123">
        <v>43564</v>
      </c>
      <c r="W691" s="117" t="s">
        <v>542</v>
      </c>
      <c r="X691" s="117" t="s">
        <v>825</v>
      </c>
      <c r="Y691" s="128" t="s">
        <v>1069</v>
      </c>
      <c r="Z691" s="123"/>
      <c r="AA691" s="132"/>
      <c r="AB691" s="151">
        <f>IF('SUIVI DES VERIFICATIONS'!$V691="","",IF('SUIVI DES VERIFICATIONS'!$V691&lt;='SUIVI DES VERIFICATIONS'!$AD691,0,'SUIVI DES VERIFICATIONS'!$V691-'SUIVI DES VERIFICATIONS'!$AD691))</f>
        <v>0</v>
      </c>
      <c r="AC691" s="134" t="str">
        <f t="shared" si="21"/>
        <v>JUIN</v>
      </c>
      <c r="AD691" s="135">
        <f>VLOOKUP('SUIVI DES VERIFICATIONS'!$AC691,'Liste 2'!$D$1:$E$12,2,FALSE)</f>
        <v>43646</v>
      </c>
      <c r="AE691" s="134">
        <f>IF('SUIVI DES VERIFICATIONS'!$V691="","",(MONTH('SUIVI DES VERIFICATIONS'!$V691))-(MONTH('SUIVI DES VERIFICATIONS'!$AD691)))</f>
        <v>-2</v>
      </c>
      <c r="AF691" s="134" t="str">
        <f>IF(V691="","",VLOOKUP(MONTH(V691),LISTES!$A$15:$B$26,2,FALSE))</f>
        <v>AVRIL</v>
      </c>
      <c r="AG691" s="136" t="s">
        <v>9</v>
      </c>
      <c r="AH691" s="81"/>
      <c r="AI691" s="81"/>
      <c r="AJ691" s="81" t="s">
        <v>529</v>
      </c>
      <c r="AK691" s="116">
        <v>43591</v>
      </c>
      <c r="AL691" s="81"/>
      <c r="AM691" s="117"/>
      <c r="AN691" s="128"/>
      <c r="AO691" s="163">
        <f>IF('SUIVI DES VERIFICATIONS'!$V691&gt;0,IF('SUIVI DES VERIFICATIONS'!$W691="",1,0),0)</f>
        <v>0</v>
      </c>
      <c r="AP691" s="137">
        <f>IF('SUIVI DES VERIFICATIONS'!$V691&gt;0,IF('SUIVI DES VERIFICATIONS'!$X691="",1,0),0)</f>
        <v>0</v>
      </c>
      <c r="AQ691" s="137">
        <f>IF('SUIVI DES VERIFICATIONS'!$V691&gt;0,IF('SUIVI DES VERIFICATIONS'!$AG691="",1,0),0)</f>
        <v>0</v>
      </c>
      <c r="AR691" s="152" t="str">
        <f>IF(Y691="","",VLOOKUP(Y691,'[1]TABLEAU LC1'!A:A,1,FALSE))</f>
        <v>2019-1285</v>
      </c>
    </row>
    <row r="692" spans="1:44" ht="30" customHeight="1">
      <c r="A692" s="94" t="str">
        <f t="shared" si="20"/>
        <v>43108-6-2-3</v>
      </c>
      <c r="B692" s="88">
        <v>43108</v>
      </c>
      <c r="C692" s="87" t="str">
        <f>VLOOKUP(A692,'Liste détentions mat2k'!$A$1:$I$2946,3,FALSE)</f>
        <v xml:space="preserve">GSBDD TOULON 2019             </v>
      </c>
      <c r="D692" s="89">
        <v>6</v>
      </c>
      <c r="E692" s="89">
        <v>2</v>
      </c>
      <c r="F692" s="89">
        <v>3</v>
      </c>
      <c r="G692" s="87" t="str">
        <f>IF('SUIVI DES VERIFICATIONS'!$D692="","",VLOOKUP(A692,'Liste détentions mat2k'!$A$1:$I$2946,5,FALSE))</f>
        <v xml:space="preserve">SSV - CERCLE BASE DEFENSE TLN </v>
      </c>
      <c r="H692" s="87" t="str">
        <f>IF('SUIVI DES VERIFICATIONS'!$E692="","",VLOOKUP(A692,'Liste détentions mat2k'!$A$1:$I$2946,7,FALSE))</f>
        <v xml:space="preserve">CLUB NAUTIQUE DE LA MARINE    </v>
      </c>
      <c r="I692" s="101" t="str">
        <f>IF('SUIVI DES VERIFICATIONS'!$F692="","",VLOOKUP(A692,'Liste détentions mat2k'!$A$1:$I$2946,9,FALSE))</f>
        <v xml:space="preserve">CASERNEMENT                   </v>
      </c>
      <c r="J692" s="108" t="s">
        <v>525</v>
      </c>
      <c r="K692" s="105" t="s">
        <v>525</v>
      </c>
      <c r="L692" s="105" t="s">
        <v>525</v>
      </c>
      <c r="M692" s="105" t="s">
        <v>526</v>
      </c>
      <c r="N692" s="105" t="s">
        <v>525</v>
      </c>
      <c r="O692" s="105" t="s">
        <v>525</v>
      </c>
      <c r="P692" s="105"/>
      <c r="Q692" s="105"/>
      <c r="R692" s="105"/>
      <c r="S692" s="105"/>
      <c r="T692" s="105"/>
      <c r="U692" s="113"/>
      <c r="V692" s="122">
        <v>43564</v>
      </c>
      <c r="W692" s="119" t="s">
        <v>542</v>
      </c>
      <c r="X692" s="119" t="s">
        <v>825</v>
      </c>
      <c r="Y692" s="127" t="s">
        <v>1068</v>
      </c>
      <c r="Z692" s="122">
        <v>43553</v>
      </c>
      <c r="AA692" s="131"/>
      <c r="AB692" s="149">
        <f>IF('SUIVI DES VERIFICATIONS'!$V692="","",IF('SUIVI DES VERIFICATIONS'!$V692&lt;='SUIVI DES VERIFICATIONS'!$AD692,0,'SUIVI DES VERIFICATIONS'!$V692-'SUIVI DES VERIFICATIONS'!$AD692))</f>
        <v>0</v>
      </c>
      <c r="AC692" s="138" t="str">
        <f t="shared" si="21"/>
        <v>AVRIL</v>
      </c>
      <c r="AD692" s="139">
        <f>VLOOKUP('SUIVI DES VERIFICATIONS'!$AC692,'Liste 2'!$D$1:$E$12,2,FALSE)</f>
        <v>43585</v>
      </c>
      <c r="AE692" s="138">
        <f>IF('SUIVI DES VERIFICATIONS'!$V692="","",(MONTH('SUIVI DES VERIFICATIONS'!$V692))-(MONTH('SUIVI DES VERIFICATIONS'!$AD692)))</f>
        <v>0</v>
      </c>
      <c r="AF692" s="138" t="str">
        <f>IF(V692="","",VLOOKUP(MONTH(V692),LISTES!$A$15:$B$26,2,FALSE))</f>
        <v>AVRIL</v>
      </c>
      <c r="AG692" s="140" t="s">
        <v>9</v>
      </c>
      <c r="AH692" s="87"/>
      <c r="AI692" s="87"/>
      <c r="AJ692" s="87"/>
      <c r="AK692" s="118"/>
      <c r="AL692" s="87"/>
      <c r="AM692" s="119"/>
      <c r="AN692" s="127"/>
      <c r="AO692" s="162">
        <f>IF('SUIVI DES VERIFICATIONS'!$V692&gt;0,IF('SUIVI DES VERIFICATIONS'!$W692="",1,0),0)</f>
        <v>0</v>
      </c>
      <c r="AP692" s="141">
        <f>IF('SUIVI DES VERIFICATIONS'!$V692&gt;0,IF('SUIVI DES VERIFICATIONS'!$X692="",1,0),0)</f>
        <v>0</v>
      </c>
      <c r="AQ692" s="141">
        <f>IF('SUIVI DES VERIFICATIONS'!$V692&gt;0,IF('SUIVI DES VERIFICATIONS'!$AG692="",1,0),0)</f>
        <v>0</v>
      </c>
      <c r="AR692" s="150" t="str">
        <f>IF(Y692="","",VLOOKUP(Y692,'[1]TABLEAU LC1'!A:A,1,FALSE))</f>
        <v>2019-1286</v>
      </c>
    </row>
    <row r="693" spans="1:44" ht="30" customHeight="1">
      <c r="A693" s="95" t="str">
        <f t="shared" si="20"/>
        <v>43108-6-2-4</v>
      </c>
      <c r="B693" s="85">
        <v>43108</v>
      </c>
      <c r="C693" s="81" t="str">
        <f>VLOOKUP(A693,'Liste détentions mat2k'!$A$1:$I$2946,3,FALSE)</f>
        <v xml:space="preserve">GSBDD TOULON 2019             </v>
      </c>
      <c r="D693" s="86">
        <v>6</v>
      </c>
      <c r="E693" s="86">
        <v>2</v>
      </c>
      <c r="F693" s="86">
        <v>4</v>
      </c>
      <c r="G693" s="81" t="str">
        <f>IF('SUIVI DES VERIFICATIONS'!$D693="","",VLOOKUP(A693,'Liste détentions mat2k'!$A$1:$I$2946,5,FALSE))</f>
        <v xml:space="preserve">SSV - CERCLE BASE DEFENSE TLN </v>
      </c>
      <c r="H693" s="81" t="str">
        <f>IF('SUIVI DES VERIFICATIONS'!$E693="","",VLOOKUP(A693,'Liste détentions mat2k'!$A$1:$I$2946,7,FALSE))</f>
        <v xml:space="preserve">CLUB NAUTIQUE DE LA MARINE    </v>
      </c>
      <c r="I693" s="102" t="str">
        <f>IF('SUIVI DES VERIFICATIONS'!$F693="","",VLOOKUP(A693,'Liste détentions mat2k'!$A$1:$I$2946,9,FALSE))</f>
        <v xml:space="preserve">MACHINE SECURITE              </v>
      </c>
      <c r="J693" s="109"/>
      <c r="K693" s="104" t="s">
        <v>525</v>
      </c>
      <c r="L693" s="104" t="s">
        <v>525</v>
      </c>
      <c r="M693" s="104" t="s">
        <v>525</v>
      </c>
      <c r="N693" s="104" t="s">
        <v>526</v>
      </c>
      <c r="O693" s="104" t="s">
        <v>525</v>
      </c>
      <c r="P693" s="104"/>
      <c r="Q693" s="104"/>
      <c r="R693" s="104"/>
      <c r="S693" s="104"/>
      <c r="T693" s="104"/>
      <c r="U693" s="114"/>
      <c r="V693" s="123"/>
      <c r="W693" s="117"/>
      <c r="X693" s="117"/>
      <c r="Y693" s="128"/>
      <c r="Z693" s="123">
        <v>43584</v>
      </c>
      <c r="AA693" s="132"/>
      <c r="AB693" s="151" t="str">
        <f>IF('SUIVI DES VERIFICATIONS'!$V693="","",IF('SUIVI DES VERIFICATIONS'!$V693&lt;='SUIVI DES VERIFICATIONS'!$AD693,0,'SUIVI DES VERIFICATIONS'!$V693-'SUIVI DES VERIFICATIONS'!$AD693))</f>
        <v/>
      </c>
      <c r="AC693" s="134" t="str">
        <f t="shared" si="21"/>
        <v>MAI</v>
      </c>
      <c r="AD693" s="135">
        <f>VLOOKUP('SUIVI DES VERIFICATIONS'!$AC693,'Liste 2'!$D$1:$E$12,2,FALSE)</f>
        <v>43616</v>
      </c>
      <c r="AE693" s="134" t="str">
        <f>IF('SUIVI DES VERIFICATIONS'!$V693="","",(MONTH('SUIVI DES VERIFICATIONS'!$V693))-(MONTH('SUIVI DES VERIFICATIONS'!$AD693)))</f>
        <v/>
      </c>
      <c r="AF693" s="134" t="str">
        <f>IF(V693="","",VLOOKUP(MONTH(V693),LISTES!$A$15:$B$26,2,FALSE))</f>
        <v/>
      </c>
      <c r="AG693" s="136"/>
      <c r="AH693" s="81"/>
      <c r="AI693" s="81"/>
      <c r="AJ693" s="81" t="s">
        <v>529</v>
      </c>
      <c r="AK693" s="116"/>
      <c r="AL693" s="81"/>
      <c r="AM693" s="117"/>
      <c r="AN693" s="128"/>
      <c r="AO693" s="163">
        <f>IF('SUIVI DES VERIFICATIONS'!$V693&gt;0,IF('SUIVI DES VERIFICATIONS'!$W693="",1,0),0)</f>
        <v>0</v>
      </c>
      <c r="AP693" s="137">
        <f>IF('SUIVI DES VERIFICATIONS'!$V693&gt;0,IF('SUIVI DES VERIFICATIONS'!$X693="",1,0),0)</f>
        <v>0</v>
      </c>
      <c r="AQ693" s="137">
        <f>IF('SUIVI DES VERIFICATIONS'!$V693&gt;0,IF('SUIVI DES VERIFICATIONS'!$AG693="",1,0),0)</f>
        <v>0</v>
      </c>
      <c r="AR693" s="152" t="str">
        <f>IF(Y693="","",VLOOKUP(Y693,'[1]TABLEAU LC1'!A:A,1,FALSE))</f>
        <v/>
      </c>
    </row>
    <row r="694" spans="1:44" ht="30" customHeight="1">
      <c r="A694" s="94" t="str">
        <f t="shared" si="20"/>
        <v>43108-6-3-7</v>
      </c>
      <c r="B694" s="88">
        <v>43108</v>
      </c>
      <c r="C694" s="87" t="str">
        <f>VLOOKUP(A694,'Liste détentions mat2k'!$A$1:$I$2946,3,FALSE)</f>
        <v xml:space="preserve">GSBDD TOULON 2019             </v>
      </c>
      <c r="D694" s="89">
        <v>6</v>
      </c>
      <c r="E694" s="89">
        <v>3</v>
      </c>
      <c r="F694" s="89">
        <v>7</v>
      </c>
      <c r="G694" s="87" t="str">
        <f>IF('SUIVI DES VERIFICATIONS'!$D694="","",VLOOKUP(A694,'Liste détentions mat2k'!$A$1:$I$2946,5,FALSE))</f>
        <v xml:space="preserve">SSV - CERCLE BASE DEFENSE TLN </v>
      </c>
      <c r="H694" s="87" t="str">
        <f>IF('SUIVI DES VERIFICATIONS'!$E694="","",VLOOKUP(A694,'Liste détentions mat2k'!$A$1:$I$2946,7,FALSE))</f>
        <v xml:space="preserve">ESCALE VAUBAN                 </v>
      </c>
      <c r="I694" s="101" t="str">
        <f>IF('SUIVI DES VERIFICATIONS'!$F694="","",VLOOKUP(A694,'Liste détentions mat2k'!$A$1:$I$2946,9,FALSE))</f>
        <v xml:space="preserve">FORT SAINT LOUIS DIVERS       </v>
      </c>
      <c r="J694" s="108" t="s">
        <v>525</v>
      </c>
      <c r="K694" s="105" t="s">
        <v>525</v>
      </c>
      <c r="L694" s="105" t="s">
        <v>525</v>
      </c>
      <c r="M694" s="105" t="s">
        <v>525</v>
      </c>
      <c r="N694" s="105" t="s">
        <v>526</v>
      </c>
      <c r="O694" s="105" t="s">
        <v>525</v>
      </c>
      <c r="P694" s="105"/>
      <c r="Q694" s="105"/>
      <c r="R694" s="105"/>
      <c r="S694" s="105"/>
      <c r="T694" s="105"/>
      <c r="U694" s="113"/>
      <c r="V694" s="122">
        <v>43585</v>
      </c>
      <c r="W694" s="119" t="s">
        <v>542</v>
      </c>
      <c r="X694" s="119" t="s">
        <v>825</v>
      </c>
      <c r="Y694" s="127" t="s">
        <v>1126</v>
      </c>
      <c r="Z694" s="122">
        <v>43584</v>
      </c>
      <c r="AA694" s="131"/>
      <c r="AB694" s="149">
        <f>IF('SUIVI DES VERIFICATIONS'!$V694="","",IF('SUIVI DES VERIFICATIONS'!$V694&lt;='SUIVI DES VERIFICATIONS'!$AD694,0,'SUIVI DES VERIFICATIONS'!$V694-'SUIVI DES VERIFICATIONS'!$AD694))</f>
        <v>0</v>
      </c>
      <c r="AC694" s="138" t="str">
        <f t="shared" si="21"/>
        <v>MAI</v>
      </c>
      <c r="AD694" s="139">
        <f>VLOOKUP('SUIVI DES VERIFICATIONS'!$AC694,'Liste 2'!$D$1:$E$12,2,FALSE)</f>
        <v>43616</v>
      </c>
      <c r="AE694" s="138">
        <f>IF('SUIVI DES VERIFICATIONS'!$V694="","",(MONTH('SUIVI DES VERIFICATIONS'!$V694))-(MONTH('SUIVI DES VERIFICATIONS'!$AD694)))</f>
        <v>-1</v>
      </c>
      <c r="AF694" s="138" t="str">
        <f>IF(V694="","",VLOOKUP(MONTH(V694),LISTES!$A$15:$B$26,2,FALSE))</f>
        <v>AVRIL</v>
      </c>
      <c r="AG694" s="140"/>
      <c r="AH694" s="87"/>
      <c r="AI694" s="87"/>
      <c r="AJ694" s="87" t="s">
        <v>529</v>
      </c>
      <c r="AK694" s="118">
        <v>43598</v>
      </c>
      <c r="AL694" s="87"/>
      <c r="AM694" s="119"/>
      <c r="AN694" s="127"/>
      <c r="AO694" s="162">
        <f>IF('SUIVI DES VERIFICATIONS'!$V694&gt;0,IF('SUIVI DES VERIFICATIONS'!$W694="",1,0),0)</f>
        <v>0</v>
      </c>
      <c r="AP694" s="141">
        <f>IF('SUIVI DES VERIFICATIONS'!$V694&gt;0,IF('SUIVI DES VERIFICATIONS'!$X694="",1,0),0)</f>
        <v>0</v>
      </c>
      <c r="AQ694" s="141">
        <f>IF('SUIVI DES VERIFICATIONS'!$V694&gt;0,IF('SUIVI DES VERIFICATIONS'!$AG694="",1,0),0)</f>
        <v>1</v>
      </c>
      <c r="AR694" s="150" t="str">
        <f>IF(Y694="","",VLOOKUP(Y694,'[1]TABLEAU LC1'!A:A,1,FALSE))</f>
        <v>2019-1457</v>
      </c>
    </row>
    <row r="695" spans="1:44" ht="30" customHeight="1">
      <c r="A695" s="95" t="str">
        <f t="shared" si="20"/>
        <v>43108-6-3-9</v>
      </c>
      <c r="B695" s="85">
        <v>43108</v>
      </c>
      <c r="C695" s="81" t="str">
        <f>VLOOKUP(A695,'Liste détentions mat2k'!$A$1:$I$2946,3,FALSE)</f>
        <v xml:space="preserve">GSBDD TOULON 2019             </v>
      </c>
      <c r="D695" s="86">
        <v>6</v>
      </c>
      <c r="E695" s="86">
        <v>3</v>
      </c>
      <c r="F695" s="86">
        <v>9</v>
      </c>
      <c r="G695" s="81" t="str">
        <f>IF('SUIVI DES VERIFICATIONS'!$D695="","",VLOOKUP(A695,'Liste détentions mat2k'!$A$1:$I$2946,5,FALSE))</f>
        <v xml:space="preserve">SSV - CERCLE BASE DEFENSE TLN </v>
      </c>
      <c r="H695" s="81" t="str">
        <f>IF('SUIVI DES VERIFICATIONS'!$E695="","",VLOOKUP(A695,'Liste détentions mat2k'!$A$1:$I$2946,7,FALSE))</f>
        <v xml:space="preserve">ESCALE VAUBAN                 </v>
      </c>
      <c r="I695" s="102" t="str">
        <f>IF('SUIVI DES VERIFICATIONS'!$F695="","",VLOOKUP(A695,'Liste détentions mat2k'!$A$1:$I$2946,9,FALSE))</f>
        <v xml:space="preserve">MIRABEAU CASERNEMENT          </v>
      </c>
      <c r="J695" s="109" t="s">
        <v>525</v>
      </c>
      <c r="K695" s="104" t="s">
        <v>525</v>
      </c>
      <c r="L695" s="104" t="s">
        <v>525</v>
      </c>
      <c r="M695" s="104" t="s">
        <v>525</v>
      </c>
      <c r="N695" s="104" t="s">
        <v>526</v>
      </c>
      <c r="O695" s="104" t="s">
        <v>525</v>
      </c>
      <c r="P695" s="104"/>
      <c r="Q695" s="104"/>
      <c r="R695" s="104"/>
      <c r="S695" s="104"/>
      <c r="T695" s="104"/>
      <c r="U695" s="114"/>
      <c r="V695" s="123">
        <v>43587</v>
      </c>
      <c r="W695" s="117" t="s">
        <v>542</v>
      </c>
      <c r="X695" s="117" t="s">
        <v>825</v>
      </c>
      <c r="Y695" s="128" t="s">
        <v>1125</v>
      </c>
      <c r="Z695" s="123">
        <v>43584</v>
      </c>
      <c r="AA695" s="132"/>
      <c r="AB695" s="151">
        <f>IF('SUIVI DES VERIFICATIONS'!$V695="","",IF('SUIVI DES VERIFICATIONS'!$V695&lt;='SUIVI DES VERIFICATIONS'!$AD695,0,'SUIVI DES VERIFICATIONS'!$V695-'SUIVI DES VERIFICATIONS'!$AD695))</f>
        <v>0</v>
      </c>
      <c r="AC695" s="134" t="str">
        <f t="shared" si="21"/>
        <v>MAI</v>
      </c>
      <c r="AD695" s="135">
        <f>VLOOKUP('SUIVI DES VERIFICATIONS'!$AC695,'Liste 2'!$D$1:$E$12,2,FALSE)</f>
        <v>43616</v>
      </c>
      <c r="AE695" s="134">
        <f>IF('SUIVI DES VERIFICATIONS'!$V695="","",(MONTH('SUIVI DES VERIFICATIONS'!$V695))-(MONTH('SUIVI DES VERIFICATIONS'!$AD695)))</f>
        <v>0</v>
      </c>
      <c r="AF695" s="134" t="str">
        <f>IF(V695="","",VLOOKUP(MONTH(V695),LISTES!$A$15:$B$26,2,FALSE))</f>
        <v>MAI</v>
      </c>
      <c r="AG695" s="136"/>
      <c r="AH695" s="81"/>
      <c r="AI695" s="81"/>
      <c r="AJ695" s="81" t="s">
        <v>529</v>
      </c>
      <c r="AK695" s="116">
        <v>43598</v>
      </c>
      <c r="AL695" s="81"/>
      <c r="AM695" s="117"/>
      <c r="AN695" s="128"/>
      <c r="AO695" s="163">
        <f>IF('SUIVI DES VERIFICATIONS'!$V695&gt;0,IF('SUIVI DES VERIFICATIONS'!$W695="",1,0),0)</f>
        <v>0</v>
      </c>
      <c r="AP695" s="137">
        <f>IF('SUIVI DES VERIFICATIONS'!$V695&gt;0,IF('SUIVI DES VERIFICATIONS'!$X695="",1,0),0)</f>
        <v>0</v>
      </c>
      <c r="AQ695" s="137">
        <f>IF('SUIVI DES VERIFICATIONS'!$V695&gt;0,IF('SUIVI DES VERIFICATIONS'!$AG695="",1,0),0)</f>
        <v>1</v>
      </c>
      <c r="AR695" s="152" t="str">
        <f>IF(Y695="","",VLOOKUP(Y695,'[1]TABLEAU LC1'!A:A,1,FALSE))</f>
        <v>2019-1459</v>
      </c>
    </row>
    <row r="696" spans="1:44" ht="30" customHeight="1">
      <c r="A696" s="94" t="str">
        <f t="shared" si="20"/>
        <v>43108-6-4-1</v>
      </c>
      <c r="B696" s="88">
        <v>43108</v>
      </c>
      <c r="C696" s="87" t="str">
        <f>VLOOKUP(A696,'Liste détentions mat2k'!$A$1:$I$2946,3,FALSE)</f>
        <v xml:space="preserve">GSBDD TOULON 2019             </v>
      </c>
      <c r="D696" s="89">
        <v>6</v>
      </c>
      <c r="E696" s="89">
        <v>4</v>
      </c>
      <c r="F696" s="89">
        <v>1</v>
      </c>
      <c r="G696" s="87" t="str">
        <f>IF('SUIVI DES VERIFICATIONS'!$D696="","",VLOOKUP(A696,'Liste détentions mat2k'!$A$1:$I$2946,5,FALSE))</f>
        <v xml:space="preserve">SSV - CERCLE BASE DEFENSE TLN </v>
      </c>
      <c r="H696" s="87" t="str">
        <f>IF('SUIVI DES VERIFICATIONS'!$E696="","",VLOOKUP(A696,'Liste détentions mat2k'!$A$1:$I$2946,7,FALSE))</f>
        <v xml:space="preserve">CERCLE SPORT ET CULT MARINE   </v>
      </c>
      <c r="I696" s="101" t="str">
        <f>IF('SUIVI DES VERIFICATIONS'!$F696="","",VLOOKUP(A696,'Liste détentions mat2k'!$A$1:$I$2946,9,FALSE))</f>
        <v xml:space="preserve">CENTRE DETENTE DU CAP BRUN    </v>
      </c>
      <c r="J696" s="108" t="s">
        <v>525</v>
      </c>
      <c r="K696" s="105" t="s">
        <v>526</v>
      </c>
      <c r="L696" s="105" t="s">
        <v>525</v>
      </c>
      <c r="M696" s="105" t="s">
        <v>525</v>
      </c>
      <c r="N696" s="105" t="s">
        <v>525</v>
      </c>
      <c r="O696" s="105" t="s">
        <v>525</v>
      </c>
      <c r="P696" s="105"/>
      <c r="Q696" s="105"/>
      <c r="R696" s="105"/>
      <c r="S696" s="105"/>
      <c r="T696" s="105"/>
      <c r="U696" s="113"/>
      <c r="V696" s="122">
        <v>43500</v>
      </c>
      <c r="W696" s="119" t="s">
        <v>542</v>
      </c>
      <c r="X696" s="119" t="s">
        <v>825</v>
      </c>
      <c r="Y696" s="127" t="s">
        <v>695</v>
      </c>
      <c r="Z696" s="122">
        <v>43497</v>
      </c>
      <c r="AA696" s="131"/>
      <c r="AB696" s="149">
        <f>IF('SUIVI DES VERIFICATIONS'!$V696="","",IF('SUIVI DES VERIFICATIONS'!$V696&lt;='SUIVI DES VERIFICATIONS'!$AD696,0,'SUIVI DES VERIFICATIONS'!$V696-'SUIVI DES VERIFICATIONS'!$AD696))</f>
        <v>0</v>
      </c>
      <c r="AC696" s="138" t="str">
        <f t="shared" si="21"/>
        <v>FEVRIER</v>
      </c>
      <c r="AD696" s="139">
        <f>VLOOKUP('SUIVI DES VERIFICATIONS'!$AC696,'Liste 2'!$D$1:$E$12,2,FALSE)</f>
        <v>43524</v>
      </c>
      <c r="AE696" s="138">
        <f>IF('SUIVI DES VERIFICATIONS'!$V696="","",(MONTH('SUIVI DES VERIFICATIONS'!$V696))-(MONTH('SUIVI DES VERIFICATIONS'!$AD696)))</f>
        <v>0</v>
      </c>
      <c r="AF696" s="138" t="str">
        <f>IF(V696="","",VLOOKUP(MONTH(V696),LISTES!$A$15:$B$26,2,FALSE))</f>
        <v>FEVRIER</v>
      </c>
      <c r="AG696" s="140" t="s">
        <v>7</v>
      </c>
      <c r="AH696" s="87"/>
      <c r="AI696" s="87"/>
      <c r="AJ696" s="87" t="s">
        <v>529</v>
      </c>
      <c r="AK696" s="118">
        <v>43538</v>
      </c>
      <c r="AL696" s="87"/>
      <c r="AM696" s="119"/>
      <c r="AN696" s="127"/>
      <c r="AO696" s="162">
        <f>IF('SUIVI DES VERIFICATIONS'!$V696&gt;0,IF('SUIVI DES VERIFICATIONS'!$W696="",1,0),0)</f>
        <v>0</v>
      </c>
      <c r="AP696" s="141">
        <f>IF('SUIVI DES VERIFICATIONS'!$V696&gt;0,IF('SUIVI DES VERIFICATIONS'!$X696="",1,0),0)</f>
        <v>0</v>
      </c>
      <c r="AQ696" s="141">
        <f>IF('SUIVI DES VERIFICATIONS'!$V696&gt;0,IF('SUIVI DES VERIFICATIONS'!$AG696="",1,0),0)</f>
        <v>0</v>
      </c>
      <c r="AR696" s="150" t="str">
        <f>IF(Y696="","",VLOOKUP(Y696,'[1]TABLEAU LC1'!A:A,1,FALSE))</f>
        <v>2019-428</v>
      </c>
    </row>
    <row r="697" spans="1:44" ht="30" customHeight="1">
      <c r="A697" s="95" t="str">
        <f t="shared" si="20"/>
        <v>43108-6-4-2</v>
      </c>
      <c r="B697" s="85">
        <v>43108</v>
      </c>
      <c r="C697" s="81" t="str">
        <f>VLOOKUP(A697,'Liste détentions mat2k'!$A$1:$I$2946,3,FALSE)</f>
        <v xml:space="preserve">GSBDD TOULON 2019             </v>
      </c>
      <c r="D697" s="86">
        <v>6</v>
      </c>
      <c r="E697" s="86">
        <v>4</v>
      </c>
      <c r="F697" s="86">
        <v>2</v>
      </c>
      <c r="G697" s="81" t="str">
        <f>IF('SUIVI DES VERIFICATIONS'!$D697="","",VLOOKUP(A697,'Liste détentions mat2k'!$A$1:$I$2946,5,FALSE))</f>
        <v xml:space="preserve">SSV - CERCLE BASE DEFENSE TLN </v>
      </c>
      <c r="H697" s="81" t="str">
        <f>IF('SUIVI DES VERIFICATIONS'!$E697="","",VLOOKUP(A697,'Liste détentions mat2k'!$A$1:$I$2946,7,FALSE))</f>
        <v xml:space="preserve">CERCLE SPORT ET CULT MARINE   </v>
      </c>
      <c r="I697" s="102" t="str">
        <f>IF('SUIVI DES VERIFICATIONS'!$F697="","",VLOOKUP(A697,'Liste détentions mat2k'!$A$1:$I$2946,9,FALSE))</f>
        <v xml:space="preserve">SLR / AF DIVERS               </v>
      </c>
      <c r="J697" s="109" t="s">
        <v>525</v>
      </c>
      <c r="K697" s="104" t="s">
        <v>525</v>
      </c>
      <c r="L697" s="104" t="s">
        <v>525</v>
      </c>
      <c r="M697" s="104" t="s">
        <v>525</v>
      </c>
      <c r="N697" s="104" t="s">
        <v>526</v>
      </c>
      <c r="O697" s="104" t="s">
        <v>525</v>
      </c>
      <c r="P697" s="104"/>
      <c r="Q697" s="104"/>
      <c r="R697" s="104"/>
      <c r="S697" s="104"/>
      <c r="T697" s="104"/>
      <c r="U697" s="114"/>
      <c r="V697" s="123"/>
      <c r="W697" s="117"/>
      <c r="X697" s="117"/>
      <c r="Y697" s="128"/>
      <c r="Z697" s="123">
        <v>43584</v>
      </c>
      <c r="AA697" s="132"/>
      <c r="AB697" s="151" t="str">
        <f>IF('SUIVI DES VERIFICATIONS'!$V697="","",IF('SUIVI DES VERIFICATIONS'!$V697&lt;='SUIVI DES VERIFICATIONS'!$AD697,0,'SUIVI DES VERIFICATIONS'!$V697-'SUIVI DES VERIFICATIONS'!$AD697))</f>
        <v/>
      </c>
      <c r="AC697" s="134" t="str">
        <f t="shared" si="21"/>
        <v>MAI</v>
      </c>
      <c r="AD697" s="135">
        <f>VLOOKUP('SUIVI DES VERIFICATIONS'!$AC697,'Liste 2'!$D$1:$E$12,2,FALSE)</f>
        <v>43616</v>
      </c>
      <c r="AE697" s="134" t="str">
        <f>IF('SUIVI DES VERIFICATIONS'!$V697="","",(MONTH('SUIVI DES VERIFICATIONS'!$V697))-(MONTH('SUIVI DES VERIFICATIONS'!$AD697)))</f>
        <v/>
      </c>
      <c r="AF697" s="134" t="str">
        <f>IF(V697="","",VLOOKUP(MONTH(V697),LISTES!$A$15:$B$26,2,FALSE))</f>
        <v/>
      </c>
      <c r="AG697" s="136"/>
      <c r="AH697" s="81"/>
      <c r="AI697" s="81"/>
      <c r="AJ697" s="81"/>
      <c r="AK697" s="116"/>
      <c r="AL697" s="81"/>
      <c r="AM697" s="117"/>
      <c r="AN697" s="128"/>
      <c r="AO697" s="163">
        <f>IF('SUIVI DES VERIFICATIONS'!$V697&gt;0,IF('SUIVI DES VERIFICATIONS'!$W697="",1,0),0)</f>
        <v>0</v>
      </c>
      <c r="AP697" s="137">
        <f>IF('SUIVI DES VERIFICATIONS'!$V697&gt;0,IF('SUIVI DES VERIFICATIONS'!$X697="",1,0),0)</f>
        <v>0</v>
      </c>
      <c r="AQ697" s="137">
        <f>IF('SUIVI DES VERIFICATIONS'!$V697&gt;0,IF('SUIVI DES VERIFICATIONS'!$AG697="",1,0),0)</f>
        <v>0</v>
      </c>
      <c r="AR697" s="152" t="str">
        <f>IF(Y697="","",VLOOKUP(Y697,'[1]TABLEAU LC1'!A:A,1,FALSE))</f>
        <v/>
      </c>
    </row>
    <row r="698" spans="1:44" ht="30" customHeight="1">
      <c r="A698" s="94" t="str">
        <f t="shared" si="20"/>
        <v>43108-6-4-6</v>
      </c>
      <c r="B698" s="88">
        <v>43108</v>
      </c>
      <c r="C698" s="87" t="str">
        <f>VLOOKUP(A698,'Liste détentions mat2k'!$A$1:$I$2946,3,FALSE)</f>
        <v xml:space="preserve">GSBDD TOULON 2019             </v>
      </c>
      <c r="D698" s="89">
        <v>6</v>
      </c>
      <c r="E698" s="89">
        <v>4</v>
      </c>
      <c r="F698" s="89">
        <v>6</v>
      </c>
      <c r="G698" s="87" t="str">
        <f>IF('SUIVI DES VERIFICATIONS'!$D698="","",VLOOKUP(A698,'Liste détentions mat2k'!$A$1:$I$2946,5,FALSE))</f>
        <v xml:space="preserve">SSV - CERCLE BASE DEFENSE TLN </v>
      </c>
      <c r="H698" s="87" t="str">
        <f>IF('SUIVI DES VERIFICATIONS'!$E698="","",VLOOKUP(A698,'Liste détentions mat2k'!$A$1:$I$2946,7,FALSE))</f>
        <v xml:space="preserve">CERCLE SPORT ET CULT MARINE   </v>
      </c>
      <c r="I698" s="101" t="str">
        <f>IF('SUIVI DES VERIFICATIONS'!$F698="","",VLOOKUP(A698,'Liste détentions mat2k'!$A$1:$I$2946,9,FALSE))</f>
        <v xml:space="preserve">CSAM / MATERIEL DIVERS TENNIS </v>
      </c>
      <c r="J698" s="108"/>
      <c r="K698" s="105" t="s">
        <v>525</v>
      </c>
      <c r="L698" s="105" t="s">
        <v>525</v>
      </c>
      <c r="M698" s="105" t="s">
        <v>525</v>
      </c>
      <c r="N698" s="105" t="s">
        <v>526</v>
      </c>
      <c r="O698" s="105" t="s">
        <v>525</v>
      </c>
      <c r="P698" s="105"/>
      <c r="Q698" s="105"/>
      <c r="R698" s="105"/>
      <c r="S698" s="105"/>
      <c r="T698" s="105"/>
      <c r="U698" s="113"/>
      <c r="V698" s="122"/>
      <c r="W698" s="119"/>
      <c r="X698" s="119"/>
      <c r="Y698" s="127"/>
      <c r="Z698" s="122">
        <v>43584</v>
      </c>
      <c r="AA698" s="131"/>
      <c r="AB698" s="149" t="str">
        <f>IF('SUIVI DES VERIFICATIONS'!$V698="","",IF('SUIVI DES VERIFICATIONS'!$V698&lt;='SUIVI DES VERIFICATIONS'!$AD698,0,'SUIVI DES VERIFICATIONS'!$V698-'SUIVI DES VERIFICATIONS'!$AD698))</f>
        <v/>
      </c>
      <c r="AC698" s="138" t="str">
        <f t="shared" si="21"/>
        <v>MAI</v>
      </c>
      <c r="AD698" s="139">
        <f>VLOOKUP('SUIVI DES VERIFICATIONS'!$AC698,'Liste 2'!$D$1:$E$12,2,FALSE)</f>
        <v>43616</v>
      </c>
      <c r="AE698" s="138" t="str">
        <f>IF('SUIVI DES VERIFICATIONS'!$V698="","",(MONTH('SUIVI DES VERIFICATIONS'!$V698))-(MONTH('SUIVI DES VERIFICATIONS'!$AD698)))</f>
        <v/>
      </c>
      <c r="AF698" s="138" t="str">
        <f>IF(V698="","",VLOOKUP(MONTH(V698),LISTES!$A$15:$B$26,2,FALSE))</f>
        <v/>
      </c>
      <c r="AG698" s="140"/>
      <c r="AH698" s="87"/>
      <c r="AI698" s="87"/>
      <c r="AJ698" s="87" t="s">
        <v>529</v>
      </c>
      <c r="AK698" s="118"/>
      <c r="AL698" s="87"/>
      <c r="AM698" s="119"/>
      <c r="AN698" s="127"/>
      <c r="AO698" s="162">
        <f>IF('SUIVI DES VERIFICATIONS'!$V698&gt;0,IF('SUIVI DES VERIFICATIONS'!$W698="",1,0),0)</f>
        <v>0</v>
      </c>
      <c r="AP698" s="141">
        <f>IF('SUIVI DES VERIFICATIONS'!$V698&gt;0,IF('SUIVI DES VERIFICATIONS'!$X698="",1,0),0)</f>
        <v>0</v>
      </c>
      <c r="AQ698" s="141">
        <f>IF('SUIVI DES VERIFICATIONS'!$V698&gt;0,IF('SUIVI DES VERIFICATIONS'!$AG698="",1,0),0)</f>
        <v>0</v>
      </c>
      <c r="AR698" s="150" t="str">
        <f>IF(Y698="","",VLOOKUP(Y698,'[1]TABLEAU LC1'!A:A,1,FALSE))</f>
        <v/>
      </c>
    </row>
    <row r="699" spans="1:44" ht="30" customHeight="1">
      <c r="A699" s="95" t="str">
        <f t="shared" si="20"/>
        <v>43108-6-5-2</v>
      </c>
      <c r="B699" s="85">
        <v>43108</v>
      </c>
      <c r="C699" s="81" t="str">
        <f>VLOOKUP(A699,'Liste détentions mat2k'!$A$1:$I$2946,3,FALSE)</f>
        <v xml:space="preserve">GSBDD TOULON 2019             </v>
      </c>
      <c r="D699" s="86">
        <v>6</v>
      </c>
      <c r="E699" s="86">
        <v>5</v>
      </c>
      <c r="F699" s="86">
        <v>2</v>
      </c>
      <c r="G699" s="81" t="str">
        <f>IF('SUIVI DES VERIFICATIONS'!$D699="","",VLOOKUP(A699,'Liste détentions mat2k'!$A$1:$I$2946,5,FALSE))</f>
        <v xml:space="preserve">SSV - CERCLE BASE DEFENSE TLN </v>
      </c>
      <c r="H699" s="81" t="str">
        <f>IF('SUIVI DES VERIFICATIONS'!$E699="","",VLOOKUP(A699,'Liste détentions mat2k'!$A$1:$I$2946,7,FALSE))</f>
        <v xml:space="preserve">RESIDENCE IGESA LOUVOIS       </v>
      </c>
      <c r="I699" s="102" t="str">
        <f>IF('SUIVI DES VERIFICATIONS'!$F699="","",VLOOKUP(A699,'Liste détentions mat2k'!$A$1:$I$2946,9,FALSE))</f>
        <v xml:space="preserve">COUCHAGE                      </v>
      </c>
      <c r="J699" s="109" t="s">
        <v>525</v>
      </c>
      <c r="K699" s="104" t="s">
        <v>525</v>
      </c>
      <c r="L699" s="104" t="s">
        <v>525</v>
      </c>
      <c r="M699" s="104" t="s">
        <v>525</v>
      </c>
      <c r="N699" s="104" t="s">
        <v>526</v>
      </c>
      <c r="O699" s="104" t="s">
        <v>525</v>
      </c>
      <c r="P699" s="104"/>
      <c r="Q699" s="104"/>
      <c r="R699" s="104"/>
      <c r="S699" s="104"/>
      <c r="T699" s="104"/>
      <c r="U699" s="114"/>
      <c r="V699" s="123">
        <v>43587</v>
      </c>
      <c r="W699" s="117" t="s">
        <v>542</v>
      </c>
      <c r="X699" s="117" t="s">
        <v>825</v>
      </c>
      <c r="Y699" s="128" t="s">
        <v>1127</v>
      </c>
      <c r="Z699" s="123">
        <v>43584</v>
      </c>
      <c r="AA699" s="132"/>
      <c r="AB699" s="151">
        <f>IF('SUIVI DES VERIFICATIONS'!$V699="","",IF('SUIVI DES VERIFICATIONS'!$V699&lt;='SUIVI DES VERIFICATIONS'!$AD699,0,'SUIVI DES VERIFICATIONS'!$V699-'SUIVI DES VERIFICATIONS'!$AD699))</f>
        <v>0</v>
      </c>
      <c r="AC699" s="134" t="str">
        <f t="shared" si="21"/>
        <v>MAI</v>
      </c>
      <c r="AD699" s="135">
        <f>VLOOKUP('SUIVI DES VERIFICATIONS'!$AC699,'Liste 2'!$D$1:$E$12,2,FALSE)</f>
        <v>43616</v>
      </c>
      <c r="AE699" s="134">
        <f>IF('SUIVI DES VERIFICATIONS'!$V699="","",(MONTH('SUIVI DES VERIFICATIONS'!$V699))-(MONTH('SUIVI DES VERIFICATIONS'!$AD699)))</f>
        <v>0</v>
      </c>
      <c r="AF699" s="134" t="str">
        <f>IF(V699="","",VLOOKUP(MONTH(V699),LISTES!$A$15:$B$26,2,FALSE))</f>
        <v>MAI</v>
      </c>
      <c r="AG699" s="136"/>
      <c r="AH699" s="81"/>
      <c r="AI699" s="81"/>
      <c r="AJ699" s="81" t="s">
        <v>529</v>
      </c>
      <c r="AK699" s="116">
        <v>43598</v>
      </c>
      <c r="AL699" s="81"/>
      <c r="AM699" s="117"/>
      <c r="AN699" s="128"/>
      <c r="AO699" s="163">
        <f>IF('SUIVI DES VERIFICATIONS'!$V699&gt;0,IF('SUIVI DES VERIFICATIONS'!$W699="",1,0),0)</f>
        <v>0</v>
      </c>
      <c r="AP699" s="137">
        <f>IF('SUIVI DES VERIFICATIONS'!$V699&gt;0,IF('SUIVI DES VERIFICATIONS'!$X699="",1,0),0)</f>
        <v>0</v>
      </c>
      <c r="AQ699" s="137">
        <f>IF('SUIVI DES VERIFICATIONS'!$V699&gt;0,IF('SUIVI DES VERIFICATIONS'!$AG699="",1,0),0)</f>
        <v>1</v>
      </c>
      <c r="AR699" s="152" t="str">
        <f>IF(Y699="","",VLOOKUP(Y699,'[1]TABLEAU LC1'!A:A,1,FALSE))</f>
        <v>2019-1458</v>
      </c>
    </row>
    <row r="700" spans="1:44" ht="30" customHeight="1">
      <c r="A700" s="94" t="str">
        <f t="shared" si="20"/>
        <v>43108-6-5-3</v>
      </c>
      <c r="B700" s="88">
        <v>43108</v>
      </c>
      <c r="C700" s="87" t="str">
        <f>VLOOKUP(A700,'Liste détentions mat2k'!$A$1:$I$2946,3,FALSE)</f>
        <v xml:space="preserve">GSBDD TOULON 2019             </v>
      </c>
      <c r="D700" s="89">
        <v>6</v>
      </c>
      <c r="E700" s="89">
        <v>5</v>
      </c>
      <c r="F700" s="89">
        <v>3</v>
      </c>
      <c r="G700" s="87" t="str">
        <f>IF('SUIVI DES VERIFICATIONS'!$D700="","",VLOOKUP(A700,'Liste détentions mat2k'!$A$1:$I$2946,5,FALSE))</f>
        <v xml:space="preserve">SSV - CERCLE BASE DEFENSE TLN </v>
      </c>
      <c r="H700" s="87" t="str">
        <f>IF('SUIVI DES VERIFICATIONS'!$E700="","",VLOOKUP(A700,'Liste détentions mat2k'!$A$1:$I$2946,7,FALSE))</f>
        <v xml:space="preserve">RESIDENCE IGESA LOUVOIS       </v>
      </c>
      <c r="I700" s="101" t="str">
        <f>IF('SUIVI DES VERIFICATIONS'!$F700="","",VLOOKUP(A700,'Liste détentions mat2k'!$A$1:$I$2946,9,FALSE))</f>
        <v xml:space="preserve">AF DIVERS                     </v>
      </c>
      <c r="J700" s="108" t="s">
        <v>525</v>
      </c>
      <c r="K700" s="105" t="s">
        <v>525</v>
      </c>
      <c r="L700" s="105" t="s">
        <v>525</v>
      </c>
      <c r="M700" s="105" t="s">
        <v>526</v>
      </c>
      <c r="N700" s="105" t="s">
        <v>525</v>
      </c>
      <c r="O700" s="105" t="s">
        <v>525</v>
      </c>
      <c r="P700" s="105"/>
      <c r="Q700" s="105"/>
      <c r="R700" s="105"/>
      <c r="S700" s="105"/>
      <c r="T700" s="105"/>
      <c r="U700" s="113"/>
      <c r="V700" s="122">
        <v>43556</v>
      </c>
      <c r="W700" s="119" t="s">
        <v>542</v>
      </c>
      <c r="X700" s="119" t="s">
        <v>825</v>
      </c>
      <c r="Y700" s="127" t="s">
        <v>996</v>
      </c>
      <c r="Z700" s="122">
        <v>43553</v>
      </c>
      <c r="AA700" s="131"/>
      <c r="AB700" s="149">
        <f>IF('SUIVI DES VERIFICATIONS'!$V700="","",IF('SUIVI DES VERIFICATIONS'!$V700&lt;='SUIVI DES VERIFICATIONS'!$AD700,0,'SUIVI DES VERIFICATIONS'!$V700-'SUIVI DES VERIFICATIONS'!$AD700))</f>
        <v>0</v>
      </c>
      <c r="AC700" s="138" t="str">
        <f t="shared" si="21"/>
        <v>AVRIL</v>
      </c>
      <c r="AD700" s="139">
        <f>VLOOKUP('SUIVI DES VERIFICATIONS'!$AC700,'Liste 2'!$D$1:$E$12,2,FALSE)</f>
        <v>43585</v>
      </c>
      <c r="AE700" s="138">
        <f>IF('SUIVI DES VERIFICATIONS'!$V700="","",(MONTH('SUIVI DES VERIFICATIONS'!$V700))-(MONTH('SUIVI DES VERIFICATIONS'!$AD700)))</f>
        <v>0</v>
      </c>
      <c r="AF700" s="138" t="str">
        <f>IF(V700="","",VLOOKUP(MONTH(V700),LISTES!$A$15:$B$26,2,FALSE))</f>
        <v>AVRIL</v>
      </c>
      <c r="AG700" s="140" t="s">
        <v>9</v>
      </c>
      <c r="AH700" s="87"/>
      <c r="AI700" s="87"/>
      <c r="AJ700" s="87"/>
      <c r="AK700" s="118"/>
      <c r="AL700" s="87"/>
      <c r="AM700" s="119"/>
      <c r="AN700" s="127"/>
      <c r="AO700" s="162">
        <f>IF('SUIVI DES VERIFICATIONS'!$V700&gt;0,IF('SUIVI DES VERIFICATIONS'!$W700="",1,0),0)</f>
        <v>0</v>
      </c>
      <c r="AP700" s="141">
        <f>IF('SUIVI DES VERIFICATIONS'!$V700&gt;0,IF('SUIVI DES VERIFICATIONS'!$X700="",1,0),0)</f>
        <v>0</v>
      </c>
      <c r="AQ700" s="141">
        <f>IF('SUIVI DES VERIFICATIONS'!$V700&gt;0,IF('SUIVI DES VERIFICATIONS'!$AG700="",1,0),0)</f>
        <v>0</v>
      </c>
      <c r="AR700" s="150" t="str">
        <f>IF(Y700="","",VLOOKUP(Y700,'[1]TABLEAU LC1'!A:A,1,FALSE))</f>
        <v>2019-1088</v>
      </c>
    </row>
    <row r="701" spans="1:44" ht="30" customHeight="1">
      <c r="A701" s="95" t="str">
        <f t="shared" si="20"/>
        <v>43108-6-5-4</v>
      </c>
      <c r="B701" s="85">
        <v>43108</v>
      </c>
      <c r="C701" s="81" t="str">
        <f>VLOOKUP(A701,'Liste détentions mat2k'!$A$1:$I$2946,3,FALSE)</f>
        <v xml:space="preserve">GSBDD TOULON 2019             </v>
      </c>
      <c r="D701" s="86">
        <v>6</v>
      </c>
      <c r="E701" s="86">
        <v>5</v>
      </c>
      <c r="F701" s="86">
        <v>4</v>
      </c>
      <c r="G701" s="81" t="str">
        <f>IF('SUIVI DES VERIFICATIONS'!$D701="","",VLOOKUP(A701,'Liste détentions mat2k'!$A$1:$I$2946,5,FALSE))</f>
        <v xml:space="preserve">SSV - CERCLE BASE DEFENSE TLN </v>
      </c>
      <c r="H701" s="81" t="str">
        <f>IF('SUIVI DES VERIFICATIONS'!$E701="","",VLOOKUP(A701,'Liste détentions mat2k'!$A$1:$I$2946,7,FALSE))</f>
        <v xml:space="preserve">RESIDENCE IGESA LOUVOIS       </v>
      </c>
      <c r="I701" s="102" t="str">
        <f>IF('SUIVI DES VERIFICATIONS'!$F701="","",VLOOKUP(A701,'Liste détentions mat2k'!$A$1:$I$2946,9,FALSE))</f>
        <v xml:space="preserve">VIVRES                        </v>
      </c>
      <c r="J701" s="109" t="s">
        <v>525</v>
      </c>
      <c r="K701" s="104" t="s">
        <v>526</v>
      </c>
      <c r="L701" s="104" t="s">
        <v>525</v>
      </c>
      <c r="M701" s="104" t="s">
        <v>525</v>
      </c>
      <c r="N701" s="104" t="s">
        <v>525</v>
      </c>
      <c r="O701" s="104" t="s">
        <v>525</v>
      </c>
      <c r="P701" s="104"/>
      <c r="Q701" s="104"/>
      <c r="R701" s="104"/>
      <c r="S701" s="104"/>
      <c r="T701" s="104"/>
      <c r="U701" s="114"/>
      <c r="V701" s="123">
        <v>43496</v>
      </c>
      <c r="W701" s="117" t="s">
        <v>542</v>
      </c>
      <c r="X701" s="117" t="s">
        <v>825</v>
      </c>
      <c r="Y701" s="128" t="s">
        <v>847</v>
      </c>
      <c r="Z701" s="123">
        <v>43497</v>
      </c>
      <c r="AA701" s="132"/>
      <c r="AB701" s="151">
        <f>IF('SUIVI DES VERIFICATIONS'!$V701="","",IF('SUIVI DES VERIFICATIONS'!$V701&lt;='SUIVI DES VERIFICATIONS'!$AD701,0,'SUIVI DES VERIFICATIONS'!$V701-'SUIVI DES VERIFICATIONS'!$AD701))</f>
        <v>0</v>
      </c>
      <c r="AC701" s="134" t="str">
        <f t="shared" si="21"/>
        <v>FEVRIER</v>
      </c>
      <c r="AD701" s="135">
        <f>VLOOKUP('SUIVI DES VERIFICATIONS'!$AC701,'Liste 2'!$D$1:$E$12,2,FALSE)</f>
        <v>43524</v>
      </c>
      <c r="AE701" s="134">
        <f>IF('SUIVI DES VERIFICATIONS'!$V701="","",(MONTH('SUIVI DES VERIFICATIONS'!$V701))-(MONTH('SUIVI DES VERIFICATIONS'!$AD701)))</f>
        <v>-1</v>
      </c>
      <c r="AF701" s="134" t="str">
        <f>IF(V701="","",VLOOKUP(MONTH(V701),LISTES!$A$15:$B$26,2,FALSE))</f>
        <v>JANVIER</v>
      </c>
      <c r="AG701" s="136" t="s">
        <v>8</v>
      </c>
      <c r="AH701" s="81"/>
      <c r="AI701" s="81"/>
      <c r="AJ701" s="81"/>
      <c r="AK701" s="116"/>
      <c r="AL701" s="81"/>
      <c r="AM701" s="117"/>
      <c r="AN701" s="128"/>
      <c r="AO701" s="163">
        <f>IF('SUIVI DES VERIFICATIONS'!$V701&gt;0,IF('SUIVI DES VERIFICATIONS'!$W701="",1,0),0)</f>
        <v>0</v>
      </c>
      <c r="AP701" s="137">
        <f>IF('SUIVI DES VERIFICATIONS'!$V701&gt;0,IF('SUIVI DES VERIFICATIONS'!$X701="",1,0),0)</f>
        <v>0</v>
      </c>
      <c r="AQ701" s="137">
        <f>IF('SUIVI DES VERIFICATIONS'!$V701&gt;0,IF('SUIVI DES VERIFICATIONS'!$AG701="",1,0),0)</f>
        <v>0</v>
      </c>
      <c r="AR701" s="152" t="str">
        <f>IF(Y701="","",VLOOKUP(Y701,'[1]TABLEAU LC1'!A:A,1,FALSE))</f>
        <v>2019-689</v>
      </c>
    </row>
    <row r="702" spans="1:44" ht="30" customHeight="1">
      <c r="A702" s="94" t="str">
        <f t="shared" si="20"/>
        <v>43108-6-6-2</v>
      </c>
      <c r="B702" s="88">
        <v>43108</v>
      </c>
      <c r="C702" s="87" t="str">
        <f>VLOOKUP(A702,'Liste détentions mat2k'!$A$1:$I$2946,3,FALSE)</f>
        <v xml:space="preserve">GSBDD TOULON 2019             </v>
      </c>
      <c r="D702" s="89">
        <v>6</v>
      </c>
      <c r="E702" s="89">
        <v>6</v>
      </c>
      <c r="F702" s="89">
        <v>2</v>
      </c>
      <c r="G702" s="87" t="str">
        <f>IF('SUIVI DES VERIFICATIONS'!$D702="","",VLOOKUP(A702,'Liste détentions mat2k'!$A$1:$I$2946,5,FALSE))</f>
        <v xml:space="preserve">SSV - CERCLE BASE DEFENSE TLN </v>
      </c>
      <c r="H702" s="87" t="str">
        <f>IF('SUIVI DES VERIFICATIONS'!$E702="","",VLOOKUP(A702,'Liste détentions mat2k'!$A$1:$I$2946,7,FALSE))</f>
        <v xml:space="preserve">ESCALE RONARC'H               </v>
      </c>
      <c r="I702" s="101" t="str">
        <f>IF('SUIVI DES VERIFICATIONS'!$F702="","",VLOOKUP(A702,'Liste détentions mat2k'!$A$1:$I$2946,9,FALSE))</f>
        <v xml:space="preserve">SECURITE                      </v>
      </c>
      <c r="J702" s="108" t="s">
        <v>525</v>
      </c>
      <c r="K702" s="105" t="s">
        <v>525</v>
      </c>
      <c r="L702" s="105" t="s">
        <v>525</v>
      </c>
      <c r="M702" s="105" t="s">
        <v>525</v>
      </c>
      <c r="N702" s="105" t="s">
        <v>525</v>
      </c>
      <c r="O702" s="105" t="s">
        <v>526</v>
      </c>
      <c r="P702" s="105"/>
      <c r="Q702" s="105"/>
      <c r="R702" s="105"/>
      <c r="S702" s="105"/>
      <c r="T702" s="105"/>
      <c r="U702" s="113"/>
      <c r="V702" s="122"/>
      <c r="W702" s="119"/>
      <c r="X702" s="119"/>
      <c r="Y702" s="127"/>
      <c r="Z702" s="122"/>
      <c r="AA702" s="131"/>
      <c r="AB702" s="149" t="str">
        <f>IF('SUIVI DES VERIFICATIONS'!$V702="","",IF('SUIVI DES VERIFICATIONS'!$V702&lt;='SUIVI DES VERIFICATIONS'!$AD702,0,'SUIVI DES VERIFICATIONS'!$V702-'SUIVI DES VERIFICATIONS'!$AD702))</f>
        <v/>
      </c>
      <c r="AC702" s="138" t="str">
        <f t="shared" si="21"/>
        <v>JUIN</v>
      </c>
      <c r="AD702" s="139">
        <f>VLOOKUP('SUIVI DES VERIFICATIONS'!$AC702,'Liste 2'!$D$1:$E$12,2,FALSE)</f>
        <v>43646</v>
      </c>
      <c r="AE702" s="138" t="str">
        <f>IF('SUIVI DES VERIFICATIONS'!$V702="","",(MONTH('SUIVI DES VERIFICATIONS'!$V702))-(MONTH('SUIVI DES VERIFICATIONS'!$AD702)))</f>
        <v/>
      </c>
      <c r="AF702" s="138" t="str">
        <f>IF(V702="","",VLOOKUP(MONTH(V702),LISTES!$A$15:$B$26,2,FALSE))</f>
        <v/>
      </c>
      <c r="AG702" s="140"/>
      <c r="AH702" s="87"/>
      <c r="AI702" s="87"/>
      <c r="AJ702" s="87" t="s">
        <v>529</v>
      </c>
      <c r="AK702" s="118"/>
      <c r="AL702" s="87"/>
      <c r="AM702" s="119"/>
      <c r="AN702" s="127"/>
      <c r="AO702" s="162">
        <f>IF('SUIVI DES VERIFICATIONS'!$V702&gt;0,IF('SUIVI DES VERIFICATIONS'!$W702="",1,0),0)</f>
        <v>0</v>
      </c>
      <c r="AP702" s="141">
        <f>IF('SUIVI DES VERIFICATIONS'!$V702&gt;0,IF('SUIVI DES VERIFICATIONS'!$X702="",1,0),0)</f>
        <v>0</v>
      </c>
      <c r="AQ702" s="141">
        <f>IF('SUIVI DES VERIFICATIONS'!$V702&gt;0,IF('SUIVI DES VERIFICATIONS'!$AG702="",1,0),0)</f>
        <v>0</v>
      </c>
      <c r="AR702" s="150" t="str">
        <f>IF(Y702="","",VLOOKUP(Y702,'[1]TABLEAU LC1'!A:A,1,FALSE))</f>
        <v/>
      </c>
    </row>
    <row r="703" spans="1:44" ht="30" customHeight="1">
      <c r="A703" s="95" t="str">
        <f t="shared" si="20"/>
        <v>43108-6-6-3</v>
      </c>
      <c r="B703" s="85">
        <v>43108</v>
      </c>
      <c r="C703" s="81" t="str">
        <f>VLOOKUP(A703,'Liste détentions mat2k'!$A$1:$I$2946,3,FALSE)</f>
        <v xml:space="preserve">GSBDD TOULON 2019             </v>
      </c>
      <c r="D703" s="86">
        <v>6</v>
      </c>
      <c r="E703" s="86">
        <v>6</v>
      </c>
      <c r="F703" s="86">
        <v>3</v>
      </c>
      <c r="G703" s="81" t="str">
        <f>IF('SUIVI DES VERIFICATIONS'!$D703="","",VLOOKUP(A703,'Liste détentions mat2k'!$A$1:$I$2946,5,FALSE))</f>
        <v xml:space="preserve">SSV - CERCLE BASE DEFENSE TLN </v>
      </c>
      <c r="H703" s="81" t="str">
        <f>IF('SUIVI DES VERIFICATIONS'!$E703="","",VLOOKUP(A703,'Liste détentions mat2k'!$A$1:$I$2946,7,FALSE))</f>
        <v xml:space="preserve">ESCALE RONARC'H               </v>
      </c>
      <c r="I703" s="102" t="str">
        <f>IF('SUIVI DES VERIFICATIONS'!$F703="","",VLOOKUP(A703,'Liste détentions mat2k'!$A$1:$I$2946,9,FALSE))</f>
        <v xml:space="preserve">DIVERS FOYER                  </v>
      </c>
      <c r="J703" s="109" t="s">
        <v>525</v>
      </c>
      <c r="K703" s="104" t="s">
        <v>525</v>
      </c>
      <c r="L703" s="104" t="s">
        <v>526</v>
      </c>
      <c r="M703" s="104" t="s">
        <v>525</v>
      </c>
      <c r="N703" s="104" t="s">
        <v>525</v>
      </c>
      <c r="O703" s="104" t="s">
        <v>525</v>
      </c>
      <c r="P703" s="104"/>
      <c r="Q703" s="104"/>
      <c r="R703" s="104"/>
      <c r="S703" s="104"/>
      <c r="T703" s="104"/>
      <c r="U703" s="114"/>
      <c r="V703" s="123">
        <v>43523</v>
      </c>
      <c r="W703" s="117" t="s">
        <v>542</v>
      </c>
      <c r="X703" s="117" t="s">
        <v>825</v>
      </c>
      <c r="Y703" s="128" t="s">
        <v>848</v>
      </c>
      <c r="Z703" s="123">
        <v>43525</v>
      </c>
      <c r="AA703" s="132"/>
      <c r="AB703" s="151">
        <f>IF('SUIVI DES VERIFICATIONS'!$V703="","",IF('SUIVI DES VERIFICATIONS'!$V703&lt;='SUIVI DES VERIFICATIONS'!$AD703,0,'SUIVI DES VERIFICATIONS'!$V703-'SUIVI DES VERIFICATIONS'!$AD703))</f>
        <v>0</v>
      </c>
      <c r="AC703" s="134" t="str">
        <f t="shared" si="21"/>
        <v>MARS</v>
      </c>
      <c r="AD703" s="135">
        <f>VLOOKUP('SUIVI DES VERIFICATIONS'!$AC703,'Liste 2'!$D$1:$E$12,2,FALSE)</f>
        <v>43555</v>
      </c>
      <c r="AE703" s="134">
        <f>IF('SUIVI DES VERIFICATIONS'!$V703="","",(MONTH('SUIVI DES VERIFICATIONS'!$V703))-(MONTH('SUIVI DES VERIFICATIONS'!$AD703)))</f>
        <v>-1</v>
      </c>
      <c r="AF703" s="134" t="str">
        <f>IF(V703="","",VLOOKUP(MONTH(V703),LISTES!$A$15:$B$26,2,FALSE))</f>
        <v>FEVRIER</v>
      </c>
      <c r="AG703" s="136" t="s">
        <v>8</v>
      </c>
      <c r="AH703" s="81"/>
      <c r="AI703" s="81"/>
      <c r="AJ703" s="81" t="s">
        <v>529</v>
      </c>
      <c r="AK703" s="116">
        <v>43544</v>
      </c>
      <c r="AL703" s="81"/>
      <c r="AM703" s="117"/>
      <c r="AN703" s="128"/>
      <c r="AO703" s="163">
        <f>IF('SUIVI DES VERIFICATIONS'!$V703&gt;0,IF('SUIVI DES VERIFICATIONS'!$W703="",1,0),0)</f>
        <v>0</v>
      </c>
      <c r="AP703" s="137">
        <f>IF('SUIVI DES VERIFICATIONS'!$V703&gt;0,IF('SUIVI DES VERIFICATIONS'!$X703="",1,0),0)</f>
        <v>0</v>
      </c>
      <c r="AQ703" s="137">
        <f>IF('SUIVI DES VERIFICATIONS'!$V703&gt;0,IF('SUIVI DES VERIFICATIONS'!$AG703="",1,0),0)</f>
        <v>0</v>
      </c>
      <c r="AR703" s="152" t="str">
        <f>IF(Y703="","",VLOOKUP(Y703,'[1]TABLEAU LC1'!A:A,1,FALSE))</f>
        <v>2019-690</v>
      </c>
    </row>
    <row r="704" spans="1:44" ht="30" customHeight="1">
      <c r="A704" s="94" t="str">
        <f t="shared" si="20"/>
        <v>43108-6-6-7</v>
      </c>
      <c r="B704" s="88">
        <v>43108</v>
      </c>
      <c r="C704" s="87" t="str">
        <f>VLOOKUP(A704,'Liste détentions mat2k'!$A$1:$I$2946,3,FALSE)</f>
        <v xml:space="preserve">GSBDD TOULON 2019             </v>
      </c>
      <c r="D704" s="89">
        <v>6</v>
      </c>
      <c r="E704" s="89">
        <v>6</v>
      </c>
      <c r="F704" s="89">
        <v>7</v>
      </c>
      <c r="G704" s="87" t="str">
        <f>IF('SUIVI DES VERIFICATIONS'!$D704="","",VLOOKUP(A704,'Liste détentions mat2k'!$A$1:$I$2946,5,FALSE))</f>
        <v xml:space="preserve">SSV - CERCLE BASE DEFENSE TLN </v>
      </c>
      <c r="H704" s="87" t="str">
        <f>IF('SUIVI DES VERIFICATIONS'!$E704="","",VLOOKUP(A704,'Liste détentions mat2k'!$A$1:$I$2946,7,FALSE))</f>
        <v xml:space="preserve">ESCALE RONARC'H               </v>
      </c>
      <c r="I704" s="101" t="str">
        <f>IF('SUIVI DES VERIFICATIONS'!$F704="","",VLOOKUP(A704,'Liste détentions mat2k'!$A$1:$I$2946,9,FALSE))</f>
        <v xml:space="preserve">VIVRES                        </v>
      </c>
      <c r="J704" s="108" t="s">
        <v>525</v>
      </c>
      <c r="K704" s="105" t="s">
        <v>525</v>
      </c>
      <c r="L704" s="105" t="s">
        <v>525</v>
      </c>
      <c r="M704" s="105" t="s">
        <v>526</v>
      </c>
      <c r="N704" s="105" t="s">
        <v>525</v>
      </c>
      <c r="O704" s="105" t="s">
        <v>525</v>
      </c>
      <c r="P704" s="105"/>
      <c r="Q704" s="105"/>
      <c r="R704" s="105"/>
      <c r="S704" s="105"/>
      <c r="T704" s="105"/>
      <c r="U704" s="113"/>
      <c r="V704" s="122">
        <v>43559</v>
      </c>
      <c r="W704" s="119" t="s">
        <v>542</v>
      </c>
      <c r="X704" s="119" t="s">
        <v>825</v>
      </c>
      <c r="Y704" s="127" t="s">
        <v>1071</v>
      </c>
      <c r="Z704" s="122">
        <v>43553</v>
      </c>
      <c r="AA704" s="131"/>
      <c r="AB704" s="149">
        <f>IF('SUIVI DES VERIFICATIONS'!$V704="","",IF('SUIVI DES VERIFICATIONS'!$V704&lt;='SUIVI DES VERIFICATIONS'!$AD704,0,'SUIVI DES VERIFICATIONS'!$V704-'SUIVI DES VERIFICATIONS'!$AD704))</f>
        <v>0</v>
      </c>
      <c r="AC704" s="138" t="str">
        <f t="shared" si="21"/>
        <v>AVRIL</v>
      </c>
      <c r="AD704" s="139">
        <f>VLOOKUP('SUIVI DES VERIFICATIONS'!$AC704,'Liste 2'!$D$1:$E$12,2,FALSE)</f>
        <v>43585</v>
      </c>
      <c r="AE704" s="138">
        <f>IF('SUIVI DES VERIFICATIONS'!$V704="","",(MONTH('SUIVI DES VERIFICATIONS'!$V704))-(MONTH('SUIVI DES VERIFICATIONS'!$AD704)))</f>
        <v>0</v>
      </c>
      <c r="AF704" s="138" t="str">
        <f>IF(V704="","",VLOOKUP(MONTH(V704),LISTES!$A$15:$B$26,2,FALSE))</f>
        <v>AVRIL</v>
      </c>
      <c r="AG704" s="140" t="s">
        <v>9</v>
      </c>
      <c r="AH704" s="87"/>
      <c r="AI704" s="87"/>
      <c r="AJ704" s="87"/>
      <c r="AK704" s="118"/>
      <c r="AL704" s="87"/>
      <c r="AM704" s="119"/>
      <c r="AN704" s="127"/>
      <c r="AO704" s="162">
        <f>IF('SUIVI DES VERIFICATIONS'!$V704&gt;0,IF('SUIVI DES VERIFICATIONS'!$W704="",1,0),0)</f>
        <v>0</v>
      </c>
      <c r="AP704" s="141">
        <f>IF('SUIVI DES VERIFICATIONS'!$V704&gt;0,IF('SUIVI DES VERIFICATIONS'!$X704="",1,0),0)</f>
        <v>0</v>
      </c>
      <c r="AQ704" s="141">
        <f>IF('SUIVI DES VERIFICATIONS'!$V704&gt;0,IF('SUIVI DES VERIFICATIONS'!$AG704="",1,0),0)</f>
        <v>0</v>
      </c>
      <c r="AR704" s="150" t="str">
        <f>IF(Y704="","",VLOOKUP(Y704,'[1]TABLEAU LC1'!A:A,1,FALSE))</f>
        <v>2019-1284</v>
      </c>
    </row>
    <row r="705" spans="1:44" ht="30" customHeight="1">
      <c r="A705" s="95" t="str">
        <f t="shared" si="20"/>
        <v>43108-6-6-8</v>
      </c>
      <c r="B705" s="85">
        <v>43108</v>
      </c>
      <c r="C705" s="81" t="str">
        <f>VLOOKUP(A705,'Liste détentions mat2k'!$A$1:$I$2946,3,FALSE)</f>
        <v xml:space="preserve">GSBDD TOULON 2019             </v>
      </c>
      <c r="D705" s="86">
        <v>6</v>
      </c>
      <c r="E705" s="86">
        <v>6</v>
      </c>
      <c r="F705" s="86">
        <v>8</v>
      </c>
      <c r="G705" s="81" t="str">
        <f>IF('SUIVI DES VERIFICATIONS'!$D705="","",VLOOKUP(A705,'Liste détentions mat2k'!$A$1:$I$2946,5,FALSE))</f>
        <v xml:space="preserve">SSV - CERCLE BASE DEFENSE TLN </v>
      </c>
      <c r="H705" s="81" t="str">
        <f>IF('SUIVI DES VERIFICATIONS'!$E705="","",VLOOKUP(A705,'Liste détentions mat2k'!$A$1:$I$2946,7,FALSE))</f>
        <v xml:space="preserve">ESCALE RONARC'H               </v>
      </c>
      <c r="I705" s="102" t="str">
        <f>IF('SUIVI DES VERIFICATIONS'!$F705="","",VLOOKUP(A705,'Liste détentions mat2k'!$A$1:$I$2946,9,FALSE))</f>
        <v xml:space="preserve">BAR                           </v>
      </c>
      <c r="J705" s="109" t="s">
        <v>525</v>
      </c>
      <c r="K705" s="104" t="s">
        <v>526</v>
      </c>
      <c r="L705" s="104" t="s">
        <v>525</v>
      </c>
      <c r="M705" s="104" t="s">
        <v>525</v>
      </c>
      <c r="N705" s="104" t="s">
        <v>525</v>
      </c>
      <c r="O705" s="104" t="s">
        <v>525</v>
      </c>
      <c r="P705" s="104"/>
      <c r="Q705" s="104"/>
      <c r="R705" s="104"/>
      <c r="S705" s="104"/>
      <c r="T705" s="104"/>
      <c r="U705" s="114"/>
      <c r="V705" s="123">
        <v>43497</v>
      </c>
      <c r="W705" s="117" t="s">
        <v>542</v>
      </c>
      <c r="X705" s="117" t="s">
        <v>825</v>
      </c>
      <c r="Y705" s="128" t="s">
        <v>694</v>
      </c>
      <c r="Z705" s="123">
        <v>43497</v>
      </c>
      <c r="AA705" s="132"/>
      <c r="AB705" s="151">
        <f>IF('SUIVI DES VERIFICATIONS'!$V705="","",IF('SUIVI DES VERIFICATIONS'!$V705&lt;='SUIVI DES VERIFICATIONS'!$AD705,0,'SUIVI DES VERIFICATIONS'!$V705-'SUIVI DES VERIFICATIONS'!$AD705))</f>
        <v>0</v>
      </c>
      <c r="AC705" s="134" t="str">
        <f t="shared" si="21"/>
        <v>FEVRIER</v>
      </c>
      <c r="AD705" s="135">
        <f>VLOOKUP('SUIVI DES VERIFICATIONS'!$AC705,'Liste 2'!$D$1:$E$12,2,FALSE)</f>
        <v>43524</v>
      </c>
      <c r="AE705" s="134">
        <f>IF('SUIVI DES VERIFICATIONS'!$V705="","",(MONTH('SUIVI DES VERIFICATIONS'!$V705))-(MONTH('SUIVI DES VERIFICATIONS'!$AD705)))</f>
        <v>0</v>
      </c>
      <c r="AF705" s="134" t="str">
        <f>IF(V705="","",VLOOKUP(MONTH(V705),LISTES!$A$15:$B$26,2,FALSE))</f>
        <v>FEVRIER</v>
      </c>
      <c r="AG705" s="136" t="s">
        <v>7</v>
      </c>
      <c r="AH705" s="81"/>
      <c r="AI705" s="81"/>
      <c r="AJ705" s="81"/>
      <c r="AK705" s="116"/>
      <c r="AL705" s="81"/>
      <c r="AM705" s="117"/>
      <c r="AN705" s="128"/>
      <c r="AO705" s="163">
        <f>IF('SUIVI DES VERIFICATIONS'!$V705&gt;0,IF('SUIVI DES VERIFICATIONS'!$W705="",1,0),0)</f>
        <v>0</v>
      </c>
      <c r="AP705" s="137">
        <f>IF('SUIVI DES VERIFICATIONS'!$V705&gt;0,IF('SUIVI DES VERIFICATIONS'!$X705="",1,0),0)</f>
        <v>0</v>
      </c>
      <c r="AQ705" s="137">
        <f>IF('SUIVI DES VERIFICATIONS'!$V705&gt;0,IF('SUIVI DES VERIFICATIONS'!$AG705="",1,0),0)</f>
        <v>0</v>
      </c>
      <c r="AR705" s="152" t="str">
        <f>IF(Y705="","",VLOOKUP(Y705,'[1]TABLEAU LC1'!A:A,1,FALSE))</f>
        <v>2019-427</v>
      </c>
    </row>
    <row r="706" spans="1:44" ht="30" customHeight="1">
      <c r="A706" s="94" t="str">
        <f t="shared" ref="A706:A768" si="22">CONCATENATE(B706,"-",D706,"-",E706,"-",F706)</f>
        <v>43108-6-7-1</v>
      </c>
      <c r="B706" s="88">
        <v>43108</v>
      </c>
      <c r="C706" s="87" t="str">
        <f>VLOOKUP(A706,'Liste détentions mat2k'!$A$1:$I$2946,3,FALSE)</f>
        <v xml:space="preserve">GSBDD TOULON 2019             </v>
      </c>
      <c r="D706" s="89">
        <v>6</v>
      </c>
      <c r="E706" s="89">
        <v>7</v>
      </c>
      <c r="F706" s="89">
        <v>1</v>
      </c>
      <c r="G706" s="87" t="str">
        <f>IF('SUIVI DES VERIFICATIONS'!$D706="","",VLOOKUP(A706,'Liste détentions mat2k'!$A$1:$I$2946,5,FALSE))</f>
        <v xml:space="preserve">SSV - CERCLE BASE DEFENSE TLN </v>
      </c>
      <c r="H706" s="87" t="str">
        <f>IF('SUIVI DES VERIFICATIONS'!$E706="","",VLOOKUP(A706,'Liste détentions mat2k'!$A$1:$I$2946,7,FALSE))</f>
        <v xml:space="preserve">CENTRE LOISIR LA NAIADE       </v>
      </c>
      <c r="I706" s="101" t="str">
        <f>IF('SUIVI DES VERIFICATIONS'!$F706="","",VLOOKUP(A706,'Liste détentions mat2k'!$A$1:$I$2946,9,FALSE))</f>
        <v xml:space="preserve">MATERIEL MARINE               </v>
      </c>
      <c r="J706" s="108" t="s">
        <v>525</v>
      </c>
      <c r="K706" s="105" t="s">
        <v>525</v>
      </c>
      <c r="L706" s="105" t="s">
        <v>525</v>
      </c>
      <c r="M706" s="105" t="s">
        <v>525</v>
      </c>
      <c r="N706" s="105" t="s">
        <v>525</v>
      </c>
      <c r="O706" s="105" t="s">
        <v>526</v>
      </c>
      <c r="P706" s="105"/>
      <c r="Q706" s="105"/>
      <c r="R706" s="105"/>
      <c r="S706" s="105"/>
      <c r="T706" s="105"/>
      <c r="U706" s="113"/>
      <c r="V706" s="122"/>
      <c r="W706" s="119"/>
      <c r="X706" s="119"/>
      <c r="Y706" s="127"/>
      <c r="Z706" s="122"/>
      <c r="AA706" s="131"/>
      <c r="AB706" s="149" t="str">
        <f>IF('SUIVI DES VERIFICATIONS'!$V706="","",IF('SUIVI DES VERIFICATIONS'!$V706&lt;='SUIVI DES VERIFICATIONS'!$AD706,0,'SUIVI DES VERIFICATIONS'!$V706-'SUIVI DES VERIFICATIONS'!$AD706))</f>
        <v/>
      </c>
      <c r="AC706" s="138" t="str">
        <f t="shared" ref="AC706:AC768" si="23">IF(J706&lt;&gt;"","JANVIER",IF(K706&lt;&gt;"","FEVRIER",IF(L706&lt;&gt;"","MARS",IF(M706&lt;&gt;"","AVRIL",IF(N706&lt;&gt;"","MAI",IF(O706&lt;&gt;"","JUIN",IF(P706&lt;&gt;"","JUILLET",IF(Q706&lt;&gt;"","AOUT",IF(R706&lt;&gt;"","SEPTEMBRE",IF(S706&lt;&gt;"","OCTOBRE",IF(T706&lt;&gt;"","NOVEMBRE",IF(U706&lt;&gt;"","DECEMBRE",""))))))))))))</f>
        <v>JUIN</v>
      </c>
      <c r="AD706" s="139">
        <f>VLOOKUP('SUIVI DES VERIFICATIONS'!$AC706,'Liste 2'!$D$1:$E$12,2,FALSE)</f>
        <v>43646</v>
      </c>
      <c r="AE706" s="138" t="str">
        <f>IF('SUIVI DES VERIFICATIONS'!$V706="","",(MONTH('SUIVI DES VERIFICATIONS'!$V706))-(MONTH('SUIVI DES VERIFICATIONS'!$AD706)))</f>
        <v/>
      </c>
      <c r="AF706" s="138" t="str">
        <f>IF(V706="","",VLOOKUP(MONTH(V706),LISTES!$A$15:$B$26,2,FALSE))</f>
        <v/>
      </c>
      <c r="AG706" s="140"/>
      <c r="AH706" s="87"/>
      <c r="AI706" s="87"/>
      <c r="AJ706" s="87"/>
      <c r="AK706" s="118"/>
      <c r="AL706" s="87"/>
      <c r="AM706" s="119"/>
      <c r="AN706" s="127"/>
      <c r="AO706" s="162">
        <f>IF('SUIVI DES VERIFICATIONS'!$V706&gt;0,IF('SUIVI DES VERIFICATIONS'!$W706="",1,0),0)</f>
        <v>0</v>
      </c>
      <c r="AP706" s="141">
        <f>IF('SUIVI DES VERIFICATIONS'!$V706&gt;0,IF('SUIVI DES VERIFICATIONS'!$X706="",1,0),0)</f>
        <v>0</v>
      </c>
      <c r="AQ706" s="141">
        <f>IF('SUIVI DES VERIFICATIONS'!$V706&gt;0,IF('SUIVI DES VERIFICATIONS'!$AG706="",1,0),0)</f>
        <v>0</v>
      </c>
      <c r="AR706" s="150" t="str">
        <f>IF(Y706="","",VLOOKUP(Y706,'[1]TABLEAU LC1'!A:A,1,FALSE))</f>
        <v/>
      </c>
    </row>
    <row r="707" spans="1:44" ht="30" customHeight="1">
      <c r="A707" s="95" t="str">
        <f t="shared" si="22"/>
        <v>43108-6-8-1</v>
      </c>
      <c r="B707" s="85">
        <v>43108</v>
      </c>
      <c r="C707" s="81" t="str">
        <f>VLOOKUP(A707,'Liste détentions mat2k'!$A$1:$I$2946,3,FALSE)</f>
        <v xml:space="preserve">GSBDD TOULON 2019             </v>
      </c>
      <c r="D707" s="86">
        <v>6</v>
      </c>
      <c r="E707" s="86">
        <v>8</v>
      </c>
      <c r="F707" s="86">
        <v>1</v>
      </c>
      <c r="G707" s="81" t="str">
        <f>IF('SUIVI DES VERIFICATIONS'!$D707="","",VLOOKUP(A707,'Liste détentions mat2k'!$A$1:$I$2946,5,FALSE))</f>
        <v xml:space="preserve">SSV - CERCLE BASE DEFENSE TLN </v>
      </c>
      <c r="H707" s="81" t="str">
        <f>IF('SUIVI DES VERIFICATIONS'!$E707="","",VLOOKUP(A707,'Liste détentions mat2k'!$A$1:$I$2946,7,FALSE))</f>
        <v xml:space="preserve">CBDDT - SOUTIEN ETATIQUE      </v>
      </c>
      <c r="I707" s="102" t="str">
        <f>IF('SUIVI DES VERIFICATIONS'!$F707="","",VLOOKUP(A707,'Liste détentions mat2k'!$A$1:$I$2946,9,FALSE))</f>
        <v xml:space="preserve">MATERIEL ENTRETIEN            </v>
      </c>
      <c r="J707" s="109" t="s">
        <v>525</v>
      </c>
      <c r="K707" s="104" t="s">
        <v>525</v>
      </c>
      <c r="L707" s="104" t="s">
        <v>525</v>
      </c>
      <c r="M707" s="104" t="s">
        <v>526</v>
      </c>
      <c r="N707" s="104" t="s">
        <v>525</v>
      </c>
      <c r="O707" s="104" t="s">
        <v>525</v>
      </c>
      <c r="P707" s="104"/>
      <c r="Q707" s="104"/>
      <c r="R707" s="104"/>
      <c r="S707" s="104"/>
      <c r="T707" s="104"/>
      <c r="U707" s="114"/>
      <c r="V707" s="123">
        <v>43556</v>
      </c>
      <c r="W707" s="117" t="s">
        <v>542</v>
      </c>
      <c r="X707" s="117" t="s">
        <v>825</v>
      </c>
      <c r="Y707" s="128" t="s">
        <v>995</v>
      </c>
      <c r="Z707" s="123">
        <v>43553</v>
      </c>
      <c r="AA707" s="132"/>
      <c r="AB707" s="151">
        <f>IF('SUIVI DES VERIFICATIONS'!$V707="","",IF('SUIVI DES VERIFICATIONS'!$V707&lt;='SUIVI DES VERIFICATIONS'!$AD707,0,'SUIVI DES VERIFICATIONS'!$V707-'SUIVI DES VERIFICATIONS'!$AD707))</f>
        <v>0</v>
      </c>
      <c r="AC707" s="134" t="str">
        <f t="shared" si="23"/>
        <v>AVRIL</v>
      </c>
      <c r="AD707" s="135">
        <f>VLOOKUP('SUIVI DES VERIFICATIONS'!$AC707,'Liste 2'!$D$1:$E$12,2,FALSE)</f>
        <v>43585</v>
      </c>
      <c r="AE707" s="134">
        <f>IF('SUIVI DES VERIFICATIONS'!$V707="","",(MONTH('SUIVI DES VERIFICATIONS'!$V707))-(MONTH('SUIVI DES VERIFICATIONS'!$AD707)))</f>
        <v>0</v>
      </c>
      <c r="AF707" s="134" t="str">
        <f>IF(V707="","",VLOOKUP(MONTH(V707),LISTES!$A$15:$B$26,2,FALSE))</f>
        <v>AVRIL</v>
      </c>
      <c r="AG707" s="136" t="s">
        <v>9</v>
      </c>
      <c r="AH707" s="81"/>
      <c r="AI707" s="81"/>
      <c r="AJ707" s="81" t="s">
        <v>529</v>
      </c>
      <c r="AK707" s="116">
        <v>43571</v>
      </c>
      <c r="AL707" s="81"/>
      <c r="AM707" s="117"/>
      <c r="AN707" s="128"/>
      <c r="AO707" s="163">
        <f>IF('SUIVI DES VERIFICATIONS'!$V707&gt;0,IF('SUIVI DES VERIFICATIONS'!$W707="",1,0),0)</f>
        <v>0</v>
      </c>
      <c r="AP707" s="137">
        <f>IF('SUIVI DES VERIFICATIONS'!$V707&gt;0,IF('SUIVI DES VERIFICATIONS'!$X707="",1,0),0)</f>
        <v>0</v>
      </c>
      <c r="AQ707" s="137">
        <f>IF('SUIVI DES VERIFICATIONS'!$V707&gt;0,IF('SUIVI DES VERIFICATIONS'!$AG707="",1,0),0)</f>
        <v>0</v>
      </c>
      <c r="AR707" s="152" t="str">
        <f>IF(Y707="","",VLOOKUP(Y707,'[1]TABLEAU LC1'!A:A,1,FALSE))</f>
        <v>2019-1087</v>
      </c>
    </row>
    <row r="708" spans="1:44" ht="30" customHeight="1">
      <c r="A708" s="94" t="str">
        <f t="shared" si="22"/>
        <v>43108-6-8-4</v>
      </c>
      <c r="B708" s="88">
        <v>43108</v>
      </c>
      <c r="C708" s="87" t="str">
        <f>VLOOKUP(A708,'Liste détentions mat2k'!$A$1:$I$2946,3,FALSE)</f>
        <v xml:space="preserve">GSBDD TOULON 2019             </v>
      </c>
      <c r="D708" s="89">
        <v>6</v>
      </c>
      <c r="E708" s="89">
        <v>8</v>
      </c>
      <c r="F708" s="89">
        <v>4</v>
      </c>
      <c r="G708" s="87" t="str">
        <f>IF('SUIVI DES VERIFICATIONS'!$D708="","",VLOOKUP(A708,'Liste détentions mat2k'!$A$1:$I$2946,5,FALSE))</f>
        <v xml:space="preserve">SSV - CERCLE BASE DEFENSE TLN </v>
      </c>
      <c r="H708" s="87" t="str">
        <f>IF('SUIVI DES VERIFICATIONS'!$E708="","",VLOOKUP(A708,'Liste détentions mat2k'!$A$1:$I$2946,7,FALSE))</f>
        <v xml:space="preserve">CBDDT - SOUTIEN ETATIQUE      </v>
      </c>
      <c r="I708" s="101" t="str">
        <f>IF('SUIVI DES VERIFICATIONS'!$F708="","",VLOOKUP(A708,'Liste détentions mat2k'!$A$1:$I$2946,9,FALSE))</f>
        <v xml:space="preserve">POOL COMPTABLE                </v>
      </c>
      <c r="J708" s="108" t="s">
        <v>525</v>
      </c>
      <c r="K708" s="105" t="s">
        <v>525</v>
      </c>
      <c r="L708" s="105" t="s">
        <v>526</v>
      </c>
      <c r="M708" s="105" t="s">
        <v>525</v>
      </c>
      <c r="N708" s="105" t="s">
        <v>525</v>
      </c>
      <c r="O708" s="105" t="s">
        <v>525</v>
      </c>
      <c r="P708" s="105"/>
      <c r="Q708" s="105"/>
      <c r="R708" s="105"/>
      <c r="S708" s="105"/>
      <c r="T708" s="105"/>
      <c r="U708" s="113"/>
      <c r="V708" s="122">
        <v>43523</v>
      </c>
      <c r="W708" s="119" t="s">
        <v>542</v>
      </c>
      <c r="X708" s="119" t="s">
        <v>825</v>
      </c>
      <c r="Y708" s="127" t="s">
        <v>849</v>
      </c>
      <c r="Z708" s="122">
        <v>43525</v>
      </c>
      <c r="AA708" s="131"/>
      <c r="AB708" s="149">
        <f>IF('SUIVI DES VERIFICATIONS'!$V708="","",IF('SUIVI DES VERIFICATIONS'!$V708&lt;='SUIVI DES VERIFICATIONS'!$AD708,0,'SUIVI DES VERIFICATIONS'!$V708-'SUIVI DES VERIFICATIONS'!$AD708))</f>
        <v>0</v>
      </c>
      <c r="AC708" s="138" t="str">
        <f t="shared" si="23"/>
        <v>MARS</v>
      </c>
      <c r="AD708" s="139">
        <f>VLOOKUP('SUIVI DES VERIFICATIONS'!$AC708,'Liste 2'!$D$1:$E$12,2,FALSE)</f>
        <v>43555</v>
      </c>
      <c r="AE708" s="138">
        <f>IF('SUIVI DES VERIFICATIONS'!$V708="","",(MONTH('SUIVI DES VERIFICATIONS'!$V708))-(MONTH('SUIVI DES VERIFICATIONS'!$AD708)))</f>
        <v>-1</v>
      </c>
      <c r="AF708" s="138" t="str">
        <f>IF(V708="","",VLOOKUP(MONTH(V708),LISTES!$A$15:$B$26,2,FALSE))</f>
        <v>FEVRIER</v>
      </c>
      <c r="AG708" s="140" t="s">
        <v>8</v>
      </c>
      <c r="AH708" s="87"/>
      <c r="AI708" s="87"/>
      <c r="AJ708" s="87"/>
      <c r="AK708" s="118"/>
      <c r="AL708" s="87"/>
      <c r="AM708" s="119"/>
      <c r="AN708" s="127"/>
      <c r="AO708" s="162">
        <f>IF('SUIVI DES VERIFICATIONS'!$V708&gt;0,IF('SUIVI DES VERIFICATIONS'!$W708="",1,0),0)</f>
        <v>0</v>
      </c>
      <c r="AP708" s="141">
        <f>IF('SUIVI DES VERIFICATIONS'!$V708&gt;0,IF('SUIVI DES VERIFICATIONS'!$X708="",1,0),0)</f>
        <v>0</v>
      </c>
      <c r="AQ708" s="141">
        <f>IF('SUIVI DES VERIFICATIONS'!$V708&gt;0,IF('SUIVI DES VERIFICATIONS'!$AG708="",1,0),0)</f>
        <v>0</v>
      </c>
      <c r="AR708" s="150" t="str">
        <f>IF(Y708="","",VLOOKUP(Y708,'[1]TABLEAU LC1'!A:A,1,FALSE))</f>
        <v>2019-691</v>
      </c>
    </row>
    <row r="709" spans="1:44" ht="30" customHeight="1">
      <c r="A709" s="95" t="str">
        <f t="shared" si="22"/>
        <v>43108-7-1-1</v>
      </c>
      <c r="B709" s="85">
        <v>43108</v>
      </c>
      <c r="C709" s="81" t="str">
        <f>VLOOKUP(A709,'Liste détentions mat2k'!$A$1:$I$2946,3,FALSE)</f>
        <v xml:space="preserve">GSBDD TOULON 2019             </v>
      </c>
      <c r="D709" s="86">
        <v>7</v>
      </c>
      <c r="E709" s="86">
        <v>1</v>
      </c>
      <c r="F709" s="86">
        <v>1</v>
      </c>
      <c r="G709" s="81" t="str">
        <f>IF('SUIVI DES VERIFICATIONS'!$D709="","",VLOOKUP(A709,'Liste détentions mat2k'!$A$1:$I$2946,5,FALSE))</f>
        <v xml:space="preserve">SSV - CERCLE GRANDE RADE TLN  </v>
      </c>
      <c r="H709" s="81" t="str">
        <f>IF('SUIVI DES VERIFICATIONS'!$E709="","",VLOOKUP(A709,'Liste détentions mat2k'!$A$1:$I$2946,7,FALSE))</f>
        <v xml:space="preserve">ARTILLERIE                    </v>
      </c>
      <c r="I709" s="102" t="str">
        <f>IF('SUIVI DES VERIFICATIONS'!$F709="","",VLOOKUP(A709,'Liste détentions mat2k'!$A$1:$I$2946,9,FALSE))</f>
        <v xml:space="preserve">CASERNEMENT                   </v>
      </c>
      <c r="J709" s="109" t="s">
        <v>525</v>
      </c>
      <c r="K709" s="104" t="s">
        <v>525</v>
      </c>
      <c r="L709" s="104" t="s">
        <v>525</v>
      </c>
      <c r="M709" s="104" t="s">
        <v>525</v>
      </c>
      <c r="N709" s="104" t="s">
        <v>525</v>
      </c>
      <c r="O709" s="104" t="s">
        <v>526</v>
      </c>
      <c r="P709" s="104"/>
      <c r="Q709" s="104"/>
      <c r="R709" s="104"/>
      <c r="S709" s="104"/>
      <c r="T709" s="104"/>
      <c r="U709" s="114"/>
      <c r="V709" s="123"/>
      <c r="W709" s="117"/>
      <c r="X709" s="117"/>
      <c r="Y709" s="128"/>
      <c r="Z709" s="123"/>
      <c r="AA709" s="132"/>
      <c r="AB709" s="151" t="str">
        <f>IF('SUIVI DES VERIFICATIONS'!$V709="","",IF('SUIVI DES VERIFICATIONS'!$V709&lt;='SUIVI DES VERIFICATIONS'!$AD709,0,'SUIVI DES VERIFICATIONS'!$V709-'SUIVI DES VERIFICATIONS'!$AD709))</f>
        <v/>
      </c>
      <c r="AC709" s="134" t="str">
        <f t="shared" si="23"/>
        <v>JUIN</v>
      </c>
      <c r="AD709" s="135">
        <f>VLOOKUP('SUIVI DES VERIFICATIONS'!$AC709,'Liste 2'!$D$1:$E$12,2,FALSE)</f>
        <v>43646</v>
      </c>
      <c r="AE709" s="134" t="str">
        <f>IF('SUIVI DES VERIFICATIONS'!$V709="","",(MONTH('SUIVI DES VERIFICATIONS'!$V709))-(MONTH('SUIVI DES VERIFICATIONS'!$AD709)))</f>
        <v/>
      </c>
      <c r="AF709" s="134" t="str">
        <f>IF(V709="","",VLOOKUP(MONTH(V709),LISTES!$A$15:$B$26,2,FALSE))</f>
        <v/>
      </c>
      <c r="AG709" s="136"/>
      <c r="AH709" s="81"/>
      <c r="AI709" s="81"/>
      <c r="AJ709" s="81"/>
      <c r="AK709" s="116"/>
      <c r="AL709" s="81"/>
      <c r="AM709" s="117"/>
      <c r="AN709" s="128"/>
      <c r="AO709" s="163">
        <f>IF('SUIVI DES VERIFICATIONS'!$V709&gt;0,IF('SUIVI DES VERIFICATIONS'!$W709="",1,0),0)</f>
        <v>0</v>
      </c>
      <c r="AP709" s="137">
        <f>IF('SUIVI DES VERIFICATIONS'!$V709&gt;0,IF('SUIVI DES VERIFICATIONS'!$X709="",1,0),0)</f>
        <v>0</v>
      </c>
      <c r="AQ709" s="137">
        <f>IF('SUIVI DES VERIFICATIONS'!$V709&gt;0,IF('SUIVI DES VERIFICATIONS'!$AG709="",1,0),0)</f>
        <v>0</v>
      </c>
      <c r="AR709" s="152" t="str">
        <f>IF(Y709="","",VLOOKUP(Y709,'[1]TABLEAU LC1'!A:A,1,FALSE))</f>
        <v/>
      </c>
    </row>
    <row r="710" spans="1:44" ht="30" customHeight="1">
      <c r="A710" s="94" t="str">
        <f t="shared" si="22"/>
        <v>43108-7-1-3</v>
      </c>
      <c r="B710" s="88">
        <v>43108</v>
      </c>
      <c r="C710" s="87" t="str">
        <f>VLOOKUP(A710,'Liste détentions mat2k'!$A$1:$I$2946,3,FALSE)</f>
        <v xml:space="preserve">GSBDD TOULON 2019             </v>
      </c>
      <c r="D710" s="89">
        <v>7</v>
      </c>
      <c r="E710" s="89">
        <v>1</v>
      </c>
      <c r="F710" s="89">
        <v>3</v>
      </c>
      <c r="G710" s="87" t="str">
        <f>IF('SUIVI DES VERIFICATIONS'!$D710="","",VLOOKUP(A710,'Liste détentions mat2k'!$A$1:$I$2946,5,FALSE))</f>
        <v xml:space="preserve">SSV - CERCLE GRANDE RADE TLN  </v>
      </c>
      <c r="H710" s="87" t="str">
        <f>IF('SUIVI DES VERIFICATIONS'!$E710="","",VLOOKUP(A710,'Liste détentions mat2k'!$A$1:$I$2946,7,FALSE))</f>
        <v xml:space="preserve">ARTILLERIE                    </v>
      </c>
      <c r="I710" s="101" t="str">
        <f>IF('SUIVI DES VERIFICATIONS'!$F710="","",VLOOKUP(A710,'Liste détentions mat2k'!$A$1:$I$2946,9,FALSE))</f>
        <v xml:space="preserve">CUISINE                       </v>
      </c>
      <c r="J710" s="108" t="s">
        <v>525</v>
      </c>
      <c r="K710" s="105" t="s">
        <v>526</v>
      </c>
      <c r="L710" s="105" t="s">
        <v>525</v>
      </c>
      <c r="M710" s="105" t="s">
        <v>525</v>
      </c>
      <c r="N710" s="105" t="s">
        <v>525</v>
      </c>
      <c r="O710" s="105" t="s">
        <v>525</v>
      </c>
      <c r="P710" s="105"/>
      <c r="Q710" s="105"/>
      <c r="R710" s="105"/>
      <c r="S710" s="105"/>
      <c r="T710" s="105"/>
      <c r="U710" s="113"/>
      <c r="V710" s="122"/>
      <c r="W710" s="119"/>
      <c r="X710" s="119"/>
      <c r="Y710" s="127"/>
      <c r="Z710" s="122">
        <v>43497</v>
      </c>
      <c r="AA710" s="131"/>
      <c r="AB710" s="149" t="str">
        <f>IF('SUIVI DES VERIFICATIONS'!$V710="","",IF('SUIVI DES VERIFICATIONS'!$V710&lt;='SUIVI DES VERIFICATIONS'!$AD710,0,'SUIVI DES VERIFICATIONS'!$V710-'SUIVI DES VERIFICATIONS'!$AD710))</f>
        <v/>
      </c>
      <c r="AC710" s="138" t="str">
        <f t="shared" si="23"/>
        <v>FEVRIER</v>
      </c>
      <c r="AD710" s="139">
        <f>VLOOKUP('SUIVI DES VERIFICATIONS'!$AC710,'Liste 2'!$D$1:$E$12,2,FALSE)</f>
        <v>43524</v>
      </c>
      <c r="AE710" s="138" t="str">
        <f>IF('SUIVI DES VERIFICATIONS'!$V710="","",(MONTH('SUIVI DES VERIFICATIONS'!$V710))-(MONTH('SUIVI DES VERIFICATIONS'!$AD710)))</f>
        <v/>
      </c>
      <c r="AF710" s="138" t="str">
        <f>IF(V710="","",VLOOKUP(MONTH(V710),LISTES!$A$15:$B$26,2,FALSE))</f>
        <v/>
      </c>
      <c r="AG710" s="140"/>
      <c r="AH710" s="87"/>
      <c r="AI710" s="87"/>
      <c r="AJ710" s="87"/>
      <c r="AK710" s="118"/>
      <c r="AL710" s="87"/>
      <c r="AM710" s="119"/>
      <c r="AN710" s="127"/>
      <c r="AO710" s="162">
        <f>IF('SUIVI DES VERIFICATIONS'!$V710&gt;0,IF('SUIVI DES VERIFICATIONS'!$W710="",1,0),0)</f>
        <v>0</v>
      </c>
      <c r="AP710" s="141">
        <f>IF('SUIVI DES VERIFICATIONS'!$V710&gt;0,IF('SUIVI DES VERIFICATIONS'!$X710="",1,0),0)</f>
        <v>0</v>
      </c>
      <c r="AQ710" s="141">
        <f>IF('SUIVI DES VERIFICATIONS'!$V710&gt;0,IF('SUIVI DES VERIFICATIONS'!$AG710="",1,0),0)</f>
        <v>0</v>
      </c>
      <c r="AR710" s="150" t="str">
        <f>IF(Y710="","",VLOOKUP(Y710,'[1]TABLEAU LC1'!A:A,1,FALSE))</f>
        <v/>
      </c>
    </row>
    <row r="711" spans="1:44" ht="30" customHeight="1">
      <c r="A711" s="95" t="str">
        <f t="shared" si="22"/>
        <v>43108-7-13-2</v>
      </c>
      <c r="B711" s="85">
        <v>43108</v>
      </c>
      <c r="C711" s="81" t="str">
        <f>VLOOKUP(A711,'Liste détentions mat2k'!$A$1:$I$2946,3,FALSE)</f>
        <v xml:space="preserve">GSBDD TOULON 2019             </v>
      </c>
      <c r="D711" s="86">
        <v>7</v>
      </c>
      <c r="E711" s="86">
        <v>13</v>
      </c>
      <c r="F711" s="86">
        <v>2</v>
      </c>
      <c r="G711" s="81" t="str">
        <f>IF('SUIVI DES VERIFICATIONS'!$D711="","",VLOOKUP(A711,'Liste détentions mat2k'!$A$1:$I$2946,5,FALSE))</f>
        <v xml:space="preserve">SSV - CERCLE GRANDE RADE TLN  </v>
      </c>
      <c r="H711" s="81" t="str">
        <f>IF('SUIVI DES VERIFICATIONS'!$E711="","",VLOOKUP(A711,'Liste détentions mat2k'!$A$1:$I$2946,7,FALSE))</f>
        <v xml:space="preserve">FORT SIX-FOURS                </v>
      </c>
      <c r="I711" s="102" t="str">
        <f>IF('SUIVI DES VERIFICATIONS'!$F711="","",VLOOKUP(A711,'Liste détentions mat2k'!$A$1:$I$2946,9,FALSE))</f>
        <v xml:space="preserve">MATERIEL VIVRES               </v>
      </c>
      <c r="J711" s="109" t="s">
        <v>525</v>
      </c>
      <c r="K711" s="104" t="s">
        <v>525</v>
      </c>
      <c r="L711" s="104" t="s">
        <v>525</v>
      </c>
      <c r="M711" s="104" t="s">
        <v>526</v>
      </c>
      <c r="N711" s="104" t="s">
        <v>525</v>
      </c>
      <c r="O711" s="104" t="s">
        <v>525</v>
      </c>
      <c r="P711" s="104"/>
      <c r="Q711" s="104"/>
      <c r="R711" s="104"/>
      <c r="S711" s="104"/>
      <c r="T711" s="104"/>
      <c r="U711" s="114"/>
      <c r="V711" s="123">
        <v>43573</v>
      </c>
      <c r="W711" s="117" t="s">
        <v>542</v>
      </c>
      <c r="X711" s="117" t="s">
        <v>825</v>
      </c>
      <c r="Y711" s="128" t="s">
        <v>1112</v>
      </c>
      <c r="Z711" s="123">
        <v>43553</v>
      </c>
      <c r="AA711" s="132"/>
      <c r="AB711" s="151">
        <f>IF('SUIVI DES VERIFICATIONS'!$V711="","",IF('SUIVI DES VERIFICATIONS'!$V711&lt;='SUIVI DES VERIFICATIONS'!$AD711,0,'SUIVI DES VERIFICATIONS'!$V711-'SUIVI DES VERIFICATIONS'!$AD711))</f>
        <v>0</v>
      </c>
      <c r="AC711" s="134" t="str">
        <f t="shared" si="23"/>
        <v>AVRIL</v>
      </c>
      <c r="AD711" s="135">
        <f>VLOOKUP('SUIVI DES VERIFICATIONS'!$AC711,'Liste 2'!$D$1:$E$12,2,FALSE)</f>
        <v>43585</v>
      </c>
      <c r="AE711" s="134">
        <f>IF('SUIVI DES VERIFICATIONS'!$V711="","",(MONTH('SUIVI DES VERIFICATIONS'!$V711))-(MONTH('SUIVI DES VERIFICATIONS'!$AD711)))</f>
        <v>0</v>
      </c>
      <c r="AF711" s="134" t="str">
        <f>IF(V711="","",VLOOKUP(MONTH(V711),LISTES!$A$15:$B$26,2,FALSE))</f>
        <v>AVRIL</v>
      </c>
      <c r="AG711" s="136"/>
      <c r="AH711" s="81"/>
      <c r="AI711" s="81"/>
      <c r="AJ711" s="81"/>
      <c r="AK711" s="116"/>
      <c r="AL711" s="81"/>
      <c r="AM711" s="117"/>
      <c r="AN711" s="128"/>
      <c r="AO711" s="163">
        <f>IF('SUIVI DES VERIFICATIONS'!$V711&gt;0,IF('SUIVI DES VERIFICATIONS'!$W711="",1,0),0)</f>
        <v>0</v>
      </c>
      <c r="AP711" s="137">
        <f>IF('SUIVI DES VERIFICATIONS'!$V711&gt;0,IF('SUIVI DES VERIFICATIONS'!$X711="",1,0),0)</f>
        <v>0</v>
      </c>
      <c r="AQ711" s="137">
        <f>IF('SUIVI DES VERIFICATIONS'!$V711&gt;0,IF('SUIVI DES VERIFICATIONS'!$AG711="",1,0),0)</f>
        <v>1</v>
      </c>
      <c r="AR711" s="152" t="str">
        <f>IF(Y711="","",VLOOKUP(Y711,'[1]TABLEAU LC1'!A:A,1,FALSE))</f>
        <v>2019-1399</v>
      </c>
    </row>
    <row r="712" spans="1:44" ht="30" customHeight="1">
      <c r="A712" s="94" t="str">
        <f t="shared" si="22"/>
        <v>43108-7-15-1</v>
      </c>
      <c r="B712" s="88">
        <v>43108</v>
      </c>
      <c r="C712" s="87" t="str">
        <f>VLOOKUP(A712,'Liste détentions mat2k'!$A$1:$I$2946,3,FALSE)</f>
        <v xml:space="preserve">GSBDD TOULON 2019             </v>
      </c>
      <c r="D712" s="89">
        <v>7</v>
      </c>
      <c r="E712" s="89">
        <v>15</v>
      </c>
      <c r="F712" s="89">
        <v>1</v>
      </c>
      <c r="G712" s="87" t="str">
        <f>IF('SUIVI DES VERIFICATIONS'!$D712="","",VLOOKUP(A712,'Liste détentions mat2k'!$A$1:$I$2946,5,FALSE))</f>
        <v xml:space="preserve">SSV - CERCLE GRANDE RADE TLN  </v>
      </c>
      <c r="H712" s="87" t="str">
        <f>IF('SUIVI DES VERIFICATIONS'!$E712="","",VLOOKUP(A712,'Liste détentions mat2k'!$A$1:$I$2946,7,FALSE))</f>
        <v xml:space="preserve">FORT LAMALGUE                 </v>
      </c>
      <c r="I712" s="101" t="str">
        <f>IF('SUIVI DES VERIFICATIONS'!$F712="","",VLOOKUP(A712,'Liste détentions mat2k'!$A$1:$I$2946,9,FALSE))</f>
        <v xml:space="preserve">CUISINE                       </v>
      </c>
      <c r="J712" s="108" t="s">
        <v>525</v>
      </c>
      <c r="K712" s="105" t="s">
        <v>525</v>
      </c>
      <c r="L712" s="105" t="s">
        <v>525</v>
      </c>
      <c r="M712" s="105" t="s">
        <v>525</v>
      </c>
      <c r="N712" s="105" t="s">
        <v>525</v>
      </c>
      <c r="O712" s="105" t="s">
        <v>526</v>
      </c>
      <c r="P712" s="105"/>
      <c r="Q712" s="105"/>
      <c r="R712" s="105"/>
      <c r="S712" s="105"/>
      <c r="T712" s="105"/>
      <c r="U712" s="113"/>
      <c r="V712" s="122"/>
      <c r="W712" s="119"/>
      <c r="X712" s="119"/>
      <c r="Y712" s="127"/>
      <c r="Z712" s="122"/>
      <c r="AA712" s="131"/>
      <c r="AB712" s="149" t="str">
        <f>IF('SUIVI DES VERIFICATIONS'!$V712="","",IF('SUIVI DES VERIFICATIONS'!$V712&lt;='SUIVI DES VERIFICATIONS'!$AD712,0,'SUIVI DES VERIFICATIONS'!$V712-'SUIVI DES VERIFICATIONS'!$AD712))</f>
        <v/>
      </c>
      <c r="AC712" s="138" t="str">
        <f t="shared" si="23"/>
        <v>JUIN</v>
      </c>
      <c r="AD712" s="139">
        <f>VLOOKUP('SUIVI DES VERIFICATIONS'!$AC712,'Liste 2'!$D$1:$E$12,2,FALSE)</f>
        <v>43646</v>
      </c>
      <c r="AE712" s="138" t="str">
        <f>IF('SUIVI DES VERIFICATIONS'!$V712="","",(MONTH('SUIVI DES VERIFICATIONS'!$V712))-(MONTH('SUIVI DES VERIFICATIONS'!$AD712)))</f>
        <v/>
      </c>
      <c r="AF712" s="138" t="str">
        <f>IF(V712="","",VLOOKUP(MONTH(V712),LISTES!$A$15:$B$26,2,FALSE))</f>
        <v/>
      </c>
      <c r="AG712" s="140"/>
      <c r="AH712" s="87"/>
      <c r="AI712" s="87"/>
      <c r="AJ712" s="87"/>
      <c r="AK712" s="118"/>
      <c r="AL712" s="87"/>
      <c r="AM712" s="119"/>
      <c r="AN712" s="127"/>
      <c r="AO712" s="162">
        <f>IF('SUIVI DES VERIFICATIONS'!$V712&gt;0,IF('SUIVI DES VERIFICATIONS'!$W712="",1,0),0)</f>
        <v>0</v>
      </c>
      <c r="AP712" s="141">
        <f>IF('SUIVI DES VERIFICATIONS'!$V712&gt;0,IF('SUIVI DES VERIFICATIONS'!$X712="",1,0),0)</f>
        <v>0</v>
      </c>
      <c r="AQ712" s="141">
        <f>IF('SUIVI DES VERIFICATIONS'!$V712&gt;0,IF('SUIVI DES VERIFICATIONS'!$AG712="",1,0),0)</f>
        <v>0</v>
      </c>
      <c r="AR712" s="150" t="str">
        <f>IF(Y712="","",VLOOKUP(Y712,'[1]TABLEAU LC1'!A:A,1,FALSE))</f>
        <v/>
      </c>
    </row>
    <row r="713" spans="1:44" ht="30" customHeight="1">
      <c r="A713" s="95" t="str">
        <f t="shared" si="22"/>
        <v>43108-7-15-3</v>
      </c>
      <c r="B713" s="85">
        <v>43108</v>
      </c>
      <c r="C713" s="81" t="str">
        <f>VLOOKUP(A713,'Liste détentions mat2k'!$A$1:$I$2946,3,FALSE)</f>
        <v xml:space="preserve">GSBDD TOULON 2019             </v>
      </c>
      <c r="D713" s="86">
        <v>7</v>
      </c>
      <c r="E713" s="86">
        <v>15</v>
      </c>
      <c r="F713" s="86">
        <v>3</v>
      </c>
      <c r="G713" s="81" t="str">
        <f>IF('SUIVI DES VERIFICATIONS'!$D713="","",VLOOKUP(A713,'Liste détentions mat2k'!$A$1:$I$2946,5,FALSE))</f>
        <v xml:space="preserve">SSV - CERCLE GRANDE RADE TLN  </v>
      </c>
      <c r="H713" s="81" t="str">
        <f>IF('SUIVI DES VERIFICATIONS'!$E713="","",VLOOKUP(A713,'Liste détentions mat2k'!$A$1:$I$2946,7,FALSE))</f>
        <v xml:space="preserve">FORT LAMALGUE                 </v>
      </c>
      <c r="I713" s="102" t="str">
        <f>IF('SUIVI DES VERIFICATIONS'!$F713="","",VLOOKUP(A713,'Liste détentions mat2k'!$A$1:$I$2946,9,FALSE))</f>
        <v xml:space="preserve">CASERNEMENT                   </v>
      </c>
      <c r="J713" s="109"/>
      <c r="K713" s="104" t="s">
        <v>525</v>
      </c>
      <c r="L713" s="104" t="s">
        <v>526</v>
      </c>
      <c r="M713" s="104" t="s">
        <v>525</v>
      </c>
      <c r="N713" s="104" t="s">
        <v>525</v>
      </c>
      <c r="O713" s="104" t="s">
        <v>525</v>
      </c>
      <c r="P713" s="104"/>
      <c r="Q713" s="104"/>
      <c r="R713" s="104"/>
      <c r="S713" s="104"/>
      <c r="T713" s="104"/>
      <c r="U713" s="114"/>
      <c r="V713" s="123">
        <v>43532</v>
      </c>
      <c r="W713" s="117" t="s">
        <v>542</v>
      </c>
      <c r="X713" s="117" t="s">
        <v>825</v>
      </c>
      <c r="Y713" s="128" t="s">
        <v>846</v>
      </c>
      <c r="Z713" s="123">
        <v>43525</v>
      </c>
      <c r="AA713" s="132"/>
      <c r="AB713" s="151">
        <f>IF('SUIVI DES VERIFICATIONS'!$V713="","",IF('SUIVI DES VERIFICATIONS'!$V713&lt;='SUIVI DES VERIFICATIONS'!$AD713,0,'SUIVI DES VERIFICATIONS'!$V713-'SUIVI DES VERIFICATIONS'!$AD713))</f>
        <v>0</v>
      </c>
      <c r="AC713" s="134" t="str">
        <f t="shared" si="23"/>
        <v>MARS</v>
      </c>
      <c r="AD713" s="135">
        <f>VLOOKUP('SUIVI DES VERIFICATIONS'!$AC713,'Liste 2'!$D$1:$E$12,2,FALSE)</f>
        <v>43555</v>
      </c>
      <c r="AE713" s="134">
        <f>IF('SUIVI DES VERIFICATIONS'!$V713="","",(MONTH('SUIVI DES VERIFICATIONS'!$V713))-(MONTH('SUIVI DES VERIFICATIONS'!$AD713)))</f>
        <v>0</v>
      </c>
      <c r="AF713" s="134" t="str">
        <f>IF(V713="","",VLOOKUP(MONTH(V713),LISTES!$A$15:$B$26,2,FALSE))</f>
        <v>MARS</v>
      </c>
      <c r="AG713" s="136" t="s">
        <v>8</v>
      </c>
      <c r="AH713" s="81"/>
      <c r="AI713" s="81"/>
      <c r="AJ713" s="81"/>
      <c r="AK713" s="116"/>
      <c r="AL713" s="81"/>
      <c r="AM713" s="117"/>
      <c r="AN713" s="128"/>
      <c r="AO713" s="163">
        <f>IF('SUIVI DES VERIFICATIONS'!$V713&gt;0,IF('SUIVI DES VERIFICATIONS'!$W713="",1,0),0)</f>
        <v>0</v>
      </c>
      <c r="AP713" s="137">
        <f>IF('SUIVI DES VERIFICATIONS'!$V713&gt;0,IF('SUIVI DES VERIFICATIONS'!$X713="",1,0),0)</f>
        <v>0</v>
      </c>
      <c r="AQ713" s="137">
        <f>IF('SUIVI DES VERIFICATIONS'!$V713&gt;0,IF('SUIVI DES VERIFICATIONS'!$AG713="",1,0),0)</f>
        <v>0</v>
      </c>
      <c r="AR713" s="152" t="str">
        <f>IF(Y713="","",VLOOKUP(Y713,'[1]TABLEAU LC1'!A:A,1,FALSE))</f>
        <v>2019-688</v>
      </c>
    </row>
    <row r="714" spans="1:44" ht="30" customHeight="1">
      <c r="A714" s="94" t="str">
        <f t="shared" si="22"/>
        <v>43108-7-2-1</v>
      </c>
      <c r="B714" s="88">
        <v>43108</v>
      </c>
      <c r="C714" s="87" t="str">
        <f>VLOOKUP(A714,'Liste détentions mat2k'!$A$1:$I$2946,3,FALSE)</f>
        <v xml:space="preserve">GSBDD TOULON 2019             </v>
      </c>
      <c r="D714" s="89">
        <v>7</v>
      </c>
      <c r="E714" s="89">
        <v>2</v>
      </c>
      <c r="F714" s="89">
        <v>1</v>
      </c>
      <c r="G714" s="87" t="str">
        <f>IF('SUIVI DES VERIFICATIONS'!$D714="","",VLOOKUP(A714,'Liste détentions mat2k'!$A$1:$I$2946,5,FALSE))</f>
        <v xml:space="preserve">SSV - CERCLE GRANDE RADE TLN  </v>
      </c>
      <c r="H714" s="87" t="str">
        <f>IF('SUIVI DES VERIFICATIONS'!$E714="","",VLOOKUP(A714,'Liste détentions mat2k'!$A$1:$I$2946,7,FALSE))</f>
        <v xml:space="preserve">LAGOUBRAN                     </v>
      </c>
      <c r="I714" s="101" t="str">
        <f>IF('SUIVI DES VERIFICATIONS'!$F714="","",VLOOKUP(A714,'Liste détentions mat2k'!$A$1:$I$2946,9,FALSE))</f>
        <v xml:space="preserve">CASERNEMENT                   </v>
      </c>
      <c r="J714" s="108" t="s">
        <v>525</v>
      </c>
      <c r="K714" s="105" t="s">
        <v>526</v>
      </c>
      <c r="L714" s="105" t="s">
        <v>525</v>
      </c>
      <c r="M714" s="105" t="s">
        <v>525</v>
      </c>
      <c r="N714" s="105" t="s">
        <v>525</v>
      </c>
      <c r="O714" s="105" t="s">
        <v>525</v>
      </c>
      <c r="P714" s="105"/>
      <c r="Q714" s="105"/>
      <c r="R714" s="105"/>
      <c r="S714" s="105"/>
      <c r="T714" s="105"/>
      <c r="U714" s="113"/>
      <c r="V714" s="122">
        <v>43510</v>
      </c>
      <c r="W714" s="119" t="s">
        <v>542</v>
      </c>
      <c r="X714" s="119" t="s">
        <v>825</v>
      </c>
      <c r="Y714" s="127" t="s">
        <v>679</v>
      </c>
      <c r="Z714" s="122">
        <v>43497</v>
      </c>
      <c r="AA714" s="131"/>
      <c r="AB714" s="149">
        <f>IF('SUIVI DES VERIFICATIONS'!$V714="","",IF('SUIVI DES VERIFICATIONS'!$V714&lt;='SUIVI DES VERIFICATIONS'!$AD714,0,'SUIVI DES VERIFICATIONS'!$V714-'SUIVI DES VERIFICATIONS'!$AD714))</f>
        <v>0</v>
      </c>
      <c r="AC714" s="138" t="str">
        <f t="shared" si="23"/>
        <v>FEVRIER</v>
      </c>
      <c r="AD714" s="139">
        <f>VLOOKUP('SUIVI DES VERIFICATIONS'!$AC714,'Liste 2'!$D$1:$E$12,2,FALSE)</f>
        <v>43524</v>
      </c>
      <c r="AE714" s="138">
        <f>IF('SUIVI DES VERIFICATIONS'!$V714="","",(MONTH('SUIVI DES VERIFICATIONS'!$V714))-(MONTH('SUIVI DES VERIFICATIONS'!$AD714)))</f>
        <v>0</v>
      </c>
      <c r="AF714" s="138" t="str">
        <f>IF(V714="","",VLOOKUP(MONTH(V714),LISTES!$A$15:$B$26,2,FALSE))</f>
        <v>FEVRIER</v>
      </c>
      <c r="AG714" s="140" t="s">
        <v>7</v>
      </c>
      <c r="AH714" s="87"/>
      <c r="AI714" s="87"/>
      <c r="AJ714" s="87"/>
      <c r="AK714" s="118"/>
      <c r="AL714" s="87"/>
      <c r="AM714" s="119"/>
      <c r="AN714" s="127"/>
      <c r="AO714" s="162">
        <f>IF('SUIVI DES VERIFICATIONS'!$V714&gt;0,IF('SUIVI DES VERIFICATIONS'!$W714="",1,0),0)</f>
        <v>0</v>
      </c>
      <c r="AP714" s="141">
        <f>IF('SUIVI DES VERIFICATIONS'!$V714&gt;0,IF('SUIVI DES VERIFICATIONS'!$X714="",1,0),0)</f>
        <v>0</v>
      </c>
      <c r="AQ714" s="141">
        <f>IF('SUIVI DES VERIFICATIONS'!$V714&gt;0,IF('SUIVI DES VERIFICATIONS'!$AG714="",1,0),0)</f>
        <v>0</v>
      </c>
      <c r="AR714" s="150" t="str">
        <f>IF(Y714="","",VLOOKUP(Y714,'[1]TABLEAU LC1'!A:A,1,FALSE))</f>
        <v>2019-392</v>
      </c>
    </row>
    <row r="715" spans="1:44" ht="30" customHeight="1">
      <c r="A715" s="95" t="str">
        <f t="shared" si="22"/>
        <v>43108-7-2-3</v>
      </c>
      <c r="B715" s="85">
        <v>43108</v>
      </c>
      <c r="C715" s="81" t="str">
        <f>VLOOKUP(A715,'Liste détentions mat2k'!$A$1:$I$2946,3,FALSE)</f>
        <v xml:space="preserve">GSBDD TOULON 2019             </v>
      </c>
      <c r="D715" s="86">
        <v>7</v>
      </c>
      <c r="E715" s="86">
        <v>2</v>
      </c>
      <c r="F715" s="86">
        <v>3</v>
      </c>
      <c r="G715" s="81" t="str">
        <f>IF('SUIVI DES VERIFICATIONS'!$D715="","",VLOOKUP(A715,'Liste détentions mat2k'!$A$1:$I$2946,5,FALSE))</f>
        <v xml:space="preserve">SSV - CERCLE GRANDE RADE TLN  </v>
      </c>
      <c r="H715" s="81" t="str">
        <f>IF('SUIVI DES VERIFICATIONS'!$E715="","",VLOOKUP(A715,'Liste détentions mat2k'!$A$1:$I$2946,7,FALSE))</f>
        <v xml:space="preserve">LAGOUBRAN                     </v>
      </c>
      <c r="I715" s="102" t="str">
        <f>IF('SUIVI DES VERIFICATIONS'!$F715="","",VLOOKUP(A715,'Liste détentions mat2k'!$A$1:$I$2946,9,FALSE))</f>
        <v xml:space="preserve">CUISINE                       </v>
      </c>
      <c r="J715" s="109" t="s">
        <v>525</v>
      </c>
      <c r="K715" s="104" t="s">
        <v>526</v>
      </c>
      <c r="L715" s="104" t="s">
        <v>525</v>
      </c>
      <c r="M715" s="104" t="s">
        <v>525</v>
      </c>
      <c r="N715" s="104" t="s">
        <v>525</v>
      </c>
      <c r="O715" s="104" t="s">
        <v>525</v>
      </c>
      <c r="P715" s="104"/>
      <c r="Q715" s="104"/>
      <c r="R715" s="104"/>
      <c r="S715" s="104"/>
      <c r="T715" s="104"/>
      <c r="U715" s="114"/>
      <c r="V715" s="123">
        <v>43504</v>
      </c>
      <c r="W715" s="117" t="s">
        <v>542</v>
      </c>
      <c r="X715" s="117" t="s">
        <v>825</v>
      </c>
      <c r="Y715" s="128" t="s">
        <v>666</v>
      </c>
      <c r="Z715" s="123">
        <v>43497</v>
      </c>
      <c r="AA715" s="132"/>
      <c r="AB715" s="151">
        <f>IF('SUIVI DES VERIFICATIONS'!$V715="","",IF('SUIVI DES VERIFICATIONS'!$V715&lt;='SUIVI DES VERIFICATIONS'!$AD715,0,'SUIVI DES VERIFICATIONS'!$V715-'SUIVI DES VERIFICATIONS'!$AD715))</f>
        <v>0</v>
      </c>
      <c r="AC715" s="134" t="str">
        <f t="shared" si="23"/>
        <v>FEVRIER</v>
      </c>
      <c r="AD715" s="135">
        <f>VLOOKUP('SUIVI DES VERIFICATIONS'!$AC715,'Liste 2'!$D$1:$E$12,2,FALSE)</f>
        <v>43524</v>
      </c>
      <c r="AE715" s="134">
        <f>IF('SUIVI DES VERIFICATIONS'!$V715="","",(MONTH('SUIVI DES VERIFICATIONS'!$V715))-(MONTH('SUIVI DES VERIFICATIONS'!$AD715)))</f>
        <v>0</v>
      </c>
      <c r="AF715" s="134" t="str">
        <f>IF(V715="","",VLOOKUP(MONTH(V715),LISTES!$A$15:$B$26,2,FALSE))</f>
        <v>FEVRIER</v>
      </c>
      <c r="AG715" s="136" t="s">
        <v>7</v>
      </c>
      <c r="AH715" s="81"/>
      <c r="AI715" s="81"/>
      <c r="AJ715" s="81"/>
      <c r="AK715" s="116"/>
      <c r="AL715" s="81"/>
      <c r="AM715" s="117"/>
      <c r="AN715" s="128"/>
      <c r="AO715" s="163">
        <f>IF('SUIVI DES VERIFICATIONS'!$V715&gt;0,IF('SUIVI DES VERIFICATIONS'!$W715="",1,0),0)</f>
        <v>0</v>
      </c>
      <c r="AP715" s="137">
        <f>IF('SUIVI DES VERIFICATIONS'!$V715&gt;0,IF('SUIVI DES VERIFICATIONS'!$X715="",1,0),0)</f>
        <v>0</v>
      </c>
      <c r="AQ715" s="137">
        <f>IF('SUIVI DES VERIFICATIONS'!$V715&gt;0,IF('SUIVI DES VERIFICATIONS'!$AG715="",1,0),0)</f>
        <v>0</v>
      </c>
      <c r="AR715" s="152" t="str">
        <f>IF(Y715="","",VLOOKUP(Y715,'[1]TABLEAU LC1'!A:A,1,FALSE))</f>
        <v>2019-356</v>
      </c>
    </row>
    <row r="716" spans="1:44" ht="30" customHeight="1">
      <c r="A716" s="94" t="str">
        <f t="shared" si="22"/>
        <v>43108-7-3-1</v>
      </c>
      <c r="B716" s="88">
        <v>43108</v>
      </c>
      <c r="C716" s="87" t="str">
        <f>VLOOKUP(A716,'Liste détentions mat2k'!$A$1:$I$2946,3,FALSE)</f>
        <v xml:space="preserve">GSBDD TOULON 2019             </v>
      </c>
      <c r="D716" s="89">
        <v>7</v>
      </c>
      <c r="E716" s="89">
        <v>3</v>
      </c>
      <c r="F716" s="89">
        <v>1</v>
      </c>
      <c r="G716" s="87" t="str">
        <f>IF('SUIVI DES VERIFICATIONS'!$D716="","",VLOOKUP(A716,'Liste détentions mat2k'!$A$1:$I$2946,5,FALSE))</f>
        <v xml:space="preserve">SSV - CERCLE GRANDE RADE TLN  </v>
      </c>
      <c r="H716" s="87" t="str">
        <f>IF('SUIVI DES VERIFICATIONS'!$E716="","",VLOOKUP(A716,'Liste détentions mat2k'!$A$1:$I$2946,7,FALSE))</f>
        <v xml:space="preserve">CASTIGNEAU                    </v>
      </c>
      <c r="I716" s="101" t="str">
        <f>IF('SUIVI DES VERIFICATIONS'!$F716="","",VLOOKUP(A716,'Liste détentions mat2k'!$A$1:$I$2946,9,FALSE))</f>
        <v xml:space="preserve">CASERNEMENT                   </v>
      </c>
      <c r="J716" s="108" t="s">
        <v>525</v>
      </c>
      <c r="K716" s="105" t="s">
        <v>525</v>
      </c>
      <c r="L716" s="105" t="s">
        <v>526</v>
      </c>
      <c r="M716" s="105" t="s">
        <v>525</v>
      </c>
      <c r="N716" s="105" t="s">
        <v>525</v>
      </c>
      <c r="O716" s="105" t="s">
        <v>525</v>
      </c>
      <c r="P716" s="105"/>
      <c r="Q716" s="105"/>
      <c r="R716" s="105"/>
      <c r="S716" s="105"/>
      <c r="T716" s="105"/>
      <c r="U716" s="113"/>
      <c r="V716" s="122">
        <v>43524</v>
      </c>
      <c r="W716" s="119" t="s">
        <v>542</v>
      </c>
      <c r="X716" s="119" t="s">
        <v>825</v>
      </c>
      <c r="Y716" s="127" t="s">
        <v>767</v>
      </c>
      <c r="Z716" s="122">
        <v>43525</v>
      </c>
      <c r="AA716" s="131"/>
      <c r="AB716" s="149">
        <f>IF('SUIVI DES VERIFICATIONS'!$V716="","",IF('SUIVI DES VERIFICATIONS'!$V716&lt;='SUIVI DES VERIFICATIONS'!$AD716,0,'SUIVI DES VERIFICATIONS'!$V716-'SUIVI DES VERIFICATIONS'!$AD716))</f>
        <v>0</v>
      </c>
      <c r="AC716" s="138" t="str">
        <f t="shared" si="23"/>
        <v>MARS</v>
      </c>
      <c r="AD716" s="139">
        <f>VLOOKUP('SUIVI DES VERIFICATIONS'!$AC716,'Liste 2'!$D$1:$E$12,2,FALSE)</f>
        <v>43555</v>
      </c>
      <c r="AE716" s="138">
        <f>IF('SUIVI DES VERIFICATIONS'!$V716="","",(MONTH('SUIVI DES VERIFICATIONS'!$V716))-(MONTH('SUIVI DES VERIFICATIONS'!$AD716)))</f>
        <v>-1</v>
      </c>
      <c r="AF716" s="138" t="str">
        <f>IF(V716="","",VLOOKUP(MONTH(V716),LISTES!$A$15:$B$26,2,FALSE))</f>
        <v>FEVRIER</v>
      </c>
      <c r="AG716" s="140" t="s">
        <v>7</v>
      </c>
      <c r="AH716" s="87"/>
      <c r="AI716" s="87"/>
      <c r="AJ716" s="87"/>
      <c r="AK716" s="118"/>
      <c r="AL716" s="87"/>
      <c r="AM716" s="119"/>
      <c r="AN716" s="127"/>
      <c r="AO716" s="162">
        <f>IF('SUIVI DES VERIFICATIONS'!$V716&gt;0,IF('SUIVI DES VERIFICATIONS'!$W716="",1,0),0)</f>
        <v>0</v>
      </c>
      <c r="AP716" s="141">
        <f>IF('SUIVI DES VERIFICATIONS'!$V716&gt;0,IF('SUIVI DES VERIFICATIONS'!$X716="",1,0),0)</f>
        <v>0</v>
      </c>
      <c r="AQ716" s="141">
        <f>IF('SUIVI DES VERIFICATIONS'!$V716&gt;0,IF('SUIVI DES VERIFICATIONS'!$AG716="",1,0),0)</f>
        <v>0</v>
      </c>
      <c r="AR716" s="150" t="str">
        <f>IF(Y716="","",VLOOKUP(Y716,'[1]TABLEAU LC1'!A:A,1,FALSE))</f>
        <v>2019-571</v>
      </c>
    </row>
    <row r="717" spans="1:44" ht="30" customHeight="1">
      <c r="A717" s="95" t="str">
        <f t="shared" si="22"/>
        <v>43108-7-3-2</v>
      </c>
      <c r="B717" s="85">
        <v>43108</v>
      </c>
      <c r="C717" s="81" t="str">
        <f>VLOOKUP(A717,'Liste détentions mat2k'!$A$1:$I$2946,3,FALSE)</f>
        <v xml:space="preserve">GSBDD TOULON 2019             </v>
      </c>
      <c r="D717" s="86">
        <v>7</v>
      </c>
      <c r="E717" s="86">
        <v>3</v>
      </c>
      <c r="F717" s="86">
        <v>2</v>
      </c>
      <c r="G717" s="81" t="str">
        <f>IF('SUIVI DES VERIFICATIONS'!$D717="","",VLOOKUP(A717,'Liste détentions mat2k'!$A$1:$I$2946,5,FALSE))</f>
        <v xml:space="preserve">SSV - CERCLE GRANDE RADE TLN  </v>
      </c>
      <c r="H717" s="81" t="str">
        <f>IF('SUIVI DES VERIFICATIONS'!$E717="","",VLOOKUP(A717,'Liste détentions mat2k'!$A$1:$I$2946,7,FALSE))</f>
        <v xml:space="preserve">CASTIGNEAU                    </v>
      </c>
      <c r="I717" s="102" t="str">
        <f>IF('SUIVI DES VERIFICATIONS'!$F717="","",VLOOKUP(A717,'Liste détentions mat2k'!$A$1:$I$2946,9,FALSE))</f>
        <v xml:space="preserve">INFOR / TEL                   </v>
      </c>
      <c r="J717" s="109" t="s">
        <v>525</v>
      </c>
      <c r="K717" s="104" t="s">
        <v>525</v>
      </c>
      <c r="L717" s="104" t="s">
        <v>526</v>
      </c>
      <c r="M717" s="104" t="s">
        <v>525</v>
      </c>
      <c r="N717" s="104" t="s">
        <v>525</v>
      </c>
      <c r="O717" s="104" t="s">
        <v>525</v>
      </c>
      <c r="P717" s="104"/>
      <c r="Q717" s="104"/>
      <c r="R717" s="104"/>
      <c r="S717" s="104"/>
      <c r="T717" s="104"/>
      <c r="U717" s="114"/>
      <c r="V717" s="123">
        <v>43524</v>
      </c>
      <c r="W717" s="117" t="s">
        <v>542</v>
      </c>
      <c r="X717" s="117" t="s">
        <v>825</v>
      </c>
      <c r="Y717" s="128" t="s">
        <v>768</v>
      </c>
      <c r="Z717" s="123">
        <v>43525</v>
      </c>
      <c r="AA717" s="132"/>
      <c r="AB717" s="151">
        <f>IF('SUIVI DES VERIFICATIONS'!$V717="","",IF('SUIVI DES VERIFICATIONS'!$V717&lt;='SUIVI DES VERIFICATIONS'!$AD717,0,'SUIVI DES VERIFICATIONS'!$V717-'SUIVI DES VERIFICATIONS'!$AD717))</f>
        <v>0</v>
      </c>
      <c r="AC717" s="134" t="str">
        <f t="shared" si="23"/>
        <v>MARS</v>
      </c>
      <c r="AD717" s="135">
        <f>VLOOKUP('SUIVI DES VERIFICATIONS'!$AC717,'Liste 2'!$D$1:$E$12,2,FALSE)</f>
        <v>43555</v>
      </c>
      <c r="AE717" s="134">
        <f>IF('SUIVI DES VERIFICATIONS'!$V717="","",(MONTH('SUIVI DES VERIFICATIONS'!$V717))-(MONTH('SUIVI DES VERIFICATIONS'!$AD717)))</f>
        <v>-1</v>
      </c>
      <c r="AF717" s="134" t="str">
        <f>IF(V717="","",VLOOKUP(MONTH(V717),LISTES!$A$15:$B$26,2,FALSE))</f>
        <v>FEVRIER</v>
      </c>
      <c r="AG717" s="136" t="s">
        <v>7</v>
      </c>
      <c r="AH717" s="81"/>
      <c r="AI717" s="81"/>
      <c r="AJ717" s="81"/>
      <c r="AK717" s="116"/>
      <c r="AL717" s="81"/>
      <c r="AM717" s="117"/>
      <c r="AN717" s="128"/>
      <c r="AO717" s="163">
        <f>IF('SUIVI DES VERIFICATIONS'!$V717&gt;0,IF('SUIVI DES VERIFICATIONS'!$W717="",1,0),0)</f>
        <v>0</v>
      </c>
      <c r="AP717" s="137">
        <f>IF('SUIVI DES VERIFICATIONS'!$V717&gt;0,IF('SUIVI DES VERIFICATIONS'!$X717="",1,0),0)</f>
        <v>0</v>
      </c>
      <c r="AQ717" s="137">
        <f>IF('SUIVI DES VERIFICATIONS'!$V717&gt;0,IF('SUIVI DES VERIFICATIONS'!$AG717="",1,0),0)</f>
        <v>0</v>
      </c>
      <c r="AR717" s="152" t="str">
        <f>IF(Y717="","",VLOOKUP(Y717,'[1]TABLEAU LC1'!A:A,1,FALSE))</f>
        <v>2019-572</v>
      </c>
    </row>
    <row r="718" spans="1:44" ht="30" customHeight="1">
      <c r="A718" s="94" t="str">
        <f t="shared" si="22"/>
        <v>43108-7-3-3</v>
      </c>
      <c r="B718" s="88">
        <v>43108</v>
      </c>
      <c r="C718" s="87" t="str">
        <f>VLOOKUP(A718,'Liste détentions mat2k'!$A$1:$I$2946,3,FALSE)</f>
        <v xml:space="preserve">GSBDD TOULON 2019             </v>
      </c>
      <c r="D718" s="89">
        <v>7</v>
      </c>
      <c r="E718" s="89">
        <v>3</v>
      </c>
      <c r="F718" s="89">
        <v>3</v>
      </c>
      <c r="G718" s="87" t="str">
        <f>IF('SUIVI DES VERIFICATIONS'!$D718="","",VLOOKUP(A718,'Liste détentions mat2k'!$A$1:$I$2946,5,FALSE))</f>
        <v xml:space="preserve">SSV - CERCLE GRANDE RADE TLN  </v>
      </c>
      <c r="H718" s="87" t="str">
        <f>IF('SUIVI DES VERIFICATIONS'!$E718="","",VLOOKUP(A718,'Liste détentions mat2k'!$A$1:$I$2946,7,FALSE))</f>
        <v xml:space="preserve">CASTIGNEAU                    </v>
      </c>
      <c r="I718" s="101" t="str">
        <f>IF('SUIVI DES VERIFICATIONS'!$F718="","",VLOOKUP(A718,'Liste détentions mat2k'!$A$1:$I$2946,9,FALSE))</f>
        <v xml:space="preserve">CUISINE                       </v>
      </c>
      <c r="J718" s="108" t="s">
        <v>525</v>
      </c>
      <c r="K718" s="105" t="s">
        <v>525</v>
      </c>
      <c r="L718" s="105" t="s">
        <v>525</v>
      </c>
      <c r="M718" s="105" t="s">
        <v>525</v>
      </c>
      <c r="N718" s="105" t="s">
        <v>526</v>
      </c>
      <c r="O718" s="105" t="s">
        <v>525</v>
      </c>
      <c r="P718" s="105"/>
      <c r="Q718" s="105"/>
      <c r="R718" s="105"/>
      <c r="S718" s="105"/>
      <c r="T718" s="105"/>
      <c r="U718" s="113"/>
      <c r="V718" s="122">
        <v>43553</v>
      </c>
      <c r="W718" s="119" t="s">
        <v>543</v>
      </c>
      <c r="X718" s="119" t="s">
        <v>554</v>
      </c>
      <c r="Y718" s="127" t="s">
        <v>975</v>
      </c>
      <c r="Z718" s="122"/>
      <c r="AA718" s="131"/>
      <c r="AB718" s="149">
        <f>IF('SUIVI DES VERIFICATIONS'!$V718="","",IF('SUIVI DES VERIFICATIONS'!$V718&lt;='SUIVI DES VERIFICATIONS'!$AD718,0,'SUIVI DES VERIFICATIONS'!$V718-'SUIVI DES VERIFICATIONS'!$AD718))</f>
        <v>0</v>
      </c>
      <c r="AC718" s="138" t="str">
        <f t="shared" si="23"/>
        <v>MAI</v>
      </c>
      <c r="AD718" s="139">
        <f>VLOOKUP('SUIVI DES VERIFICATIONS'!$AC718,'Liste 2'!$D$1:$E$12,2,FALSE)</f>
        <v>43616</v>
      </c>
      <c r="AE718" s="138">
        <f>IF('SUIVI DES VERIFICATIONS'!$V718="","",(MONTH('SUIVI DES VERIFICATIONS'!$V718))-(MONTH('SUIVI DES VERIFICATIONS'!$AD718)))</f>
        <v>-2</v>
      </c>
      <c r="AF718" s="138" t="str">
        <f>IF(V718="","",VLOOKUP(MONTH(V718),LISTES!$A$15:$B$26,2,FALSE))</f>
        <v>MARS</v>
      </c>
      <c r="AG718" s="140" t="s">
        <v>9</v>
      </c>
      <c r="AH718" s="87"/>
      <c r="AI718" s="87"/>
      <c r="AJ718" s="87"/>
      <c r="AK718" s="118"/>
      <c r="AL718" s="87"/>
      <c r="AM718" s="119"/>
      <c r="AN718" s="127"/>
      <c r="AO718" s="162">
        <f>IF('SUIVI DES VERIFICATIONS'!$V718&gt;0,IF('SUIVI DES VERIFICATIONS'!$W718="",1,0),0)</f>
        <v>0</v>
      </c>
      <c r="AP718" s="141">
        <f>IF('SUIVI DES VERIFICATIONS'!$V718&gt;0,IF('SUIVI DES VERIFICATIONS'!$X718="",1,0),0)</f>
        <v>0</v>
      </c>
      <c r="AQ718" s="141">
        <f>IF('SUIVI DES VERIFICATIONS'!$V718&gt;0,IF('SUIVI DES VERIFICATIONS'!$AG718="",1,0),0)</f>
        <v>0</v>
      </c>
      <c r="AR718" s="150" t="str">
        <f>IF(Y718="","",VLOOKUP(Y718,'[1]TABLEAU LC1'!A:A,1,FALSE))</f>
        <v>2019-1038</v>
      </c>
    </row>
    <row r="719" spans="1:44" ht="30" customHeight="1">
      <c r="A719" s="95" t="str">
        <f t="shared" si="22"/>
        <v>43108-7-4-1</v>
      </c>
      <c r="B719" s="85">
        <v>43108</v>
      </c>
      <c r="C719" s="81" t="str">
        <f>VLOOKUP(A719,'Liste détentions mat2k'!$A$1:$I$2946,3,FALSE)</f>
        <v xml:space="preserve">GSBDD TOULON 2019             </v>
      </c>
      <c r="D719" s="86">
        <v>7</v>
      </c>
      <c r="E719" s="86">
        <v>4</v>
      </c>
      <c r="F719" s="86">
        <v>1</v>
      </c>
      <c r="G719" s="81" t="str">
        <f>IF('SUIVI DES VERIFICATIONS'!$D719="","",VLOOKUP(A719,'Liste détentions mat2k'!$A$1:$I$2946,5,FALSE))</f>
        <v xml:space="preserve">SSV - CERCLE GRANDE RADE TLN  </v>
      </c>
      <c r="H719" s="81" t="str">
        <f>IF('SUIVI DES VERIFICATIONS'!$E719="","",VLOOKUP(A719,'Liste détentions mat2k'!$A$1:$I$2946,7,FALSE))</f>
        <v xml:space="preserve">LIGURIENNE                    </v>
      </c>
      <c r="I719" s="102" t="str">
        <f>IF('SUIVI DES VERIFICATIONS'!$F719="","",VLOOKUP(A719,'Liste détentions mat2k'!$A$1:$I$2946,9,FALSE))</f>
        <v xml:space="preserve">CASERNEMENT                   </v>
      </c>
      <c r="J719" s="109" t="s">
        <v>525</v>
      </c>
      <c r="K719" s="104" t="s">
        <v>525</v>
      </c>
      <c r="L719" s="104" t="s">
        <v>525</v>
      </c>
      <c r="M719" s="104" t="s">
        <v>525</v>
      </c>
      <c r="N719" s="104" t="s">
        <v>526</v>
      </c>
      <c r="O719" s="104" t="s">
        <v>525</v>
      </c>
      <c r="P719" s="104"/>
      <c r="Q719" s="104"/>
      <c r="R719" s="104"/>
      <c r="S719" s="104"/>
      <c r="T719" s="104"/>
      <c r="U719" s="114"/>
      <c r="V719" s="123"/>
      <c r="W719" s="117"/>
      <c r="X719" s="117"/>
      <c r="Y719" s="128"/>
      <c r="Z719" s="123">
        <v>43584</v>
      </c>
      <c r="AA719" s="132"/>
      <c r="AB719" s="151" t="str">
        <f>IF('SUIVI DES VERIFICATIONS'!$V719="","",IF('SUIVI DES VERIFICATIONS'!$V719&lt;='SUIVI DES VERIFICATIONS'!$AD719,0,'SUIVI DES VERIFICATIONS'!$V719-'SUIVI DES VERIFICATIONS'!$AD719))</f>
        <v/>
      </c>
      <c r="AC719" s="134" t="str">
        <f t="shared" si="23"/>
        <v>MAI</v>
      </c>
      <c r="AD719" s="135">
        <f>VLOOKUP('SUIVI DES VERIFICATIONS'!$AC719,'Liste 2'!$D$1:$E$12,2,FALSE)</f>
        <v>43616</v>
      </c>
      <c r="AE719" s="134" t="str">
        <f>IF('SUIVI DES VERIFICATIONS'!$V719="","",(MONTH('SUIVI DES VERIFICATIONS'!$V719))-(MONTH('SUIVI DES VERIFICATIONS'!$AD719)))</f>
        <v/>
      </c>
      <c r="AF719" s="134" t="str">
        <f>IF(V719="","",VLOOKUP(MONTH(V719),LISTES!$A$15:$B$26,2,FALSE))</f>
        <v/>
      </c>
      <c r="AG719" s="136"/>
      <c r="AH719" s="81"/>
      <c r="AI719" s="81"/>
      <c r="AJ719" s="81"/>
      <c r="AK719" s="116"/>
      <c r="AL719" s="81"/>
      <c r="AM719" s="117"/>
      <c r="AN719" s="128"/>
      <c r="AO719" s="163">
        <f>IF('SUIVI DES VERIFICATIONS'!$V719&gt;0,IF('SUIVI DES VERIFICATIONS'!$W719="",1,0),0)</f>
        <v>0</v>
      </c>
      <c r="AP719" s="137">
        <f>IF('SUIVI DES VERIFICATIONS'!$V719&gt;0,IF('SUIVI DES VERIFICATIONS'!$X719="",1,0),0)</f>
        <v>0</v>
      </c>
      <c r="AQ719" s="137">
        <f>IF('SUIVI DES VERIFICATIONS'!$V719&gt;0,IF('SUIVI DES VERIFICATIONS'!$AG719="",1,0),0)</f>
        <v>0</v>
      </c>
      <c r="AR719" s="152" t="str">
        <f>IF(Y719="","",VLOOKUP(Y719,'[1]TABLEAU LC1'!A:A,1,FALSE))</f>
        <v/>
      </c>
    </row>
    <row r="720" spans="1:44" ht="30" customHeight="1">
      <c r="A720" s="94" t="str">
        <f t="shared" si="22"/>
        <v>43108-7-4-2</v>
      </c>
      <c r="B720" s="88">
        <v>43108</v>
      </c>
      <c r="C720" s="87" t="str">
        <f>VLOOKUP(A720,'Liste détentions mat2k'!$A$1:$I$2946,3,FALSE)</f>
        <v xml:space="preserve">GSBDD TOULON 2019             </v>
      </c>
      <c r="D720" s="89">
        <v>7</v>
      </c>
      <c r="E720" s="89">
        <v>4</v>
      </c>
      <c r="F720" s="89">
        <v>2</v>
      </c>
      <c r="G720" s="87" t="str">
        <f>IF('SUIVI DES VERIFICATIONS'!$D720="","",VLOOKUP(A720,'Liste détentions mat2k'!$A$1:$I$2946,5,FALSE))</f>
        <v xml:space="preserve">SSV - CERCLE GRANDE RADE TLN  </v>
      </c>
      <c r="H720" s="87" t="str">
        <f>IF('SUIVI DES VERIFICATIONS'!$E720="","",VLOOKUP(A720,'Liste détentions mat2k'!$A$1:$I$2946,7,FALSE))</f>
        <v xml:space="preserve">LIGURIENNE                    </v>
      </c>
      <c r="I720" s="101" t="str">
        <f>IF('SUIVI DES VERIFICATIONS'!$F720="","",VLOOKUP(A720,'Liste détentions mat2k'!$A$1:$I$2946,9,FALSE))</f>
        <v xml:space="preserve">INFOR / TEL                   </v>
      </c>
      <c r="J720" s="108" t="s">
        <v>525</v>
      </c>
      <c r="K720" s="105" t="s">
        <v>525</v>
      </c>
      <c r="L720" s="105" t="s">
        <v>525</v>
      </c>
      <c r="M720" s="105" t="s">
        <v>525</v>
      </c>
      <c r="N720" s="105" t="s">
        <v>525</v>
      </c>
      <c r="O720" s="105" t="s">
        <v>526</v>
      </c>
      <c r="P720" s="105"/>
      <c r="Q720" s="105"/>
      <c r="R720" s="105"/>
      <c r="S720" s="105"/>
      <c r="T720" s="105"/>
      <c r="U720" s="113"/>
      <c r="V720" s="122"/>
      <c r="W720" s="119"/>
      <c r="X720" s="119"/>
      <c r="Y720" s="127"/>
      <c r="Z720" s="122"/>
      <c r="AA720" s="131"/>
      <c r="AB720" s="149" t="str">
        <f>IF('SUIVI DES VERIFICATIONS'!$V720="","",IF('SUIVI DES VERIFICATIONS'!$V720&lt;='SUIVI DES VERIFICATIONS'!$AD720,0,'SUIVI DES VERIFICATIONS'!$V720-'SUIVI DES VERIFICATIONS'!$AD720))</f>
        <v/>
      </c>
      <c r="AC720" s="138" t="str">
        <f t="shared" si="23"/>
        <v>JUIN</v>
      </c>
      <c r="AD720" s="139">
        <f>VLOOKUP('SUIVI DES VERIFICATIONS'!$AC720,'Liste 2'!$D$1:$E$12,2,FALSE)</f>
        <v>43646</v>
      </c>
      <c r="AE720" s="138" t="str">
        <f>IF('SUIVI DES VERIFICATIONS'!$V720="","",(MONTH('SUIVI DES VERIFICATIONS'!$V720))-(MONTH('SUIVI DES VERIFICATIONS'!$AD720)))</f>
        <v/>
      </c>
      <c r="AF720" s="138" t="str">
        <f>IF(V720="","",VLOOKUP(MONTH(V720),LISTES!$A$15:$B$26,2,FALSE))</f>
        <v/>
      </c>
      <c r="AG720" s="140"/>
      <c r="AH720" s="87"/>
      <c r="AI720" s="87"/>
      <c r="AJ720" s="87"/>
      <c r="AK720" s="118"/>
      <c r="AL720" s="87"/>
      <c r="AM720" s="119"/>
      <c r="AN720" s="127"/>
      <c r="AO720" s="162">
        <f>IF('SUIVI DES VERIFICATIONS'!$V720&gt;0,IF('SUIVI DES VERIFICATIONS'!$W720="",1,0),0)</f>
        <v>0</v>
      </c>
      <c r="AP720" s="141">
        <f>IF('SUIVI DES VERIFICATIONS'!$V720&gt;0,IF('SUIVI DES VERIFICATIONS'!$X720="",1,0),0)</f>
        <v>0</v>
      </c>
      <c r="AQ720" s="141">
        <f>IF('SUIVI DES VERIFICATIONS'!$V720&gt;0,IF('SUIVI DES VERIFICATIONS'!$AG720="",1,0),0)</f>
        <v>0</v>
      </c>
      <c r="AR720" s="150" t="str">
        <f>IF(Y720="","",VLOOKUP(Y720,'[1]TABLEAU LC1'!A:A,1,FALSE))</f>
        <v/>
      </c>
    </row>
    <row r="721" spans="1:44" ht="30" customHeight="1">
      <c r="A721" s="95" t="str">
        <f t="shared" si="22"/>
        <v>43108-7-4-3</v>
      </c>
      <c r="B721" s="85">
        <v>43108</v>
      </c>
      <c r="C721" s="81" t="str">
        <f>VLOOKUP(A721,'Liste détentions mat2k'!$A$1:$I$2946,3,FALSE)</f>
        <v xml:space="preserve">GSBDD TOULON 2019             </v>
      </c>
      <c r="D721" s="86">
        <v>7</v>
      </c>
      <c r="E721" s="86">
        <v>4</v>
      </c>
      <c r="F721" s="86">
        <v>3</v>
      </c>
      <c r="G721" s="81" t="str">
        <f>IF('SUIVI DES VERIFICATIONS'!$D721="","",VLOOKUP(A721,'Liste détentions mat2k'!$A$1:$I$2946,5,FALSE))</f>
        <v xml:space="preserve">SSV - CERCLE GRANDE RADE TLN  </v>
      </c>
      <c r="H721" s="81" t="str">
        <f>IF('SUIVI DES VERIFICATIONS'!$E721="","",VLOOKUP(A721,'Liste détentions mat2k'!$A$1:$I$2946,7,FALSE))</f>
        <v xml:space="preserve">LIGURIENNE                    </v>
      </c>
      <c r="I721" s="102" t="str">
        <f>IF('SUIVI DES VERIFICATIONS'!$F721="","",VLOOKUP(A721,'Liste détentions mat2k'!$A$1:$I$2946,9,FALSE))</f>
        <v xml:space="preserve">CUISINE                       </v>
      </c>
      <c r="J721" s="109" t="s">
        <v>525</v>
      </c>
      <c r="K721" s="104" t="s">
        <v>525</v>
      </c>
      <c r="L721" s="104" t="s">
        <v>525</v>
      </c>
      <c r="M721" s="104" t="s">
        <v>526</v>
      </c>
      <c r="N721" s="104" t="s">
        <v>525</v>
      </c>
      <c r="O721" s="104" t="s">
        <v>525</v>
      </c>
      <c r="P721" s="104"/>
      <c r="Q721" s="104"/>
      <c r="R721" s="104"/>
      <c r="S721" s="104"/>
      <c r="T721" s="104"/>
      <c r="U721" s="114"/>
      <c r="V721" s="123"/>
      <c r="W721" s="117"/>
      <c r="X721" s="117"/>
      <c r="Y721" s="128"/>
      <c r="Z721" s="123">
        <v>43553</v>
      </c>
      <c r="AA721" s="132"/>
      <c r="AB721" s="151" t="str">
        <f>IF('SUIVI DES VERIFICATIONS'!$V721="","",IF('SUIVI DES VERIFICATIONS'!$V721&lt;='SUIVI DES VERIFICATIONS'!$AD721,0,'SUIVI DES VERIFICATIONS'!$V721-'SUIVI DES VERIFICATIONS'!$AD721))</f>
        <v/>
      </c>
      <c r="AC721" s="134" t="str">
        <f t="shared" si="23"/>
        <v>AVRIL</v>
      </c>
      <c r="AD721" s="135">
        <f>VLOOKUP('SUIVI DES VERIFICATIONS'!$AC721,'Liste 2'!$D$1:$E$12,2,FALSE)</f>
        <v>43585</v>
      </c>
      <c r="AE721" s="134" t="str">
        <f>IF('SUIVI DES VERIFICATIONS'!$V721="","",(MONTH('SUIVI DES VERIFICATIONS'!$V721))-(MONTH('SUIVI DES VERIFICATIONS'!$AD721)))</f>
        <v/>
      </c>
      <c r="AF721" s="134" t="str">
        <f>IF(V721="","",VLOOKUP(MONTH(V721),LISTES!$A$15:$B$26,2,FALSE))</f>
        <v/>
      </c>
      <c r="AG721" s="136"/>
      <c r="AH721" s="81"/>
      <c r="AI721" s="81"/>
      <c r="AJ721" s="81"/>
      <c r="AK721" s="116"/>
      <c r="AL721" s="81"/>
      <c r="AM721" s="117"/>
      <c r="AN721" s="128"/>
      <c r="AO721" s="163">
        <f>IF('SUIVI DES VERIFICATIONS'!$V721&gt;0,IF('SUIVI DES VERIFICATIONS'!$W721="",1,0),0)</f>
        <v>0</v>
      </c>
      <c r="AP721" s="137">
        <f>IF('SUIVI DES VERIFICATIONS'!$V721&gt;0,IF('SUIVI DES VERIFICATIONS'!$X721="",1,0),0)</f>
        <v>0</v>
      </c>
      <c r="AQ721" s="137">
        <f>IF('SUIVI DES VERIFICATIONS'!$V721&gt;0,IF('SUIVI DES VERIFICATIONS'!$AG721="",1,0),0)</f>
        <v>0</v>
      </c>
      <c r="AR721" s="152" t="str">
        <f>IF(Y721="","",VLOOKUP(Y721,'[1]TABLEAU LC1'!A:A,1,FALSE))</f>
        <v/>
      </c>
    </row>
    <row r="722" spans="1:44" ht="30" customHeight="1">
      <c r="A722" s="94" t="str">
        <f t="shared" si="22"/>
        <v>43108-7-5-2</v>
      </c>
      <c r="B722" s="88">
        <v>43108</v>
      </c>
      <c r="C722" s="87" t="str">
        <f>VLOOKUP(A722,'Liste détentions mat2k'!$A$1:$I$2946,3,FALSE)</f>
        <v xml:space="preserve">GSBDD TOULON 2019             </v>
      </c>
      <c r="D722" s="89">
        <v>7</v>
      </c>
      <c r="E722" s="89">
        <v>5</v>
      </c>
      <c r="F722" s="89">
        <v>2</v>
      </c>
      <c r="G722" s="87" t="str">
        <f>IF('SUIVI DES VERIFICATIONS'!$D722="","",VLOOKUP(A722,'Liste détentions mat2k'!$A$1:$I$2946,5,FALSE))</f>
        <v xml:space="preserve">SSV - CERCLE GRANDE RADE TLN  </v>
      </c>
      <c r="H722" s="87" t="str">
        <f>IF('SUIVI DES VERIFICATIONS'!$E722="","",VLOOKUP(A722,'Liste détentions mat2k'!$A$1:$I$2946,7,FALSE))</f>
        <v xml:space="preserve">TITAN 1                       </v>
      </c>
      <c r="I722" s="101" t="str">
        <f>IF('SUIVI DES VERIFICATIONS'!$F722="","",VLOOKUP(A722,'Liste détentions mat2k'!$A$1:$I$2946,9,FALSE))</f>
        <v xml:space="preserve">INFOR / TEL                   </v>
      </c>
      <c r="J722" s="108"/>
      <c r="K722" s="105" t="s">
        <v>525</v>
      </c>
      <c r="L722" s="105" t="s">
        <v>525</v>
      </c>
      <c r="M722" s="105" t="s">
        <v>526</v>
      </c>
      <c r="N722" s="105" t="s">
        <v>525</v>
      </c>
      <c r="O722" s="105" t="s">
        <v>525</v>
      </c>
      <c r="P722" s="105"/>
      <c r="Q722" s="105"/>
      <c r="R722" s="105"/>
      <c r="S722" s="105"/>
      <c r="T722" s="105"/>
      <c r="U722" s="113"/>
      <c r="V722" s="122"/>
      <c r="W722" s="119"/>
      <c r="X722" s="119"/>
      <c r="Y722" s="127"/>
      <c r="Z722" s="122">
        <v>43553</v>
      </c>
      <c r="AA722" s="131"/>
      <c r="AB722" s="149" t="str">
        <f>IF('SUIVI DES VERIFICATIONS'!$V722="","",IF('SUIVI DES VERIFICATIONS'!$V722&lt;='SUIVI DES VERIFICATIONS'!$AD722,0,'SUIVI DES VERIFICATIONS'!$V722-'SUIVI DES VERIFICATIONS'!$AD722))</f>
        <v/>
      </c>
      <c r="AC722" s="138" t="str">
        <f t="shared" si="23"/>
        <v>AVRIL</v>
      </c>
      <c r="AD722" s="139">
        <f>VLOOKUP('SUIVI DES VERIFICATIONS'!$AC722,'Liste 2'!$D$1:$E$12,2,FALSE)</f>
        <v>43585</v>
      </c>
      <c r="AE722" s="138" t="str">
        <f>IF('SUIVI DES VERIFICATIONS'!$V722="","",(MONTH('SUIVI DES VERIFICATIONS'!$V722))-(MONTH('SUIVI DES VERIFICATIONS'!$AD722)))</f>
        <v/>
      </c>
      <c r="AF722" s="138" t="str">
        <f>IF(V722="","",VLOOKUP(MONTH(V722),LISTES!$A$15:$B$26,2,FALSE))</f>
        <v/>
      </c>
      <c r="AG722" s="140"/>
      <c r="AH722" s="87"/>
      <c r="AI722" s="87"/>
      <c r="AJ722" s="87"/>
      <c r="AK722" s="118"/>
      <c r="AL722" s="87"/>
      <c r="AM722" s="119"/>
      <c r="AN722" s="127"/>
      <c r="AO722" s="162">
        <f>IF('SUIVI DES VERIFICATIONS'!$V722&gt;0,IF('SUIVI DES VERIFICATIONS'!$W722="",1,0),0)</f>
        <v>0</v>
      </c>
      <c r="AP722" s="141">
        <f>IF('SUIVI DES VERIFICATIONS'!$V722&gt;0,IF('SUIVI DES VERIFICATIONS'!$X722="",1,0),0)</f>
        <v>0</v>
      </c>
      <c r="AQ722" s="141">
        <f>IF('SUIVI DES VERIFICATIONS'!$V722&gt;0,IF('SUIVI DES VERIFICATIONS'!$AG722="",1,0),0)</f>
        <v>0</v>
      </c>
      <c r="AR722" s="150" t="str">
        <f>IF(Y722="","",VLOOKUP(Y722,'[1]TABLEAU LC1'!A:A,1,FALSE))</f>
        <v/>
      </c>
    </row>
    <row r="723" spans="1:44" ht="30" customHeight="1">
      <c r="A723" s="95" t="str">
        <f t="shared" si="22"/>
        <v>43108-7-6-1</v>
      </c>
      <c r="B723" s="85">
        <v>43108</v>
      </c>
      <c r="C723" s="81" t="str">
        <f>VLOOKUP(A723,'Liste détentions mat2k'!$A$1:$I$2946,3,FALSE)</f>
        <v xml:space="preserve">GSBDD TOULON 2019             </v>
      </c>
      <c r="D723" s="86">
        <v>7</v>
      </c>
      <c r="E723" s="86">
        <v>6</v>
      </c>
      <c r="F723" s="86">
        <v>1</v>
      </c>
      <c r="G723" s="81" t="str">
        <f>IF('SUIVI DES VERIFICATIONS'!$D723="","",VLOOKUP(A723,'Liste détentions mat2k'!$A$1:$I$2946,5,FALSE))</f>
        <v xml:space="preserve">SSV - CERCLE GRANDE RADE TLN  </v>
      </c>
      <c r="H723" s="81" t="str">
        <f>IF('SUIVI DES VERIFICATIONS'!$E723="","",VLOOKUP(A723,'Liste détentions mat2k'!$A$1:$I$2946,7,FALSE))</f>
        <v xml:space="preserve">TITAN 2                       </v>
      </c>
      <c r="I723" s="102" t="str">
        <f>IF('SUIVI DES VERIFICATIONS'!$F723="","",VLOOKUP(A723,'Liste détentions mat2k'!$A$1:$I$2946,9,FALSE))</f>
        <v xml:space="preserve">CASERNEMENT                   </v>
      </c>
      <c r="J723" s="109" t="s">
        <v>525</v>
      </c>
      <c r="K723" s="104" t="s">
        <v>525</v>
      </c>
      <c r="L723" s="104" t="s">
        <v>526</v>
      </c>
      <c r="M723" s="104" t="s">
        <v>525</v>
      </c>
      <c r="N723" s="104" t="s">
        <v>525</v>
      </c>
      <c r="O723" s="104" t="s">
        <v>525</v>
      </c>
      <c r="P723" s="104"/>
      <c r="Q723" s="104"/>
      <c r="R723" s="104"/>
      <c r="S723" s="104"/>
      <c r="T723" s="104"/>
      <c r="U723" s="114"/>
      <c r="V723" s="123">
        <v>43523</v>
      </c>
      <c r="W723" s="117" t="s">
        <v>542</v>
      </c>
      <c r="X723" s="117" t="s">
        <v>825</v>
      </c>
      <c r="Y723" s="128" t="s">
        <v>736</v>
      </c>
      <c r="Z723" s="123">
        <v>43525</v>
      </c>
      <c r="AA723" s="132"/>
      <c r="AB723" s="151">
        <f>IF('SUIVI DES VERIFICATIONS'!$V723="","",IF('SUIVI DES VERIFICATIONS'!$V723&lt;='SUIVI DES VERIFICATIONS'!$AD723,0,'SUIVI DES VERIFICATIONS'!$V723-'SUIVI DES VERIFICATIONS'!$AD723))</f>
        <v>0</v>
      </c>
      <c r="AC723" s="134" t="str">
        <f t="shared" si="23"/>
        <v>MARS</v>
      </c>
      <c r="AD723" s="135">
        <f>VLOOKUP('SUIVI DES VERIFICATIONS'!$AC723,'Liste 2'!$D$1:$E$12,2,FALSE)</f>
        <v>43555</v>
      </c>
      <c r="AE723" s="134">
        <f>IF('SUIVI DES VERIFICATIONS'!$V723="","",(MONTH('SUIVI DES VERIFICATIONS'!$V723))-(MONTH('SUIVI DES VERIFICATIONS'!$AD723)))</f>
        <v>-1</v>
      </c>
      <c r="AF723" s="134" t="str">
        <f>IF(V723="","",VLOOKUP(MONTH(V723),LISTES!$A$15:$B$26,2,FALSE))</f>
        <v>FEVRIER</v>
      </c>
      <c r="AG723" s="136" t="s">
        <v>7</v>
      </c>
      <c r="AH723" s="81"/>
      <c r="AI723" s="81"/>
      <c r="AJ723" s="81"/>
      <c r="AK723" s="116"/>
      <c r="AL723" s="81"/>
      <c r="AM723" s="117"/>
      <c r="AN723" s="128"/>
      <c r="AO723" s="163">
        <f>IF('SUIVI DES VERIFICATIONS'!$V723&gt;0,IF('SUIVI DES VERIFICATIONS'!$W723="",1,0),0)</f>
        <v>0</v>
      </c>
      <c r="AP723" s="137">
        <f>IF('SUIVI DES VERIFICATIONS'!$V723&gt;0,IF('SUIVI DES VERIFICATIONS'!$X723="",1,0),0)</f>
        <v>0</v>
      </c>
      <c r="AQ723" s="137">
        <f>IF('SUIVI DES VERIFICATIONS'!$V723&gt;0,IF('SUIVI DES VERIFICATIONS'!$AG723="",1,0),0)</f>
        <v>0</v>
      </c>
      <c r="AR723" s="152" t="str">
        <f>IF(Y723="","",VLOOKUP(Y723,'[1]TABLEAU LC1'!A:A,1,FALSE))</f>
        <v>2019-515</v>
      </c>
    </row>
    <row r="724" spans="1:44" ht="30" customHeight="1">
      <c r="A724" s="94" t="str">
        <f t="shared" si="22"/>
        <v>43108-7-6-2</v>
      </c>
      <c r="B724" s="88">
        <v>43108</v>
      </c>
      <c r="C724" s="87" t="str">
        <f>VLOOKUP(A724,'Liste détentions mat2k'!$A$1:$I$2946,3,FALSE)</f>
        <v xml:space="preserve">GSBDD TOULON 2019             </v>
      </c>
      <c r="D724" s="89">
        <v>7</v>
      </c>
      <c r="E724" s="89">
        <v>6</v>
      </c>
      <c r="F724" s="89">
        <v>2</v>
      </c>
      <c r="G724" s="87" t="str">
        <f>IF('SUIVI DES VERIFICATIONS'!$D724="","",VLOOKUP(A724,'Liste détentions mat2k'!$A$1:$I$2946,5,FALSE))</f>
        <v xml:space="preserve">SSV - CERCLE GRANDE RADE TLN  </v>
      </c>
      <c r="H724" s="87" t="str">
        <f>IF('SUIVI DES VERIFICATIONS'!$E724="","",VLOOKUP(A724,'Liste détentions mat2k'!$A$1:$I$2946,7,FALSE))</f>
        <v xml:space="preserve">TITAN 2                       </v>
      </c>
      <c r="I724" s="101" t="str">
        <f>IF('SUIVI DES VERIFICATIONS'!$F724="","",VLOOKUP(A724,'Liste détentions mat2k'!$A$1:$I$2946,9,FALSE))</f>
        <v xml:space="preserve">CUISINE                       </v>
      </c>
      <c r="J724" s="108"/>
      <c r="K724" s="105" t="s">
        <v>525</v>
      </c>
      <c r="L724" s="105" t="s">
        <v>525</v>
      </c>
      <c r="M724" s="105" t="s">
        <v>526</v>
      </c>
      <c r="N724" s="105" t="s">
        <v>525</v>
      </c>
      <c r="O724" s="105" t="s">
        <v>525</v>
      </c>
      <c r="P724" s="105"/>
      <c r="Q724" s="105"/>
      <c r="R724" s="105"/>
      <c r="S724" s="105"/>
      <c r="T724" s="105"/>
      <c r="U724" s="113"/>
      <c r="V724" s="122">
        <v>43556</v>
      </c>
      <c r="W724" s="119" t="s">
        <v>542</v>
      </c>
      <c r="X724" s="119" t="s">
        <v>825</v>
      </c>
      <c r="Y724" s="127" t="s">
        <v>983</v>
      </c>
      <c r="Z724" s="122">
        <v>43553</v>
      </c>
      <c r="AA724" s="131"/>
      <c r="AB724" s="149">
        <f>IF('SUIVI DES VERIFICATIONS'!$V724="","",IF('SUIVI DES VERIFICATIONS'!$V724&lt;='SUIVI DES VERIFICATIONS'!$AD724,0,'SUIVI DES VERIFICATIONS'!$V724-'SUIVI DES VERIFICATIONS'!$AD724))</f>
        <v>0</v>
      </c>
      <c r="AC724" s="138" t="str">
        <f t="shared" si="23"/>
        <v>AVRIL</v>
      </c>
      <c r="AD724" s="139">
        <f>VLOOKUP('SUIVI DES VERIFICATIONS'!$AC724,'Liste 2'!$D$1:$E$12,2,FALSE)</f>
        <v>43585</v>
      </c>
      <c r="AE724" s="138">
        <f>IF('SUIVI DES VERIFICATIONS'!$V724="","",(MONTH('SUIVI DES VERIFICATIONS'!$V724))-(MONTH('SUIVI DES VERIFICATIONS'!$AD724)))</f>
        <v>0</v>
      </c>
      <c r="AF724" s="138" t="str">
        <f>IF(V724="","",VLOOKUP(MONTH(V724),LISTES!$A$15:$B$26,2,FALSE))</f>
        <v>AVRIL</v>
      </c>
      <c r="AG724" s="140" t="s">
        <v>9</v>
      </c>
      <c r="AH724" s="87"/>
      <c r="AI724" s="87"/>
      <c r="AJ724" s="87"/>
      <c r="AK724" s="118"/>
      <c r="AL724" s="87"/>
      <c r="AM724" s="119"/>
      <c r="AN724" s="127"/>
      <c r="AO724" s="162">
        <f>IF('SUIVI DES VERIFICATIONS'!$V724&gt;0,IF('SUIVI DES VERIFICATIONS'!$W724="",1,0),0)</f>
        <v>0</v>
      </c>
      <c r="AP724" s="141">
        <f>IF('SUIVI DES VERIFICATIONS'!$V724&gt;0,IF('SUIVI DES VERIFICATIONS'!$X724="",1,0),0)</f>
        <v>0</v>
      </c>
      <c r="AQ724" s="141">
        <f>IF('SUIVI DES VERIFICATIONS'!$V724&gt;0,IF('SUIVI DES VERIFICATIONS'!$AG724="",1,0),0)</f>
        <v>0</v>
      </c>
      <c r="AR724" s="150" t="str">
        <f>IF(Y724="","",VLOOKUP(Y724,'[1]TABLEAU LC1'!A:A,1,FALSE))</f>
        <v>2019-1074</v>
      </c>
    </row>
    <row r="725" spans="1:44" ht="30" customHeight="1">
      <c r="A725" s="95" t="str">
        <f t="shared" si="22"/>
        <v>43108-7-7-1</v>
      </c>
      <c r="B725" s="85">
        <v>43108</v>
      </c>
      <c r="C725" s="81" t="str">
        <f>VLOOKUP(A725,'Liste détentions mat2k'!$A$1:$I$2946,3,FALSE)</f>
        <v xml:space="preserve">GSBDD TOULON 2019             </v>
      </c>
      <c r="D725" s="86">
        <v>7</v>
      </c>
      <c r="E725" s="86">
        <v>7</v>
      </c>
      <c r="F725" s="86">
        <v>1</v>
      </c>
      <c r="G725" s="81" t="str">
        <f>IF('SUIVI DES VERIFICATIONS'!$D725="","",VLOOKUP(A725,'Liste détentions mat2k'!$A$1:$I$2946,5,FALSE))</f>
        <v xml:space="preserve">SSV - CERCLE GRANDE RADE TLN  </v>
      </c>
      <c r="H725" s="81" t="str">
        <f>IF('SUIVI DES VERIFICATIONS'!$E725="","",VLOOKUP(A725,'Liste détentions mat2k'!$A$1:$I$2946,7,FALSE))</f>
        <v xml:space="preserve">SERVICE VIVRES POSTES         </v>
      </c>
      <c r="I725" s="102" t="str">
        <f>IF('SUIVI DES VERIFICATIONS'!$F725="","",VLOOKUP(A725,'Liste détentions mat2k'!$A$1:$I$2946,9,FALSE))</f>
        <v xml:space="preserve">CASERNEMENT                   </v>
      </c>
      <c r="J725" s="109" t="s">
        <v>525</v>
      </c>
      <c r="K725" s="104" t="s">
        <v>526</v>
      </c>
      <c r="L725" s="104" t="s">
        <v>525</v>
      </c>
      <c r="M725" s="104" t="s">
        <v>525</v>
      </c>
      <c r="N725" s="104" t="s">
        <v>525</v>
      </c>
      <c r="O725" s="104" t="s">
        <v>525</v>
      </c>
      <c r="P725" s="104"/>
      <c r="Q725" s="104"/>
      <c r="R725" s="104"/>
      <c r="S725" s="104"/>
      <c r="T725" s="104"/>
      <c r="U725" s="114"/>
      <c r="V725" s="123">
        <v>43546</v>
      </c>
      <c r="W725" s="117" t="s">
        <v>542</v>
      </c>
      <c r="X725" s="117" t="s">
        <v>825</v>
      </c>
      <c r="Y725" s="128" t="s">
        <v>912</v>
      </c>
      <c r="Z725" s="123">
        <v>43497</v>
      </c>
      <c r="AA725" s="132"/>
      <c r="AB725" s="151">
        <f>IF('SUIVI DES VERIFICATIONS'!$V725="","",IF('SUIVI DES VERIFICATIONS'!$V725&lt;='SUIVI DES VERIFICATIONS'!$AD725,0,'SUIVI DES VERIFICATIONS'!$V725-'SUIVI DES VERIFICATIONS'!$AD725))</f>
        <v>22</v>
      </c>
      <c r="AC725" s="134" t="str">
        <f t="shared" si="23"/>
        <v>FEVRIER</v>
      </c>
      <c r="AD725" s="135">
        <f>VLOOKUP('SUIVI DES VERIFICATIONS'!$AC725,'Liste 2'!$D$1:$E$12,2,FALSE)</f>
        <v>43524</v>
      </c>
      <c r="AE725" s="134">
        <f>IF('SUIVI DES VERIFICATIONS'!$V725="","",(MONTH('SUIVI DES VERIFICATIONS'!$V725))-(MONTH('SUIVI DES VERIFICATIONS'!$AD725)))</f>
        <v>1</v>
      </c>
      <c r="AF725" s="134" t="str">
        <f>IF(V725="","",VLOOKUP(MONTH(V725),LISTES!$A$15:$B$26,2,FALSE))</f>
        <v>MARS</v>
      </c>
      <c r="AG725" s="136" t="s">
        <v>8</v>
      </c>
      <c r="AH725" s="81"/>
      <c r="AI725" s="81"/>
      <c r="AJ725" s="81" t="s">
        <v>529</v>
      </c>
      <c r="AK725" s="116">
        <v>43571</v>
      </c>
      <c r="AL725" s="81"/>
      <c r="AM725" s="117"/>
      <c r="AN725" s="128"/>
      <c r="AO725" s="163">
        <f>IF('SUIVI DES VERIFICATIONS'!$V725&gt;0,IF('SUIVI DES VERIFICATIONS'!$W725="",1,0),0)</f>
        <v>0</v>
      </c>
      <c r="AP725" s="137">
        <f>IF('SUIVI DES VERIFICATIONS'!$V725&gt;0,IF('SUIVI DES VERIFICATIONS'!$X725="",1,0),0)</f>
        <v>0</v>
      </c>
      <c r="AQ725" s="137">
        <f>IF('SUIVI DES VERIFICATIONS'!$V725&gt;0,IF('SUIVI DES VERIFICATIONS'!$AG725="",1,0),0)</f>
        <v>0</v>
      </c>
      <c r="AR725" s="152" t="str">
        <f>IF(Y725="","",VLOOKUP(Y725,'[1]TABLEAU LC1'!A:A,1,FALSE))</f>
        <v>2019-847</v>
      </c>
    </row>
    <row r="726" spans="1:44" ht="30" customHeight="1">
      <c r="A726" s="94" t="str">
        <f t="shared" si="22"/>
        <v>43108-7-9-1</v>
      </c>
      <c r="B726" s="88">
        <v>43108</v>
      </c>
      <c r="C726" s="87" t="str">
        <f>VLOOKUP(A726,'Liste détentions mat2k'!$A$1:$I$2946,3,FALSE)</f>
        <v xml:space="preserve">GSBDD TOULON 2019             </v>
      </c>
      <c r="D726" s="89">
        <v>7</v>
      </c>
      <c r="E726" s="89">
        <v>9</v>
      </c>
      <c r="F726" s="89">
        <v>1</v>
      </c>
      <c r="G726" s="87" t="str">
        <f>IF('SUIVI DES VERIFICATIONS'!$D726="","",VLOOKUP(A726,'Liste détentions mat2k'!$A$1:$I$2946,5,FALSE))</f>
        <v xml:space="preserve">SSV - CERCLE GRANDE RADE TLN  </v>
      </c>
      <c r="H726" s="87" t="str">
        <f>IF('SUIVI DES VERIFICATIONS'!$E726="","",VLOOKUP(A726,'Liste détentions mat2k'!$A$1:$I$2946,7,FALSE))</f>
        <v xml:space="preserve">MESS DIRECTION                </v>
      </c>
      <c r="I726" s="101" t="str">
        <f>IF('SUIVI DES VERIFICATIONS'!$F726="","",VLOOKUP(A726,'Liste détentions mat2k'!$A$1:$I$2946,9,FALSE))</f>
        <v xml:space="preserve">CASERNEMENT                   </v>
      </c>
      <c r="J726" s="108" t="s">
        <v>525</v>
      </c>
      <c r="K726" s="105" t="s">
        <v>525</v>
      </c>
      <c r="L726" s="105" t="s">
        <v>525</v>
      </c>
      <c r="M726" s="105" t="s">
        <v>525</v>
      </c>
      <c r="N726" s="105" t="s">
        <v>526</v>
      </c>
      <c r="O726" s="105" t="s">
        <v>525</v>
      </c>
      <c r="P726" s="105"/>
      <c r="Q726" s="105"/>
      <c r="R726" s="105"/>
      <c r="S726" s="105"/>
      <c r="T726" s="105"/>
      <c r="U726" s="113"/>
      <c r="V726" s="122">
        <v>43599</v>
      </c>
      <c r="W726" s="119" t="s">
        <v>542</v>
      </c>
      <c r="X726" s="119" t="s">
        <v>825</v>
      </c>
      <c r="Y726" s="127" t="s">
        <v>1558</v>
      </c>
      <c r="Z726" s="122">
        <v>43584</v>
      </c>
      <c r="AA726" s="131"/>
      <c r="AB726" s="149">
        <f>IF('SUIVI DES VERIFICATIONS'!$V726="","",IF('SUIVI DES VERIFICATIONS'!$V726&lt;='SUIVI DES VERIFICATIONS'!$AD726,0,'SUIVI DES VERIFICATIONS'!$V726-'SUIVI DES VERIFICATIONS'!$AD726))</f>
        <v>0</v>
      </c>
      <c r="AC726" s="138" t="str">
        <f t="shared" si="23"/>
        <v>MAI</v>
      </c>
      <c r="AD726" s="139">
        <f>VLOOKUP('SUIVI DES VERIFICATIONS'!$AC726,'Liste 2'!$D$1:$E$12,2,FALSE)</f>
        <v>43616</v>
      </c>
      <c r="AE726" s="138">
        <f>IF('SUIVI DES VERIFICATIONS'!$V726="","",(MONTH('SUIVI DES VERIFICATIONS'!$V726))-(MONTH('SUIVI DES VERIFICATIONS'!$AD726)))</f>
        <v>0</v>
      </c>
      <c r="AF726" s="138" t="str">
        <f>IF(V726="","",VLOOKUP(MONTH(V726),LISTES!$A$15:$B$26,2,FALSE))</f>
        <v>MAI</v>
      </c>
      <c r="AG726" s="140"/>
      <c r="AH726" s="87"/>
      <c r="AI726" s="87"/>
      <c r="AJ726" s="87"/>
      <c r="AK726" s="118"/>
      <c r="AL726" s="87"/>
      <c r="AM726" s="119"/>
      <c r="AN726" s="127"/>
      <c r="AO726" s="162">
        <f>IF('SUIVI DES VERIFICATIONS'!$V726&gt;0,IF('SUIVI DES VERIFICATIONS'!$W726="",1,0),0)</f>
        <v>0</v>
      </c>
      <c r="AP726" s="141">
        <f>IF('SUIVI DES VERIFICATIONS'!$V726&gt;0,IF('SUIVI DES VERIFICATIONS'!$X726="",1,0),0)</f>
        <v>0</v>
      </c>
      <c r="AQ726" s="141">
        <f>IF('SUIVI DES VERIFICATIONS'!$V726&gt;0,IF('SUIVI DES VERIFICATIONS'!$AG726="",1,0),0)</f>
        <v>1</v>
      </c>
      <c r="AR726" s="150" t="str">
        <f>IF(Y726="","",VLOOKUP(Y726,'[1]TABLEAU LC1'!A:A,1,FALSE))</f>
        <v>2019-1566</v>
      </c>
    </row>
    <row r="727" spans="1:44" ht="30" customHeight="1">
      <c r="A727" s="95" t="str">
        <f t="shared" si="22"/>
        <v>43108-7-9-2</v>
      </c>
      <c r="B727" s="85">
        <v>43108</v>
      </c>
      <c r="C727" s="81" t="str">
        <f>VLOOKUP(A727,'Liste détentions mat2k'!$A$1:$I$2946,3,FALSE)</f>
        <v xml:space="preserve">GSBDD TOULON 2019             </v>
      </c>
      <c r="D727" s="86">
        <v>7</v>
      </c>
      <c r="E727" s="86">
        <v>9</v>
      </c>
      <c r="F727" s="86">
        <v>2</v>
      </c>
      <c r="G727" s="81" t="str">
        <f>IF('SUIVI DES VERIFICATIONS'!$D727="","",VLOOKUP(A727,'Liste détentions mat2k'!$A$1:$I$2946,5,FALSE))</f>
        <v xml:space="preserve">SSV - CERCLE GRANDE RADE TLN  </v>
      </c>
      <c r="H727" s="81" t="str">
        <f>IF('SUIVI DES VERIFICATIONS'!$E727="","",VLOOKUP(A727,'Liste détentions mat2k'!$A$1:$I$2946,7,FALSE))</f>
        <v xml:space="preserve">MESS DIRECTION                </v>
      </c>
      <c r="I727" s="102" t="str">
        <f>IF('SUIVI DES VERIFICATIONS'!$F727="","",VLOOKUP(A727,'Liste détentions mat2k'!$A$1:$I$2946,9,FALSE))</f>
        <v xml:space="preserve">TELEPHONIE                    </v>
      </c>
      <c r="J727" s="109" t="s">
        <v>525</v>
      </c>
      <c r="K727" s="104" t="s">
        <v>526</v>
      </c>
      <c r="L727" s="104" t="s">
        <v>525</v>
      </c>
      <c r="M727" s="104" t="s">
        <v>525</v>
      </c>
      <c r="N727" s="104" t="s">
        <v>525</v>
      </c>
      <c r="O727" s="104" t="s">
        <v>525</v>
      </c>
      <c r="P727" s="104"/>
      <c r="Q727" s="104"/>
      <c r="R727" s="104"/>
      <c r="S727" s="104"/>
      <c r="T727" s="104"/>
      <c r="U727" s="114"/>
      <c r="V727" s="123">
        <v>43508</v>
      </c>
      <c r="W727" s="117" t="s">
        <v>542</v>
      </c>
      <c r="X727" s="117" t="s">
        <v>825</v>
      </c>
      <c r="Y727" s="128" t="s">
        <v>657</v>
      </c>
      <c r="Z727" s="123">
        <v>43497</v>
      </c>
      <c r="AA727" s="132"/>
      <c r="AB727" s="151">
        <f>IF('SUIVI DES VERIFICATIONS'!$V727="","",IF('SUIVI DES VERIFICATIONS'!$V727&lt;='SUIVI DES VERIFICATIONS'!$AD727,0,'SUIVI DES VERIFICATIONS'!$V727-'SUIVI DES VERIFICATIONS'!$AD727))</f>
        <v>0</v>
      </c>
      <c r="AC727" s="134" t="str">
        <f t="shared" si="23"/>
        <v>FEVRIER</v>
      </c>
      <c r="AD727" s="135">
        <f>VLOOKUP('SUIVI DES VERIFICATIONS'!$AC727,'Liste 2'!$D$1:$E$12,2,FALSE)</f>
        <v>43524</v>
      </c>
      <c r="AE727" s="134">
        <f>IF('SUIVI DES VERIFICATIONS'!$V727="","",(MONTH('SUIVI DES VERIFICATIONS'!$V727))-(MONTH('SUIVI DES VERIFICATIONS'!$AD727)))</f>
        <v>0</v>
      </c>
      <c r="AF727" s="134" t="str">
        <f>IF(V727="","",VLOOKUP(MONTH(V727),LISTES!$A$15:$B$26,2,FALSE))</f>
        <v>FEVRIER</v>
      </c>
      <c r="AG727" s="136" t="s">
        <v>7</v>
      </c>
      <c r="AH727" s="81"/>
      <c r="AI727" s="81"/>
      <c r="AJ727" s="81"/>
      <c r="AK727" s="116"/>
      <c r="AL727" s="81"/>
      <c r="AM727" s="117"/>
      <c r="AN727" s="128"/>
      <c r="AO727" s="163">
        <f>IF('SUIVI DES VERIFICATIONS'!$V727&gt;0,IF('SUIVI DES VERIFICATIONS'!$W727="",1,0),0)</f>
        <v>0</v>
      </c>
      <c r="AP727" s="137">
        <f>IF('SUIVI DES VERIFICATIONS'!$V727&gt;0,IF('SUIVI DES VERIFICATIONS'!$X727="",1,0),0)</f>
        <v>0</v>
      </c>
      <c r="AQ727" s="137">
        <f>IF('SUIVI DES VERIFICATIONS'!$V727&gt;0,IF('SUIVI DES VERIFICATIONS'!$AG727="",1,0),0)</f>
        <v>0</v>
      </c>
      <c r="AR727" s="152" t="str">
        <f>IF(Y727="","",VLOOKUP(Y727,'[1]TABLEAU LC1'!A:A,1,FALSE))</f>
        <v>2019-328</v>
      </c>
    </row>
    <row r="728" spans="1:44" ht="30" customHeight="1">
      <c r="A728" s="94" t="str">
        <f t="shared" si="22"/>
        <v>43108-7-9-5</v>
      </c>
      <c r="B728" s="88">
        <v>43108</v>
      </c>
      <c r="C728" s="87" t="str">
        <f>VLOOKUP(A728,'Liste détentions mat2k'!$A$1:$I$2946,3,FALSE)</f>
        <v xml:space="preserve">GSBDD TOULON 2019             </v>
      </c>
      <c r="D728" s="89">
        <v>7</v>
      </c>
      <c r="E728" s="89">
        <v>9</v>
      </c>
      <c r="F728" s="89">
        <v>5</v>
      </c>
      <c r="G728" s="87" t="str">
        <f>IF('SUIVI DES VERIFICATIONS'!$D728="","",VLOOKUP(A728,'Liste détentions mat2k'!$A$1:$I$2946,5,FALSE))</f>
        <v xml:space="preserve">SSV - CERCLE GRANDE RADE TLN  </v>
      </c>
      <c r="H728" s="87" t="str">
        <f>IF('SUIVI DES VERIFICATIONS'!$E728="","",VLOOKUP(A728,'Liste détentions mat2k'!$A$1:$I$2946,7,FALSE))</f>
        <v xml:space="preserve">MESS DIRECTION                </v>
      </c>
      <c r="I728" s="101" t="str">
        <f>IF('SUIVI DES VERIFICATIONS'!$F728="","",VLOOKUP(A728,'Liste détentions mat2k'!$A$1:$I$2946,9,FALSE))</f>
        <v xml:space="preserve">VAISSELLE                     </v>
      </c>
      <c r="J728" s="108" t="s">
        <v>525</v>
      </c>
      <c r="K728" s="105" t="s">
        <v>525</v>
      </c>
      <c r="L728" s="105" t="s">
        <v>525</v>
      </c>
      <c r="M728" s="105" t="s">
        <v>525</v>
      </c>
      <c r="N728" s="105" t="s">
        <v>525</v>
      </c>
      <c r="O728" s="105" t="s">
        <v>526</v>
      </c>
      <c r="P728" s="105"/>
      <c r="Q728" s="105"/>
      <c r="R728" s="105"/>
      <c r="S728" s="105"/>
      <c r="T728" s="105"/>
      <c r="U728" s="113"/>
      <c r="V728" s="122"/>
      <c r="W728" s="119"/>
      <c r="X728" s="119"/>
      <c r="Y728" s="127"/>
      <c r="Z728" s="122"/>
      <c r="AA728" s="131"/>
      <c r="AB728" s="149" t="str">
        <f>IF('SUIVI DES VERIFICATIONS'!$V728="","",IF('SUIVI DES VERIFICATIONS'!$V728&lt;='SUIVI DES VERIFICATIONS'!$AD728,0,'SUIVI DES VERIFICATIONS'!$V728-'SUIVI DES VERIFICATIONS'!$AD728))</f>
        <v/>
      </c>
      <c r="AC728" s="138" t="str">
        <f t="shared" si="23"/>
        <v>JUIN</v>
      </c>
      <c r="AD728" s="139">
        <f>VLOOKUP('SUIVI DES VERIFICATIONS'!$AC728,'Liste 2'!$D$1:$E$12,2,FALSE)</f>
        <v>43646</v>
      </c>
      <c r="AE728" s="138" t="str">
        <f>IF('SUIVI DES VERIFICATIONS'!$V728="","",(MONTH('SUIVI DES VERIFICATIONS'!$V728))-(MONTH('SUIVI DES VERIFICATIONS'!$AD728)))</f>
        <v/>
      </c>
      <c r="AF728" s="138" t="str">
        <f>IF(V728="","",VLOOKUP(MONTH(V728),LISTES!$A$15:$B$26,2,FALSE))</f>
        <v/>
      </c>
      <c r="AG728" s="140"/>
      <c r="AH728" s="87" t="s">
        <v>526</v>
      </c>
      <c r="AI728" s="87"/>
      <c r="AJ728" s="87"/>
      <c r="AK728" s="118"/>
      <c r="AL728" s="87"/>
      <c r="AM728" s="119"/>
      <c r="AN728" s="127"/>
      <c r="AO728" s="162">
        <f>IF('SUIVI DES VERIFICATIONS'!$V728&gt;0,IF('SUIVI DES VERIFICATIONS'!$W728="",1,0),0)</f>
        <v>0</v>
      </c>
      <c r="AP728" s="141">
        <f>IF('SUIVI DES VERIFICATIONS'!$V728&gt;0,IF('SUIVI DES VERIFICATIONS'!$X728="",1,0),0)</f>
        <v>0</v>
      </c>
      <c r="AQ728" s="141">
        <f>IF('SUIVI DES VERIFICATIONS'!$V728&gt;0,IF('SUIVI DES VERIFICATIONS'!$AG728="",1,0),0)</f>
        <v>0</v>
      </c>
      <c r="AR728" s="150" t="str">
        <f>IF(Y728="","",VLOOKUP(Y728,'[1]TABLEAU LC1'!A:A,1,FALSE))</f>
        <v/>
      </c>
    </row>
    <row r="729" spans="1:44" ht="30" customHeight="1">
      <c r="A729" s="95" t="str">
        <f t="shared" si="22"/>
        <v>43108-8-10-1</v>
      </c>
      <c r="B729" s="85">
        <v>43108</v>
      </c>
      <c r="C729" s="81" t="str">
        <f>VLOOKUP(A729,'Liste détentions mat2k'!$A$1:$I$2946,3,FALSE)</f>
        <v xml:space="preserve">GSBDD TOULON 2019             </v>
      </c>
      <c r="D729" s="86">
        <v>8</v>
      </c>
      <c r="E729" s="86">
        <v>10</v>
      </c>
      <c r="F729" s="86">
        <v>1</v>
      </c>
      <c r="G729" s="81" t="str">
        <f>IF('SUIVI DES VERIFICATIONS'!$D729="","",VLOOKUP(A729,'Liste détentions mat2k'!$A$1:$I$2946,5,FALSE))</f>
        <v xml:space="preserve">SSV - HEBERGEMENT             </v>
      </c>
      <c r="H729" s="81" t="str">
        <f>IF('SUIVI DES VERIFICATIONS'!$E729="","",VLOOKUP(A729,'Liste détentions mat2k'!$A$1:$I$2946,7,FALSE))</f>
        <v xml:space="preserve">CASTIGNEAU 6                  </v>
      </c>
      <c r="I729" s="102" t="str">
        <f>IF('SUIVI DES VERIFICATIONS'!$F729="","",VLOOKUP(A729,'Liste détentions mat2k'!$A$1:$I$2946,9,FALSE))</f>
        <v xml:space="preserve">CASERNEMENT                   </v>
      </c>
      <c r="J729" s="109" t="s">
        <v>525</v>
      </c>
      <c r="K729" s="104" t="s">
        <v>525</v>
      </c>
      <c r="L729" s="104" t="s">
        <v>525</v>
      </c>
      <c r="M729" s="104" t="s">
        <v>525</v>
      </c>
      <c r="N729" s="104" t="s">
        <v>526</v>
      </c>
      <c r="O729" s="104" t="s">
        <v>525</v>
      </c>
      <c r="P729" s="104"/>
      <c r="Q729" s="104"/>
      <c r="R729" s="104"/>
      <c r="S729" s="104"/>
      <c r="T729" s="104"/>
      <c r="U729" s="114"/>
      <c r="V729" s="123">
        <v>43572</v>
      </c>
      <c r="W729" s="117" t="s">
        <v>537</v>
      </c>
      <c r="X729" s="117" t="s">
        <v>825</v>
      </c>
      <c r="Y729" s="128" t="s">
        <v>1554</v>
      </c>
      <c r="Z729" s="123">
        <v>43584</v>
      </c>
      <c r="AA729" s="132"/>
      <c r="AB729" s="151">
        <f>IF('SUIVI DES VERIFICATIONS'!$V729="","",IF('SUIVI DES VERIFICATIONS'!$V729&lt;='SUIVI DES VERIFICATIONS'!$AD729,0,'SUIVI DES VERIFICATIONS'!$V729-'SUIVI DES VERIFICATIONS'!$AD729))</f>
        <v>0</v>
      </c>
      <c r="AC729" s="134" t="str">
        <f t="shared" si="23"/>
        <v>MAI</v>
      </c>
      <c r="AD729" s="135">
        <f>VLOOKUP('SUIVI DES VERIFICATIONS'!$AC729,'Liste 2'!$D$1:$E$12,2,FALSE)</f>
        <v>43616</v>
      </c>
      <c r="AE729" s="134">
        <f>IF('SUIVI DES VERIFICATIONS'!$V729="","",(MONTH('SUIVI DES VERIFICATIONS'!$V729))-(MONTH('SUIVI DES VERIFICATIONS'!$AD729)))</f>
        <v>-1</v>
      </c>
      <c r="AF729" s="134" t="str">
        <f>IF(V729="","",VLOOKUP(MONTH(V729),LISTES!$A$15:$B$26,2,FALSE))</f>
        <v>AVRIL</v>
      </c>
      <c r="AG729" s="136"/>
      <c r="AH729" s="81"/>
      <c r="AI729" s="81"/>
      <c r="AJ729" s="81"/>
      <c r="AK729" s="116"/>
      <c r="AL729" s="81"/>
      <c r="AM729" s="117"/>
      <c r="AN729" s="128"/>
      <c r="AO729" s="163">
        <f>IF('SUIVI DES VERIFICATIONS'!$V729&gt;0,IF('SUIVI DES VERIFICATIONS'!$W729="",1,0),0)</f>
        <v>0</v>
      </c>
      <c r="AP729" s="137">
        <f>IF('SUIVI DES VERIFICATIONS'!$V729&gt;0,IF('SUIVI DES VERIFICATIONS'!$X729="",1,0),0)</f>
        <v>0</v>
      </c>
      <c r="AQ729" s="137">
        <f>IF('SUIVI DES VERIFICATIONS'!$V729&gt;0,IF('SUIVI DES VERIFICATIONS'!$AG729="",1,0),0)</f>
        <v>1</v>
      </c>
      <c r="AR729" s="152" t="str">
        <f>IF(Y729="","",VLOOKUP(Y729,'[1]TABLEAU LC1'!A:A,1,FALSE))</f>
        <v>2019-1573</v>
      </c>
    </row>
    <row r="730" spans="1:44" ht="30" customHeight="1">
      <c r="A730" s="94" t="str">
        <f t="shared" si="22"/>
        <v>43108-8-1-1</v>
      </c>
      <c r="B730" s="88">
        <v>43108</v>
      </c>
      <c r="C730" s="87" t="str">
        <f>VLOOKUP(A730,'Liste détentions mat2k'!$A$1:$I$2946,3,FALSE)</f>
        <v xml:space="preserve">GSBDD TOULON 2019             </v>
      </c>
      <c r="D730" s="89">
        <v>8</v>
      </c>
      <c r="E730" s="89">
        <v>1</v>
      </c>
      <c r="F730" s="89">
        <v>1</v>
      </c>
      <c r="G730" s="87" t="str">
        <f>IF('SUIVI DES VERIFICATIONS'!$D730="","",VLOOKUP(A730,'Liste détentions mat2k'!$A$1:$I$2946,5,FALSE))</f>
        <v xml:space="preserve">SSV - HEBERGEMENT             </v>
      </c>
      <c r="H730" s="87" t="str">
        <f>IF('SUIVI DES VERIFICATIONS'!$E730="","",VLOOKUP(A730,'Liste détentions mat2k'!$A$1:$I$2946,7,FALSE))</f>
        <v xml:space="preserve">COLOSSE                       </v>
      </c>
      <c r="I730" s="101" t="str">
        <f>IF('SUIVI DES VERIFICATIONS'!$F730="","",VLOOKUP(A730,'Liste détentions mat2k'!$A$1:$I$2946,9,FALSE))</f>
        <v xml:space="preserve">CASERNEMENT                   </v>
      </c>
      <c r="J730" s="108" t="s">
        <v>525</v>
      </c>
      <c r="K730" s="105" t="s">
        <v>526</v>
      </c>
      <c r="L730" s="105" t="s">
        <v>525</v>
      </c>
      <c r="M730" s="105" t="s">
        <v>525</v>
      </c>
      <c r="N730" s="105" t="s">
        <v>525</v>
      </c>
      <c r="O730" s="105" t="s">
        <v>525</v>
      </c>
      <c r="P730" s="105"/>
      <c r="Q730" s="105"/>
      <c r="R730" s="105"/>
      <c r="S730" s="105"/>
      <c r="T730" s="105"/>
      <c r="U730" s="113"/>
      <c r="V730" s="122">
        <v>43487</v>
      </c>
      <c r="W730" s="119" t="s">
        <v>542</v>
      </c>
      <c r="X730" s="119" t="s">
        <v>825</v>
      </c>
      <c r="Y730" s="127" t="s">
        <v>564</v>
      </c>
      <c r="Z730" s="122">
        <v>43497</v>
      </c>
      <c r="AA730" s="131"/>
      <c r="AB730" s="149">
        <f>IF('SUIVI DES VERIFICATIONS'!$V730="","",IF('SUIVI DES VERIFICATIONS'!$V730&lt;='SUIVI DES VERIFICATIONS'!$AD730,0,'SUIVI DES VERIFICATIONS'!$V730-'SUIVI DES VERIFICATIONS'!$AD730))</f>
        <v>0</v>
      </c>
      <c r="AC730" s="138" t="str">
        <f t="shared" si="23"/>
        <v>FEVRIER</v>
      </c>
      <c r="AD730" s="139">
        <f>VLOOKUP('SUIVI DES VERIFICATIONS'!$AC730,'Liste 2'!$D$1:$E$12,2,FALSE)</f>
        <v>43524</v>
      </c>
      <c r="AE730" s="138">
        <f>IF('SUIVI DES VERIFICATIONS'!$V730="","",(MONTH('SUIVI DES VERIFICATIONS'!$V730))-(MONTH('SUIVI DES VERIFICATIONS'!$AD730)))</f>
        <v>-1</v>
      </c>
      <c r="AF730" s="138" t="str">
        <f>IF(V730="","",VLOOKUP(MONTH(V730),LISTES!$A$15:$B$26,2,FALSE))</f>
        <v>JANVIER</v>
      </c>
      <c r="AG730" s="140" t="s">
        <v>6</v>
      </c>
      <c r="AH730" s="87"/>
      <c r="AI730" s="87"/>
      <c r="AJ730" s="87"/>
      <c r="AK730" s="118"/>
      <c r="AL730" s="87"/>
      <c r="AM730" s="119"/>
      <c r="AN730" s="127"/>
      <c r="AO730" s="162">
        <f>IF('SUIVI DES VERIFICATIONS'!$V730&gt;0,IF('SUIVI DES VERIFICATIONS'!$W730="",1,0),0)</f>
        <v>0</v>
      </c>
      <c r="AP730" s="141">
        <f>IF('SUIVI DES VERIFICATIONS'!$V730&gt;0,IF('SUIVI DES VERIFICATIONS'!$X730="",1,0),0)</f>
        <v>0</v>
      </c>
      <c r="AQ730" s="141">
        <f>IF('SUIVI DES VERIFICATIONS'!$V730&gt;0,IF('SUIVI DES VERIFICATIONS'!$AG730="",1,0),0)</f>
        <v>0</v>
      </c>
      <c r="AR730" s="150" t="str">
        <f>IF(Y730="","",VLOOKUP(Y730,'[1]TABLEAU LC1'!A:A,1,FALSE))</f>
        <v>2019-146</v>
      </c>
    </row>
    <row r="731" spans="1:44" ht="30" customHeight="1">
      <c r="A731" s="95" t="str">
        <f t="shared" si="22"/>
        <v>43108-8-11-1</v>
      </c>
      <c r="B731" s="85">
        <v>43108</v>
      </c>
      <c r="C731" s="81" t="str">
        <f>VLOOKUP(A731,'Liste détentions mat2k'!$A$1:$I$2946,3,FALSE)</f>
        <v xml:space="preserve">GSBDD TOULON 2019             </v>
      </c>
      <c r="D731" s="86">
        <v>8</v>
      </c>
      <c r="E731" s="86">
        <v>11</v>
      </c>
      <c r="F731" s="86">
        <v>1</v>
      </c>
      <c r="G731" s="81" t="str">
        <f>IF('SUIVI DES VERIFICATIONS'!$D731="","",VLOOKUP(A731,'Liste détentions mat2k'!$A$1:$I$2946,5,FALSE))</f>
        <v xml:space="preserve">SSV - HEBERGEMENT             </v>
      </c>
      <c r="H731" s="81" t="str">
        <f>IF('SUIVI DES VERIFICATIONS'!$E731="","",VLOOKUP(A731,'Liste détentions mat2k'!$A$1:$I$2946,7,FALSE))</f>
        <v xml:space="preserve">ESNA 1                        </v>
      </c>
      <c r="I731" s="102" t="str">
        <f>IF('SUIVI DES VERIFICATIONS'!$F731="","",VLOOKUP(A731,'Liste détentions mat2k'!$A$1:$I$2946,9,FALSE))</f>
        <v xml:space="preserve">CASERNEMENT                   </v>
      </c>
      <c r="J731" s="109" t="s">
        <v>525</v>
      </c>
      <c r="K731" s="104" t="s">
        <v>525</v>
      </c>
      <c r="L731" s="104" t="s">
        <v>525</v>
      </c>
      <c r="M731" s="104" t="s">
        <v>526</v>
      </c>
      <c r="N731" s="104" t="s">
        <v>525</v>
      </c>
      <c r="O731" s="104" t="s">
        <v>525</v>
      </c>
      <c r="P731" s="104"/>
      <c r="Q731" s="104"/>
      <c r="R731" s="104"/>
      <c r="S731" s="104"/>
      <c r="T731" s="104"/>
      <c r="U731" s="114"/>
      <c r="V731" s="123">
        <v>43572</v>
      </c>
      <c r="W731" s="117" t="s">
        <v>537</v>
      </c>
      <c r="X731" s="117" t="s">
        <v>825</v>
      </c>
      <c r="Y731" s="128" t="s">
        <v>1562</v>
      </c>
      <c r="Z731" s="123">
        <v>43553</v>
      </c>
      <c r="AA731" s="132"/>
      <c r="AB731" s="151">
        <f>IF('SUIVI DES VERIFICATIONS'!$V731="","",IF('SUIVI DES VERIFICATIONS'!$V731&lt;='SUIVI DES VERIFICATIONS'!$AD731,0,'SUIVI DES VERIFICATIONS'!$V731-'SUIVI DES VERIFICATIONS'!$AD731))</f>
        <v>0</v>
      </c>
      <c r="AC731" s="134" t="str">
        <f t="shared" si="23"/>
        <v>AVRIL</v>
      </c>
      <c r="AD731" s="135">
        <f>VLOOKUP('SUIVI DES VERIFICATIONS'!$AC731,'Liste 2'!$D$1:$E$12,2,FALSE)</f>
        <v>43585</v>
      </c>
      <c r="AE731" s="134">
        <f>IF('SUIVI DES VERIFICATIONS'!$V731="","",(MONTH('SUIVI DES VERIFICATIONS'!$V731))-(MONTH('SUIVI DES VERIFICATIONS'!$AD731)))</f>
        <v>0</v>
      </c>
      <c r="AF731" s="134" t="str">
        <f>IF(V731="","",VLOOKUP(MONTH(V731),LISTES!$A$15:$B$26,2,FALSE))</f>
        <v>AVRIL</v>
      </c>
      <c r="AG731" s="136" t="s">
        <v>9</v>
      </c>
      <c r="AH731" s="81"/>
      <c r="AI731" s="81"/>
      <c r="AJ731" s="81"/>
      <c r="AK731" s="116"/>
      <c r="AL731" s="81"/>
      <c r="AM731" s="117"/>
      <c r="AN731" s="128"/>
      <c r="AO731" s="163">
        <f>IF('SUIVI DES VERIFICATIONS'!$V731&gt;0,IF('SUIVI DES VERIFICATIONS'!$W731="",1,0),0)</f>
        <v>0</v>
      </c>
      <c r="AP731" s="137">
        <f>IF('SUIVI DES VERIFICATIONS'!$V731&gt;0,IF('SUIVI DES VERIFICATIONS'!$X731="",1,0),0)</f>
        <v>0</v>
      </c>
      <c r="AQ731" s="137">
        <f>IF('SUIVI DES VERIFICATIONS'!$V731&gt;0,IF('SUIVI DES VERIFICATIONS'!$AG731="",1,0),0)</f>
        <v>0</v>
      </c>
      <c r="AR731" s="152" t="str">
        <f>IF(Y731="","",VLOOKUP(Y731,'[1]TABLEAU LC1'!A:A,1,FALSE))</f>
        <v>2019-1583</v>
      </c>
    </row>
    <row r="732" spans="1:44" ht="30" customHeight="1">
      <c r="A732" s="94" t="str">
        <f t="shared" si="22"/>
        <v>43108-8-12-1</v>
      </c>
      <c r="B732" s="88">
        <v>43108</v>
      </c>
      <c r="C732" s="87" t="str">
        <f>VLOOKUP(A732,'Liste détentions mat2k'!$A$1:$I$2946,3,FALSE)</f>
        <v xml:space="preserve">GSBDD TOULON 2019             </v>
      </c>
      <c r="D732" s="89">
        <v>8</v>
      </c>
      <c r="E732" s="89">
        <v>12</v>
      </c>
      <c r="F732" s="89">
        <v>1</v>
      </c>
      <c r="G732" s="87" t="str">
        <f>IF('SUIVI DES VERIFICATIONS'!$D732="","",VLOOKUP(A732,'Liste détentions mat2k'!$A$1:$I$2946,5,FALSE))</f>
        <v xml:space="preserve">SSV - HEBERGEMENT             </v>
      </c>
      <c r="H732" s="87" t="str">
        <f>IF('SUIVI DES VERIFICATIONS'!$E732="","",VLOOKUP(A732,'Liste détentions mat2k'!$A$1:$I$2946,7,FALSE))</f>
        <v xml:space="preserve">ESNA 2                        </v>
      </c>
      <c r="I732" s="101" t="str">
        <f>IF('SUIVI DES VERIFICATIONS'!$F732="","",VLOOKUP(A732,'Liste détentions mat2k'!$A$1:$I$2946,9,FALSE))</f>
        <v xml:space="preserve">CASERNEMENT                   </v>
      </c>
      <c r="J732" s="108" t="s">
        <v>525</v>
      </c>
      <c r="K732" s="105" t="s">
        <v>526</v>
      </c>
      <c r="L732" s="105" t="s">
        <v>525</v>
      </c>
      <c r="M732" s="105" t="s">
        <v>525</v>
      </c>
      <c r="N732" s="105" t="s">
        <v>525</v>
      </c>
      <c r="O732" s="105" t="s">
        <v>525</v>
      </c>
      <c r="P732" s="105"/>
      <c r="Q732" s="105"/>
      <c r="R732" s="105"/>
      <c r="S732" s="105"/>
      <c r="T732" s="105"/>
      <c r="U732" s="113"/>
      <c r="V732" s="122">
        <v>43572</v>
      </c>
      <c r="W732" s="119" t="s">
        <v>537</v>
      </c>
      <c r="X732" s="119" t="s">
        <v>825</v>
      </c>
      <c r="Y732" s="127" t="s">
        <v>1550</v>
      </c>
      <c r="Z732" s="122">
        <v>43497</v>
      </c>
      <c r="AA732" s="131"/>
      <c r="AB732" s="149">
        <f>IF('SUIVI DES VERIFICATIONS'!$V732="","",IF('SUIVI DES VERIFICATIONS'!$V732&lt;='SUIVI DES VERIFICATIONS'!$AD732,0,'SUIVI DES VERIFICATIONS'!$V732-'SUIVI DES VERIFICATIONS'!$AD732))</f>
        <v>48</v>
      </c>
      <c r="AC732" s="138" t="str">
        <f t="shared" si="23"/>
        <v>FEVRIER</v>
      </c>
      <c r="AD732" s="139">
        <f>VLOOKUP('SUIVI DES VERIFICATIONS'!$AC732,'Liste 2'!$D$1:$E$12,2,FALSE)</f>
        <v>43524</v>
      </c>
      <c r="AE732" s="138">
        <f>IF('SUIVI DES VERIFICATIONS'!$V732="","",(MONTH('SUIVI DES VERIFICATIONS'!$V732))-(MONTH('SUIVI DES VERIFICATIONS'!$AD732)))</f>
        <v>2</v>
      </c>
      <c r="AF732" s="138" t="str">
        <f>IF(V732="","",VLOOKUP(MONTH(V732),LISTES!$A$15:$B$26,2,FALSE))</f>
        <v>AVRIL</v>
      </c>
      <c r="AG732" s="140" t="s">
        <v>9</v>
      </c>
      <c r="AH732" s="87"/>
      <c r="AI732" s="87"/>
      <c r="AJ732" s="87"/>
      <c r="AK732" s="118"/>
      <c r="AL732" s="87"/>
      <c r="AM732" s="119"/>
      <c r="AN732" s="127"/>
      <c r="AO732" s="162">
        <f>IF('SUIVI DES VERIFICATIONS'!$V732&gt;0,IF('SUIVI DES VERIFICATIONS'!$W732="",1,0),0)</f>
        <v>0</v>
      </c>
      <c r="AP732" s="141">
        <f>IF('SUIVI DES VERIFICATIONS'!$V732&gt;0,IF('SUIVI DES VERIFICATIONS'!$X732="",1,0),0)</f>
        <v>0</v>
      </c>
      <c r="AQ732" s="141">
        <f>IF('SUIVI DES VERIFICATIONS'!$V732&gt;0,IF('SUIVI DES VERIFICATIONS'!$AG732="",1,0),0)</f>
        <v>0</v>
      </c>
      <c r="AR732" s="150" t="str">
        <f>IF(Y732="","",VLOOKUP(Y732,'[1]TABLEAU LC1'!A:A,1,FALSE))</f>
        <v>2019-1581</v>
      </c>
    </row>
    <row r="733" spans="1:44" ht="30" customHeight="1">
      <c r="A733" s="95" t="str">
        <f t="shared" si="22"/>
        <v>43108-8-13-1</v>
      </c>
      <c r="B733" s="85">
        <v>43108</v>
      </c>
      <c r="C733" s="81" t="str">
        <f>VLOOKUP(A733,'Liste détentions mat2k'!$A$1:$I$2946,3,FALSE)</f>
        <v xml:space="preserve">GSBDD TOULON 2019             </v>
      </c>
      <c r="D733" s="86">
        <v>8</v>
      </c>
      <c r="E733" s="86">
        <v>13</v>
      </c>
      <c r="F733" s="86">
        <v>1</v>
      </c>
      <c r="G733" s="81" t="str">
        <f>IF('SUIVI DES VERIFICATIONS'!$D733="","",VLOOKUP(A733,'Liste détentions mat2k'!$A$1:$I$2946,5,FALSE))</f>
        <v xml:space="preserve">SSV - HEBERGEMENT             </v>
      </c>
      <c r="H733" s="81" t="str">
        <f>IF('SUIVI DES VERIFICATIONS'!$E733="","",VLOOKUP(A733,'Liste détentions mat2k'!$A$1:$I$2946,7,FALSE))</f>
        <v xml:space="preserve">ESNA 3                        </v>
      </c>
      <c r="I733" s="102" t="str">
        <f>IF('SUIVI DES VERIFICATIONS'!$F733="","",VLOOKUP(A733,'Liste détentions mat2k'!$A$1:$I$2946,9,FALSE))</f>
        <v xml:space="preserve">CASERNEMENT                   </v>
      </c>
      <c r="J733" s="109" t="s">
        <v>525</v>
      </c>
      <c r="K733" s="104" t="s">
        <v>525</v>
      </c>
      <c r="L733" s="104" t="s">
        <v>526</v>
      </c>
      <c r="M733" s="104" t="s">
        <v>525</v>
      </c>
      <c r="N733" s="104" t="s">
        <v>525</v>
      </c>
      <c r="O733" s="104" t="s">
        <v>525</v>
      </c>
      <c r="P733" s="104"/>
      <c r="Q733" s="104"/>
      <c r="R733" s="104"/>
      <c r="S733" s="104"/>
      <c r="T733" s="104"/>
      <c r="U733" s="114"/>
      <c r="V733" s="123">
        <v>43592</v>
      </c>
      <c r="W733" s="117" t="s">
        <v>537</v>
      </c>
      <c r="X733" s="117" t="s">
        <v>825</v>
      </c>
      <c r="Y733" s="128" t="s">
        <v>1549</v>
      </c>
      <c r="Z733" s="123">
        <v>43553</v>
      </c>
      <c r="AA733" s="132"/>
      <c r="AB733" s="151">
        <f>IF('SUIVI DES VERIFICATIONS'!$V733="","",IF('SUIVI DES VERIFICATIONS'!$V733&lt;='SUIVI DES VERIFICATIONS'!$AD733,0,'SUIVI DES VERIFICATIONS'!$V733-'SUIVI DES VERIFICATIONS'!$AD733))</f>
        <v>37</v>
      </c>
      <c r="AC733" s="134" t="str">
        <f t="shared" si="23"/>
        <v>MARS</v>
      </c>
      <c r="AD733" s="135">
        <f>VLOOKUP('SUIVI DES VERIFICATIONS'!$AC733,'Liste 2'!$D$1:$E$12,2,FALSE)</f>
        <v>43555</v>
      </c>
      <c r="AE733" s="134">
        <f>IF('SUIVI DES VERIFICATIONS'!$V733="","",(MONTH('SUIVI DES VERIFICATIONS'!$V733))-(MONTH('SUIVI DES VERIFICATIONS'!$AD733)))</f>
        <v>2</v>
      </c>
      <c r="AF733" s="134" t="str">
        <f>IF(V733="","",VLOOKUP(MONTH(V733),LISTES!$A$15:$B$26,2,FALSE))</f>
        <v>MAI</v>
      </c>
      <c r="AG733" s="136" t="s">
        <v>9</v>
      </c>
      <c r="AH733" s="81"/>
      <c r="AI733" s="81"/>
      <c r="AJ733" s="81"/>
      <c r="AK733" s="116"/>
      <c r="AL733" s="81"/>
      <c r="AM733" s="117"/>
      <c r="AN733" s="128"/>
      <c r="AO733" s="163">
        <f>IF('SUIVI DES VERIFICATIONS'!$V733&gt;0,IF('SUIVI DES VERIFICATIONS'!$W733="",1,0),0)</f>
        <v>0</v>
      </c>
      <c r="AP733" s="137">
        <f>IF('SUIVI DES VERIFICATIONS'!$V733&gt;0,IF('SUIVI DES VERIFICATIONS'!$X733="",1,0),0)</f>
        <v>0</v>
      </c>
      <c r="AQ733" s="137">
        <f>IF('SUIVI DES VERIFICATIONS'!$V733&gt;0,IF('SUIVI DES VERIFICATIONS'!$AG733="",1,0),0)</f>
        <v>0</v>
      </c>
      <c r="AR733" s="152" t="str">
        <f>IF(Y733="","",VLOOKUP(Y733,'[1]TABLEAU LC1'!A:A,1,FALSE))</f>
        <v>2019-1585</v>
      </c>
    </row>
    <row r="734" spans="1:44" ht="30" customHeight="1">
      <c r="A734" s="94" t="str">
        <f t="shared" si="22"/>
        <v>43108-8-14-1</v>
      </c>
      <c r="B734" s="88">
        <v>43108</v>
      </c>
      <c r="C734" s="87" t="str">
        <f>VLOOKUP(A734,'Liste détentions mat2k'!$A$1:$I$2946,3,FALSE)</f>
        <v xml:space="preserve">GSBDD TOULON 2019             </v>
      </c>
      <c r="D734" s="89">
        <v>8</v>
      </c>
      <c r="E734" s="89">
        <v>14</v>
      </c>
      <c r="F734" s="89">
        <v>1</v>
      </c>
      <c r="G734" s="87" t="str">
        <f>IF('SUIVI DES VERIFICATIONS'!$D734="","",VLOOKUP(A734,'Liste détentions mat2k'!$A$1:$I$2946,5,FALSE))</f>
        <v xml:space="preserve">SSV - HEBERGEMENT             </v>
      </c>
      <c r="H734" s="87" t="str">
        <f>IF('SUIVI DES VERIFICATIONS'!$E734="","",VLOOKUP(A734,'Liste détentions mat2k'!$A$1:$I$2946,7,FALSE))</f>
        <v xml:space="preserve">JAS                           </v>
      </c>
      <c r="I734" s="101" t="str">
        <f>IF('SUIVI DES VERIFICATIONS'!$F734="","",VLOOKUP(A734,'Liste détentions mat2k'!$A$1:$I$2946,9,FALSE))</f>
        <v xml:space="preserve">CASERNEMENT                   </v>
      </c>
      <c r="J734" s="108" t="s">
        <v>525</v>
      </c>
      <c r="K734" s="105" t="s">
        <v>525</v>
      </c>
      <c r="L734" s="105" t="s">
        <v>526</v>
      </c>
      <c r="M734" s="105" t="s">
        <v>525</v>
      </c>
      <c r="N734" s="105" t="s">
        <v>525</v>
      </c>
      <c r="O734" s="105" t="s">
        <v>525</v>
      </c>
      <c r="P734" s="105"/>
      <c r="Q734" s="105"/>
      <c r="R734" s="105"/>
      <c r="S734" s="105"/>
      <c r="T734" s="105"/>
      <c r="U734" s="113"/>
      <c r="V734" s="122">
        <v>43493</v>
      </c>
      <c r="W734" s="119" t="s">
        <v>542</v>
      </c>
      <c r="X734" s="119" t="s">
        <v>825</v>
      </c>
      <c r="Y734" s="127" t="s">
        <v>596</v>
      </c>
      <c r="Z734" s="122">
        <v>43525</v>
      </c>
      <c r="AA734" s="131"/>
      <c r="AB734" s="149">
        <f>IF('SUIVI DES VERIFICATIONS'!$V734="","",IF('SUIVI DES VERIFICATIONS'!$V734&lt;='SUIVI DES VERIFICATIONS'!$AD734,0,'SUIVI DES VERIFICATIONS'!$V734-'SUIVI DES VERIFICATIONS'!$AD734))</f>
        <v>0</v>
      </c>
      <c r="AC734" s="138" t="str">
        <f t="shared" si="23"/>
        <v>MARS</v>
      </c>
      <c r="AD734" s="139">
        <f>VLOOKUP('SUIVI DES VERIFICATIONS'!$AC734,'Liste 2'!$D$1:$E$12,2,FALSE)</f>
        <v>43555</v>
      </c>
      <c r="AE734" s="138">
        <f>IF('SUIVI DES VERIFICATIONS'!$V734="","",(MONTH('SUIVI DES VERIFICATIONS'!$V734))-(MONTH('SUIVI DES VERIFICATIONS'!$AD734)))</f>
        <v>-2</v>
      </c>
      <c r="AF734" s="138" t="str">
        <f>IF(V734="","",VLOOKUP(MONTH(V734),LISTES!$A$15:$B$26,2,FALSE))</f>
        <v>JANVIER</v>
      </c>
      <c r="AG734" s="140" t="s">
        <v>6</v>
      </c>
      <c r="AH734" s="87"/>
      <c r="AI734" s="87"/>
      <c r="AJ734" s="87"/>
      <c r="AK734" s="118"/>
      <c r="AL734" s="87"/>
      <c r="AM734" s="119"/>
      <c r="AN734" s="127"/>
      <c r="AO734" s="162">
        <f>IF('SUIVI DES VERIFICATIONS'!$V734&gt;0,IF('SUIVI DES VERIFICATIONS'!$W734="",1,0),0)</f>
        <v>0</v>
      </c>
      <c r="AP734" s="141">
        <f>IF('SUIVI DES VERIFICATIONS'!$V734&gt;0,IF('SUIVI DES VERIFICATIONS'!$X734="",1,0),0)</f>
        <v>0</v>
      </c>
      <c r="AQ734" s="141">
        <f>IF('SUIVI DES VERIFICATIONS'!$V734&gt;0,IF('SUIVI DES VERIFICATIONS'!$AG734="",1,0),0)</f>
        <v>0</v>
      </c>
      <c r="AR734" s="150" t="str">
        <f>IF(Y734="","",VLOOKUP(Y734,'[1]TABLEAU LC1'!A:A,1,FALSE))</f>
        <v>2019-230</v>
      </c>
    </row>
    <row r="735" spans="1:44" ht="30" customHeight="1">
      <c r="A735" s="95" t="str">
        <f t="shared" si="22"/>
        <v>43108-8-15-1</v>
      </c>
      <c r="B735" s="85">
        <v>43108</v>
      </c>
      <c r="C735" s="81" t="str">
        <f>VLOOKUP(A735,'Liste détentions mat2k'!$A$1:$I$2946,3,FALSE)</f>
        <v xml:space="preserve">GSBDD TOULON 2019             </v>
      </c>
      <c r="D735" s="86">
        <v>8</v>
      </c>
      <c r="E735" s="86">
        <v>15</v>
      </c>
      <c r="F735" s="86">
        <v>1</v>
      </c>
      <c r="G735" s="81" t="str">
        <f>IF('SUIVI DES VERIFICATIONS'!$D735="","",VLOOKUP(A735,'Liste détentions mat2k'!$A$1:$I$2946,5,FALSE))</f>
        <v xml:space="preserve">SSV - HEBERGEMENT             </v>
      </c>
      <c r="H735" s="81" t="str">
        <f>IF('SUIVI DES VERIFICATIONS'!$E735="","",VLOOKUP(A735,'Liste détentions mat2k'!$A$1:$I$2946,7,FALSE))</f>
        <v xml:space="preserve">ORATOIRE                      </v>
      </c>
      <c r="I735" s="102" t="str">
        <f>IF('SUIVI DES VERIFICATIONS'!$F735="","",VLOOKUP(A735,'Liste détentions mat2k'!$A$1:$I$2946,9,FALSE))</f>
        <v xml:space="preserve">CASERNEMENT                   </v>
      </c>
      <c r="J735" s="109" t="s">
        <v>525</v>
      </c>
      <c r="K735" s="104" t="s">
        <v>525</v>
      </c>
      <c r="L735" s="104" t="s">
        <v>525</v>
      </c>
      <c r="M735" s="104" t="s">
        <v>525</v>
      </c>
      <c r="N735" s="104" t="s">
        <v>526</v>
      </c>
      <c r="O735" s="104" t="s">
        <v>525</v>
      </c>
      <c r="P735" s="104"/>
      <c r="Q735" s="104"/>
      <c r="R735" s="104"/>
      <c r="S735" s="104"/>
      <c r="T735" s="104"/>
      <c r="U735" s="114"/>
      <c r="V735" s="123">
        <v>43493</v>
      </c>
      <c r="W735" s="117" t="s">
        <v>542</v>
      </c>
      <c r="X735" s="117" t="s">
        <v>825</v>
      </c>
      <c r="Y735" s="128" t="s">
        <v>595</v>
      </c>
      <c r="Z735" s="123"/>
      <c r="AA735" s="132"/>
      <c r="AB735" s="151">
        <f>IF('SUIVI DES VERIFICATIONS'!$V735="","",IF('SUIVI DES VERIFICATIONS'!$V735&lt;='SUIVI DES VERIFICATIONS'!$AD735,0,'SUIVI DES VERIFICATIONS'!$V735-'SUIVI DES VERIFICATIONS'!$AD735))</f>
        <v>0</v>
      </c>
      <c r="AC735" s="134" t="str">
        <f t="shared" si="23"/>
        <v>MAI</v>
      </c>
      <c r="AD735" s="135">
        <f>VLOOKUP('SUIVI DES VERIFICATIONS'!$AC735,'Liste 2'!$D$1:$E$12,2,FALSE)</f>
        <v>43616</v>
      </c>
      <c r="AE735" s="134">
        <f>IF('SUIVI DES VERIFICATIONS'!$V735="","",(MONTH('SUIVI DES VERIFICATIONS'!$V735))-(MONTH('SUIVI DES VERIFICATIONS'!$AD735)))</f>
        <v>-4</v>
      </c>
      <c r="AF735" s="134" t="str">
        <f>IF(V735="","",VLOOKUP(MONTH(V735),LISTES!$A$15:$B$26,2,FALSE))</f>
        <v>JANVIER</v>
      </c>
      <c r="AG735" s="136" t="s">
        <v>6</v>
      </c>
      <c r="AH735" s="81"/>
      <c r="AI735" s="81"/>
      <c r="AJ735" s="81"/>
      <c r="AK735" s="116"/>
      <c r="AL735" s="81"/>
      <c r="AM735" s="117"/>
      <c r="AN735" s="128"/>
      <c r="AO735" s="163">
        <f>IF('SUIVI DES VERIFICATIONS'!$V735&gt;0,IF('SUIVI DES VERIFICATIONS'!$W735="",1,0),0)</f>
        <v>0</v>
      </c>
      <c r="AP735" s="137">
        <f>IF('SUIVI DES VERIFICATIONS'!$V735&gt;0,IF('SUIVI DES VERIFICATIONS'!$X735="",1,0),0)</f>
        <v>0</v>
      </c>
      <c r="AQ735" s="137">
        <f>IF('SUIVI DES VERIFICATIONS'!$V735&gt;0,IF('SUIVI DES VERIFICATIONS'!$AG735="",1,0),0)</f>
        <v>0</v>
      </c>
      <c r="AR735" s="152" t="str">
        <f>IF(Y735="","",VLOOKUP(Y735,'[1]TABLEAU LC1'!A:A,1,FALSE))</f>
        <v>2019-229</v>
      </c>
    </row>
    <row r="736" spans="1:44" ht="30" customHeight="1">
      <c r="A736" s="94" t="str">
        <f t="shared" si="22"/>
        <v>43108-8-16-1</v>
      </c>
      <c r="B736" s="88">
        <v>43108</v>
      </c>
      <c r="C736" s="87" t="str">
        <f>VLOOKUP(A736,'Liste détentions mat2k'!$A$1:$I$2946,3,FALSE)</f>
        <v xml:space="preserve">GSBDD TOULON 2019             </v>
      </c>
      <c r="D736" s="89">
        <v>8</v>
      </c>
      <c r="E736" s="89">
        <v>16</v>
      </c>
      <c r="F736" s="89">
        <v>1</v>
      </c>
      <c r="G736" s="87" t="str">
        <f>IF('SUIVI DES VERIFICATIONS'!$D736="","",VLOOKUP(A736,'Liste détentions mat2k'!$A$1:$I$2946,5,FALSE))</f>
        <v xml:space="preserve">SSV - HEBERGEMENT             </v>
      </c>
      <c r="H736" s="87" t="str">
        <f>IF('SUIVI DES VERIFICATIONS'!$E736="","",VLOOKUP(A736,'Liste détentions mat2k'!$A$1:$I$2946,7,FALSE))</f>
        <v xml:space="preserve">BATIMENT P - RDC              </v>
      </c>
      <c r="I736" s="101" t="str">
        <f>IF('SUIVI DES VERIFICATIONS'!$F736="","",VLOOKUP(A736,'Liste détentions mat2k'!$A$1:$I$2946,9,FALSE))</f>
        <v xml:space="preserve">CASERNEMENT                   </v>
      </c>
      <c r="J736" s="108" t="s">
        <v>525</v>
      </c>
      <c r="K736" s="105" t="s">
        <v>525</v>
      </c>
      <c r="L736" s="105" t="s">
        <v>525</v>
      </c>
      <c r="M736" s="105" t="s">
        <v>525</v>
      </c>
      <c r="N736" s="105" t="s">
        <v>525</v>
      </c>
      <c r="O736" s="105" t="s">
        <v>526</v>
      </c>
      <c r="P736" s="105"/>
      <c r="Q736" s="105"/>
      <c r="R736" s="105"/>
      <c r="S736" s="105"/>
      <c r="T736" s="105"/>
      <c r="U736" s="113"/>
      <c r="V736" s="122">
        <v>43481</v>
      </c>
      <c r="W736" s="119" t="s">
        <v>542</v>
      </c>
      <c r="X736" s="119" t="s">
        <v>825</v>
      </c>
      <c r="Y736" s="127" t="s">
        <v>563</v>
      </c>
      <c r="Z736" s="122"/>
      <c r="AA736" s="131"/>
      <c r="AB736" s="149">
        <f>IF('SUIVI DES VERIFICATIONS'!$V736="","",IF('SUIVI DES VERIFICATIONS'!$V736&lt;='SUIVI DES VERIFICATIONS'!$AD736,0,'SUIVI DES VERIFICATIONS'!$V736-'SUIVI DES VERIFICATIONS'!$AD736))</f>
        <v>0</v>
      </c>
      <c r="AC736" s="138" t="str">
        <f t="shared" si="23"/>
        <v>JUIN</v>
      </c>
      <c r="AD736" s="139">
        <f>VLOOKUP('SUIVI DES VERIFICATIONS'!$AC736,'Liste 2'!$D$1:$E$12,2,FALSE)</f>
        <v>43646</v>
      </c>
      <c r="AE736" s="138">
        <f>IF('SUIVI DES VERIFICATIONS'!$V736="","",(MONTH('SUIVI DES VERIFICATIONS'!$V736))-(MONTH('SUIVI DES VERIFICATIONS'!$AD736)))</f>
        <v>-5</v>
      </c>
      <c r="AF736" s="138" t="str">
        <f>IF(V736="","",VLOOKUP(MONTH(V736),LISTES!$A$15:$B$26,2,FALSE))</f>
        <v>JANVIER</v>
      </c>
      <c r="AG736" s="140" t="s">
        <v>6</v>
      </c>
      <c r="AH736" s="87"/>
      <c r="AI736" s="87"/>
      <c r="AJ736" s="87"/>
      <c r="AK736" s="118"/>
      <c r="AL736" s="87"/>
      <c r="AM736" s="119"/>
      <c r="AN736" s="127"/>
      <c r="AO736" s="162">
        <f>IF('SUIVI DES VERIFICATIONS'!$V736&gt;0,IF('SUIVI DES VERIFICATIONS'!$W736="",1,0),0)</f>
        <v>0</v>
      </c>
      <c r="AP736" s="141">
        <f>IF('SUIVI DES VERIFICATIONS'!$V736&gt;0,IF('SUIVI DES VERIFICATIONS'!$X736="",1,0),0)</f>
        <v>0</v>
      </c>
      <c r="AQ736" s="141">
        <f>IF('SUIVI DES VERIFICATIONS'!$V736&gt;0,IF('SUIVI DES VERIFICATIONS'!$AG736="",1,0),0)</f>
        <v>0</v>
      </c>
      <c r="AR736" s="150" t="str">
        <f>IF(Y736="","",VLOOKUP(Y736,'[1]TABLEAU LC1'!A:A,1,FALSE))</f>
        <v>2019-145</v>
      </c>
    </row>
    <row r="737" spans="1:44" ht="30" customHeight="1">
      <c r="A737" s="95" t="str">
        <f t="shared" si="22"/>
        <v>43108-8-16-2</v>
      </c>
      <c r="B737" s="85">
        <v>43108</v>
      </c>
      <c r="C737" s="81" t="str">
        <f>VLOOKUP(A737,'Liste détentions mat2k'!$A$1:$I$2946,3,FALSE)</f>
        <v xml:space="preserve">GSBDD TOULON 2019             </v>
      </c>
      <c r="D737" s="86">
        <v>8</v>
      </c>
      <c r="E737" s="86">
        <v>16</v>
      </c>
      <c r="F737" s="86">
        <v>2</v>
      </c>
      <c r="G737" s="81" t="str">
        <f>IF('SUIVI DES VERIFICATIONS'!$D737="","",VLOOKUP(A737,'Liste détentions mat2k'!$A$1:$I$2946,5,FALSE))</f>
        <v xml:space="preserve">SSV - HEBERGEMENT             </v>
      </c>
      <c r="H737" s="81" t="str">
        <f>IF('SUIVI DES VERIFICATIONS'!$E737="","",VLOOKUP(A737,'Liste détentions mat2k'!$A$1:$I$2946,7,FALSE))</f>
        <v xml:space="preserve">BATIMENT P - RDC              </v>
      </c>
      <c r="I737" s="102" t="str">
        <f>IF('SUIVI DES VERIFICATIONS'!$F737="","",VLOOKUP(A737,'Liste détentions mat2k'!$A$1:$I$2946,9,FALSE))</f>
        <v xml:space="preserve">OUTILLAGE DIVERS              </v>
      </c>
      <c r="J737" s="109" t="s">
        <v>525</v>
      </c>
      <c r="K737" s="104" t="s">
        <v>525</v>
      </c>
      <c r="L737" s="104" t="s">
        <v>525</v>
      </c>
      <c r="M737" s="104" t="s">
        <v>526</v>
      </c>
      <c r="N737" s="104" t="s">
        <v>525</v>
      </c>
      <c r="O737" s="104" t="s">
        <v>525</v>
      </c>
      <c r="P737" s="104"/>
      <c r="Q737" s="104"/>
      <c r="R737" s="104"/>
      <c r="S737" s="104"/>
      <c r="T737" s="104"/>
      <c r="U737" s="114"/>
      <c r="V737" s="123">
        <v>43531</v>
      </c>
      <c r="W737" s="117" t="s">
        <v>542</v>
      </c>
      <c r="X737" s="117" t="s">
        <v>825</v>
      </c>
      <c r="Y737" s="128" t="s">
        <v>844</v>
      </c>
      <c r="Z737" s="123"/>
      <c r="AA737" s="132"/>
      <c r="AB737" s="151">
        <f>IF('SUIVI DES VERIFICATIONS'!$V737="","",IF('SUIVI DES VERIFICATIONS'!$V737&lt;='SUIVI DES VERIFICATIONS'!$AD737,0,'SUIVI DES VERIFICATIONS'!$V737-'SUIVI DES VERIFICATIONS'!$AD737))</f>
        <v>0</v>
      </c>
      <c r="AC737" s="134" t="str">
        <f t="shared" si="23"/>
        <v>AVRIL</v>
      </c>
      <c r="AD737" s="135">
        <f>VLOOKUP('SUIVI DES VERIFICATIONS'!$AC737,'Liste 2'!$D$1:$E$12,2,FALSE)</f>
        <v>43585</v>
      </c>
      <c r="AE737" s="134">
        <f>IF('SUIVI DES VERIFICATIONS'!$V737="","",(MONTH('SUIVI DES VERIFICATIONS'!$V737))-(MONTH('SUIVI DES VERIFICATIONS'!$AD737)))</f>
        <v>-1</v>
      </c>
      <c r="AF737" s="134" t="str">
        <f>IF(V737="","",VLOOKUP(MONTH(V737),LISTES!$A$15:$B$26,2,FALSE))</f>
        <v>MARS</v>
      </c>
      <c r="AG737" s="136" t="s">
        <v>8</v>
      </c>
      <c r="AH737" s="81"/>
      <c r="AI737" s="81"/>
      <c r="AJ737" s="81"/>
      <c r="AK737" s="116"/>
      <c r="AL737" s="81"/>
      <c r="AM737" s="117"/>
      <c r="AN737" s="128"/>
      <c r="AO737" s="163">
        <f>IF('SUIVI DES VERIFICATIONS'!$V737&gt;0,IF('SUIVI DES VERIFICATIONS'!$W737="",1,0),0)</f>
        <v>0</v>
      </c>
      <c r="AP737" s="137">
        <f>IF('SUIVI DES VERIFICATIONS'!$V737&gt;0,IF('SUIVI DES VERIFICATIONS'!$X737="",1,0),0)</f>
        <v>0</v>
      </c>
      <c r="AQ737" s="137">
        <f>IF('SUIVI DES VERIFICATIONS'!$V737&gt;0,IF('SUIVI DES VERIFICATIONS'!$AG737="",1,0),0)</f>
        <v>0</v>
      </c>
      <c r="AR737" s="152" t="str">
        <f>IF(Y737="","",VLOOKUP(Y737,'[1]TABLEAU LC1'!A:A,1,FALSE))</f>
        <v>2019-686</v>
      </c>
    </row>
    <row r="738" spans="1:44" ht="30" customHeight="1">
      <c r="A738" s="94" t="str">
        <f t="shared" si="22"/>
        <v>43108-8-17-1</v>
      </c>
      <c r="B738" s="88">
        <v>43108</v>
      </c>
      <c r="C738" s="87" t="str">
        <f>VLOOKUP(A738,'Liste détentions mat2k'!$A$1:$I$2946,3,FALSE)</f>
        <v xml:space="preserve">GSBDD TOULON 2019             </v>
      </c>
      <c r="D738" s="89">
        <v>8</v>
      </c>
      <c r="E738" s="89">
        <v>17</v>
      </c>
      <c r="F738" s="89">
        <v>1</v>
      </c>
      <c r="G738" s="87" t="str">
        <f>IF('SUIVI DES VERIFICATIONS'!$D738="","",VLOOKUP(A738,'Liste détentions mat2k'!$A$1:$I$2946,5,FALSE))</f>
        <v xml:space="preserve">SSV - HEBERGEMENT             </v>
      </c>
      <c r="H738" s="87" t="str">
        <f>IF('SUIVI DES VERIFICATIONS'!$E738="","",VLOOKUP(A738,'Liste détentions mat2k'!$A$1:$I$2946,7,FALSE))</f>
        <v xml:space="preserve">CALMETTE                      </v>
      </c>
      <c r="I738" s="101" t="str">
        <f>IF('SUIVI DES VERIFICATIONS'!$F738="","",VLOOKUP(A738,'Liste détentions mat2k'!$A$1:$I$2946,9,FALSE))</f>
        <v xml:space="preserve">CASERNEMENT                   </v>
      </c>
      <c r="J738" s="108" t="s">
        <v>525</v>
      </c>
      <c r="K738" s="105" t="s">
        <v>525</v>
      </c>
      <c r="L738" s="105" t="s">
        <v>526</v>
      </c>
      <c r="M738" s="105" t="s">
        <v>525</v>
      </c>
      <c r="N738" s="105" t="s">
        <v>525</v>
      </c>
      <c r="O738" s="105" t="s">
        <v>525</v>
      </c>
      <c r="P738" s="105"/>
      <c r="Q738" s="105"/>
      <c r="R738" s="105"/>
      <c r="S738" s="105"/>
      <c r="T738" s="105"/>
      <c r="U738" s="113"/>
      <c r="V738" s="122">
        <v>43486</v>
      </c>
      <c r="W738" s="119" t="s">
        <v>542</v>
      </c>
      <c r="X738" s="119" t="s">
        <v>825</v>
      </c>
      <c r="Y738" s="127" t="s">
        <v>568</v>
      </c>
      <c r="Z738" s="122">
        <v>43525</v>
      </c>
      <c r="AA738" s="131"/>
      <c r="AB738" s="149">
        <f>IF('SUIVI DES VERIFICATIONS'!$V738="","",IF('SUIVI DES VERIFICATIONS'!$V738&lt;='SUIVI DES VERIFICATIONS'!$AD738,0,'SUIVI DES VERIFICATIONS'!$V738-'SUIVI DES VERIFICATIONS'!$AD738))</f>
        <v>0</v>
      </c>
      <c r="AC738" s="138" t="str">
        <f t="shared" si="23"/>
        <v>MARS</v>
      </c>
      <c r="AD738" s="139">
        <f>VLOOKUP('SUIVI DES VERIFICATIONS'!$AC738,'Liste 2'!$D$1:$E$12,2,FALSE)</f>
        <v>43555</v>
      </c>
      <c r="AE738" s="138">
        <f>IF('SUIVI DES VERIFICATIONS'!$V738="","",(MONTH('SUIVI DES VERIFICATIONS'!$V738))-(MONTH('SUIVI DES VERIFICATIONS'!$AD738)))</f>
        <v>-2</v>
      </c>
      <c r="AF738" s="138" t="str">
        <f>IF(V738="","",VLOOKUP(MONTH(V738),LISTES!$A$15:$B$26,2,FALSE))</f>
        <v>JANVIER</v>
      </c>
      <c r="AG738" s="140" t="s">
        <v>6</v>
      </c>
      <c r="AH738" s="87"/>
      <c r="AI738" s="87"/>
      <c r="AJ738" s="87"/>
      <c r="AK738" s="118"/>
      <c r="AL738" s="87"/>
      <c r="AM738" s="119"/>
      <c r="AN738" s="127"/>
      <c r="AO738" s="162">
        <f>IF('SUIVI DES VERIFICATIONS'!$V738&gt;0,IF('SUIVI DES VERIFICATIONS'!$W738="",1,0),0)</f>
        <v>0</v>
      </c>
      <c r="AP738" s="141">
        <f>IF('SUIVI DES VERIFICATIONS'!$V738&gt;0,IF('SUIVI DES VERIFICATIONS'!$X738="",1,0),0)</f>
        <v>0</v>
      </c>
      <c r="AQ738" s="141">
        <f>IF('SUIVI DES VERIFICATIONS'!$V738&gt;0,IF('SUIVI DES VERIFICATIONS'!$AG738="",1,0),0)</f>
        <v>0</v>
      </c>
      <c r="AR738" s="150" t="str">
        <f>IF(Y738="","",VLOOKUP(Y738,'[1]TABLEAU LC1'!A:A,1,FALSE))</f>
        <v>2019-150</v>
      </c>
    </row>
    <row r="739" spans="1:44" ht="30" customHeight="1">
      <c r="A739" s="95" t="str">
        <f t="shared" si="22"/>
        <v>43108-8-2-1</v>
      </c>
      <c r="B739" s="85">
        <v>43108</v>
      </c>
      <c r="C739" s="81" t="str">
        <f>VLOOKUP(A739,'Liste détentions mat2k'!$A$1:$I$2946,3,FALSE)</f>
        <v xml:space="preserve">GSBDD TOULON 2019             </v>
      </c>
      <c r="D739" s="86">
        <v>8</v>
      </c>
      <c r="E739" s="86">
        <v>2</v>
      </c>
      <c r="F739" s="86">
        <v>1</v>
      </c>
      <c r="G739" s="81" t="str">
        <f>IF('SUIVI DES VERIFICATIONS'!$D739="","",VLOOKUP(A739,'Liste détentions mat2k'!$A$1:$I$2946,5,FALSE))</f>
        <v xml:space="preserve">SSV - HEBERGEMENT             </v>
      </c>
      <c r="H739" s="81" t="str">
        <f>IF('SUIVI DES VERIFICATIONS'!$E739="","",VLOOKUP(A739,'Liste détentions mat2k'!$A$1:$I$2946,7,FALSE))</f>
        <v xml:space="preserve">PROVENCE                      </v>
      </c>
      <c r="I739" s="102" t="str">
        <f>IF('SUIVI DES VERIFICATIONS'!$F739="","",VLOOKUP(A739,'Liste détentions mat2k'!$A$1:$I$2946,9,FALSE))</f>
        <v xml:space="preserve">CASERNEMENT                   </v>
      </c>
      <c r="J739" s="109"/>
      <c r="K739" s="104" t="s">
        <v>525</v>
      </c>
      <c r="L739" s="104" t="s">
        <v>526</v>
      </c>
      <c r="M739" s="104" t="s">
        <v>525</v>
      </c>
      <c r="N739" s="104" t="s">
        <v>525</v>
      </c>
      <c r="O739" s="104" t="s">
        <v>525</v>
      </c>
      <c r="P739" s="104"/>
      <c r="Q739" s="104"/>
      <c r="R739" s="104"/>
      <c r="S739" s="104"/>
      <c r="T739" s="104"/>
      <c r="U739" s="114"/>
      <c r="V739" s="123">
        <v>43487</v>
      </c>
      <c r="W739" s="117" t="s">
        <v>542</v>
      </c>
      <c r="X739" s="117" t="s">
        <v>825</v>
      </c>
      <c r="Y739" s="128" t="s">
        <v>565</v>
      </c>
      <c r="Z739" s="123">
        <v>43525</v>
      </c>
      <c r="AA739" s="132"/>
      <c r="AB739" s="151">
        <f>IF('SUIVI DES VERIFICATIONS'!$V739="","",IF('SUIVI DES VERIFICATIONS'!$V739&lt;='SUIVI DES VERIFICATIONS'!$AD739,0,'SUIVI DES VERIFICATIONS'!$V739-'SUIVI DES VERIFICATIONS'!$AD739))</f>
        <v>0</v>
      </c>
      <c r="AC739" s="134" t="str">
        <f t="shared" si="23"/>
        <v>MARS</v>
      </c>
      <c r="AD739" s="135">
        <f>VLOOKUP('SUIVI DES VERIFICATIONS'!$AC739,'Liste 2'!$D$1:$E$12,2,FALSE)</f>
        <v>43555</v>
      </c>
      <c r="AE739" s="134">
        <f>IF('SUIVI DES VERIFICATIONS'!$V739="","",(MONTH('SUIVI DES VERIFICATIONS'!$V739))-(MONTH('SUIVI DES VERIFICATIONS'!$AD739)))</f>
        <v>-2</v>
      </c>
      <c r="AF739" s="134" t="str">
        <f>IF(V739="","",VLOOKUP(MONTH(V739),LISTES!$A$15:$B$26,2,FALSE))</f>
        <v>JANVIER</v>
      </c>
      <c r="AG739" s="136" t="s">
        <v>6</v>
      </c>
      <c r="AH739" s="81"/>
      <c r="AI739" s="81"/>
      <c r="AJ739" s="81"/>
      <c r="AK739" s="116"/>
      <c r="AL739" s="81"/>
      <c r="AM739" s="117"/>
      <c r="AN739" s="128"/>
      <c r="AO739" s="163">
        <f>IF('SUIVI DES VERIFICATIONS'!$V739&gt;0,IF('SUIVI DES VERIFICATIONS'!$W739="",1,0),0)</f>
        <v>0</v>
      </c>
      <c r="AP739" s="137">
        <f>IF('SUIVI DES VERIFICATIONS'!$V739&gt;0,IF('SUIVI DES VERIFICATIONS'!$X739="",1,0),0)</f>
        <v>0</v>
      </c>
      <c r="AQ739" s="137">
        <f>IF('SUIVI DES VERIFICATIONS'!$V739&gt;0,IF('SUIVI DES VERIFICATIONS'!$AG739="",1,0),0)</f>
        <v>0</v>
      </c>
      <c r="AR739" s="152" t="str">
        <f>IF(Y739="","",VLOOKUP(Y739,'[1]TABLEAU LC1'!A:A,1,FALSE))</f>
        <v>2019-147</v>
      </c>
    </row>
    <row r="740" spans="1:44" ht="30" customHeight="1">
      <c r="A740" s="94" t="str">
        <f t="shared" si="22"/>
        <v>43108-8-3-1</v>
      </c>
      <c r="B740" s="88">
        <v>43108</v>
      </c>
      <c r="C740" s="87" t="str">
        <f>VLOOKUP(A740,'Liste détentions mat2k'!$A$1:$I$2946,3,FALSE)</f>
        <v xml:space="preserve">GSBDD TOULON 2019             </v>
      </c>
      <c r="D740" s="89">
        <v>8</v>
      </c>
      <c r="E740" s="89">
        <v>3</v>
      </c>
      <c r="F740" s="89">
        <v>1</v>
      </c>
      <c r="G740" s="87" t="str">
        <f>IF('SUIVI DES VERIFICATIONS'!$D740="","",VLOOKUP(A740,'Liste détentions mat2k'!$A$1:$I$2946,5,FALSE))</f>
        <v xml:space="preserve">SSV - HEBERGEMENT             </v>
      </c>
      <c r="H740" s="87" t="str">
        <f>IF('SUIVI DES VERIFICATIONS'!$E740="","",VLOOKUP(A740,'Liste détentions mat2k'!$A$1:$I$2946,7,FALSE))</f>
        <v xml:space="preserve">VAUBAN                        </v>
      </c>
      <c r="I740" s="101" t="str">
        <f>IF('SUIVI DES VERIFICATIONS'!$F740="","",VLOOKUP(A740,'Liste détentions mat2k'!$A$1:$I$2946,9,FALSE))</f>
        <v xml:space="preserve">CASERNEMENT                   </v>
      </c>
      <c r="J740" s="108" t="s">
        <v>525</v>
      </c>
      <c r="K740" s="105" t="s">
        <v>525</v>
      </c>
      <c r="L740" s="105" t="s">
        <v>525</v>
      </c>
      <c r="M740" s="105" t="s">
        <v>525</v>
      </c>
      <c r="N740" s="105" t="s">
        <v>526</v>
      </c>
      <c r="O740" s="105" t="s">
        <v>525</v>
      </c>
      <c r="P740" s="105"/>
      <c r="Q740" s="105"/>
      <c r="R740" s="105"/>
      <c r="S740" s="105"/>
      <c r="T740" s="105"/>
      <c r="U740" s="113"/>
      <c r="V740" s="122">
        <v>43481</v>
      </c>
      <c r="W740" s="119" t="s">
        <v>542</v>
      </c>
      <c r="X740" s="119" t="s">
        <v>825</v>
      </c>
      <c r="Y740" s="127" t="s">
        <v>570</v>
      </c>
      <c r="Z740" s="122"/>
      <c r="AA740" s="131"/>
      <c r="AB740" s="149">
        <f>IF('SUIVI DES VERIFICATIONS'!$V740="","",IF('SUIVI DES VERIFICATIONS'!$V740&lt;='SUIVI DES VERIFICATIONS'!$AD740,0,'SUIVI DES VERIFICATIONS'!$V740-'SUIVI DES VERIFICATIONS'!$AD740))</f>
        <v>0</v>
      </c>
      <c r="AC740" s="138" t="str">
        <f t="shared" si="23"/>
        <v>MAI</v>
      </c>
      <c r="AD740" s="139">
        <f>VLOOKUP('SUIVI DES VERIFICATIONS'!$AC740,'Liste 2'!$D$1:$E$12,2,FALSE)</f>
        <v>43616</v>
      </c>
      <c r="AE740" s="138">
        <f>IF('SUIVI DES VERIFICATIONS'!$V740="","",(MONTH('SUIVI DES VERIFICATIONS'!$V740))-(MONTH('SUIVI DES VERIFICATIONS'!$AD740)))</f>
        <v>-4</v>
      </c>
      <c r="AF740" s="138" t="str">
        <f>IF(V740="","",VLOOKUP(MONTH(V740),LISTES!$A$15:$B$26,2,FALSE))</f>
        <v>JANVIER</v>
      </c>
      <c r="AG740" s="140" t="s">
        <v>6</v>
      </c>
      <c r="AH740" s="87"/>
      <c r="AI740" s="87"/>
      <c r="AJ740" s="87"/>
      <c r="AK740" s="118"/>
      <c r="AL740" s="87"/>
      <c r="AM740" s="119"/>
      <c r="AN740" s="127"/>
      <c r="AO740" s="162">
        <f>IF('SUIVI DES VERIFICATIONS'!$V740&gt;0,IF('SUIVI DES VERIFICATIONS'!$W740="",1,0),0)</f>
        <v>0</v>
      </c>
      <c r="AP740" s="141">
        <f>IF('SUIVI DES VERIFICATIONS'!$V740&gt;0,IF('SUIVI DES VERIFICATIONS'!$X740="",1,0),0)</f>
        <v>0</v>
      </c>
      <c r="AQ740" s="141">
        <f>IF('SUIVI DES VERIFICATIONS'!$V740&gt;0,IF('SUIVI DES VERIFICATIONS'!$AG740="",1,0),0)</f>
        <v>0</v>
      </c>
      <c r="AR740" s="150" t="str">
        <f>IF(Y740="","",VLOOKUP(Y740,'[1]TABLEAU LC1'!A:A,1,FALSE))</f>
        <v>2019-152</v>
      </c>
    </row>
    <row r="741" spans="1:44" ht="30" customHeight="1">
      <c r="A741" s="95" t="str">
        <f t="shared" si="22"/>
        <v>43108-8-3-2</v>
      </c>
      <c r="B741" s="85">
        <v>43108</v>
      </c>
      <c r="C741" s="81" t="str">
        <f>VLOOKUP(A741,'Liste détentions mat2k'!$A$1:$I$2946,3,FALSE)</f>
        <v xml:space="preserve">GSBDD TOULON 2019             </v>
      </c>
      <c r="D741" s="86">
        <v>8</v>
      </c>
      <c r="E741" s="86">
        <v>3</v>
      </c>
      <c r="F741" s="86">
        <v>2</v>
      </c>
      <c r="G741" s="81" t="str">
        <f>IF('SUIVI DES VERIFICATIONS'!$D741="","",VLOOKUP(A741,'Liste détentions mat2k'!$A$1:$I$2946,5,FALSE))</f>
        <v xml:space="preserve">SSV - HEBERGEMENT             </v>
      </c>
      <c r="H741" s="81" t="str">
        <f>IF('SUIVI DES VERIFICATIONS'!$E741="","",VLOOKUP(A741,'Liste détentions mat2k'!$A$1:$I$2946,7,FALSE))</f>
        <v xml:space="preserve">VAUBAN                        </v>
      </c>
      <c r="I741" s="102" t="str">
        <f>IF('SUIVI DES VERIFICATIONS'!$F741="","",VLOOKUP(A741,'Liste détentions mat2k'!$A$1:$I$2946,9,FALSE))</f>
        <v xml:space="preserve">CUISINE                       </v>
      </c>
      <c r="J741" s="109"/>
      <c r="K741" s="104" t="s">
        <v>526</v>
      </c>
      <c r="L741" s="104" t="s">
        <v>525</v>
      </c>
      <c r="M741" s="104" t="s">
        <v>525</v>
      </c>
      <c r="N741" s="104" t="s">
        <v>525</v>
      </c>
      <c r="O741" s="104" t="s">
        <v>525</v>
      </c>
      <c r="P741" s="104"/>
      <c r="Q741" s="104"/>
      <c r="R741" s="104"/>
      <c r="S741" s="104"/>
      <c r="T741" s="104"/>
      <c r="U741" s="114"/>
      <c r="V741" s="123">
        <v>43486</v>
      </c>
      <c r="W741" s="117" t="s">
        <v>542</v>
      </c>
      <c r="X741" s="117" t="s">
        <v>825</v>
      </c>
      <c r="Y741" s="128" t="s">
        <v>566</v>
      </c>
      <c r="Z741" s="123">
        <v>43497</v>
      </c>
      <c r="AA741" s="132"/>
      <c r="AB741" s="151">
        <f>IF('SUIVI DES VERIFICATIONS'!$V741="","",IF('SUIVI DES VERIFICATIONS'!$V741&lt;='SUIVI DES VERIFICATIONS'!$AD741,0,'SUIVI DES VERIFICATIONS'!$V741-'SUIVI DES VERIFICATIONS'!$AD741))</f>
        <v>0</v>
      </c>
      <c r="AC741" s="134" t="str">
        <f t="shared" si="23"/>
        <v>FEVRIER</v>
      </c>
      <c r="AD741" s="135">
        <f>VLOOKUP('SUIVI DES VERIFICATIONS'!$AC741,'Liste 2'!$D$1:$E$12,2,FALSE)</f>
        <v>43524</v>
      </c>
      <c r="AE741" s="134">
        <f>IF('SUIVI DES VERIFICATIONS'!$V741="","",(MONTH('SUIVI DES VERIFICATIONS'!$V741))-(MONTH('SUIVI DES VERIFICATIONS'!$AD741)))</f>
        <v>-1</v>
      </c>
      <c r="AF741" s="134" t="str">
        <f>IF(V741="","",VLOOKUP(MONTH(V741),LISTES!$A$15:$B$26,2,FALSE))</f>
        <v>JANVIER</v>
      </c>
      <c r="AG741" s="136" t="s">
        <v>6</v>
      </c>
      <c r="AH741" s="81"/>
      <c r="AI741" s="81"/>
      <c r="AJ741" s="81"/>
      <c r="AK741" s="116"/>
      <c r="AL741" s="81"/>
      <c r="AM741" s="117"/>
      <c r="AN741" s="128"/>
      <c r="AO741" s="163">
        <f>IF('SUIVI DES VERIFICATIONS'!$V741&gt;0,IF('SUIVI DES VERIFICATIONS'!$W741="",1,0),0)</f>
        <v>0</v>
      </c>
      <c r="AP741" s="137">
        <f>IF('SUIVI DES VERIFICATIONS'!$V741&gt;0,IF('SUIVI DES VERIFICATIONS'!$X741="",1,0),0)</f>
        <v>0</v>
      </c>
      <c r="AQ741" s="137">
        <f>IF('SUIVI DES VERIFICATIONS'!$V741&gt;0,IF('SUIVI DES VERIFICATIONS'!$AG741="",1,0),0)</f>
        <v>0</v>
      </c>
      <c r="AR741" s="152" t="str">
        <f>IF(Y741="","",VLOOKUP(Y741,'[1]TABLEAU LC1'!A:A,1,FALSE))</f>
        <v>2019-148</v>
      </c>
    </row>
    <row r="742" spans="1:44" ht="30" customHeight="1">
      <c r="A742" s="94" t="str">
        <f t="shared" si="22"/>
        <v>43108-8-3-3</v>
      </c>
      <c r="B742" s="88">
        <v>43108</v>
      </c>
      <c r="C742" s="87" t="str">
        <f>VLOOKUP(A742,'Liste détentions mat2k'!$A$1:$I$2946,3,FALSE)</f>
        <v xml:space="preserve">GSBDD TOULON 2019             </v>
      </c>
      <c r="D742" s="89">
        <v>8</v>
      </c>
      <c r="E742" s="89">
        <v>3</v>
      </c>
      <c r="F742" s="89">
        <v>3</v>
      </c>
      <c r="G742" s="87" t="str">
        <f>IF('SUIVI DES VERIFICATIONS'!$D742="","",VLOOKUP(A742,'Liste détentions mat2k'!$A$1:$I$2946,5,FALSE))</f>
        <v xml:space="preserve">SSV - HEBERGEMENT             </v>
      </c>
      <c r="H742" s="87" t="str">
        <f>IF('SUIVI DES VERIFICATIONS'!$E742="","",VLOOKUP(A742,'Liste détentions mat2k'!$A$1:$I$2946,7,FALSE))</f>
        <v xml:space="preserve">VAUBAN                        </v>
      </c>
      <c r="I742" s="101" t="str">
        <f>IF('SUIVI DES VERIFICATIONS'!$F742="","",VLOOKUP(A742,'Liste détentions mat2k'!$A$1:$I$2946,9,FALSE))</f>
        <v xml:space="preserve">CASERNEMENT RDC IPER          </v>
      </c>
      <c r="J742" s="108" t="s">
        <v>525</v>
      </c>
      <c r="K742" s="105" t="s">
        <v>526</v>
      </c>
      <c r="L742" s="105" t="s">
        <v>525</v>
      </c>
      <c r="M742" s="105" t="s">
        <v>525</v>
      </c>
      <c r="N742" s="105" t="s">
        <v>525</v>
      </c>
      <c r="O742" s="105" t="s">
        <v>525</v>
      </c>
      <c r="P742" s="105"/>
      <c r="Q742" s="105"/>
      <c r="R742" s="105"/>
      <c r="S742" s="105"/>
      <c r="T742" s="105"/>
      <c r="U742" s="113"/>
      <c r="V742" s="122">
        <v>43481</v>
      </c>
      <c r="W742" s="119" t="s">
        <v>542</v>
      </c>
      <c r="X742" s="119" t="s">
        <v>825</v>
      </c>
      <c r="Y742" s="127" t="s">
        <v>569</v>
      </c>
      <c r="Z742" s="122">
        <v>43497</v>
      </c>
      <c r="AA742" s="131"/>
      <c r="AB742" s="149">
        <f>IF('SUIVI DES VERIFICATIONS'!$V742="","",IF('SUIVI DES VERIFICATIONS'!$V742&lt;='SUIVI DES VERIFICATIONS'!$AD742,0,'SUIVI DES VERIFICATIONS'!$V742-'SUIVI DES VERIFICATIONS'!$AD742))</f>
        <v>0</v>
      </c>
      <c r="AC742" s="138" t="str">
        <f t="shared" si="23"/>
        <v>FEVRIER</v>
      </c>
      <c r="AD742" s="139">
        <f>VLOOKUP('SUIVI DES VERIFICATIONS'!$AC742,'Liste 2'!$D$1:$E$12,2,FALSE)</f>
        <v>43524</v>
      </c>
      <c r="AE742" s="138">
        <f>IF('SUIVI DES VERIFICATIONS'!$V742="","",(MONTH('SUIVI DES VERIFICATIONS'!$V742))-(MONTH('SUIVI DES VERIFICATIONS'!$AD742)))</f>
        <v>-1</v>
      </c>
      <c r="AF742" s="138" t="str">
        <f>IF(V742="","",VLOOKUP(MONTH(V742),LISTES!$A$15:$B$26,2,FALSE))</f>
        <v>JANVIER</v>
      </c>
      <c r="AG742" s="140" t="s">
        <v>6</v>
      </c>
      <c r="AH742" s="87"/>
      <c r="AI742" s="87"/>
      <c r="AJ742" s="87"/>
      <c r="AK742" s="118"/>
      <c r="AL742" s="87"/>
      <c r="AM742" s="119"/>
      <c r="AN742" s="127"/>
      <c r="AO742" s="162">
        <f>IF('SUIVI DES VERIFICATIONS'!$V742&gt;0,IF('SUIVI DES VERIFICATIONS'!$W742="",1,0),0)</f>
        <v>0</v>
      </c>
      <c r="AP742" s="141">
        <f>IF('SUIVI DES VERIFICATIONS'!$V742&gt;0,IF('SUIVI DES VERIFICATIONS'!$X742="",1,0),0)</f>
        <v>0</v>
      </c>
      <c r="AQ742" s="141">
        <f>IF('SUIVI DES VERIFICATIONS'!$V742&gt;0,IF('SUIVI DES VERIFICATIONS'!$AG742="",1,0),0)</f>
        <v>0</v>
      </c>
      <c r="AR742" s="150" t="str">
        <f>IF(Y742="","",VLOOKUP(Y742,'[1]TABLEAU LC1'!A:A,1,FALSE))</f>
        <v>2019-151</v>
      </c>
    </row>
    <row r="743" spans="1:44" ht="30" customHeight="1">
      <c r="A743" s="95" t="str">
        <f t="shared" si="22"/>
        <v>43108-8-4-1</v>
      </c>
      <c r="B743" s="85">
        <v>43108</v>
      </c>
      <c r="C743" s="81" t="str">
        <f>VLOOKUP(A743,'Liste détentions mat2k'!$A$1:$I$2946,3,FALSE)</f>
        <v xml:space="preserve">GSBDD TOULON 2019             </v>
      </c>
      <c r="D743" s="86">
        <v>8</v>
      </c>
      <c r="E743" s="86">
        <v>4</v>
      </c>
      <c r="F743" s="86">
        <v>1</v>
      </c>
      <c r="G743" s="81" t="str">
        <f>IF('SUIVI DES VERIFICATIONS'!$D743="","",VLOOKUP(A743,'Liste détentions mat2k'!$A$1:$I$2946,5,FALSE))</f>
        <v xml:space="preserve">SSV - HEBERGEMENT             </v>
      </c>
      <c r="H743" s="81" t="str">
        <f>IF('SUIVI DES VERIFICATIONS'!$E743="","",VLOOKUP(A743,'Liste détentions mat2k'!$A$1:$I$2946,7,FALSE))</f>
        <v xml:space="preserve">BATIMENT G                    </v>
      </c>
      <c r="I743" s="102" t="str">
        <f>IF('SUIVI DES VERIFICATIONS'!$F743="","",VLOOKUP(A743,'Liste détentions mat2k'!$A$1:$I$2946,9,FALSE))</f>
        <v xml:space="preserve">CASERNEMENT                   </v>
      </c>
      <c r="J743" s="109" t="s">
        <v>525</v>
      </c>
      <c r="K743" s="104" t="s">
        <v>525</v>
      </c>
      <c r="L743" s="104" t="s">
        <v>525</v>
      </c>
      <c r="M743" s="104" t="s">
        <v>525</v>
      </c>
      <c r="N743" s="104" t="s">
        <v>526</v>
      </c>
      <c r="O743" s="104" t="s">
        <v>525</v>
      </c>
      <c r="P743" s="104"/>
      <c r="Q743" s="104"/>
      <c r="R743" s="104"/>
      <c r="S743" s="104"/>
      <c r="T743" s="104"/>
      <c r="U743" s="114"/>
      <c r="V743" s="123">
        <v>43486</v>
      </c>
      <c r="W743" s="117" t="s">
        <v>542</v>
      </c>
      <c r="X743" s="117" t="s">
        <v>825</v>
      </c>
      <c r="Y743" s="128" t="s">
        <v>567</v>
      </c>
      <c r="Z743" s="123"/>
      <c r="AA743" s="132"/>
      <c r="AB743" s="151">
        <f>IF('SUIVI DES VERIFICATIONS'!$V743="","",IF('SUIVI DES VERIFICATIONS'!$V743&lt;='SUIVI DES VERIFICATIONS'!$AD743,0,'SUIVI DES VERIFICATIONS'!$V743-'SUIVI DES VERIFICATIONS'!$AD743))</f>
        <v>0</v>
      </c>
      <c r="AC743" s="134" t="str">
        <f t="shared" si="23"/>
        <v>MAI</v>
      </c>
      <c r="AD743" s="135">
        <f>VLOOKUP('SUIVI DES VERIFICATIONS'!$AC743,'Liste 2'!$D$1:$E$12,2,FALSE)</f>
        <v>43616</v>
      </c>
      <c r="AE743" s="134">
        <f>IF('SUIVI DES VERIFICATIONS'!$V743="","",(MONTH('SUIVI DES VERIFICATIONS'!$V743))-(MONTH('SUIVI DES VERIFICATIONS'!$AD743)))</f>
        <v>-4</v>
      </c>
      <c r="AF743" s="134" t="str">
        <f>IF(V743="","",VLOOKUP(MONTH(V743),LISTES!$A$15:$B$26,2,FALSE))</f>
        <v>JANVIER</v>
      </c>
      <c r="AG743" s="136" t="s">
        <v>6</v>
      </c>
      <c r="AH743" s="81"/>
      <c r="AI743" s="81"/>
      <c r="AJ743" s="81"/>
      <c r="AK743" s="116"/>
      <c r="AL743" s="81"/>
      <c r="AM743" s="117"/>
      <c r="AN743" s="128"/>
      <c r="AO743" s="163">
        <f>IF('SUIVI DES VERIFICATIONS'!$V743&gt;0,IF('SUIVI DES VERIFICATIONS'!$W743="",1,0),0)</f>
        <v>0</v>
      </c>
      <c r="AP743" s="137">
        <f>IF('SUIVI DES VERIFICATIONS'!$V743&gt;0,IF('SUIVI DES VERIFICATIONS'!$X743="",1,0),0)</f>
        <v>0</v>
      </c>
      <c r="AQ743" s="137">
        <f>IF('SUIVI DES VERIFICATIONS'!$V743&gt;0,IF('SUIVI DES VERIFICATIONS'!$AG743="",1,0),0)</f>
        <v>0</v>
      </c>
      <c r="AR743" s="152" t="str">
        <f>IF(Y743="","",VLOOKUP(Y743,'[1]TABLEAU LC1'!A:A,1,FALSE))</f>
        <v>2019-149</v>
      </c>
    </row>
    <row r="744" spans="1:44" ht="30" customHeight="1">
      <c r="A744" s="94" t="str">
        <f t="shared" si="22"/>
        <v>43108-8-5-1</v>
      </c>
      <c r="B744" s="88">
        <v>43108</v>
      </c>
      <c r="C744" s="87" t="str">
        <f>VLOOKUP(A744,'Liste détentions mat2k'!$A$1:$I$2946,3,FALSE)</f>
        <v xml:space="preserve">GSBDD TOULON 2019             </v>
      </c>
      <c r="D744" s="89">
        <v>8</v>
      </c>
      <c r="E744" s="89">
        <v>5</v>
      </c>
      <c r="F744" s="89">
        <v>1</v>
      </c>
      <c r="G744" s="87" t="str">
        <f>IF('SUIVI DES VERIFICATIONS'!$D744="","",VLOOKUP(A744,'Liste détentions mat2k'!$A$1:$I$2946,5,FALSE))</f>
        <v xml:space="preserve">SSV - HEBERGEMENT             </v>
      </c>
      <c r="H744" s="87" t="str">
        <f>IF('SUIVI DES VERIFICATIONS'!$E744="","",VLOOKUP(A744,'Liste détentions mat2k'!$A$1:$I$2946,7,FALSE))</f>
        <v xml:space="preserve">CASTIGNEAU 1                  </v>
      </c>
      <c r="I744" s="101" t="str">
        <f>IF('SUIVI DES VERIFICATIONS'!$F744="","",VLOOKUP(A744,'Liste détentions mat2k'!$A$1:$I$2946,9,FALSE))</f>
        <v xml:space="preserve">CASERNEMENT                   </v>
      </c>
      <c r="J744" s="108" t="s">
        <v>525</v>
      </c>
      <c r="K744" s="105" t="s">
        <v>525</v>
      </c>
      <c r="L744" s="105" t="s">
        <v>526</v>
      </c>
      <c r="M744" s="105" t="s">
        <v>525</v>
      </c>
      <c r="N744" s="105" t="s">
        <v>525</v>
      </c>
      <c r="O744" s="105" t="s">
        <v>525</v>
      </c>
      <c r="P744" s="105"/>
      <c r="Q744" s="105"/>
      <c r="R744" s="105"/>
      <c r="S744" s="105"/>
      <c r="T744" s="105"/>
      <c r="U744" s="113"/>
      <c r="V744" s="122">
        <v>43572</v>
      </c>
      <c r="W744" s="119" t="s">
        <v>537</v>
      </c>
      <c r="X744" s="119" t="s">
        <v>825</v>
      </c>
      <c r="Y744" s="127" t="s">
        <v>1556</v>
      </c>
      <c r="Z744" s="122">
        <v>43553</v>
      </c>
      <c r="AA744" s="131"/>
      <c r="AB744" s="149">
        <f>IF('SUIVI DES VERIFICATIONS'!$V744="","",IF('SUIVI DES VERIFICATIONS'!$V744&lt;='SUIVI DES VERIFICATIONS'!$AD744,0,'SUIVI DES VERIFICATIONS'!$V744-'SUIVI DES VERIFICATIONS'!$AD744))</f>
        <v>17</v>
      </c>
      <c r="AC744" s="138" t="str">
        <f t="shared" si="23"/>
        <v>MARS</v>
      </c>
      <c r="AD744" s="139">
        <f>VLOOKUP('SUIVI DES VERIFICATIONS'!$AC744,'Liste 2'!$D$1:$E$12,2,FALSE)</f>
        <v>43555</v>
      </c>
      <c r="AE744" s="138">
        <f>IF('SUIVI DES VERIFICATIONS'!$V744="","",(MONTH('SUIVI DES VERIFICATIONS'!$V744))-(MONTH('SUIVI DES VERIFICATIONS'!$AD744)))</f>
        <v>1</v>
      </c>
      <c r="AF744" s="138" t="str">
        <f>IF(V744="","",VLOOKUP(MONTH(V744),LISTES!$A$15:$B$26,2,FALSE))</f>
        <v>AVRIL</v>
      </c>
      <c r="AG744" s="140"/>
      <c r="AH744" s="87"/>
      <c r="AI744" s="87"/>
      <c r="AJ744" s="87"/>
      <c r="AK744" s="118"/>
      <c r="AL744" s="87"/>
      <c r="AM744" s="119"/>
      <c r="AN744" s="127"/>
      <c r="AO744" s="162">
        <f>IF('SUIVI DES VERIFICATIONS'!$V744&gt;0,IF('SUIVI DES VERIFICATIONS'!$W744="",1,0),0)</f>
        <v>0</v>
      </c>
      <c r="AP744" s="141">
        <f>IF('SUIVI DES VERIFICATIONS'!$V744&gt;0,IF('SUIVI DES VERIFICATIONS'!$X744="",1,0),0)</f>
        <v>0</v>
      </c>
      <c r="AQ744" s="141">
        <f>IF('SUIVI DES VERIFICATIONS'!$V744&gt;0,IF('SUIVI DES VERIFICATIONS'!$AG744="",1,0),0)</f>
        <v>1</v>
      </c>
      <c r="AR744" s="150" t="str">
        <f>IF(Y744="","",VLOOKUP(Y744,'[1]TABLEAU LC1'!A:A,1,FALSE))</f>
        <v>2019-1569</v>
      </c>
    </row>
    <row r="745" spans="1:44" ht="30" customHeight="1">
      <c r="A745" s="95" t="str">
        <f t="shared" si="22"/>
        <v>43108-8-6-1</v>
      </c>
      <c r="B745" s="85">
        <v>43108</v>
      </c>
      <c r="C745" s="81" t="str">
        <f>VLOOKUP(A745,'Liste détentions mat2k'!$A$1:$I$2946,3,FALSE)</f>
        <v xml:space="preserve">GSBDD TOULON 2019             </v>
      </c>
      <c r="D745" s="86">
        <v>8</v>
      </c>
      <c r="E745" s="86">
        <v>6</v>
      </c>
      <c r="F745" s="86">
        <v>1</v>
      </c>
      <c r="G745" s="81" t="str">
        <f>IF('SUIVI DES VERIFICATIONS'!$D745="","",VLOOKUP(A745,'Liste détentions mat2k'!$A$1:$I$2946,5,FALSE))</f>
        <v xml:space="preserve">SSV - HEBERGEMENT             </v>
      </c>
      <c r="H745" s="81" t="str">
        <f>IF('SUIVI DES VERIFICATIONS'!$E745="","",VLOOKUP(A745,'Liste détentions mat2k'!$A$1:$I$2946,7,FALSE))</f>
        <v xml:space="preserve">CASTIGNEAU 2                  </v>
      </c>
      <c r="I745" s="102" t="str">
        <f>IF('SUIVI DES VERIFICATIONS'!$F745="","",VLOOKUP(A745,'Liste détentions mat2k'!$A$1:$I$2946,9,FALSE))</f>
        <v xml:space="preserve">CASERNEMENT                   </v>
      </c>
      <c r="J745" s="109" t="s">
        <v>525</v>
      </c>
      <c r="K745" s="104" t="s">
        <v>525</v>
      </c>
      <c r="L745" s="104" t="s">
        <v>526</v>
      </c>
      <c r="M745" s="104" t="s">
        <v>525</v>
      </c>
      <c r="N745" s="104" t="s">
        <v>525</v>
      </c>
      <c r="O745" s="104" t="s">
        <v>525</v>
      </c>
      <c r="P745" s="104"/>
      <c r="Q745" s="104"/>
      <c r="R745" s="104"/>
      <c r="S745" s="104"/>
      <c r="T745" s="104"/>
      <c r="U745" s="114"/>
      <c r="V745" s="123">
        <v>43572</v>
      </c>
      <c r="W745" s="117" t="s">
        <v>537</v>
      </c>
      <c r="X745" s="117" t="s">
        <v>825</v>
      </c>
      <c r="Y745" s="128" t="s">
        <v>1555</v>
      </c>
      <c r="Z745" s="123">
        <v>43553</v>
      </c>
      <c r="AA745" s="132"/>
      <c r="AB745" s="151">
        <f>IF('SUIVI DES VERIFICATIONS'!$V745="","",IF('SUIVI DES VERIFICATIONS'!$V745&lt;='SUIVI DES VERIFICATIONS'!$AD745,0,'SUIVI DES VERIFICATIONS'!$V745-'SUIVI DES VERIFICATIONS'!$AD745))</f>
        <v>17</v>
      </c>
      <c r="AC745" s="134" t="str">
        <f t="shared" si="23"/>
        <v>MARS</v>
      </c>
      <c r="AD745" s="135">
        <f>VLOOKUP('SUIVI DES VERIFICATIONS'!$AC745,'Liste 2'!$D$1:$E$12,2,FALSE)</f>
        <v>43555</v>
      </c>
      <c r="AE745" s="134">
        <f>IF('SUIVI DES VERIFICATIONS'!$V745="","",(MONTH('SUIVI DES VERIFICATIONS'!$V745))-(MONTH('SUIVI DES VERIFICATIONS'!$AD745)))</f>
        <v>1</v>
      </c>
      <c r="AF745" s="134" t="str">
        <f>IF(V745="","",VLOOKUP(MONTH(V745),LISTES!$A$15:$B$26,2,FALSE))</f>
        <v>AVRIL</v>
      </c>
      <c r="AG745" s="136"/>
      <c r="AH745" s="81"/>
      <c r="AI745" s="81"/>
      <c r="AJ745" s="81"/>
      <c r="AK745" s="116"/>
      <c r="AL745" s="81"/>
      <c r="AM745" s="117"/>
      <c r="AN745" s="128"/>
      <c r="AO745" s="163">
        <f>IF('SUIVI DES VERIFICATIONS'!$V745&gt;0,IF('SUIVI DES VERIFICATIONS'!$W745="",1,0),0)</f>
        <v>0</v>
      </c>
      <c r="AP745" s="137">
        <f>IF('SUIVI DES VERIFICATIONS'!$V745&gt;0,IF('SUIVI DES VERIFICATIONS'!$X745="",1,0),0)</f>
        <v>0</v>
      </c>
      <c r="AQ745" s="137">
        <f>IF('SUIVI DES VERIFICATIONS'!$V745&gt;0,IF('SUIVI DES VERIFICATIONS'!$AG745="",1,0),0)</f>
        <v>1</v>
      </c>
      <c r="AR745" s="152" t="str">
        <f>IF(Y745="","",VLOOKUP(Y745,'[1]TABLEAU LC1'!A:A,1,FALSE))</f>
        <v>2019-1571</v>
      </c>
    </row>
    <row r="746" spans="1:44" ht="30" customHeight="1">
      <c r="A746" s="94" t="str">
        <f t="shared" si="22"/>
        <v>43108-8-7-1</v>
      </c>
      <c r="B746" s="88">
        <v>43108</v>
      </c>
      <c r="C746" s="87" t="str">
        <f>VLOOKUP(A746,'Liste détentions mat2k'!$A$1:$I$2946,3,FALSE)</f>
        <v xml:space="preserve">GSBDD TOULON 2019             </v>
      </c>
      <c r="D746" s="89">
        <v>8</v>
      </c>
      <c r="E746" s="89">
        <v>7</v>
      </c>
      <c r="F746" s="89">
        <v>1</v>
      </c>
      <c r="G746" s="87" t="str">
        <f>IF('SUIVI DES VERIFICATIONS'!$D746="","",VLOOKUP(A746,'Liste détentions mat2k'!$A$1:$I$2946,5,FALSE))</f>
        <v xml:space="preserve">SSV - HEBERGEMENT             </v>
      </c>
      <c r="H746" s="87" t="str">
        <f>IF('SUIVI DES VERIFICATIONS'!$E746="","",VLOOKUP(A746,'Liste détentions mat2k'!$A$1:$I$2946,7,FALSE))</f>
        <v xml:space="preserve">CASTIGNEAU 3                  </v>
      </c>
      <c r="I746" s="101" t="str">
        <f>IF('SUIVI DES VERIFICATIONS'!$F746="","",VLOOKUP(A746,'Liste détentions mat2k'!$A$1:$I$2946,9,FALSE))</f>
        <v xml:space="preserve">CASERNEMENT                   </v>
      </c>
      <c r="J746" s="108" t="s">
        <v>525</v>
      </c>
      <c r="K746" s="105" t="s">
        <v>526</v>
      </c>
      <c r="L746" s="105" t="s">
        <v>525</v>
      </c>
      <c r="M746" s="105" t="s">
        <v>525</v>
      </c>
      <c r="N746" s="105" t="s">
        <v>525</v>
      </c>
      <c r="O746" s="105" t="s">
        <v>525</v>
      </c>
      <c r="P746" s="105"/>
      <c r="Q746" s="105"/>
      <c r="R746" s="105"/>
      <c r="S746" s="105"/>
      <c r="T746" s="105"/>
      <c r="U746" s="113"/>
      <c r="V746" s="122">
        <v>43572</v>
      </c>
      <c r="W746" s="119" t="s">
        <v>537</v>
      </c>
      <c r="X746" s="119" t="s">
        <v>825</v>
      </c>
      <c r="Y746" s="127" t="s">
        <v>1551</v>
      </c>
      <c r="Z746" s="122">
        <v>43497</v>
      </c>
      <c r="AA746" s="131"/>
      <c r="AB746" s="149">
        <f>IF('SUIVI DES VERIFICATIONS'!$V746="","",IF('SUIVI DES VERIFICATIONS'!$V746&lt;='SUIVI DES VERIFICATIONS'!$AD746,0,'SUIVI DES VERIFICATIONS'!$V746-'SUIVI DES VERIFICATIONS'!$AD746))</f>
        <v>48</v>
      </c>
      <c r="AC746" s="138" t="str">
        <f t="shared" si="23"/>
        <v>FEVRIER</v>
      </c>
      <c r="AD746" s="139">
        <f>VLOOKUP('SUIVI DES VERIFICATIONS'!$AC746,'Liste 2'!$D$1:$E$12,2,FALSE)</f>
        <v>43524</v>
      </c>
      <c r="AE746" s="138">
        <f>IF('SUIVI DES VERIFICATIONS'!$V746="","",(MONTH('SUIVI DES VERIFICATIONS'!$V746))-(MONTH('SUIVI DES VERIFICATIONS'!$AD746)))</f>
        <v>2</v>
      </c>
      <c r="AF746" s="138" t="str">
        <f>IF(V746="","",VLOOKUP(MONTH(V746),LISTES!$A$15:$B$26,2,FALSE))</f>
        <v>AVRIL</v>
      </c>
      <c r="AG746" s="140"/>
      <c r="AH746" s="87"/>
      <c r="AI746" s="87"/>
      <c r="AJ746" s="87"/>
      <c r="AK746" s="118"/>
      <c r="AL746" s="87"/>
      <c r="AM746" s="119"/>
      <c r="AN746" s="127"/>
      <c r="AO746" s="162">
        <f>IF('SUIVI DES VERIFICATIONS'!$V746&gt;0,IF('SUIVI DES VERIFICATIONS'!$W746="",1,0),0)</f>
        <v>0</v>
      </c>
      <c r="AP746" s="141">
        <f>IF('SUIVI DES VERIFICATIONS'!$V746&gt;0,IF('SUIVI DES VERIFICATIONS'!$X746="",1,0),0)</f>
        <v>0</v>
      </c>
      <c r="AQ746" s="141">
        <f>IF('SUIVI DES VERIFICATIONS'!$V746&gt;0,IF('SUIVI DES VERIFICATIONS'!$AG746="",1,0),0)</f>
        <v>1</v>
      </c>
      <c r="AR746" s="150" t="str">
        <f>IF(Y746="","",VLOOKUP(Y746,'[1]TABLEAU LC1'!A:A,1,FALSE))</f>
        <v>2019-1579</v>
      </c>
    </row>
    <row r="747" spans="1:44" ht="30" customHeight="1">
      <c r="A747" s="95" t="str">
        <f t="shared" si="22"/>
        <v>43108-8-8-1</v>
      </c>
      <c r="B747" s="85">
        <v>43108</v>
      </c>
      <c r="C747" s="81" t="str">
        <f>VLOOKUP(A747,'Liste détentions mat2k'!$A$1:$I$2946,3,FALSE)</f>
        <v xml:space="preserve">GSBDD TOULON 2019             </v>
      </c>
      <c r="D747" s="86">
        <v>8</v>
      </c>
      <c r="E747" s="86">
        <v>8</v>
      </c>
      <c r="F747" s="86">
        <v>1</v>
      </c>
      <c r="G747" s="81" t="str">
        <f>IF('SUIVI DES VERIFICATIONS'!$D747="","",VLOOKUP(A747,'Liste détentions mat2k'!$A$1:$I$2946,5,FALSE))</f>
        <v xml:space="preserve">SSV - HEBERGEMENT             </v>
      </c>
      <c r="H747" s="81" t="str">
        <f>IF('SUIVI DES VERIFICATIONS'!$E747="","",VLOOKUP(A747,'Liste détentions mat2k'!$A$1:$I$2946,7,FALSE))</f>
        <v xml:space="preserve">CASTIGNEAU 4                  </v>
      </c>
      <c r="I747" s="102" t="str">
        <f>IF('SUIVI DES VERIFICATIONS'!$F747="","",VLOOKUP(A747,'Liste détentions mat2k'!$A$1:$I$2946,9,FALSE))</f>
        <v xml:space="preserve">CASERNEMENT                   </v>
      </c>
      <c r="J747" s="109" t="s">
        <v>525</v>
      </c>
      <c r="K747" s="104" t="s">
        <v>525</v>
      </c>
      <c r="L747" s="104" t="s">
        <v>525</v>
      </c>
      <c r="M747" s="104" t="s">
        <v>526</v>
      </c>
      <c r="N747" s="104" t="s">
        <v>525</v>
      </c>
      <c r="O747" s="104" t="s">
        <v>525</v>
      </c>
      <c r="P747" s="104"/>
      <c r="Q747" s="104"/>
      <c r="R747" s="104"/>
      <c r="S747" s="104"/>
      <c r="T747" s="104"/>
      <c r="U747" s="114"/>
      <c r="V747" s="123">
        <v>43572</v>
      </c>
      <c r="W747" s="117" t="s">
        <v>537</v>
      </c>
      <c r="X747" s="117" t="s">
        <v>825</v>
      </c>
      <c r="Y747" s="128" t="s">
        <v>1552</v>
      </c>
      <c r="Z747" s="123">
        <v>43553</v>
      </c>
      <c r="AA747" s="132"/>
      <c r="AB747" s="151">
        <f>IF('SUIVI DES VERIFICATIONS'!$V747="","",IF('SUIVI DES VERIFICATIONS'!$V747&lt;='SUIVI DES VERIFICATIONS'!$AD747,0,'SUIVI DES VERIFICATIONS'!$V747-'SUIVI DES VERIFICATIONS'!$AD747))</f>
        <v>0</v>
      </c>
      <c r="AC747" s="134" t="str">
        <f t="shared" si="23"/>
        <v>AVRIL</v>
      </c>
      <c r="AD747" s="135">
        <f>VLOOKUP('SUIVI DES VERIFICATIONS'!$AC747,'Liste 2'!$D$1:$E$12,2,FALSE)</f>
        <v>43585</v>
      </c>
      <c r="AE747" s="134">
        <f>IF('SUIVI DES VERIFICATIONS'!$V747="","",(MONTH('SUIVI DES VERIFICATIONS'!$V747))-(MONTH('SUIVI DES VERIFICATIONS'!$AD747)))</f>
        <v>0</v>
      </c>
      <c r="AF747" s="134" t="str">
        <f>IF(V747="","",VLOOKUP(MONTH(V747),LISTES!$A$15:$B$26,2,FALSE))</f>
        <v>AVRIL</v>
      </c>
      <c r="AG747" s="136"/>
      <c r="AH747" s="81"/>
      <c r="AI747" s="81"/>
      <c r="AJ747" s="81"/>
      <c r="AK747" s="116"/>
      <c r="AL747" s="81"/>
      <c r="AM747" s="117"/>
      <c r="AN747" s="128"/>
      <c r="AO747" s="163">
        <f>IF('SUIVI DES VERIFICATIONS'!$V747&gt;0,IF('SUIVI DES VERIFICATIONS'!$W747="",1,0),0)</f>
        <v>0</v>
      </c>
      <c r="AP747" s="137">
        <f>IF('SUIVI DES VERIFICATIONS'!$V747&gt;0,IF('SUIVI DES VERIFICATIONS'!$X747="",1,0),0)</f>
        <v>0</v>
      </c>
      <c r="AQ747" s="137">
        <f>IF('SUIVI DES VERIFICATIONS'!$V747&gt;0,IF('SUIVI DES VERIFICATIONS'!$AG747="",1,0),0)</f>
        <v>1</v>
      </c>
      <c r="AR747" s="152" t="str">
        <f>IF(Y747="","",VLOOKUP(Y747,'[1]TABLEAU LC1'!A:A,1,FALSE))</f>
        <v>2019-1577</v>
      </c>
    </row>
    <row r="748" spans="1:44" ht="30" customHeight="1">
      <c r="A748" s="94" t="str">
        <f t="shared" si="22"/>
        <v>43108-8-9-1</v>
      </c>
      <c r="B748" s="88">
        <v>43108</v>
      </c>
      <c r="C748" s="87" t="str">
        <f>VLOOKUP(A748,'Liste détentions mat2k'!$A$1:$I$2946,3,FALSE)</f>
        <v xml:space="preserve">GSBDD TOULON 2019             </v>
      </c>
      <c r="D748" s="89">
        <v>8</v>
      </c>
      <c r="E748" s="89">
        <v>9</v>
      </c>
      <c r="F748" s="89">
        <v>1</v>
      </c>
      <c r="G748" s="87" t="str">
        <f>IF('SUIVI DES VERIFICATIONS'!$D748="","",VLOOKUP(A748,'Liste détentions mat2k'!$A$1:$I$2946,5,FALSE))</f>
        <v xml:space="preserve">SSV - HEBERGEMENT             </v>
      </c>
      <c r="H748" s="87" t="str">
        <f>IF('SUIVI DES VERIFICATIONS'!$E748="","",VLOOKUP(A748,'Liste détentions mat2k'!$A$1:$I$2946,7,FALSE))</f>
        <v xml:space="preserve">CASTIGNEAU 5                  </v>
      </c>
      <c r="I748" s="101" t="str">
        <f>IF('SUIVI DES VERIFICATIONS'!$F748="","",VLOOKUP(A748,'Liste détentions mat2k'!$A$1:$I$2946,9,FALSE))</f>
        <v xml:space="preserve">CASERNEMENT                   </v>
      </c>
      <c r="J748" s="108" t="s">
        <v>525</v>
      </c>
      <c r="K748" s="105" t="s">
        <v>525</v>
      </c>
      <c r="L748" s="105" t="s">
        <v>526</v>
      </c>
      <c r="M748" s="105" t="s">
        <v>525</v>
      </c>
      <c r="N748" s="105" t="s">
        <v>525</v>
      </c>
      <c r="O748" s="105" t="s">
        <v>525</v>
      </c>
      <c r="P748" s="105"/>
      <c r="Q748" s="105"/>
      <c r="R748" s="105"/>
      <c r="S748" s="105"/>
      <c r="T748" s="105"/>
      <c r="U748" s="113"/>
      <c r="V748" s="122">
        <v>43572</v>
      </c>
      <c r="W748" s="119" t="s">
        <v>537</v>
      </c>
      <c r="X748" s="119" t="s">
        <v>825</v>
      </c>
      <c r="Y748" s="127" t="s">
        <v>1553</v>
      </c>
      <c r="Z748" s="122">
        <v>43553</v>
      </c>
      <c r="AA748" s="131"/>
      <c r="AB748" s="149">
        <f>IF('SUIVI DES VERIFICATIONS'!$V748="","",IF('SUIVI DES VERIFICATIONS'!$V748&lt;='SUIVI DES VERIFICATIONS'!$AD748,0,'SUIVI DES VERIFICATIONS'!$V748-'SUIVI DES VERIFICATIONS'!$AD748))</f>
        <v>17</v>
      </c>
      <c r="AC748" s="138" t="str">
        <f t="shared" si="23"/>
        <v>MARS</v>
      </c>
      <c r="AD748" s="139">
        <f>VLOOKUP('SUIVI DES VERIFICATIONS'!$AC748,'Liste 2'!$D$1:$E$12,2,FALSE)</f>
        <v>43555</v>
      </c>
      <c r="AE748" s="138">
        <f>IF('SUIVI DES VERIFICATIONS'!$V748="","",(MONTH('SUIVI DES VERIFICATIONS'!$V748))-(MONTH('SUIVI DES VERIFICATIONS'!$AD748)))</f>
        <v>1</v>
      </c>
      <c r="AF748" s="138" t="str">
        <f>IF(V748="","",VLOOKUP(MONTH(V748),LISTES!$A$15:$B$26,2,FALSE))</f>
        <v>AVRIL</v>
      </c>
      <c r="AG748" s="140"/>
      <c r="AH748" s="87"/>
      <c r="AI748" s="87"/>
      <c r="AJ748" s="87"/>
      <c r="AK748" s="118"/>
      <c r="AL748" s="87"/>
      <c r="AM748" s="119"/>
      <c r="AN748" s="127"/>
      <c r="AO748" s="162">
        <f>IF('SUIVI DES VERIFICATIONS'!$V748&gt;0,IF('SUIVI DES VERIFICATIONS'!$W748="",1,0),0)</f>
        <v>0</v>
      </c>
      <c r="AP748" s="141">
        <f>IF('SUIVI DES VERIFICATIONS'!$V748&gt;0,IF('SUIVI DES VERIFICATIONS'!$X748="",1,0),0)</f>
        <v>0</v>
      </c>
      <c r="AQ748" s="141">
        <f>IF('SUIVI DES VERIFICATIONS'!$V748&gt;0,IF('SUIVI DES VERIFICATIONS'!$AG748="",1,0),0)</f>
        <v>1</v>
      </c>
      <c r="AR748" s="150" t="str">
        <f>IF(Y748="","",VLOOKUP(Y748,'[1]TABLEAU LC1'!A:A,1,FALSE))</f>
        <v>2019-1575</v>
      </c>
    </row>
    <row r="749" spans="1:44" ht="30" customHeight="1">
      <c r="A749" s="95" t="str">
        <f t="shared" si="22"/>
        <v>43108-9-1-1</v>
      </c>
      <c r="B749" s="85">
        <v>43108</v>
      </c>
      <c r="C749" s="81" t="str">
        <f>VLOOKUP(A749,'Liste détentions mat2k'!$A$1:$I$2946,3,FALSE)</f>
        <v xml:space="preserve">GSBDD TOULON 2019             </v>
      </c>
      <c r="D749" s="86">
        <v>9</v>
      </c>
      <c r="E749" s="86">
        <v>1</v>
      </c>
      <c r="F749" s="86">
        <v>1</v>
      </c>
      <c r="G749" s="81" t="str">
        <f>IF('SUIVI DES VERIFICATIONS'!$D749="","",VLOOKUP(A749,'Liste détentions mat2k'!$A$1:$I$2946,5,FALSE))</f>
        <v xml:space="preserve">SSV - ECHELON DIRECTION       </v>
      </c>
      <c r="H749" s="81" t="str">
        <f>IF('SUIVI DES VERIFICATIONS'!$E749="","",VLOOKUP(A749,'Liste détentions mat2k'!$A$1:$I$2946,7,FALSE))</f>
        <v xml:space="preserve">REZ DE CHAUSSEE               </v>
      </c>
      <c r="I749" s="102" t="str">
        <f>IF('SUIVI DES VERIFICATIONS'!$F749="","",VLOOKUP(A749,'Liste détentions mat2k'!$A$1:$I$2946,9,FALSE))</f>
        <v xml:space="preserve">CASERNEMENT                   </v>
      </c>
      <c r="J749" s="109" t="s">
        <v>525</v>
      </c>
      <c r="K749" s="104" t="s">
        <v>525</v>
      </c>
      <c r="L749" s="104" t="s">
        <v>525</v>
      </c>
      <c r="M749" s="104" t="s">
        <v>525</v>
      </c>
      <c r="N749" s="104" t="s">
        <v>525</v>
      </c>
      <c r="O749" s="104" t="s">
        <v>526</v>
      </c>
      <c r="P749" s="104"/>
      <c r="Q749" s="104"/>
      <c r="R749" s="104"/>
      <c r="S749" s="104"/>
      <c r="T749" s="104"/>
      <c r="U749" s="114"/>
      <c r="V749" s="123"/>
      <c r="W749" s="117"/>
      <c r="X749" s="117"/>
      <c r="Y749" s="128"/>
      <c r="Z749" s="123"/>
      <c r="AA749" s="132"/>
      <c r="AB749" s="151" t="str">
        <f>IF('SUIVI DES VERIFICATIONS'!$V749="","",IF('SUIVI DES VERIFICATIONS'!$V749&lt;='SUIVI DES VERIFICATIONS'!$AD749,0,'SUIVI DES VERIFICATIONS'!$V749-'SUIVI DES VERIFICATIONS'!$AD749))</f>
        <v/>
      </c>
      <c r="AC749" s="134" t="str">
        <f t="shared" si="23"/>
        <v>JUIN</v>
      </c>
      <c r="AD749" s="135">
        <f>VLOOKUP('SUIVI DES VERIFICATIONS'!$AC749,'Liste 2'!$D$1:$E$12,2,FALSE)</f>
        <v>43646</v>
      </c>
      <c r="AE749" s="134" t="str">
        <f>IF('SUIVI DES VERIFICATIONS'!$V749="","",(MONTH('SUIVI DES VERIFICATIONS'!$V749))-(MONTH('SUIVI DES VERIFICATIONS'!$AD749)))</f>
        <v/>
      </c>
      <c r="AF749" s="134" t="str">
        <f>IF(V749="","",VLOOKUP(MONTH(V749),LISTES!$A$15:$B$26,2,FALSE))</f>
        <v/>
      </c>
      <c r="AG749" s="136"/>
      <c r="AH749" s="81"/>
      <c r="AI749" s="81"/>
      <c r="AJ749" s="81"/>
      <c r="AK749" s="116"/>
      <c r="AL749" s="81"/>
      <c r="AM749" s="117"/>
      <c r="AN749" s="128"/>
      <c r="AO749" s="163">
        <f>IF('SUIVI DES VERIFICATIONS'!$V749&gt;0,IF('SUIVI DES VERIFICATIONS'!$W749="",1,0),0)</f>
        <v>0</v>
      </c>
      <c r="AP749" s="137">
        <f>IF('SUIVI DES VERIFICATIONS'!$V749&gt;0,IF('SUIVI DES VERIFICATIONS'!$X749="",1,0),0)</f>
        <v>0</v>
      </c>
      <c r="AQ749" s="137">
        <f>IF('SUIVI DES VERIFICATIONS'!$V749&gt;0,IF('SUIVI DES VERIFICATIONS'!$AG749="",1,0),0)</f>
        <v>0</v>
      </c>
      <c r="AR749" s="152" t="str">
        <f>IF(Y749="","",VLOOKUP(Y749,'[1]TABLEAU LC1'!A:A,1,FALSE))</f>
        <v/>
      </c>
    </row>
    <row r="750" spans="1:44" ht="30" customHeight="1">
      <c r="A750" s="94" t="str">
        <f t="shared" si="22"/>
        <v>43108-9-1-2</v>
      </c>
      <c r="B750" s="88">
        <v>43108</v>
      </c>
      <c r="C750" s="87" t="str">
        <f>VLOOKUP(A750,'Liste détentions mat2k'!$A$1:$I$2946,3,FALSE)</f>
        <v xml:space="preserve">GSBDD TOULON 2019             </v>
      </c>
      <c r="D750" s="89">
        <v>9</v>
      </c>
      <c r="E750" s="89">
        <v>1</v>
      </c>
      <c r="F750" s="89">
        <v>2</v>
      </c>
      <c r="G750" s="87" t="str">
        <f>IF('SUIVI DES VERIFICATIONS'!$D750="","",VLOOKUP(A750,'Liste détentions mat2k'!$A$1:$I$2946,5,FALSE))</f>
        <v xml:space="preserve">SSV - ECHELON DIRECTION       </v>
      </c>
      <c r="H750" s="87" t="str">
        <f>IF('SUIVI DES VERIFICATIONS'!$E750="","",VLOOKUP(A750,'Liste détentions mat2k'!$A$1:$I$2946,7,FALSE))</f>
        <v xml:space="preserve">REZ DE CHAUSSEE               </v>
      </c>
      <c r="I750" s="101" t="str">
        <f>IF('SUIVI DES VERIFICATIONS'!$F750="","",VLOOKUP(A750,'Liste détentions mat2k'!$A$1:$I$2946,9,FALSE))</f>
        <v xml:space="preserve">MATERIEL BUREAU REPROGRAPHIE  </v>
      </c>
      <c r="J750" s="108" t="s">
        <v>525</v>
      </c>
      <c r="K750" s="105" t="s">
        <v>525</v>
      </c>
      <c r="L750" s="105" t="s">
        <v>525</v>
      </c>
      <c r="M750" s="105" t="s">
        <v>525</v>
      </c>
      <c r="N750" s="105" t="s">
        <v>525</v>
      </c>
      <c r="O750" s="105" t="s">
        <v>526</v>
      </c>
      <c r="P750" s="105"/>
      <c r="Q750" s="105"/>
      <c r="R750" s="105"/>
      <c r="S750" s="105"/>
      <c r="T750" s="105"/>
      <c r="U750" s="113"/>
      <c r="V750" s="122"/>
      <c r="W750" s="119"/>
      <c r="X750" s="119"/>
      <c r="Y750" s="127"/>
      <c r="Z750" s="122"/>
      <c r="AA750" s="131"/>
      <c r="AB750" s="149" t="str">
        <f>IF('SUIVI DES VERIFICATIONS'!$V750="","",IF('SUIVI DES VERIFICATIONS'!$V750&lt;='SUIVI DES VERIFICATIONS'!$AD750,0,'SUIVI DES VERIFICATIONS'!$V750-'SUIVI DES VERIFICATIONS'!$AD750))</f>
        <v/>
      </c>
      <c r="AC750" s="138" t="str">
        <f t="shared" si="23"/>
        <v>JUIN</v>
      </c>
      <c r="AD750" s="139">
        <f>VLOOKUP('SUIVI DES VERIFICATIONS'!$AC750,'Liste 2'!$D$1:$E$12,2,FALSE)</f>
        <v>43646</v>
      </c>
      <c r="AE750" s="138" t="str">
        <f>IF('SUIVI DES VERIFICATIONS'!$V750="","",(MONTH('SUIVI DES VERIFICATIONS'!$V750))-(MONTH('SUIVI DES VERIFICATIONS'!$AD750)))</f>
        <v/>
      </c>
      <c r="AF750" s="138" t="str">
        <f>IF(V750="","",VLOOKUP(MONTH(V750),LISTES!$A$15:$B$26,2,FALSE))</f>
        <v/>
      </c>
      <c r="AG750" s="140"/>
      <c r="AH750" s="87"/>
      <c r="AI750" s="87"/>
      <c r="AJ750" s="87"/>
      <c r="AK750" s="118"/>
      <c r="AL750" s="87"/>
      <c r="AM750" s="119"/>
      <c r="AN750" s="127"/>
      <c r="AO750" s="162">
        <f>IF('SUIVI DES VERIFICATIONS'!$V750&gt;0,IF('SUIVI DES VERIFICATIONS'!$W750="",1,0),0)</f>
        <v>0</v>
      </c>
      <c r="AP750" s="141">
        <f>IF('SUIVI DES VERIFICATIONS'!$V750&gt;0,IF('SUIVI DES VERIFICATIONS'!$X750="",1,0),0)</f>
        <v>0</v>
      </c>
      <c r="AQ750" s="141">
        <f>IF('SUIVI DES VERIFICATIONS'!$V750&gt;0,IF('SUIVI DES VERIFICATIONS'!$AG750="",1,0),0)</f>
        <v>0</v>
      </c>
      <c r="AR750" s="150" t="str">
        <f>IF(Y750="","",VLOOKUP(Y750,'[1]TABLEAU LC1'!A:A,1,FALSE))</f>
        <v/>
      </c>
    </row>
    <row r="751" spans="1:44" ht="30" customHeight="1">
      <c r="A751" s="95" t="str">
        <f t="shared" si="22"/>
        <v>43108-9-1-3</v>
      </c>
      <c r="B751" s="85">
        <v>43108</v>
      </c>
      <c r="C751" s="81" t="str">
        <f>VLOOKUP(A751,'Liste détentions mat2k'!$A$1:$I$2946,3,FALSE)</f>
        <v xml:space="preserve">GSBDD TOULON 2019             </v>
      </c>
      <c r="D751" s="86">
        <v>9</v>
      </c>
      <c r="E751" s="86">
        <v>1</v>
      </c>
      <c r="F751" s="86">
        <v>3</v>
      </c>
      <c r="G751" s="81" t="str">
        <f>IF('SUIVI DES VERIFICATIONS'!$D751="","",VLOOKUP(A751,'Liste détentions mat2k'!$A$1:$I$2946,5,FALSE))</f>
        <v xml:space="preserve">SSV - ECHELON DIRECTION       </v>
      </c>
      <c r="H751" s="81" t="str">
        <f>IF('SUIVI DES VERIFICATIONS'!$E751="","",VLOOKUP(A751,'Liste détentions mat2k'!$A$1:$I$2946,7,FALSE))</f>
        <v xml:space="preserve">REZ DE CHAUSSEE               </v>
      </c>
      <c r="I751" s="102" t="str">
        <f>IF('SUIVI DES VERIFICATIONS'!$F751="","",VLOOKUP(A751,'Liste détentions mat2k'!$A$1:$I$2946,9,FALSE))</f>
        <v xml:space="preserve">MATERIEL AUDIOVISUEL          </v>
      </c>
      <c r="J751" s="109" t="s">
        <v>525</v>
      </c>
      <c r="K751" s="104" t="s">
        <v>525</v>
      </c>
      <c r="L751" s="104" t="s">
        <v>525</v>
      </c>
      <c r="M751" s="104" t="s">
        <v>525</v>
      </c>
      <c r="N751" s="104" t="s">
        <v>525</v>
      </c>
      <c r="O751" s="104" t="s">
        <v>526</v>
      </c>
      <c r="P751" s="104"/>
      <c r="Q751" s="104"/>
      <c r="R751" s="104"/>
      <c r="S751" s="104"/>
      <c r="T751" s="104"/>
      <c r="U751" s="114"/>
      <c r="V751" s="123"/>
      <c r="W751" s="117"/>
      <c r="X751" s="117"/>
      <c r="Y751" s="128"/>
      <c r="Z751" s="123"/>
      <c r="AA751" s="132"/>
      <c r="AB751" s="151" t="str">
        <f>IF('SUIVI DES VERIFICATIONS'!$V751="","",IF('SUIVI DES VERIFICATIONS'!$V751&lt;='SUIVI DES VERIFICATIONS'!$AD751,0,'SUIVI DES VERIFICATIONS'!$V751-'SUIVI DES VERIFICATIONS'!$AD751))</f>
        <v/>
      </c>
      <c r="AC751" s="134" t="str">
        <f t="shared" si="23"/>
        <v>JUIN</v>
      </c>
      <c r="AD751" s="135">
        <f>VLOOKUP('SUIVI DES VERIFICATIONS'!$AC751,'Liste 2'!$D$1:$E$12,2,FALSE)</f>
        <v>43646</v>
      </c>
      <c r="AE751" s="134" t="str">
        <f>IF('SUIVI DES VERIFICATIONS'!$V751="","",(MONTH('SUIVI DES VERIFICATIONS'!$V751))-(MONTH('SUIVI DES VERIFICATIONS'!$AD751)))</f>
        <v/>
      </c>
      <c r="AF751" s="134" t="str">
        <f>IF(V751="","",VLOOKUP(MONTH(V751),LISTES!$A$15:$B$26,2,FALSE))</f>
        <v/>
      </c>
      <c r="AG751" s="136"/>
      <c r="AH751" s="81"/>
      <c r="AI751" s="81"/>
      <c r="AJ751" s="81"/>
      <c r="AK751" s="116"/>
      <c r="AL751" s="81"/>
      <c r="AM751" s="117"/>
      <c r="AN751" s="128"/>
      <c r="AO751" s="163">
        <f>IF('SUIVI DES VERIFICATIONS'!$V751&gt;0,IF('SUIVI DES VERIFICATIONS'!$W751="",1,0),0)</f>
        <v>0</v>
      </c>
      <c r="AP751" s="137">
        <f>IF('SUIVI DES VERIFICATIONS'!$V751&gt;0,IF('SUIVI DES VERIFICATIONS'!$X751="",1,0),0)</f>
        <v>0</v>
      </c>
      <c r="AQ751" s="137">
        <f>IF('SUIVI DES VERIFICATIONS'!$V751&gt;0,IF('SUIVI DES VERIFICATIONS'!$AG751="",1,0),0)</f>
        <v>0</v>
      </c>
      <c r="AR751" s="152" t="str">
        <f>IF(Y751="","",VLOOKUP(Y751,'[1]TABLEAU LC1'!A:A,1,FALSE))</f>
        <v/>
      </c>
    </row>
    <row r="752" spans="1:44" ht="30" customHeight="1">
      <c r="A752" s="94" t="str">
        <f t="shared" si="22"/>
        <v>43108-9-1-4</v>
      </c>
      <c r="B752" s="88">
        <v>43108</v>
      </c>
      <c r="C752" s="87" t="str">
        <f>VLOOKUP(A752,'Liste détentions mat2k'!$A$1:$I$2946,3,FALSE)</f>
        <v xml:space="preserve">GSBDD TOULON 2019             </v>
      </c>
      <c r="D752" s="89">
        <v>9</v>
      </c>
      <c r="E752" s="89">
        <v>1</v>
      </c>
      <c r="F752" s="89">
        <v>4</v>
      </c>
      <c r="G752" s="87" t="str">
        <f>IF('SUIVI DES VERIFICATIONS'!$D752="","",VLOOKUP(A752,'Liste détentions mat2k'!$A$1:$I$2946,5,FALSE))</f>
        <v xml:space="preserve">SSV - ECHELON DIRECTION       </v>
      </c>
      <c r="H752" s="87" t="str">
        <f>IF('SUIVI DES VERIFICATIONS'!$E752="","",VLOOKUP(A752,'Liste détentions mat2k'!$A$1:$I$2946,7,FALSE))</f>
        <v xml:space="preserve">REZ DE CHAUSSEE               </v>
      </c>
      <c r="I752" s="101" t="str">
        <f>IF('SUIVI DES VERIFICATIONS'!$F752="","",VLOOKUP(A752,'Liste détentions mat2k'!$A$1:$I$2946,9,FALSE))</f>
        <v xml:space="preserve">MATERIEL DIVERS               </v>
      </c>
      <c r="J752" s="108" t="s">
        <v>525</v>
      </c>
      <c r="K752" s="105" t="s">
        <v>525</v>
      </c>
      <c r="L752" s="105" t="s">
        <v>525</v>
      </c>
      <c r="M752" s="105" t="s">
        <v>525</v>
      </c>
      <c r="N752" s="105" t="s">
        <v>526</v>
      </c>
      <c r="O752" s="105" t="s">
        <v>525</v>
      </c>
      <c r="P752" s="105"/>
      <c r="Q752" s="105"/>
      <c r="R752" s="105"/>
      <c r="S752" s="105"/>
      <c r="T752" s="105"/>
      <c r="U752" s="113"/>
      <c r="V752" s="122">
        <v>43592</v>
      </c>
      <c r="W752" s="119" t="s">
        <v>542</v>
      </c>
      <c r="X752" s="119" t="s">
        <v>825</v>
      </c>
      <c r="Y752" s="127" t="s">
        <v>1154</v>
      </c>
      <c r="Z752" s="122">
        <v>43584</v>
      </c>
      <c r="AA752" s="131"/>
      <c r="AB752" s="149">
        <f>IF('SUIVI DES VERIFICATIONS'!$V752="","",IF('SUIVI DES VERIFICATIONS'!$V752&lt;='SUIVI DES VERIFICATIONS'!$AD752,0,'SUIVI DES VERIFICATIONS'!$V752-'SUIVI DES VERIFICATIONS'!$AD752))</f>
        <v>0</v>
      </c>
      <c r="AC752" s="138" t="str">
        <f t="shared" si="23"/>
        <v>MAI</v>
      </c>
      <c r="AD752" s="139">
        <f>VLOOKUP('SUIVI DES VERIFICATIONS'!$AC752,'Liste 2'!$D$1:$E$12,2,FALSE)</f>
        <v>43616</v>
      </c>
      <c r="AE752" s="138">
        <f>IF('SUIVI DES VERIFICATIONS'!$V752="","",(MONTH('SUIVI DES VERIFICATIONS'!$V752))-(MONTH('SUIVI DES VERIFICATIONS'!$AD752)))</f>
        <v>0</v>
      </c>
      <c r="AF752" s="138" t="str">
        <f>IF(V752="","",VLOOKUP(MONTH(V752),LISTES!$A$15:$B$26,2,FALSE))</f>
        <v>MAI</v>
      </c>
      <c r="AG752" s="140"/>
      <c r="AH752" s="87"/>
      <c r="AI752" s="87"/>
      <c r="AJ752" s="87"/>
      <c r="AK752" s="118"/>
      <c r="AL752" s="87"/>
      <c r="AM752" s="119"/>
      <c r="AN752" s="127"/>
      <c r="AO752" s="162">
        <f>IF('SUIVI DES VERIFICATIONS'!$V752&gt;0,IF('SUIVI DES VERIFICATIONS'!$W752="",1,0),0)</f>
        <v>0</v>
      </c>
      <c r="AP752" s="141">
        <f>IF('SUIVI DES VERIFICATIONS'!$V752&gt;0,IF('SUIVI DES VERIFICATIONS'!$X752="",1,0),0)</f>
        <v>0</v>
      </c>
      <c r="AQ752" s="141">
        <f>IF('SUIVI DES VERIFICATIONS'!$V752&gt;0,IF('SUIVI DES VERIFICATIONS'!$AG752="",1,0),0)</f>
        <v>1</v>
      </c>
      <c r="AR752" s="150" t="str">
        <f>IF(Y752="","",VLOOKUP(Y752,'[1]TABLEAU LC1'!A:A,1,FALSE))</f>
        <v>2019-1503</v>
      </c>
    </row>
    <row r="753" spans="1:44" ht="30" customHeight="1">
      <c r="A753" s="95" t="str">
        <f t="shared" si="22"/>
        <v>43108-9-1-7</v>
      </c>
      <c r="B753" s="85">
        <v>43108</v>
      </c>
      <c r="C753" s="81" t="str">
        <f>VLOOKUP(A753,'Liste détentions mat2k'!$A$1:$I$2946,3,FALSE)</f>
        <v xml:space="preserve">GSBDD TOULON 2019             </v>
      </c>
      <c r="D753" s="86">
        <v>9</v>
      </c>
      <c r="E753" s="86">
        <v>1</v>
      </c>
      <c r="F753" s="86">
        <v>7</v>
      </c>
      <c r="G753" s="81" t="str">
        <f>IF('SUIVI DES VERIFICATIONS'!$D753="","",VLOOKUP(A753,'Liste détentions mat2k'!$A$1:$I$2946,5,FALSE))</f>
        <v xml:space="preserve">SSV - ECHELON DIRECTION       </v>
      </c>
      <c r="H753" s="81" t="str">
        <f>IF('SUIVI DES VERIFICATIONS'!$E753="","",VLOOKUP(A753,'Liste détentions mat2k'!$A$1:$I$2946,7,FALSE))</f>
        <v xml:space="preserve">REZ DE CHAUSSEE               </v>
      </c>
      <c r="I753" s="102" t="str">
        <f>IF('SUIVI DES VERIFICATIONS'!$F753="","",VLOOKUP(A753,'Liste détentions mat2k'!$A$1:$I$2946,9,FALSE))</f>
        <v xml:space="preserve">TELEPHONIE                    </v>
      </c>
      <c r="J753" s="109" t="s">
        <v>525</v>
      </c>
      <c r="K753" s="104" t="s">
        <v>525</v>
      </c>
      <c r="L753" s="104" t="s">
        <v>525</v>
      </c>
      <c r="M753" s="104" t="s">
        <v>526</v>
      </c>
      <c r="N753" s="104" t="s">
        <v>525</v>
      </c>
      <c r="O753" s="104" t="s">
        <v>525</v>
      </c>
      <c r="P753" s="104"/>
      <c r="Q753" s="104"/>
      <c r="R753" s="104"/>
      <c r="S753" s="104"/>
      <c r="T753" s="104"/>
      <c r="U753" s="114"/>
      <c r="V753" s="123">
        <v>43560</v>
      </c>
      <c r="W753" s="117" t="s">
        <v>542</v>
      </c>
      <c r="X753" s="117" t="s">
        <v>825</v>
      </c>
      <c r="Y753" s="128" t="s">
        <v>994</v>
      </c>
      <c r="Z753" s="123">
        <v>43553</v>
      </c>
      <c r="AA753" s="132"/>
      <c r="AB753" s="151">
        <f>IF('SUIVI DES VERIFICATIONS'!$V753="","",IF('SUIVI DES VERIFICATIONS'!$V753&lt;='SUIVI DES VERIFICATIONS'!$AD753,0,'SUIVI DES VERIFICATIONS'!$V753-'SUIVI DES VERIFICATIONS'!$AD753))</f>
        <v>0</v>
      </c>
      <c r="AC753" s="134" t="str">
        <f t="shared" si="23"/>
        <v>AVRIL</v>
      </c>
      <c r="AD753" s="135">
        <f>VLOOKUP('SUIVI DES VERIFICATIONS'!$AC753,'Liste 2'!$D$1:$E$12,2,FALSE)</f>
        <v>43585</v>
      </c>
      <c r="AE753" s="134">
        <f>IF('SUIVI DES VERIFICATIONS'!$V753="","",(MONTH('SUIVI DES VERIFICATIONS'!$V753))-(MONTH('SUIVI DES VERIFICATIONS'!$AD753)))</f>
        <v>0</v>
      </c>
      <c r="AF753" s="134" t="str">
        <f>IF(V753="","",VLOOKUP(MONTH(V753),LISTES!$A$15:$B$26,2,FALSE))</f>
        <v>AVRIL</v>
      </c>
      <c r="AG753" s="136" t="s">
        <v>9</v>
      </c>
      <c r="AH753" s="81"/>
      <c r="AI753" s="81"/>
      <c r="AJ753" s="81"/>
      <c r="AK753" s="116"/>
      <c r="AL753" s="81"/>
      <c r="AM753" s="117"/>
      <c r="AN753" s="128"/>
      <c r="AO753" s="163">
        <f>IF('SUIVI DES VERIFICATIONS'!$V753&gt;0,IF('SUIVI DES VERIFICATIONS'!$W753="",1,0),0)</f>
        <v>0</v>
      </c>
      <c r="AP753" s="137">
        <f>IF('SUIVI DES VERIFICATIONS'!$V753&gt;0,IF('SUIVI DES VERIFICATIONS'!$X753="",1,0),0)</f>
        <v>0</v>
      </c>
      <c r="AQ753" s="137">
        <f>IF('SUIVI DES VERIFICATIONS'!$V753&gt;0,IF('SUIVI DES VERIFICATIONS'!$AG753="",1,0),0)</f>
        <v>0</v>
      </c>
      <c r="AR753" s="152" t="str">
        <f>IF(Y753="","",VLOOKUP(Y753,'[1]TABLEAU LC1'!A:A,1,FALSE))</f>
        <v>2019-1082</v>
      </c>
    </row>
    <row r="754" spans="1:44" ht="30" customHeight="1">
      <c r="A754" s="94" t="str">
        <f t="shared" si="22"/>
        <v>43108-9-2-1</v>
      </c>
      <c r="B754" s="88">
        <v>43108</v>
      </c>
      <c r="C754" s="87" t="str">
        <f>VLOOKUP(A754,'Liste détentions mat2k'!$A$1:$I$2946,3,FALSE)</f>
        <v xml:space="preserve">GSBDD TOULON 2019             </v>
      </c>
      <c r="D754" s="89">
        <v>9</v>
      </c>
      <c r="E754" s="89">
        <v>2</v>
      </c>
      <c r="F754" s="89">
        <v>1</v>
      </c>
      <c r="G754" s="87" t="str">
        <f>IF('SUIVI DES VERIFICATIONS'!$D754="","",VLOOKUP(A754,'Liste détentions mat2k'!$A$1:$I$2946,5,FALSE))</f>
        <v xml:space="preserve">SSV - ECHELON DIRECTION       </v>
      </c>
      <c r="H754" s="87" t="str">
        <f>IF('SUIVI DES VERIFICATIONS'!$E754="","",VLOOKUP(A754,'Liste détentions mat2k'!$A$1:$I$2946,7,FALSE))</f>
        <v xml:space="preserve">1ER ETAGE                     </v>
      </c>
      <c r="I754" s="101" t="str">
        <f>IF('SUIVI DES VERIFICATIONS'!$F754="","",VLOOKUP(A754,'Liste détentions mat2k'!$A$1:$I$2946,9,FALSE))</f>
        <v xml:space="preserve">CASERNEMENT                   </v>
      </c>
      <c r="J754" s="108" t="s">
        <v>525</v>
      </c>
      <c r="K754" s="105" t="s">
        <v>525</v>
      </c>
      <c r="L754" s="105" t="s">
        <v>525</v>
      </c>
      <c r="M754" s="105" t="s">
        <v>525</v>
      </c>
      <c r="N754" s="105" t="s">
        <v>525</v>
      </c>
      <c r="O754" s="105" t="s">
        <v>526</v>
      </c>
      <c r="P754" s="105"/>
      <c r="Q754" s="105"/>
      <c r="R754" s="105"/>
      <c r="S754" s="105"/>
      <c r="T754" s="105"/>
      <c r="U754" s="113"/>
      <c r="V754" s="122"/>
      <c r="W754" s="119"/>
      <c r="X754" s="119"/>
      <c r="Y754" s="127"/>
      <c r="Z754" s="122"/>
      <c r="AA754" s="131"/>
      <c r="AB754" s="149" t="str">
        <f>IF('SUIVI DES VERIFICATIONS'!$V754="","",IF('SUIVI DES VERIFICATIONS'!$V754&lt;='SUIVI DES VERIFICATIONS'!$AD754,0,'SUIVI DES VERIFICATIONS'!$V754-'SUIVI DES VERIFICATIONS'!$AD754))</f>
        <v/>
      </c>
      <c r="AC754" s="138" t="str">
        <f t="shared" si="23"/>
        <v>JUIN</v>
      </c>
      <c r="AD754" s="139">
        <f>VLOOKUP('SUIVI DES VERIFICATIONS'!$AC754,'Liste 2'!$D$1:$E$12,2,FALSE)</f>
        <v>43646</v>
      </c>
      <c r="AE754" s="138" t="str">
        <f>IF('SUIVI DES VERIFICATIONS'!$V754="","",(MONTH('SUIVI DES VERIFICATIONS'!$V754))-(MONTH('SUIVI DES VERIFICATIONS'!$AD754)))</f>
        <v/>
      </c>
      <c r="AF754" s="138" t="str">
        <f>IF(V754="","",VLOOKUP(MONTH(V754),LISTES!$A$15:$B$26,2,FALSE))</f>
        <v/>
      </c>
      <c r="AG754" s="140"/>
      <c r="AH754" s="87"/>
      <c r="AI754" s="87"/>
      <c r="AJ754" s="87"/>
      <c r="AK754" s="118"/>
      <c r="AL754" s="87"/>
      <c r="AM754" s="119"/>
      <c r="AN754" s="127"/>
      <c r="AO754" s="162">
        <f>IF('SUIVI DES VERIFICATIONS'!$V754&gt;0,IF('SUIVI DES VERIFICATIONS'!$W754="",1,0),0)</f>
        <v>0</v>
      </c>
      <c r="AP754" s="141">
        <f>IF('SUIVI DES VERIFICATIONS'!$V754&gt;0,IF('SUIVI DES VERIFICATIONS'!$X754="",1,0),0)</f>
        <v>0</v>
      </c>
      <c r="AQ754" s="141">
        <f>IF('SUIVI DES VERIFICATIONS'!$V754&gt;0,IF('SUIVI DES VERIFICATIONS'!$AG754="",1,0),0)</f>
        <v>0</v>
      </c>
      <c r="AR754" s="150" t="str">
        <f>IF(Y754="","",VLOOKUP(Y754,'[1]TABLEAU LC1'!A:A,1,FALSE))</f>
        <v/>
      </c>
    </row>
    <row r="755" spans="1:44" ht="30" customHeight="1">
      <c r="A755" s="95" t="str">
        <f t="shared" si="22"/>
        <v>43108-9-2-2</v>
      </c>
      <c r="B755" s="85">
        <v>43108</v>
      </c>
      <c r="C755" s="81" t="str">
        <f>VLOOKUP(A755,'Liste détentions mat2k'!$A$1:$I$2946,3,FALSE)</f>
        <v xml:space="preserve">GSBDD TOULON 2019             </v>
      </c>
      <c r="D755" s="86">
        <v>9</v>
      </c>
      <c r="E755" s="86">
        <v>2</v>
      </c>
      <c r="F755" s="86">
        <v>2</v>
      </c>
      <c r="G755" s="81" t="str">
        <f>IF('SUIVI DES VERIFICATIONS'!$D755="","",VLOOKUP(A755,'Liste détentions mat2k'!$A$1:$I$2946,5,FALSE))</f>
        <v xml:space="preserve">SSV - ECHELON DIRECTION       </v>
      </c>
      <c r="H755" s="81" t="str">
        <f>IF('SUIVI DES VERIFICATIONS'!$E755="","",VLOOKUP(A755,'Liste détentions mat2k'!$A$1:$I$2946,7,FALSE))</f>
        <v xml:space="preserve">1ER ETAGE                     </v>
      </c>
      <c r="I755" s="102" t="str">
        <f>IF('SUIVI DES VERIFICATIONS'!$F755="","",VLOOKUP(A755,'Liste détentions mat2k'!$A$1:$I$2946,9,FALSE))</f>
        <v xml:space="preserve">MATERIEL BUREAU REPROGRAPHIE  </v>
      </c>
      <c r="J755" s="109" t="s">
        <v>525</v>
      </c>
      <c r="K755" s="104" t="s">
        <v>525</v>
      </c>
      <c r="L755" s="104" t="s">
        <v>525</v>
      </c>
      <c r="M755" s="104" t="s">
        <v>525</v>
      </c>
      <c r="N755" s="104" t="s">
        <v>526</v>
      </c>
      <c r="O755" s="104" t="s">
        <v>525</v>
      </c>
      <c r="P755" s="104"/>
      <c r="Q755" s="104"/>
      <c r="R755" s="104"/>
      <c r="S755" s="104"/>
      <c r="T755" s="104"/>
      <c r="U755" s="114"/>
      <c r="V755" s="123"/>
      <c r="W755" s="117"/>
      <c r="X755" s="117"/>
      <c r="Y755" s="128"/>
      <c r="Z755" s="123">
        <v>43584</v>
      </c>
      <c r="AA755" s="132"/>
      <c r="AB755" s="151" t="str">
        <f>IF('SUIVI DES VERIFICATIONS'!$V755="","",IF('SUIVI DES VERIFICATIONS'!$V755&lt;='SUIVI DES VERIFICATIONS'!$AD755,0,'SUIVI DES VERIFICATIONS'!$V755-'SUIVI DES VERIFICATIONS'!$AD755))</f>
        <v/>
      </c>
      <c r="AC755" s="134" t="str">
        <f t="shared" si="23"/>
        <v>MAI</v>
      </c>
      <c r="AD755" s="135">
        <f>VLOOKUP('SUIVI DES VERIFICATIONS'!$AC755,'Liste 2'!$D$1:$E$12,2,FALSE)</f>
        <v>43616</v>
      </c>
      <c r="AE755" s="134" t="str">
        <f>IF('SUIVI DES VERIFICATIONS'!$V755="","",(MONTH('SUIVI DES VERIFICATIONS'!$V755))-(MONTH('SUIVI DES VERIFICATIONS'!$AD755)))</f>
        <v/>
      </c>
      <c r="AF755" s="134" t="str">
        <f>IF(V755="","",VLOOKUP(MONTH(V755),LISTES!$A$15:$B$26,2,FALSE))</f>
        <v/>
      </c>
      <c r="AG755" s="136"/>
      <c r="AH755" s="81"/>
      <c r="AI755" s="81"/>
      <c r="AJ755" s="81"/>
      <c r="AK755" s="116"/>
      <c r="AL755" s="81"/>
      <c r="AM755" s="117"/>
      <c r="AN755" s="128"/>
      <c r="AO755" s="163">
        <f>IF('SUIVI DES VERIFICATIONS'!$V755&gt;0,IF('SUIVI DES VERIFICATIONS'!$W755="",1,0),0)</f>
        <v>0</v>
      </c>
      <c r="AP755" s="137">
        <f>IF('SUIVI DES VERIFICATIONS'!$V755&gt;0,IF('SUIVI DES VERIFICATIONS'!$X755="",1,0),0)</f>
        <v>0</v>
      </c>
      <c r="AQ755" s="137">
        <f>IF('SUIVI DES VERIFICATIONS'!$V755&gt;0,IF('SUIVI DES VERIFICATIONS'!$AG755="",1,0),0)</f>
        <v>0</v>
      </c>
      <c r="AR755" s="152" t="str">
        <f>IF(Y755="","",VLOOKUP(Y755,'[1]TABLEAU LC1'!A:A,1,FALSE))</f>
        <v/>
      </c>
    </row>
    <row r="756" spans="1:44" ht="30" customHeight="1">
      <c r="A756" s="94" t="str">
        <f t="shared" si="22"/>
        <v>43108-9-2-3</v>
      </c>
      <c r="B756" s="88">
        <v>43108</v>
      </c>
      <c r="C756" s="87" t="str">
        <f>VLOOKUP(A756,'Liste détentions mat2k'!$A$1:$I$2946,3,FALSE)</f>
        <v xml:space="preserve">GSBDD TOULON 2019             </v>
      </c>
      <c r="D756" s="89">
        <v>9</v>
      </c>
      <c r="E756" s="89">
        <v>2</v>
      </c>
      <c r="F756" s="89">
        <v>3</v>
      </c>
      <c r="G756" s="87" t="str">
        <f>IF('SUIVI DES VERIFICATIONS'!$D756="","",VLOOKUP(A756,'Liste détentions mat2k'!$A$1:$I$2946,5,FALSE))</f>
        <v xml:space="preserve">SSV - ECHELON DIRECTION       </v>
      </c>
      <c r="H756" s="87" t="str">
        <f>IF('SUIVI DES VERIFICATIONS'!$E756="","",VLOOKUP(A756,'Liste détentions mat2k'!$A$1:$I$2946,7,FALSE))</f>
        <v xml:space="preserve">1ER ETAGE                     </v>
      </c>
      <c r="I756" s="101" t="str">
        <f>IF('SUIVI DES VERIFICATIONS'!$F756="","",VLOOKUP(A756,'Liste détentions mat2k'!$A$1:$I$2946,9,FALSE))</f>
        <v xml:space="preserve">APPAREIL DE MESURE            </v>
      </c>
      <c r="J756" s="108" t="s">
        <v>525</v>
      </c>
      <c r="K756" s="105" t="s">
        <v>525</v>
      </c>
      <c r="L756" s="105" t="s">
        <v>525</v>
      </c>
      <c r="M756" s="105" t="s">
        <v>526</v>
      </c>
      <c r="N756" s="105" t="s">
        <v>525</v>
      </c>
      <c r="O756" s="105" t="s">
        <v>525</v>
      </c>
      <c r="P756" s="105"/>
      <c r="Q756" s="105"/>
      <c r="R756" s="105"/>
      <c r="S756" s="105"/>
      <c r="T756" s="105"/>
      <c r="U756" s="113"/>
      <c r="V756" s="122">
        <v>43563</v>
      </c>
      <c r="W756" s="119" t="s">
        <v>542</v>
      </c>
      <c r="X756" s="119" t="s">
        <v>825</v>
      </c>
      <c r="Y756" s="127" t="s">
        <v>1007</v>
      </c>
      <c r="Z756" s="122">
        <v>43553</v>
      </c>
      <c r="AA756" s="131"/>
      <c r="AB756" s="149">
        <f>IF('SUIVI DES VERIFICATIONS'!$V756="","",IF('SUIVI DES VERIFICATIONS'!$V756&lt;='SUIVI DES VERIFICATIONS'!$AD756,0,'SUIVI DES VERIFICATIONS'!$V756-'SUIVI DES VERIFICATIONS'!$AD756))</f>
        <v>0</v>
      </c>
      <c r="AC756" s="138" t="str">
        <f t="shared" si="23"/>
        <v>AVRIL</v>
      </c>
      <c r="AD756" s="139">
        <f>VLOOKUP('SUIVI DES VERIFICATIONS'!$AC756,'Liste 2'!$D$1:$E$12,2,FALSE)</f>
        <v>43585</v>
      </c>
      <c r="AE756" s="138">
        <f>IF('SUIVI DES VERIFICATIONS'!$V756="","",(MONTH('SUIVI DES VERIFICATIONS'!$V756))-(MONTH('SUIVI DES VERIFICATIONS'!$AD756)))</f>
        <v>0</v>
      </c>
      <c r="AF756" s="138" t="str">
        <f>IF(V756="","",VLOOKUP(MONTH(V756),LISTES!$A$15:$B$26,2,FALSE))</f>
        <v>AVRIL</v>
      </c>
      <c r="AG756" s="140" t="s">
        <v>9</v>
      </c>
      <c r="AH756" s="87"/>
      <c r="AI756" s="87"/>
      <c r="AJ756" s="87"/>
      <c r="AK756" s="118"/>
      <c r="AL756" s="87"/>
      <c r="AM756" s="119"/>
      <c r="AN756" s="127"/>
      <c r="AO756" s="162">
        <f>IF('SUIVI DES VERIFICATIONS'!$V756&gt;0,IF('SUIVI DES VERIFICATIONS'!$W756="",1,0),0)</f>
        <v>0</v>
      </c>
      <c r="AP756" s="141">
        <f>IF('SUIVI DES VERIFICATIONS'!$V756&gt;0,IF('SUIVI DES VERIFICATIONS'!$X756="",1,0),0)</f>
        <v>0</v>
      </c>
      <c r="AQ756" s="141">
        <f>IF('SUIVI DES VERIFICATIONS'!$V756&gt;0,IF('SUIVI DES VERIFICATIONS'!$AG756="",1,0),0)</f>
        <v>0</v>
      </c>
      <c r="AR756" s="150" t="str">
        <f>IF(Y756="","",VLOOKUP(Y756,'[1]TABLEAU LC1'!A:A,1,FALSE))</f>
        <v>2019-1138</v>
      </c>
    </row>
    <row r="757" spans="1:44" ht="30" customHeight="1">
      <c r="A757" s="95" t="str">
        <f t="shared" si="22"/>
        <v>43108-9-2-4</v>
      </c>
      <c r="B757" s="85">
        <v>43108</v>
      </c>
      <c r="C757" s="81" t="str">
        <f>VLOOKUP(A757,'Liste détentions mat2k'!$A$1:$I$2946,3,FALSE)</f>
        <v xml:space="preserve">GSBDD TOULON 2019             </v>
      </c>
      <c r="D757" s="86">
        <v>9</v>
      </c>
      <c r="E757" s="86">
        <v>2</v>
      </c>
      <c r="F757" s="86">
        <v>4</v>
      </c>
      <c r="G757" s="81" t="str">
        <f>IF('SUIVI DES VERIFICATIONS'!$D757="","",VLOOKUP(A757,'Liste détentions mat2k'!$A$1:$I$2946,5,FALSE))</f>
        <v xml:space="preserve">SSV - ECHELON DIRECTION       </v>
      </c>
      <c r="H757" s="81" t="str">
        <f>IF('SUIVI DES VERIFICATIONS'!$E757="","",VLOOKUP(A757,'Liste détentions mat2k'!$A$1:$I$2946,7,FALSE))</f>
        <v xml:space="preserve">1ER ETAGE                     </v>
      </c>
      <c r="I757" s="102" t="str">
        <f>IF('SUIVI DES VERIFICATIONS'!$F757="","",VLOOKUP(A757,'Liste détentions mat2k'!$A$1:$I$2946,9,FALSE))</f>
        <v xml:space="preserve">MATERIEL AUDIOVISUEL          </v>
      </c>
      <c r="J757" s="109" t="s">
        <v>525</v>
      </c>
      <c r="K757" s="104" t="s">
        <v>526</v>
      </c>
      <c r="L757" s="104" t="s">
        <v>525</v>
      </c>
      <c r="M757" s="104" t="s">
        <v>525</v>
      </c>
      <c r="N757" s="104" t="s">
        <v>525</v>
      </c>
      <c r="O757" s="104" t="s">
        <v>525</v>
      </c>
      <c r="P757" s="104"/>
      <c r="Q757" s="104"/>
      <c r="R757" s="104"/>
      <c r="S757" s="104"/>
      <c r="T757" s="104"/>
      <c r="U757" s="114"/>
      <c r="V757" s="123">
        <v>43501</v>
      </c>
      <c r="W757" s="117" t="s">
        <v>542</v>
      </c>
      <c r="X757" s="117" t="s">
        <v>825</v>
      </c>
      <c r="Y757" s="128" t="s">
        <v>729</v>
      </c>
      <c r="Z757" s="123">
        <v>43497</v>
      </c>
      <c r="AA757" s="132"/>
      <c r="AB757" s="151">
        <f>IF('SUIVI DES VERIFICATIONS'!$V757="","",IF('SUIVI DES VERIFICATIONS'!$V757&lt;='SUIVI DES VERIFICATIONS'!$AD757,0,'SUIVI DES VERIFICATIONS'!$V757-'SUIVI DES VERIFICATIONS'!$AD757))</f>
        <v>0</v>
      </c>
      <c r="AC757" s="134" t="str">
        <f t="shared" si="23"/>
        <v>FEVRIER</v>
      </c>
      <c r="AD757" s="135">
        <f>VLOOKUP('SUIVI DES VERIFICATIONS'!$AC757,'Liste 2'!$D$1:$E$12,2,FALSE)</f>
        <v>43524</v>
      </c>
      <c r="AE757" s="134">
        <f>IF('SUIVI DES VERIFICATIONS'!$V757="","",(MONTH('SUIVI DES VERIFICATIONS'!$V757))-(MONTH('SUIVI DES VERIFICATIONS'!$AD757)))</f>
        <v>0</v>
      </c>
      <c r="AF757" s="134" t="str">
        <f>IF(V757="","",VLOOKUP(MONTH(V757),LISTES!$A$15:$B$26,2,FALSE))</f>
        <v>FEVRIER</v>
      </c>
      <c r="AG757" s="136" t="s">
        <v>7</v>
      </c>
      <c r="AH757" s="81"/>
      <c r="AI757" s="81"/>
      <c r="AJ757" s="81"/>
      <c r="AK757" s="116"/>
      <c r="AL757" s="81"/>
      <c r="AM757" s="117"/>
      <c r="AN757" s="128"/>
      <c r="AO757" s="163">
        <f>IF('SUIVI DES VERIFICATIONS'!$V757&gt;0,IF('SUIVI DES VERIFICATIONS'!$W757="",1,0),0)</f>
        <v>0</v>
      </c>
      <c r="AP757" s="137">
        <f>IF('SUIVI DES VERIFICATIONS'!$V757&gt;0,IF('SUIVI DES VERIFICATIONS'!$X757="",1,0),0)</f>
        <v>0</v>
      </c>
      <c r="AQ757" s="137">
        <f>IF('SUIVI DES VERIFICATIONS'!$V757&gt;0,IF('SUIVI DES VERIFICATIONS'!$AG757="",1,0),0)</f>
        <v>0</v>
      </c>
      <c r="AR757" s="152" t="str">
        <f>IF(Y757="","",VLOOKUP(Y757,'[1]TABLEAU LC1'!A:A,1,FALSE))</f>
        <v>2019-512</v>
      </c>
    </row>
    <row r="758" spans="1:44" ht="30" customHeight="1">
      <c r="A758" s="94" t="str">
        <f t="shared" si="22"/>
        <v>43108-9-2-6</v>
      </c>
      <c r="B758" s="88">
        <v>43108</v>
      </c>
      <c r="C758" s="87" t="str">
        <f>VLOOKUP(A758,'Liste détentions mat2k'!$A$1:$I$2946,3,FALSE)</f>
        <v xml:space="preserve">GSBDD TOULON 2019             </v>
      </c>
      <c r="D758" s="89">
        <v>9</v>
      </c>
      <c r="E758" s="89">
        <v>2</v>
      </c>
      <c r="F758" s="89">
        <v>6</v>
      </c>
      <c r="G758" s="87" t="str">
        <f>IF('SUIVI DES VERIFICATIONS'!$D758="","",VLOOKUP(A758,'Liste détentions mat2k'!$A$1:$I$2946,5,FALSE))</f>
        <v xml:space="preserve">SSV - ECHELON DIRECTION       </v>
      </c>
      <c r="H758" s="87" t="str">
        <f>IF('SUIVI DES VERIFICATIONS'!$E758="","",VLOOKUP(A758,'Liste détentions mat2k'!$A$1:$I$2946,7,FALSE))</f>
        <v xml:space="preserve">1ER ETAGE                     </v>
      </c>
      <c r="I758" s="101" t="str">
        <f>IF('SUIVI DES VERIFICATIONS'!$F758="","",VLOOKUP(A758,'Liste détentions mat2k'!$A$1:$I$2946,9,FALSE))</f>
        <v xml:space="preserve">MATERIEL DIVERS               </v>
      </c>
      <c r="J758" s="108"/>
      <c r="K758" s="105" t="s">
        <v>526</v>
      </c>
      <c r="L758" s="105" t="s">
        <v>525</v>
      </c>
      <c r="M758" s="105" t="s">
        <v>525</v>
      </c>
      <c r="N758" s="105" t="s">
        <v>525</v>
      </c>
      <c r="O758" s="105" t="s">
        <v>525</v>
      </c>
      <c r="P758" s="105"/>
      <c r="Q758" s="105"/>
      <c r="R758" s="105"/>
      <c r="S758" s="105"/>
      <c r="T758" s="105"/>
      <c r="U758" s="113"/>
      <c r="V758" s="122">
        <v>43518</v>
      </c>
      <c r="W758" s="119" t="s">
        <v>542</v>
      </c>
      <c r="X758" s="119" t="s">
        <v>825</v>
      </c>
      <c r="Y758" s="127" t="s">
        <v>730</v>
      </c>
      <c r="Z758" s="122">
        <v>43497</v>
      </c>
      <c r="AA758" s="131"/>
      <c r="AB758" s="149">
        <f>IF('SUIVI DES VERIFICATIONS'!$V758="","",IF('SUIVI DES VERIFICATIONS'!$V758&lt;='SUIVI DES VERIFICATIONS'!$AD758,0,'SUIVI DES VERIFICATIONS'!$V758-'SUIVI DES VERIFICATIONS'!$AD758))</f>
        <v>0</v>
      </c>
      <c r="AC758" s="138" t="str">
        <f t="shared" si="23"/>
        <v>FEVRIER</v>
      </c>
      <c r="AD758" s="139">
        <f>VLOOKUP('SUIVI DES VERIFICATIONS'!$AC758,'Liste 2'!$D$1:$E$12,2,FALSE)</f>
        <v>43524</v>
      </c>
      <c r="AE758" s="138">
        <f>IF('SUIVI DES VERIFICATIONS'!$V758="","",(MONTH('SUIVI DES VERIFICATIONS'!$V758))-(MONTH('SUIVI DES VERIFICATIONS'!$AD758)))</f>
        <v>0</v>
      </c>
      <c r="AF758" s="138" t="str">
        <f>IF(V758="","",VLOOKUP(MONTH(V758),LISTES!$A$15:$B$26,2,FALSE))</f>
        <v>FEVRIER</v>
      </c>
      <c r="AG758" s="140" t="s">
        <v>7</v>
      </c>
      <c r="AH758" s="87"/>
      <c r="AI758" s="87"/>
      <c r="AJ758" s="87"/>
      <c r="AK758" s="118"/>
      <c r="AL758" s="87"/>
      <c r="AM758" s="119"/>
      <c r="AN758" s="127"/>
      <c r="AO758" s="162">
        <f>IF('SUIVI DES VERIFICATIONS'!$V758&gt;0,IF('SUIVI DES VERIFICATIONS'!$W758="",1,0),0)</f>
        <v>0</v>
      </c>
      <c r="AP758" s="141">
        <f>IF('SUIVI DES VERIFICATIONS'!$V758&gt;0,IF('SUIVI DES VERIFICATIONS'!$X758="",1,0),0)</f>
        <v>0</v>
      </c>
      <c r="AQ758" s="141">
        <f>IF('SUIVI DES VERIFICATIONS'!$V758&gt;0,IF('SUIVI DES VERIFICATIONS'!$AG758="",1,0),0)</f>
        <v>0</v>
      </c>
      <c r="AR758" s="150" t="str">
        <f>IF(Y758="","",VLOOKUP(Y758,'[1]TABLEAU LC1'!A:A,1,FALSE))</f>
        <v>2019-513</v>
      </c>
    </row>
    <row r="759" spans="1:44" ht="30" customHeight="1">
      <c r="A759" s="95" t="str">
        <f t="shared" si="22"/>
        <v>43108-9-2-7</v>
      </c>
      <c r="B759" s="85">
        <v>43108</v>
      </c>
      <c r="C759" s="81" t="str">
        <f>VLOOKUP(A759,'Liste détentions mat2k'!$A$1:$I$2946,3,FALSE)</f>
        <v xml:space="preserve">GSBDD TOULON 2019             </v>
      </c>
      <c r="D759" s="86">
        <v>9</v>
      </c>
      <c r="E759" s="86">
        <v>2</v>
      </c>
      <c r="F759" s="86">
        <v>7</v>
      </c>
      <c r="G759" s="81" t="str">
        <f>IF('SUIVI DES VERIFICATIONS'!$D759="","",VLOOKUP(A759,'Liste détentions mat2k'!$A$1:$I$2946,5,FALSE))</f>
        <v xml:space="preserve">SSV - ECHELON DIRECTION       </v>
      </c>
      <c r="H759" s="81" t="str">
        <f>IF('SUIVI DES VERIFICATIONS'!$E759="","",VLOOKUP(A759,'Liste détentions mat2k'!$A$1:$I$2946,7,FALSE))</f>
        <v xml:space="preserve">1ER ETAGE                     </v>
      </c>
      <c r="I759" s="102" t="str">
        <f>IF('SUIVI DES VERIFICATIONS'!$F759="","",VLOOKUP(A759,'Liste détentions mat2k'!$A$1:$I$2946,9,FALSE))</f>
        <v xml:space="preserve">TELEPHONIE                    </v>
      </c>
      <c r="J759" s="109" t="s">
        <v>525</v>
      </c>
      <c r="K759" s="104" t="s">
        <v>526</v>
      </c>
      <c r="L759" s="104" t="s">
        <v>525</v>
      </c>
      <c r="M759" s="104" t="s">
        <v>525</v>
      </c>
      <c r="N759" s="104" t="s">
        <v>525</v>
      </c>
      <c r="O759" s="104" t="s">
        <v>525</v>
      </c>
      <c r="P759" s="104"/>
      <c r="Q759" s="104"/>
      <c r="R759" s="104"/>
      <c r="S759" s="104"/>
      <c r="T759" s="104"/>
      <c r="U759" s="114"/>
      <c r="V759" s="123">
        <v>43501</v>
      </c>
      <c r="W759" s="117" t="s">
        <v>542</v>
      </c>
      <c r="X759" s="117" t="s">
        <v>825</v>
      </c>
      <c r="Y759" s="128" t="s">
        <v>731</v>
      </c>
      <c r="Z759" s="123">
        <v>43497</v>
      </c>
      <c r="AA759" s="132"/>
      <c r="AB759" s="151">
        <f>IF('SUIVI DES VERIFICATIONS'!$V759="","",IF('SUIVI DES VERIFICATIONS'!$V759&lt;='SUIVI DES VERIFICATIONS'!$AD759,0,'SUIVI DES VERIFICATIONS'!$V759-'SUIVI DES VERIFICATIONS'!$AD759))</f>
        <v>0</v>
      </c>
      <c r="AC759" s="134" t="str">
        <f t="shared" si="23"/>
        <v>FEVRIER</v>
      </c>
      <c r="AD759" s="135">
        <f>VLOOKUP('SUIVI DES VERIFICATIONS'!$AC759,'Liste 2'!$D$1:$E$12,2,FALSE)</f>
        <v>43524</v>
      </c>
      <c r="AE759" s="134">
        <f>IF('SUIVI DES VERIFICATIONS'!$V759="","",(MONTH('SUIVI DES VERIFICATIONS'!$V759))-(MONTH('SUIVI DES VERIFICATIONS'!$AD759)))</f>
        <v>0</v>
      </c>
      <c r="AF759" s="134" t="str">
        <f>IF(V759="","",VLOOKUP(MONTH(V759),LISTES!$A$15:$B$26,2,FALSE))</f>
        <v>FEVRIER</v>
      </c>
      <c r="AG759" s="136" t="s">
        <v>7</v>
      </c>
      <c r="AH759" s="81"/>
      <c r="AI759" s="81"/>
      <c r="AJ759" s="81"/>
      <c r="AK759" s="116"/>
      <c r="AL759" s="81"/>
      <c r="AM759" s="117"/>
      <c r="AN759" s="128"/>
      <c r="AO759" s="163">
        <f>IF('SUIVI DES VERIFICATIONS'!$V759&gt;0,IF('SUIVI DES VERIFICATIONS'!$W759="",1,0),0)</f>
        <v>0</v>
      </c>
      <c r="AP759" s="137">
        <f>IF('SUIVI DES VERIFICATIONS'!$V759&gt;0,IF('SUIVI DES VERIFICATIONS'!$X759="",1,0),0)</f>
        <v>0</v>
      </c>
      <c r="AQ759" s="137">
        <f>IF('SUIVI DES VERIFICATIONS'!$V759&gt;0,IF('SUIVI DES VERIFICATIONS'!$AG759="",1,0),0)</f>
        <v>0</v>
      </c>
      <c r="AR759" s="152" t="str">
        <f>IF(Y759="","",VLOOKUP(Y759,'[1]TABLEAU LC1'!A:A,1,FALSE))</f>
        <v>2019-514</v>
      </c>
    </row>
    <row r="760" spans="1:44" ht="30" customHeight="1">
      <c r="A760" s="94" t="str">
        <f t="shared" si="22"/>
        <v>43108-9-3-1</v>
      </c>
      <c r="B760" s="88">
        <v>43108</v>
      </c>
      <c r="C760" s="87" t="str">
        <f>VLOOKUP(A760,'Liste détentions mat2k'!$A$1:$I$2946,3,FALSE)</f>
        <v xml:space="preserve">GSBDD TOULON 2019             </v>
      </c>
      <c r="D760" s="89">
        <v>9</v>
      </c>
      <c r="E760" s="89">
        <v>3</v>
      </c>
      <c r="F760" s="89">
        <v>1</v>
      </c>
      <c r="G760" s="87" t="str">
        <f>IF('SUIVI DES VERIFICATIONS'!$D760="","",VLOOKUP(A760,'Liste détentions mat2k'!$A$1:$I$2946,5,FALSE))</f>
        <v xml:space="preserve">SSV - ECHELON DIRECTION       </v>
      </c>
      <c r="H760" s="87" t="str">
        <f>IF('SUIVI DES VERIFICATIONS'!$E760="","",VLOOKUP(A760,'Liste détentions mat2k'!$A$1:$I$2946,7,FALSE))</f>
        <v xml:space="preserve">BUREAU SUPPORT                </v>
      </c>
      <c r="I760" s="101" t="str">
        <f>IF('SUIVI DES VERIFICATIONS'!$F760="","",VLOOKUP(A760,'Liste détentions mat2k'!$A$1:$I$2946,9,FALSE))</f>
        <v xml:space="preserve">CASERNEMENT                   </v>
      </c>
      <c r="J760" s="108"/>
      <c r="K760" s="105" t="s">
        <v>525</v>
      </c>
      <c r="L760" s="105" t="s">
        <v>526</v>
      </c>
      <c r="M760" s="105" t="s">
        <v>525</v>
      </c>
      <c r="N760" s="105" t="s">
        <v>525</v>
      </c>
      <c r="O760" s="105" t="s">
        <v>525</v>
      </c>
      <c r="P760" s="105"/>
      <c r="Q760" s="105"/>
      <c r="R760" s="105"/>
      <c r="S760" s="105"/>
      <c r="T760" s="105"/>
      <c r="U760" s="113"/>
      <c r="V760" s="122">
        <v>43559</v>
      </c>
      <c r="W760" s="119" t="s">
        <v>542</v>
      </c>
      <c r="X760" s="119" t="s">
        <v>825</v>
      </c>
      <c r="Y760" s="127" t="s">
        <v>1002</v>
      </c>
      <c r="Z760" s="122">
        <v>43553</v>
      </c>
      <c r="AA760" s="131"/>
      <c r="AB760" s="149">
        <f>IF('SUIVI DES VERIFICATIONS'!$V760="","",IF('SUIVI DES VERIFICATIONS'!$V760&lt;='SUIVI DES VERIFICATIONS'!$AD760,0,'SUIVI DES VERIFICATIONS'!$V760-'SUIVI DES VERIFICATIONS'!$AD760))</f>
        <v>4</v>
      </c>
      <c r="AC760" s="138" t="str">
        <f t="shared" si="23"/>
        <v>MARS</v>
      </c>
      <c r="AD760" s="139">
        <f>VLOOKUP('SUIVI DES VERIFICATIONS'!$AC760,'Liste 2'!$D$1:$E$12,2,FALSE)</f>
        <v>43555</v>
      </c>
      <c r="AE760" s="138">
        <f>IF('SUIVI DES VERIFICATIONS'!$V760="","",(MONTH('SUIVI DES VERIFICATIONS'!$V760))-(MONTH('SUIVI DES VERIFICATIONS'!$AD760)))</f>
        <v>1</v>
      </c>
      <c r="AF760" s="138" t="str">
        <f>IF(V760="","",VLOOKUP(MONTH(V760),LISTES!$A$15:$B$26,2,FALSE))</f>
        <v>AVRIL</v>
      </c>
      <c r="AG760" s="140" t="s">
        <v>9</v>
      </c>
      <c r="AH760" s="87"/>
      <c r="AI760" s="87"/>
      <c r="AJ760" s="87" t="s">
        <v>529</v>
      </c>
      <c r="AK760" s="118">
        <v>43591</v>
      </c>
      <c r="AL760" s="87"/>
      <c r="AM760" s="119"/>
      <c r="AN760" s="127"/>
      <c r="AO760" s="162">
        <f>IF('SUIVI DES VERIFICATIONS'!$V760&gt;0,IF('SUIVI DES VERIFICATIONS'!$W760="",1,0),0)</f>
        <v>0</v>
      </c>
      <c r="AP760" s="141">
        <f>IF('SUIVI DES VERIFICATIONS'!$V760&gt;0,IF('SUIVI DES VERIFICATIONS'!$X760="",1,0),0)</f>
        <v>0</v>
      </c>
      <c r="AQ760" s="141">
        <f>IF('SUIVI DES VERIFICATIONS'!$V760&gt;0,IF('SUIVI DES VERIFICATIONS'!$AG760="",1,0),0)</f>
        <v>0</v>
      </c>
      <c r="AR760" s="150" t="str">
        <f>IF(Y760="","",VLOOKUP(Y760,'[1]TABLEAU LC1'!A:A,1,FALSE))</f>
        <v>2019-1124</v>
      </c>
    </row>
    <row r="761" spans="1:44" ht="30" customHeight="1">
      <c r="A761" s="95" t="str">
        <f t="shared" si="22"/>
        <v>43600-1--1</v>
      </c>
      <c r="B761" s="85">
        <v>43600</v>
      </c>
      <c r="C761" s="81" t="str">
        <f>VLOOKUP(A761,'Liste détentions mat2k'!$A$1:$I$2946,3,FALSE)</f>
        <v xml:space="preserve">GTR TLN                       </v>
      </c>
      <c r="D761" s="86">
        <v>1</v>
      </c>
      <c r="E761" s="86"/>
      <c r="F761" s="86">
        <v>1</v>
      </c>
      <c r="G761" s="81" t="str">
        <f>IF('SUIVI DES VERIFICATIONS'!$D761="","",VLOOKUP(A761,'Liste détentions mat2k'!$A$1:$I$2946,5,FALSE))</f>
        <v xml:space="preserve">COMMISSARIAT                  </v>
      </c>
      <c r="H761" s="81" t="str">
        <f>IF('SUIVI DES VERIFICATIONS'!$E761="","",VLOOKUP(A761,'Liste détentions mat2k'!$A$1:$I$2946,7,FALSE))</f>
        <v/>
      </c>
      <c r="I761" s="102" t="str">
        <f>IF('SUIVI DES VERIFICATIONS'!$F761="","",VLOOKUP(A761,'Liste détentions mat2k'!$A$1:$I$2946,9,FALSE))</f>
        <v xml:space="preserve">CASERNEMENT                   </v>
      </c>
      <c r="J761" s="109" t="s">
        <v>525</v>
      </c>
      <c r="K761" s="104" t="s">
        <v>525</v>
      </c>
      <c r="L761" s="104" t="s">
        <v>526</v>
      </c>
      <c r="M761" s="104" t="s">
        <v>525</v>
      </c>
      <c r="N761" s="104" t="s">
        <v>525</v>
      </c>
      <c r="O761" s="104" t="s">
        <v>525</v>
      </c>
      <c r="P761" s="104"/>
      <c r="Q761" s="104"/>
      <c r="R761" s="104"/>
      <c r="S761" s="104"/>
      <c r="T761" s="104"/>
      <c r="U761" s="114"/>
      <c r="V761" s="123">
        <v>43551</v>
      </c>
      <c r="W761" s="117" t="s">
        <v>542</v>
      </c>
      <c r="X761" s="117" t="s">
        <v>825</v>
      </c>
      <c r="Y761" s="128" t="s">
        <v>1017</v>
      </c>
      <c r="Z761" s="123">
        <v>43522</v>
      </c>
      <c r="AA761" s="132"/>
      <c r="AB761" s="151">
        <f>IF('SUIVI DES VERIFICATIONS'!$V761="","",IF('SUIVI DES VERIFICATIONS'!$V761&lt;='SUIVI DES VERIFICATIONS'!$AD761,0,'SUIVI DES VERIFICATIONS'!$V761-'SUIVI DES VERIFICATIONS'!$AD761))</f>
        <v>0</v>
      </c>
      <c r="AC761" s="134" t="str">
        <f t="shared" si="23"/>
        <v>MARS</v>
      </c>
      <c r="AD761" s="135">
        <f>VLOOKUP('SUIVI DES VERIFICATIONS'!$AC761,'Liste 2'!$D$1:$E$12,2,FALSE)</f>
        <v>43555</v>
      </c>
      <c r="AE761" s="134">
        <f>IF('SUIVI DES VERIFICATIONS'!$V761="","",(MONTH('SUIVI DES VERIFICATIONS'!$V761))-(MONTH('SUIVI DES VERIFICATIONS'!$AD761)))</f>
        <v>0</v>
      </c>
      <c r="AF761" s="134" t="str">
        <f>IF(V761="","",VLOOKUP(MONTH(V761),LISTES!$A$15:$B$26,2,FALSE))</f>
        <v>MARS</v>
      </c>
      <c r="AG761" s="136" t="s">
        <v>9</v>
      </c>
      <c r="AH761" s="81"/>
      <c r="AI761" s="81"/>
      <c r="AJ761" s="81"/>
      <c r="AK761" s="116"/>
      <c r="AL761" s="81"/>
      <c r="AM761" s="117"/>
      <c r="AN761" s="128"/>
      <c r="AO761" s="163">
        <f>IF('SUIVI DES VERIFICATIONS'!$V761&gt;0,IF('SUIVI DES VERIFICATIONS'!$W761="",1,0),0)</f>
        <v>0</v>
      </c>
      <c r="AP761" s="137">
        <f>IF('SUIVI DES VERIFICATIONS'!$V761&gt;0,IF('SUIVI DES VERIFICATIONS'!$X761="",1,0),0)</f>
        <v>0</v>
      </c>
      <c r="AQ761" s="137">
        <f>IF('SUIVI DES VERIFICATIONS'!$V761&gt;0,IF('SUIVI DES VERIFICATIONS'!$AG761="",1,0),0)</f>
        <v>0</v>
      </c>
      <c r="AR761" s="152" t="str">
        <f>IF(Y761="","",VLOOKUP(Y761,'[1]TABLEAU LC1'!A:A,1,FALSE))</f>
        <v>2019-1031</v>
      </c>
    </row>
    <row r="762" spans="1:44" ht="30" customHeight="1">
      <c r="A762" s="94" t="str">
        <f t="shared" si="22"/>
        <v>43600-1--2</v>
      </c>
      <c r="B762" s="88">
        <v>43600</v>
      </c>
      <c r="C762" s="87" t="str">
        <f>VLOOKUP(A762,'Liste détentions mat2k'!$A$1:$I$2946,3,FALSE)</f>
        <v xml:space="preserve">GTR TLN                       </v>
      </c>
      <c r="D762" s="89">
        <v>1</v>
      </c>
      <c r="E762" s="89"/>
      <c r="F762" s="89">
        <v>2</v>
      </c>
      <c r="G762" s="87" t="str">
        <f>IF('SUIVI DES VERIFICATIONS'!$D762="","",VLOOKUP(A762,'Liste détentions mat2k'!$A$1:$I$2946,5,FALSE))</f>
        <v xml:space="preserve">COMMISSARIAT                  </v>
      </c>
      <c r="H762" s="87" t="str">
        <f>IF('SUIVI DES VERIFICATIONS'!$E762="","",VLOOKUP(A762,'Liste détentions mat2k'!$A$1:$I$2946,7,FALSE))</f>
        <v/>
      </c>
      <c r="I762" s="101" t="str">
        <f>IF('SUIVI DES VERIFICATIONS'!$F762="","",VLOOKUP(A762,'Liste détentions mat2k'!$A$1:$I$2946,9,FALSE))</f>
        <v xml:space="preserve">EFFETS SPECIAUX               </v>
      </c>
      <c r="J762" s="108" t="s">
        <v>525</v>
      </c>
      <c r="K762" s="105"/>
      <c r="L762" s="105" t="s">
        <v>526</v>
      </c>
      <c r="M762" s="105" t="s">
        <v>525</v>
      </c>
      <c r="N762" s="105" t="s">
        <v>525</v>
      </c>
      <c r="O762" s="105" t="s">
        <v>525</v>
      </c>
      <c r="P762" s="105"/>
      <c r="Q762" s="105"/>
      <c r="R762" s="105"/>
      <c r="S762" s="105"/>
      <c r="T762" s="105"/>
      <c r="U762" s="113"/>
      <c r="V762" s="122">
        <v>43551</v>
      </c>
      <c r="W762" s="119" t="s">
        <v>542</v>
      </c>
      <c r="X762" s="119" t="s">
        <v>825</v>
      </c>
      <c r="Y762" s="127" t="s">
        <v>1018</v>
      </c>
      <c r="Z762" s="122">
        <v>43522</v>
      </c>
      <c r="AA762" s="131"/>
      <c r="AB762" s="149">
        <f>IF('SUIVI DES VERIFICATIONS'!$V762="","",IF('SUIVI DES VERIFICATIONS'!$V762&lt;='SUIVI DES VERIFICATIONS'!$AD762,0,'SUIVI DES VERIFICATIONS'!$V762-'SUIVI DES VERIFICATIONS'!$AD762))</f>
        <v>0</v>
      </c>
      <c r="AC762" s="138" t="str">
        <f t="shared" si="23"/>
        <v>MARS</v>
      </c>
      <c r="AD762" s="139">
        <f>VLOOKUP('SUIVI DES VERIFICATIONS'!$AC762,'Liste 2'!$D$1:$E$12,2,FALSE)</f>
        <v>43555</v>
      </c>
      <c r="AE762" s="138">
        <f>IF('SUIVI DES VERIFICATIONS'!$V762="","",(MONTH('SUIVI DES VERIFICATIONS'!$V762))-(MONTH('SUIVI DES VERIFICATIONS'!$AD762)))</f>
        <v>0</v>
      </c>
      <c r="AF762" s="138" t="str">
        <f>IF(V762="","",VLOOKUP(MONTH(V762),LISTES!$A$15:$B$26,2,FALSE))</f>
        <v>MARS</v>
      </c>
      <c r="AG762" s="140" t="s">
        <v>9</v>
      </c>
      <c r="AH762" s="87"/>
      <c r="AI762" s="87"/>
      <c r="AJ762" s="87" t="s">
        <v>529</v>
      </c>
      <c r="AK762" s="118">
        <v>43591</v>
      </c>
      <c r="AL762" s="87"/>
      <c r="AM762" s="119"/>
      <c r="AN762" s="127"/>
      <c r="AO762" s="162">
        <f>IF('SUIVI DES VERIFICATIONS'!$V762&gt;0,IF('SUIVI DES VERIFICATIONS'!$W762="",1,0),0)</f>
        <v>0</v>
      </c>
      <c r="AP762" s="141">
        <f>IF('SUIVI DES VERIFICATIONS'!$V762&gt;0,IF('SUIVI DES VERIFICATIONS'!$X762="",1,0),0)</f>
        <v>0</v>
      </c>
      <c r="AQ762" s="141">
        <f>IF('SUIVI DES VERIFICATIONS'!$V762&gt;0,IF('SUIVI DES VERIFICATIONS'!$AG762="",1,0),0)</f>
        <v>0</v>
      </c>
      <c r="AR762" s="150" t="str">
        <f>IF(Y762="","",VLOOKUP(Y762,'[1]TABLEAU LC1'!A:A,1,FALSE))</f>
        <v>2019-1032</v>
      </c>
    </row>
    <row r="763" spans="1:44" ht="30" customHeight="1">
      <c r="A763" s="95" t="str">
        <f t="shared" si="22"/>
        <v>14481-10--20</v>
      </c>
      <c r="B763" s="85">
        <v>14481</v>
      </c>
      <c r="C763" s="81" t="str">
        <f>VLOOKUP(A763,'Liste détentions mat2k'!$A$1:$I$2946,3,FALSE)</f>
        <v xml:space="preserve">JONQUILLE                     </v>
      </c>
      <c r="D763" s="86">
        <v>10</v>
      </c>
      <c r="E763" s="86"/>
      <c r="F763" s="86">
        <v>20</v>
      </c>
      <c r="G763" s="81" t="str">
        <f>IF('SUIVI DES VERIFICATIONS'!$D763="","",VLOOKUP(A763,'Liste détentions mat2k'!$A$1:$I$2946,5,FALSE))</f>
        <v xml:space="preserve">PONT/OPERATIONS               </v>
      </c>
      <c r="H763" s="81" t="str">
        <f>IF('SUIVI DES VERIFICATIONS'!$E763="","",VLOOKUP(A763,'Liste détentions mat2k'!$A$1:$I$2946,7,FALSE))</f>
        <v/>
      </c>
      <c r="I763" s="102" t="str">
        <f>IF('SUIVI DES VERIFICATIONS'!$F763="","",VLOOKUP(A763,'Liste détentions mat2k'!$A$1:$I$2946,9,FALSE))</f>
        <v xml:space="preserve">PAVILLONS                     </v>
      </c>
      <c r="J763" s="109" t="s">
        <v>525</v>
      </c>
      <c r="K763" s="104" t="s">
        <v>525</v>
      </c>
      <c r="L763" s="104" t="s">
        <v>525</v>
      </c>
      <c r="M763" s="104" t="s">
        <v>525</v>
      </c>
      <c r="N763" s="104" t="s">
        <v>525</v>
      </c>
      <c r="O763" s="104" t="s">
        <v>526</v>
      </c>
      <c r="P763" s="104"/>
      <c r="Q763" s="104"/>
      <c r="R763" s="104"/>
      <c r="S763" s="104"/>
      <c r="T763" s="104"/>
      <c r="U763" s="114"/>
      <c r="V763" s="123">
        <v>43529</v>
      </c>
      <c r="W763" s="117" t="s">
        <v>542</v>
      </c>
      <c r="X763" s="117" t="s">
        <v>825</v>
      </c>
      <c r="Y763" s="128" t="s">
        <v>773</v>
      </c>
      <c r="Z763" s="123"/>
      <c r="AA763" s="132"/>
      <c r="AB763" s="151">
        <f>IF('SUIVI DES VERIFICATIONS'!$V763="","",IF('SUIVI DES VERIFICATIONS'!$V763&lt;='SUIVI DES VERIFICATIONS'!$AD763,0,'SUIVI DES VERIFICATIONS'!$V763-'SUIVI DES VERIFICATIONS'!$AD763))</f>
        <v>0</v>
      </c>
      <c r="AC763" s="134" t="str">
        <f t="shared" si="23"/>
        <v>JUIN</v>
      </c>
      <c r="AD763" s="135">
        <f>VLOOKUP('SUIVI DES VERIFICATIONS'!$AC763,'Liste 2'!$D$1:$E$12,2,FALSE)</f>
        <v>43646</v>
      </c>
      <c r="AE763" s="134">
        <f>IF('SUIVI DES VERIFICATIONS'!$V763="","",(MONTH('SUIVI DES VERIFICATIONS'!$V763))-(MONTH('SUIVI DES VERIFICATIONS'!$AD763)))</f>
        <v>-3</v>
      </c>
      <c r="AF763" s="134" t="str">
        <f>IF(V763="","",VLOOKUP(MONTH(V763),LISTES!$A$15:$B$26,2,FALSE))</f>
        <v>MARS</v>
      </c>
      <c r="AG763" s="136" t="s">
        <v>7</v>
      </c>
      <c r="AH763" s="81"/>
      <c r="AI763" s="81"/>
      <c r="AJ763" s="81" t="s">
        <v>529</v>
      </c>
      <c r="AK763" s="116">
        <v>43539</v>
      </c>
      <c r="AL763" s="81"/>
      <c r="AM763" s="117"/>
      <c r="AN763" s="128"/>
      <c r="AO763" s="163">
        <f>IF('SUIVI DES VERIFICATIONS'!$V763&gt;0,IF('SUIVI DES VERIFICATIONS'!$W763="",1,0),0)</f>
        <v>0</v>
      </c>
      <c r="AP763" s="137">
        <f>IF('SUIVI DES VERIFICATIONS'!$V763&gt;0,IF('SUIVI DES VERIFICATIONS'!$X763="",1,0),0)</f>
        <v>0</v>
      </c>
      <c r="AQ763" s="137">
        <f>IF('SUIVI DES VERIFICATIONS'!$V763&gt;0,IF('SUIVI DES VERIFICATIONS'!$AG763="",1,0),0)</f>
        <v>0</v>
      </c>
      <c r="AR763" s="152" t="str">
        <f>IF(Y763="","",VLOOKUP(Y763,'[1]TABLEAU LC1'!A:A,1,FALSE))</f>
        <v>2019-577</v>
      </c>
    </row>
    <row r="764" spans="1:44" ht="30" customHeight="1">
      <c r="A764" s="94" t="str">
        <f t="shared" si="22"/>
        <v>14481-70--20</v>
      </c>
      <c r="B764" s="88">
        <v>14481</v>
      </c>
      <c r="C764" s="87" t="str">
        <f>VLOOKUP(A764,'Liste détentions mat2k'!$A$1:$I$2946,3,FALSE)</f>
        <v xml:space="preserve">JONQUILLE                     </v>
      </c>
      <c r="D764" s="89">
        <v>70</v>
      </c>
      <c r="E764" s="89"/>
      <c r="F764" s="89">
        <v>20</v>
      </c>
      <c r="G764" s="87" t="str">
        <f>IF('SUIVI DES VERIFICATIONS'!$D764="","",VLOOKUP(A764,'Liste détentions mat2k'!$A$1:$I$2946,5,FALSE))</f>
        <v xml:space="preserve">FLOTTEUR MOBILITE             </v>
      </c>
      <c r="H764" s="87" t="str">
        <f>IF('SUIVI DES VERIFICATIONS'!$E764="","",VLOOKUP(A764,'Liste détentions mat2k'!$A$1:$I$2946,7,FALSE))</f>
        <v/>
      </c>
      <c r="I764" s="101" t="str">
        <f>IF('SUIVI DES VERIFICATIONS'!$F764="","",VLOOKUP(A764,'Liste détentions mat2k'!$A$1:$I$2946,9,FALSE))</f>
        <v xml:space="preserve">CASERNEMENT                   </v>
      </c>
      <c r="J764" s="108" t="s">
        <v>525</v>
      </c>
      <c r="K764" s="105" t="s">
        <v>525</v>
      </c>
      <c r="L764" s="105" t="s">
        <v>525</v>
      </c>
      <c r="M764" s="105" t="s">
        <v>526</v>
      </c>
      <c r="N764" s="105" t="s">
        <v>525</v>
      </c>
      <c r="O764" s="105" t="s">
        <v>525</v>
      </c>
      <c r="P764" s="105"/>
      <c r="Q764" s="105"/>
      <c r="R764" s="105"/>
      <c r="S764" s="105"/>
      <c r="T764" s="105"/>
      <c r="U764" s="113"/>
      <c r="V764" s="122">
        <v>43529</v>
      </c>
      <c r="W764" s="119" t="s">
        <v>542</v>
      </c>
      <c r="X764" s="119" t="s">
        <v>825</v>
      </c>
      <c r="Y764" s="127" t="s">
        <v>774</v>
      </c>
      <c r="Z764" s="122"/>
      <c r="AA764" s="131"/>
      <c r="AB764" s="149">
        <f>IF('SUIVI DES VERIFICATIONS'!$V764="","",IF('SUIVI DES VERIFICATIONS'!$V764&lt;='SUIVI DES VERIFICATIONS'!$AD764,0,'SUIVI DES VERIFICATIONS'!$V764-'SUIVI DES VERIFICATIONS'!$AD764))</f>
        <v>0</v>
      </c>
      <c r="AC764" s="138" t="str">
        <f t="shared" si="23"/>
        <v>AVRIL</v>
      </c>
      <c r="AD764" s="139">
        <f>VLOOKUP('SUIVI DES VERIFICATIONS'!$AC764,'Liste 2'!$D$1:$E$12,2,FALSE)</f>
        <v>43585</v>
      </c>
      <c r="AE764" s="138">
        <f>IF('SUIVI DES VERIFICATIONS'!$V764="","",(MONTH('SUIVI DES VERIFICATIONS'!$V764))-(MONTH('SUIVI DES VERIFICATIONS'!$AD764)))</f>
        <v>-1</v>
      </c>
      <c r="AF764" s="138" t="str">
        <f>IF(V764="","",VLOOKUP(MONTH(V764),LISTES!$A$15:$B$26,2,FALSE))</f>
        <v>MARS</v>
      </c>
      <c r="AG764" s="140" t="s">
        <v>7</v>
      </c>
      <c r="AH764" s="87"/>
      <c r="AI764" s="87"/>
      <c r="AJ764" s="87" t="s">
        <v>529</v>
      </c>
      <c r="AK764" s="118">
        <v>43539</v>
      </c>
      <c r="AL764" s="87"/>
      <c r="AM764" s="119"/>
      <c r="AN764" s="127"/>
      <c r="AO764" s="162">
        <f>IF('SUIVI DES VERIFICATIONS'!$V764&gt;0,IF('SUIVI DES VERIFICATIONS'!$W764="",1,0),0)</f>
        <v>0</v>
      </c>
      <c r="AP764" s="141">
        <f>IF('SUIVI DES VERIFICATIONS'!$V764&gt;0,IF('SUIVI DES VERIFICATIONS'!$X764="",1,0),0)</f>
        <v>0</v>
      </c>
      <c r="AQ764" s="141">
        <f>IF('SUIVI DES VERIFICATIONS'!$V764&gt;0,IF('SUIVI DES VERIFICATIONS'!$AG764="",1,0),0)</f>
        <v>0</v>
      </c>
      <c r="AR764" s="150" t="str">
        <f>IF(Y764="","",VLOOKUP(Y764,'[1]TABLEAU LC1'!A:A,1,FALSE))</f>
        <v>2019-578</v>
      </c>
    </row>
    <row r="765" spans="1:44" ht="30" customHeight="1">
      <c r="A765" s="95" t="str">
        <f t="shared" si="22"/>
        <v>14481-80--11</v>
      </c>
      <c r="B765" s="85">
        <v>14481</v>
      </c>
      <c r="C765" s="81" t="str">
        <f>VLOOKUP(A765,'Liste détentions mat2k'!$A$1:$I$2946,3,FALSE)</f>
        <v xml:space="preserve">JONQUILLE                     </v>
      </c>
      <c r="D765" s="86">
        <v>80</v>
      </c>
      <c r="E765" s="86"/>
      <c r="F765" s="86">
        <v>11</v>
      </c>
      <c r="G765" s="81" t="str">
        <f>IF('SUIVI DES VERIFICATIONS'!$D765="","",VLOOKUP(A765,'Liste détentions mat2k'!$A$1:$I$2946,5,FALSE))</f>
        <v xml:space="preserve">COMMISSARIAT/SANTE            </v>
      </c>
      <c r="H765" s="81" t="str">
        <f>IF('SUIVI DES VERIFICATIONS'!$E765="","",VLOOKUP(A765,'Liste détentions mat2k'!$A$1:$I$2946,7,FALSE))</f>
        <v/>
      </c>
      <c r="I765" s="102" t="str">
        <f>IF('SUIVI DES VERIFICATIONS'!$F765="","",VLOOKUP(A765,'Liste détentions mat2k'!$A$1:$I$2946,9,FALSE))</f>
        <v xml:space="preserve">TABLE OFFICIER                </v>
      </c>
      <c r="J765" s="109" t="s">
        <v>525</v>
      </c>
      <c r="K765" s="104" t="s">
        <v>525</v>
      </c>
      <c r="L765" s="104" t="s">
        <v>526</v>
      </c>
      <c r="M765" s="104" t="s">
        <v>525</v>
      </c>
      <c r="N765" s="104" t="s">
        <v>525</v>
      </c>
      <c r="O765" s="104" t="s">
        <v>525</v>
      </c>
      <c r="P765" s="104"/>
      <c r="Q765" s="104"/>
      <c r="R765" s="104"/>
      <c r="S765" s="104"/>
      <c r="T765" s="104"/>
      <c r="U765" s="114"/>
      <c r="V765" s="123">
        <v>43521</v>
      </c>
      <c r="W765" s="117" t="s">
        <v>542</v>
      </c>
      <c r="X765" s="117" t="s">
        <v>825</v>
      </c>
      <c r="Y765" s="128" t="s">
        <v>772</v>
      </c>
      <c r="Z765" s="123">
        <v>43522</v>
      </c>
      <c r="AA765" s="132"/>
      <c r="AB765" s="151">
        <f>IF('SUIVI DES VERIFICATIONS'!$V765="","",IF('SUIVI DES VERIFICATIONS'!$V765&lt;='SUIVI DES VERIFICATIONS'!$AD765,0,'SUIVI DES VERIFICATIONS'!$V765-'SUIVI DES VERIFICATIONS'!$AD765))</f>
        <v>0</v>
      </c>
      <c r="AC765" s="134" t="str">
        <f t="shared" si="23"/>
        <v>MARS</v>
      </c>
      <c r="AD765" s="135">
        <f>VLOOKUP('SUIVI DES VERIFICATIONS'!$AC765,'Liste 2'!$D$1:$E$12,2,FALSE)</f>
        <v>43555</v>
      </c>
      <c r="AE765" s="134">
        <f>IF('SUIVI DES VERIFICATIONS'!$V765="","",(MONTH('SUIVI DES VERIFICATIONS'!$V765))-(MONTH('SUIVI DES VERIFICATIONS'!$AD765)))</f>
        <v>-1</v>
      </c>
      <c r="AF765" s="134" t="str">
        <f>IF(V765="","",VLOOKUP(MONTH(V765),LISTES!$A$15:$B$26,2,FALSE))</f>
        <v>FEVRIER</v>
      </c>
      <c r="AG765" s="136" t="s">
        <v>7</v>
      </c>
      <c r="AH765" s="81" t="s">
        <v>526</v>
      </c>
      <c r="AI765" s="81"/>
      <c r="AJ765" s="81"/>
      <c r="AK765" s="116"/>
      <c r="AL765" s="81"/>
      <c r="AM765" s="117"/>
      <c r="AN765" s="128"/>
      <c r="AO765" s="163">
        <f>IF('SUIVI DES VERIFICATIONS'!$V765&gt;0,IF('SUIVI DES VERIFICATIONS'!$W765="",1,0),0)</f>
        <v>0</v>
      </c>
      <c r="AP765" s="137">
        <f>IF('SUIVI DES VERIFICATIONS'!$V765&gt;0,IF('SUIVI DES VERIFICATIONS'!$X765="",1,0),0)</f>
        <v>0</v>
      </c>
      <c r="AQ765" s="137">
        <f>IF('SUIVI DES VERIFICATIONS'!$V765&gt;0,IF('SUIVI DES VERIFICATIONS'!$AG765="",1,0),0)</f>
        <v>0</v>
      </c>
      <c r="AR765" s="152" t="str">
        <f>IF(Y765="","",VLOOKUP(Y765,'[1]TABLEAU LC1'!A:A,1,FALSE))</f>
        <v>2019-496</v>
      </c>
    </row>
    <row r="766" spans="1:44" ht="30" customHeight="1">
      <c r="A766" s="94" t="str">
        <f t="shared" si="22"/>
        <v>14481-80--12</v>
      </c>
      <c r="B766" s="88">
        <v>14481</v>
      </c>
      <c r="C766" s="87" t="str">
        <f>VLOOKUP(A766,'Liste détentions mat2k'!$A$1:$I$2946,3,FALSE)</f>
        <v xml:space="preserve">JONQUILLE                     </v>
      </c>
      <c r="D766" s="89">
        <v>80</v>
      </c>
      <c r="E766" s="89"/>
      <c r="F766" s="89">
        <v>12</v>
      </c>
      <c r="G766" s="87" t="str">
        <f>IF('SUIVI DES VERIFICATIONS'!$D766="","",VLOOKUP(A766,'Liste détentions mat2k'!$A$1:$I$2946,5,FALSE))</f>
        <v xml:space="preserve">COMMISSARIAT/SANTE            </v>
      </c>
      <c r="H766" s="87" t="str">
        <f>IF('SUIVI DES VERIFICATIONS'!$E766="","",VLOOKUP(A766,'Liste détentions mat2k'!$A$1:$I$2946,7,FALSE))</f>
        <v/>
      </c>
      <c r="I766" s="101" t="str">
        <f>IF('SUIVI DES VERIFICATIONS'!$F766="","",VLOOKUP(A766,'Liste détentions mat2k'!$A$1:$I$2946,9,FALSE))</f>
        <v xml:space="preserve">DIVERS                        </v>
      </c>
      <c r="J766" s="108" t="s">
        <v>525</v>
      </c>
      <c r="K766" s="105" t="s">
        <v>526</v>
      </c>
      <c r="L766" s="105" t="s">
        <v>525</v>
      </c>
      <c r="M766" s="105" t="s">
        <v>525</v>
      </c>
      <c r="N766" s="105" t="s">
        <v>525</v>
      </c>
      <c r="O766" s="105" t="s">
        <v>525</v>
      </c>
      <c r="P766" s="105"/>
      <c r="Q766" s="105"/>
      <c r="R766" s="105"/>
      <c r="S766" s="105"/>
      <c r="T766" s="105"/>
      <c r="U766" s="113"/>
      <c r="V766" s="122">
        <v>43529</v>
      </c>
      <c r="W766" s="119" t="s">
        <v>542</v>
      </c>
      <c r="X766" s="119" t="s">
        <v>825</v>
      </c>
      <c r="Y766" s="127" t="s">
        <v>775</v>
      </c>
      <c r="Z766" s="122">
        <v>43493</v>
      </c>
      <c r="AA766" s="131"/>
      <c r="AB766" s="149">
        <f>IF('SUIVI DES VERIFICATIONS'!$V766="","",IF('SUIVI DES VERIFICATIONS'!$V766&lt;='SUIVI DES VERIFICATIONS'!$AD766,0,'SUIVI DES VERIFICATIONS'!$V766-'SUIVI DES VERIFICATIONS'!$AD766))</f>
        <v>5</v>
      </c>
      <c r="AC766" s="138" t="str">
        <f t="shared" si="23"/>
        <v>FEVRIER</v>
      </c>
      <c r="AD766" s="139">
        <f>VLOOKUP('SUIVI DES VERIFICATIONS'!$AC766,'Liste 2'!$D$1:$E$12,2,FALSE)</f>
        <v>43524</v>
      </c>
      <c r="AE766" s="138">
        <f>IF('SUIVI DES VERIFICATIONS'!$V766="","",(MONTH('SUIVI DES VERIFICATIONS'!$V766))-(MONTH('SUIVI DES VERIFICATIONS'!$AD766)))</f>
        <v>1</v>
      </c>
      <c r="AF766" s="138" t="str">
        <f>IF(V766="","",VLOOKUP(MONTH(V766),LISTES!$A$15:$B$26,2,FALSE))</f>
        <v>MARS</v>
      </c>
      <c r="AG766" s="140" t="s">
        <v>7</v>
      </c>
      <c r="AH766" s="87"/>
      <c r="AI766" s="87"/>
      <c r="AJ766" s="87"/>
      <c r="AK766" s="118"/>
      <c r="AL766" s="87"/>
      <c r="AM766" s="119"/>
      <c r="AN766" s="127"/>
      <c r="AO766" s="162">
        <f>IF('SUIVI DES VERIFICATIONS'!$V766&gt;0,IF('SUIVI DES VERIFICATIONS'!$W766="",1,0),0)</f>
        <v>0</v>
      </c>
      <c r="AP766" s="141">
        <f>IF('SUIVI DES VERIFICATIONS'!$V766&gt;0,IF('SUIVI DES VERIFICATIONS'!$X766="",1,0),0)</f>
        <v>0</v>
      </c>
      <c r="AQ766" s="141">
        <f>IF('SUIVI DES VERIFICATIONS'!$V766&gt;0,IF('SUIVI DES VERIFICATIONS'!$AG766="",1,0),0)</f>
        <v>0</v>
      </c>
      <c r="AR766" s="150" t="str">
        <f>IF(Y766="","",VLOOKUP(Y766,'[1]TABLEAU LC1'!A:A,1,FALSE))</f>
        <v>2019-579</v>
      </c>
    </row>
    <row r="767" spans="1:44" ht="30" customHeight="1">
      <c r="A767" s="95" t="str">
        <f t="shared" si="22"/>
        <v>14481-80--14</v>
      </c>
      <c r="B767" s="85">
        <v>14481</v>
      </c>
      <c r="C767" s="81" t="str">
        <f>VLOOKUP(A767,'Liste détentions mat2k'!$A$1:$I$2946,3,FALSE)</f>
        <v xml:space="preserve">JONQUILLE                     </v>
      </c>
      <c r="D767" s="86">
        <v>80</v>
      </c>
      <c r="E767" s="86"/>
      <c r="F767" s="86">
        <v>14</v>
      </c>
      <c r="G767" s="81" t="str">
        <f>IF('SUIVI DES VERIFICATIONS'!$D767="","",VLOOKUP(A767,'Liste détentions mat2k'!$A$1:$I$2946,5,FALSE))</f>
        <v xml:space="preserve">COMMISSARIAT/SANTE            </v>
      </c>
      <c r="H767" s="81" t="str">
        <f>IF('SUIVI DES VERIFICATIONS'!$E767="","",VLOOKUP(A767,'Liste détentions mat2k'!$A$1:$I$2946,7,FALSE))</f>
        <v/>
      </c>
      <c r="I767" s="102" t="str">
        <f>IF('SUIVI DES VERIFICATIONS'!$F767="","",VLOOKUP(A767,'Liste détentions mat2k'!$A$1:$I$2946,9,FALSE))</f>
        <v xml:space="preserve">EFFETS SPECIAUX               </v>
      </c>
      <c r="J767" s="109" t="s">
        <v>525</v>
      </c>
      <c r="K767" s="104" t="s">
        <v>525</v>
      </c>
      <c r="L767" s="104" t="s">
        <v>525</v>
      </c>
      <c r="M767" s="104" t="s">
        <v>526</v>
      </c>
      <c r="N767" s="104" t="s">
        <v>525</v>
      </c>
      <c r="O767" s="104" t="s">
        <v>525</v>
      </c>
      <c r="P767" s="104"/>
      <c r="Q767" s="104"/>
      <c r="R767" s="104"/>
      <c r="S767" s="104"/>
      <c r="T767" s="104"/>
      <c r="U767" s="114"/>
      <c r="V767" s="123">
        <v>43529</v>
      </c>
      <c r="W767" s="117" t="s">
        <v>542</v>
      </c>
      <c r="X767" s="117" t="s">
        <v>825</v>
      </c>
      <c r="Y767" s="128" t="s">
        <v>776</v>
      </c>
      <c r="Z767" s="123"/>
      <c r="AA767" s="132"/>
      <c r="AB767" s="151">
        <f>IF('SUIVI DES VERIFICATIONS'!$V767="","",IF('SUIVI DES VERIFICATIONS'!$V767&lt;='SUIVI DES VERIFICATIONS'!$AD767,0,'SUIVI DES VERIFICATIONS'!$V767-'SUIVI DES VERIFICATIONS'!$AD767))</f>
        <v>0</v>
      </c>
      <c r="AC767" s="134" t="str">
        <f t="shared" si="23"/>
        <v>AVRIL</v>
      </c>
      <c r="AD767" s="135">
        <f>VLOOKUP('SUIVI DES VERIFICATIONS'!$AC767,'Liste 2'!$D$1:$E$12,2,FALSE)</f>
        <v>43585</v>
      </c>
      <c r="AE767" s="134">
        <f>IF('SUIVI DES VERIFICATIONS'!$V767="","",(MONTH('SUIVI DES VERIFICATIONS'!$V767))-(MONTH('SUIVI DES VERIFICATIONS'!$AD767)))</f>
        <v>-1</v>
      </c>
      <c r="AF767" s="134" t="str">
        <f>IF(V767="","",VLOOKUP(MONTH(V767),LISTES!$A$15:$B$26,2,FALSE))</f>
        <v>MARS</v>
      </c>
      <c r="AG767" s="136" t="s">
        <v>7</v>
      </c>
      <c r="AH767" s="81"/>
      <c r="AI767" s="81"/>
      <c r="AJ767" s="81" t="s">
        <v>529</v>
      </c>
      <c r="AK767" s="116">
        <v>43539</v>
      </c>
      <c r="AL767" s="81"/>
      <c r="AM767" s="117"/>
      <c r="AN767" s="128"/>
      <c r="AO767" s="163">
        <f>IF('SUIVI DES VERIFICATIONS'!$V767&gt;0,IF('SUIVI DES VERIFICATIONS'!$W767="",1,0),0)</f>
        <v>0</v>
      </c>
      <c r="AP767" s="137">
        <f>IF('SUIVI DES VERIFICATIONS'!$V767&gt;0,IF('SUIVI DES VERIFICATIONS'!$X767="",1,0),0)</f>
        <v>0</v>
      </c>
      <c r="AQ767" s="137">
        <f>IF('SUIVI DES VERIFICATIONS'!$V767&gt;0,IF('SUIVI DES VERIFICATIONS'!$AG767="",1,0),0)</f>
        <v>0</v>
      </c>
      <c r="AR767" s="152" t="str">
        <f>IF(Y767="","",VLOOKUP(Y767,'[1]TABLEAU LC1'!A:A,1,FALSE))</f>
        <v>2019-580</v>
      </c>
    </row>
    <row r="768" spans="1:44" ht="30" customHeight="1">
      <c r="A768" s="94" t="str">
        <f t="shared" si="22"/>
        <v>14440-3--1</v>
      </c>
      <c r="B768" s="88">
        <v>14440</v>
      </c>
      <c r="C768" s="87" t="str">
        <f>VLOOKUP(A768,'Liste détentions mat2k'!$A$1:$I$2946,3,FALSE)</f>
        <v xml:space="preserve">L ADROIT                      </v>
      </c>
      <c r="D768" s="89">
        <v>3</v>
      </c>
      <c r="E768" s="89"/>
      <c r="F768" s="89">
        <v>1</v>
      </c>
      <c r="G768" s="87" t="str">
        <f>IF('SUIVI DES VERIFICATIONS'!$D768="","",VLOOKUP(A768,'Liste détentions mat2k'!$A$1:$I$2946,5,FALSE))</f>
        <v xml:space="preserve">PLATE FORME                   </v>
      </c>
      <c r="H768" s="87" t="str">
        <f>IF('SUIVI DES VERIFICATIONS'!$E768="","",VLOOKUP(A768,'Liste détentions mat2k'!$A$1:$I$2946,7,FALSE))</f>
        <v/>
      </c>
      <c r="I768" s="101" t="str">
        <f>IF('SUIVI DES VERIFICATIONS'!$F768="","",VLOOKUP(A768,'Liste détentions mat2k'!$A$1:$I$2946,9,FALSE))</f>
        <v xml:space="preserve">SECURITE                      </v>
      </c>
      <c r="J768" s="108" t="s">
        <v>525</v>
      </c>
      <c r="K768" s="105" t="s">
        <v>526</v>
      </c>
      <c r="L768" s="105" t="s">
        <v>525</v>
      </c>
      <c r="M768" s="105"/>
      <c r="N768" s="105"/>
      <c r="O768" s="105"/>
      <c r="P768" s="105"/>
      <c r="Q768" s="105"/>
      <c r="R768" s="105"/>
      <c r="S768" s="105"/>
      <c r="T768" s="105"/>
      <c r="U768" s="113"/>
      <c r="V768" s="122"/>
      <c r="W768" s="119"/>
      <c r="X768" s="119"/>
      <c r="Y768" s="127"/>
      <c r="Z768" s="122"/>
      <c r="AA768" s="131"/>
      <c r="AB768" s="149" t="str">
        <f>IF('SUIVI DES VERIFICATIONS'!$V768="","",IF('SUIVI DES VERIFICATIONS'!$V768&lt;='SUIVI DES VERIFICATIONS'!$AD768,0,'SUIVI DES VERIFICATIONS'!$V768-'SUIVI DES VERIFICATIONS'!$AD768))</f>
        <v/>
      </c>
      <c r="AC768" s="138" t="str">
        <f t="shared" si="23"/>
        <v>FEVRIER</v>
      </c>
      <c r="AD768" s="139">
        <f>VLOOKUP('SUIVI DES VERIFICATIONS'!$AC768,'Liste 2'!$D$1:$E$12,2,FALSE)</f>
        <v>43524</v>
      </c>
      <c r="AE768" s="138" t="str">
        <f>IF('SUIVI DES VERIFICATIONS'!$V768="","",(MONTH('SUIVI DES VERIFICATIONS'!$V768))-(MONTH('SUIVI DES VERIFICATIONS'!$AD768)))</f>
        <v/>
      </c>
      <c r="AF768" s="138" t="str">
        <f>IF(V768="","",VLOOKUP(MONTH(V768),LISTES!$A$15:$B$26,2,FALSE))</f>
        <v/>
      </c>
      <c r="AG768" s="140"/>
      <c r="AH768" s="87"/>
      <c r="AI768" s="87"/>
      <c r="AJ768" s="87" t="s">
        <v>529</v>
      </c>
      <c r="AK768" s="118"/>
      <c r="AL768" s="87"/>
      <c r="AM768" s="119"/>
      <c r="AN768" s="127"/>
      <c r="AO768" s="162">
        <f>IF('SUIVI DES VERIFICATIONS'!$V768&gt;0,IF('SUIVI DES VERIFICATIONS'!$W768="",1,0),0)</f>
        <v>0</v>
      </c>
      <c r="AP768" s="141">
        <f>IF('SUIVI DES VERIFICATIONS'!$V768&gt;0,IF('SUIVI DES VERIFICATIONS'!$X768="",1,0),0)</f>
        <v>0</v>
      </c>
      <c r="AQ768" s="141">
        <f>IF('SUIVI DES VERIFICATIONS'!$V768&gt;0,IF('SUIVI DES VERIFICATIONS'!$AG768="",1,0),0)</f>
        <v>0</v>
      </c>
      <c r="AR768" s="150" t="str">
        <f>IF(Y768="","",VLOOKUP(Y768,'[1]TABLEAU LC1'!A:A,1,FALSE))</f>
        <v/>
      </c>
    </row>
    <row r="769" spans="1:44" ht="30" customHeight="1">
      <c r="A769" s="95" t="str">
        <f t="shared" ref="A769:A832" si="24">CONCATENATE(B769,"-",D769,"-",E769,"-",F769)</f>
        <v>63019-1-0-1</v>
      </c>
      <c r="B769" s="85" t="s">
        <v>536</v>
      </c>
      <c r="C769" s="81" t="str">
        <f>VLOOKUP(A769,'Liste détentions mat2k'!$A$1:$I$2946,3,FALSE)</f>
        <v xml:space="preserve">BSAM LOIRE                    </v>
      </c>
      <c r="D769" s="86">
        <v>1</v>
      </c>
      <c r="E769" s="86">
        <v>0</v>
      </c>
      <c r="F769" s="86">
        <v>1</v>
      </c>
      <c r="G769" s="81" t="str">
        <f>IF('SUIVI DES VERIFICATIONS'!$D769="","",VLOOKUP(A769,'Liste détentions mat2k'!$A$1:$I$2946,5,FALSE))</f>
        <v xml:space="preserve">PONT/OPERATIONS               </v>
      </c>
      <c r="H769" s="81" t="str">
        <f>IF('SUIVI DES VERIFICATIONS'!$E769="","",VLOOKUP(A769,'Liste détentions mat2k'!$A$1:$I$2946,7,FALSE))</f>
        <v xml:space="preserve">MAN                           </v>
      </c>
      <c r="I769" s="102" t="str">
        <f>IF('SUIVI DES VERIFICATIONS'!$F769="","",VLOOKUP(A769,'Liste détentions mat2k'!$A$1:$I$2946,9,FALSE))</f>
        <v xml:space="preserve">EFFETS SPECIAUX               </v>
      </c>
      <c r="J769" s="109" t="s">
        <v>525</v>
      </c>
      <c r="K769" s="104" t="s">
        <v>526</v>
      </c>
      <c r="L769" s="104" t="s">
        <v>525</v>
      </c>
      <c r="M769" s="104"/>
      <c r="N769" s="104" t="s">
        <v>525</v>
      </c>
      <c r="O769" s="104" t="s">
        <v>525</v>
      </c>
      <c r="P769" s="104"/>
      <c r="Q769" s="104"/>
      <c r="R769" s="104"/>
      <c r="S769" s="104"/>
      <c r="T769" s="104"/>
      <c r="U769" s="114"/>
      <c r="V769" s="123">
        <v>43522</v>
      </c>
      <c r="W769" s="117" t="s">
        <v>542</v>
      </c>
      <c r="X769" s="117" t="s">
        <v>825</v>
      </c>
      <c r="Y769" s="128" t="s">
        <v>723</v>
      </c>
      <c r="Z769" s="123">
        <v>43493</v>
      </c>
      <c r="AA769" s="132"/>
      <c r="AB769" s="151">
        <f>IF('SUIVI DES VERIFICATIONS'!$V769="","",IF('SUIVI DES VERIFICATIONS'!$V769&lt;='SUIVI DES VERIFICATIONS'!$AD769,0,'SUIVI DES VERIFICATIONS'!$V769-'SUIVI DES VERIFICATIONS'!$AD769))</f>
        <v>0</v>
      </c>
      <c r="AC769" s="134" t="str">
        <f t="shared" ref="AC769:AC800" si="25">IF(J769&lt;&gt;"","JANVIER",IF(K769&lt;&gt;"","FEVRIER",IF(L769&lt;&gt;"","MARS",IF(M769&lt;&gt;"","AVRIL",IF(N769&lt;&gt;"","MAI",IF(O769&lt;&gt;"","JUIN",IF(P769&lt;&gt;"","JUILLET",IF(Q769&lt;&gt;"","AOUT",IF(R769&lt;&gt;"","SEPTEMBRE",IF(S769&lt;&gt;"","OCTOBRE",IF(T769&lt;&gt;"","NOVEMBRE",IF(U769&lt;&gt;"","DECEMBRE",""))))))))))))</f>
        <v>FEVRIER</v>
      </c>
      <c r="AD769" s="135">
        <f>VLOOKUP('SUIVI DES VERIFICATIONS'!$AC769,'Liste 2'!$D$1:$E$12,2,FALSE)</f>
        <v>43524</v>
      </c>
      <c r="AE769" s="134">
        <f>IF('SUIVI DES VERIFICATIONS'!$V769="","",(MONTH('SUIVI DES VERIFICATIONS'!$V769))-(MONTH('SUIVI DES VERIFICATIONS'!$AD769)))</f>
        <v>0</v>
      </c>
      <c r="AF769" s="134" t="str">
        <f>IF(V769="","",VLOOKUP(MONTH(V769),LISTES!$A$15:$B$26,2,FALSE))</f>
        <v>FEVRIER</v>
      </c>
      <c r="AG769" s="136" t="s">
        <v>7</v>
      </c>
      <c r="AH769" s="81"/>
      <c r="AI769" s="81"/>
      <c r="AJ769" s="81" t="s">
        <v>529</v>
      </c>
      <c r="AK769" s="116">
        <v>43558</v>
      </c>
      <c r="AL769" s="81"/>
      <c r="AM769" s="117"/>
      <c r="AN769" s="128"/>
      <c r="AO769" s="163">
        <f>IF('SUIVI DES VERIFICATIONS'!$V769&gt;0,IF('SUIVI DES VERIFICATIONS'!$W769="",1,0),0)</f>
        <v>0</v>
      </c>
      <c r="AP769" s="137">
        <f>IF('SUIVI DES VERIFICATIONS'!$V769&gt;0,IF('SUIVI DES VERIFICATIONS'!$X769="",1,0),0)</f>
        <v>0</v>
      </c>
      <c r="AQ769" s="137">
        <f>IF('SUIVI DES VERIFICATIONS'!$V769&gt;0,IF('SUIVI DES VERIFICATIONS'!$AG769="",1,0),0)</f>
        <v>0</v>
      </c>
      <c r="AR769" s="152" t="str">
        <f>IF(Y769="","",VLOOKUP(Y769,'[1]TABLEAU LC1'!A:A,1,FALSE))</f>
        <v>2019-472</v>
      </c>
    </row>
    <row r="770" spans="1:44" ht="30" customHeight="1">
      <c r="A770" s="94" t="str">
        <f t="shared" si="24"/>
        <v>63019-1-1-1</v>
      </c>
      <c r="B770" s="88" t="s">
        <v>536</v>
      </c>
      <c r="C770" s="87" t="str">
        <f>VLOOKUP(A770,'Liste détentions mat2k'!$A$1:$I$2946,3,FALSE)</f>
        <v xml:space="preserve">BSAM LOIRE                    </v>
      </c>
      <c r="D770" s="89">
        <v>1</v>
      </c>
      <c r="E770" s="89">
        <v>1</v>
      </c>
      <c r="F770" s="89">
        <v>1</v>
      </c>
      <c r="G770" s="87" t="str">
        <f>IF('SUIVI DES VERIFICATIONS'!$D770="","",VLOOKUP(A770,'Liste détentions mat2k'!$A$1:$I$2946,5,FALSE))</f>
        <v xml:space="preserve">PONT/OPERATIONS               </v>
      </c>
      <c r="H770" s="87" t="str">
        <f>IF('SUIVI DES VERIFICATIONS'!$E770="","",VLOOKUP(A770,'Liste détentions mat2k'!$A$1:$I$2946,7,FALSE))</f>
        <v xml:space="preserve">TIM                           </v>
      </c>
      <c r="I770" s="101" t="str">
        <f>IF('SUIVI DES VERIFICATIONS'!$F770="","",VLOOKUP(A770,'Liste détentions mat2k'!$A$1:$I$2946,9,FALSE))</f>
        <v xml:space="preserve">PAVILLONNERIE                 </v>
      </c>
      <c r="J770" s="108" t="s">
        <v>525</v>
      </c>
      <c r="K770" s="105" t="s">
        <v>525</v>
      </c>
      <c r="L770" s="105" t="s">
        <v>525</v>
      </c>
      <c r="M770" s="105"/>
      <c r="N770" s="105" t="s">
        <v>525</v>
      </c>
      <c r="O770" s="105" t="s">
        <v>526</v>
      </c>
      <c r="P770" s="105"/>
      <c r="Q770" s="105"/>
      <c r="R770" s="105"/>
      <c r="S770" s="105"/>
      <c r="T770" s="105"/>
      <c r="U770" s="113"/>
      <c r="V770" s="122">
        <v>43550</v>
      </c>
      <c r="W770" s="119" t="s">
        <v>537</v>
      </c>
      <c r="X770" s="119" t="s">
        <v>825</v>
      </c>
      <c r="Y770" s="127" t="s">
        <v>1572</v>
      </c>
      <c r="Z770" s="122">
        <v>43552</v>
      </c>
      <c r="AA770" s="131"/>
      <c r="AB770" s="149">
        <f>IF('SUIVI DES VERIFICATIONS'!$V770="","",IF('SUIVI DES VERIFICATIONS'!$V770&lt;='SUIVI DES VERIFICATIONS'!$AD770,0,'SUIVI DES VERIFICATIONS'!$V770-'SUIVI DES VERIFICATIONS'!$AD770))</f>
        <v>0</v>
      </c>
      <c r="AC770" s="138" t="str">
        <f t="shared" si="25"/>
        <v>JUIN</v>
      </c>
      <c r="AD770" s="139">
        <f>VLOOKUP('SUIVI DES VERIFICATIONS'!$AC770,'Liste 2'!$D$1:$E$12,2,FALSE)</f>
        <v>43646</v>
      </c>
      <c r="AE770" s="138">
        <f>IF('SUIVI DES VERIFICATIONS'!$V770="","",(MONTH('SUIVI DES VERIFICATIONS'!$V770))-(MONTH('SUIVI DES VERIFICATIONS'!$AD770)))</f>
        <v>-3</v>
      </c>
      <c r="AF770" s="138" t="str">
        <f>IF(V770="","",VLOOKUP(MONTH(V770),LISTES!$A$15:$B$26,2,FALSE))</f>
        <v>MARS</v>
      </c>
      <c r="AG770" s="140"/>
      <c r="AH770" s="87"/>
      <c r="AI770" s="87"/>
      <c r="AJ770" s="87" t="s">
        <v>529</v>
      </c>
      <c r="AK770" s="118"/>
      <c r="AL770" s="87"/>
      <c r="AM770" s="119"/>
      <c r="AN770" s="127"/>
      <c r="AO770" s="162">
        <f>IF('SUIVI DES VERIFICATIONS'!$V770&gt;0,IF('SUIVI DES VERIFICATIONS'!$W770="",1,0),0)</f>
        <v>0</v>
      </c>
      <c r="AP770" s="141">
        <f>IF('SUIVI DES VERIFICATIONS'!$V770&gt;0,IF('SUIVI DES VERIFICATIONS'!$X770="",1,0),0)</f>
        <v>0</v>
      </c>
      <c r="AQ770" s="141">
        <f>IF('SUIVI DES VERIFICATIONS'!$V770&gt;0,IF('SUIVI DES VERIFICATIONS'!$AG770="",1,0),0)</f>
        <v>1</v>
      </c>
      <c r="AR770" s="150" t="str">
        <f>IF(Y770="","",VLOOKUP(Y770,'[1]TABLEAU LC1'!A:A,1,FALSE))</f>
        <v>2019-1612</v>
      </c>
    </row>
    <row r="771" spans="1:44" ht="30" customHeight="1">
      <c r="A771" s="95" t="str">
        <f t="shared" si="24"/>
        <v>63019-1-2-1</v>
      </c>
      <c r="B771" s="85" t="s">
        <v>536</v>
      </c>
      <c r="C771" s="81" t="str">
        <f>VLOOKUP(A771,'Liste détentions mat2k'!$A$1:$I$2946,3,FALSE)</f>
        <v xml:space="preserve">BSAM LOIRE                    </v>
      </c>
      <c r="D771" s="86">
        <v>1</v>
      </c>
      <c r="E771" s="86">
        <v>2</v>
      </c>
      <c r="F771" s="86">
        <v>1</v>
      </c>
      <c r="G771" s="81" t="str">
        <f>IF('SUIVI DES VERIFICATIONS'!$D771="","",VLOOKUP(A771,'Liste détentions mat2k'!$A$1:$I$2946,5,FALSE))</f>
        <v xml:space="preserve">PONT/OPERATIONS               </v>
      </c>
      <c r="H771" s="81" t="str">
        <f>IF('SUIVI DES VERIFICATIONS'!$E771="","",VLOOKUP(A771,'Liste détentions mat2k'!$A$1:$I$2946,7,FALSE))</f>
        <v xml:space="preserve">SIC                           </v>
      </c>
      <c r="I771" s="102" t="str">
        <f>IF('SUIVI DES VERIFICATIONS'!$F771="","",VLOOKUP(A771,'Liste détentions mat2k'!$A$1:$I$2946,9,FALSE))</f>
        <v xml:space="preserve">DIVERS                        </v>
      </c>
      <c r="J771" s="109" t="s">
        <v>525</v>
      </c>
      <c r="K771" s="104" t="s">
        <v>525</v>
      </c>
      <c r="L771" s="104" t="s">
        <v>525</v>
      </c>
      <c r="M771" s="104"/>
      <c r="N771" s="104" t="s">
        <v>525</v>
      </c>
      <c r="O771" s="104" t="s">
        <v>526</v>
      </c>
      <c r="P771" s="104"/>
      <c r="Q771" s="104"/>
      <c r="R771" s="104"/>
      <c r="S771" s="104"/>
      <c r="T771" s="104"/>
      <c r="U771" s="114"/>
      <c r="V771" s="123">
        <v>43550</v>
      </c>
      <c r="W771" s="117" t="s">
        <v>537</v>
      </c>
      <c r="X771" s="117" t="s">
        <v>825</v>
      </c>
      <c r="Y771" s="128" t="s">
        <v>1573</v>
      </c>
      <c r="Z771" s="123">
        <v>43552</v>
      </c>
      <c r="AA771" s="132"/>
      <c r="AB771" s="151">
        <f>IF('SUIVI DES VERIFICATIONS'!$V771="","",IF('SUIVI DES VERIFICATIONS'!$V771&lt;='SUIVI DES VERIFICATIONS'!$AD771,0,'SUIVI DES VERIFICATIONS'!$V771-'SUIVI DES VERIFICATIONS'!$AD771))</f>
        <v>0</v>
      </c>
      <c r="AC771" s="134" t="str">
        <f t="shared" si="25"/>
        <v>JUIN</v>
      </c>
      <c r="AD771" s="135">
        <f>VLOOKUP('SUIVI DES VERIFICATIONS'!$AC771,'Liste 2'!$D$1:$E$12,2,FALSE)</f>
        <v>43646</v>
      </c>
      <c r="AE771" s="134">
        <f>IF('SUIVI DES VERIFICATIONS'!$V771="","",(MONTH('SUIVI DES VERIFICATIONS'!$V771))-(MONTH('SUIVI DES VERIFICATIONS'!$AD771)))</f>
        <v>-3</v>
      </c>
      <c r="AF771" s="134" t="str">
        <f>IF(V771="","",VLOOKUP(MONTH(V771),LISTES!$A$15:$B$26,2,FALSE))</f>
        <v>MARS</v>
      </c>
      <c r="AG771" s="136"/>
      <c r="AH771" s="81"/>
      <c r="AI771" s="81"/>
      <c r="AJ771" s="81"/>
      <c r="AK771" s="116"/>
      <c r="AL771" s="81"/>
      <c r="AM771" s="117"/>
      <c r="AN771" s="128"/>
      <c r="AO771" s="163">
        <f>IF('SUIVI DES VERIFICATIONS'!$V771&gt;0,IF('SUIVI DES VERIFICATIONS'!$W771="",1,0),0)</f>
        <v>0</v>
      </c>
      <c r="AP771" s="137">
        <f>IF('SUIVI DES VERIFICATIONS'!$V771&gt;0,IF('SUIVI DES VERIFICATIONS'!$X771="",1,0),0)</f>
        <v>0</v>
      </c>
      <c r="AQ771" s="137">
        <f>IF('SUIVI DES VERIFICATIONS'!$V771&gt;0,IF('SUIVI DES VERIFICATIONS'!$AG771="",1,0),0)</f>
        <v>1</v>
      </c>
      <c r="AR771" s="152" t="str">
        <f>IF(Y771="","",VLOOKUP(Y771,'[1]TABLEAU LC1'!A:A,1,FALSE))</f>
        <v>2019-1614</v>
      </c>
    </row>
    <row r="772" spans="1:44" ht="30" customHeight="1">
      <c r="A772" s="94" t="str">
        <f t="shared" si="24"/>
        <v>63019-1-3-1</v>
      </c>
      <c r="B772" s="88" t="s">
        <v>536</v>
      </c>
      <c r="C772" s="87" t="str">
        <f>VLOOKUP(A772,'Liste détentions mat2k'!$A$1:$I$2946,3,FALSE)</f>
        <v xml:space="preserve">BSAM LOIRE                    </v>
      </c>
      <c r="D772" s="89">
        <v>1</v>
      </c>
      <c r="E772" s="89">
        <v>3</v>
      </c>
      <c r="F772" s="89">
        <v>1</v>
      </c>
      <c r="G772" s="87" t="str">
        <f>IF('SUIVI DES VERIFICATIONS'!$D772="","",VLOOKUP(A772,'Liste détentions mat2k'!$A$1:$I$2946,5,FALSE))</f>
        <v xml:space="preserve">PONT/OPERATIONS               </v>
      </c>
      <c r="H772" s="87" t="str">
        <f>IF('SUIVI DES VERIFICATIONS'!$E772="","",VLOOKUP(A772,'Liste détentions mat2k'!$A$1:$I$2946,7,FALSE))</f>
        <v xml:space="preserve">ART/SERVICE COURANT           </v>
      </c>
      <c r="I772" s="101" t="str">
        <f>IF('SUIVI DES VERIFICATIONS'!$F772="","",VLOOKUP(A772,'Liste détentions mat2k'!$A$1:$I$2946,9,FALSE))</f>
        <v xml:space="preserve">EFFETS SPECIAUX               </v>
      </c>
      <c r="J772" s="108" t="s">
        <v>525</v>
      </c>
      <c r="K772" s="105" t="s">
        <v>525</v>
      </c>
      <c r="L772" s="105" t="s">
        <v>525</v>
      </c>
      <c r="M772" s="105"/>
      <c r="N772" s="105" t="s">
        <v>526</v>
      </c>
      <c r="O772" s="105" t="s">
        <v>525</v>
      </c>
      <c r="P772" s="105"/>
      <c r="Q772" s="105"/>
      <c r="R772" s="105"/>
      <c r="S772" s="105"/>
      <c r="T772" s="105"/>
      <c r="U772" s="113"/>
      <c r="V772" s="122">
        <v>43549</v>
      </c>
      <c r="W772" s="119" t="s">
        <v>537</v>
      </c>
      <c r="X772" s="119" t="s">
        <v>825</v>
      </c>
      <c r="Y772" s="127" t="s">
        <v>1574</v>
      </c>
      <c r="Z772" s="122">
        <v>43552</v>
      </c>
      <c r="AA772" s="131"/>
      <c r="AB772" s="149">
        <f>IF('SUIVI DES VERIFICATIONS'!$V772="","",IF('SUIVI DES VERIFICATIONS'!$V772&lt;='SUIVI DES VERIFICATIONS'!$AD772,0,'SUIVI DES VERIFICATIONS'!$V772-'SUIVI DES VERIFICATIONS'!$AD772))</f>
        <v>0</v>
      </c>
      <c r="AC772" s="138" t="str">
        <f t="shared" si="25"/>
        <v>MAI</v>
      </c>
      <c r="AD772" s="139">
        <f>VLOOKUP('SUIVI DES VERIFICATIONS'!$AC772,'Liste 2'!$D$1:$E$12,2,FALSE)</f>
        <v>43616</v>
      </c>
      <c r="AE772" s="138">
        <f>IF('SUIVI DES VERIFICATIONS'!$V772="","",(MONTH('SUIVI DES VERIFICATIONS'!$V772))-(MONTH('SUIVI DES VERIFICATIONS'!$AD772)))</f>
        <v>-2</v>
      </c>
      <c r="AF772" s="138" t="str">
        <f>IF(V772="","",VLOOKUP(MONTH(V772),LISTES!$A$15:$B$26,2,FALSE))</f>
        <v>MARS</v>
      </c>
      <c r="AG772" s="140"/>
      <c r="AH772" s="87"/>
      <c r="AI772" s="87"/>
      <c r="AJ772" s="87" t="s">
        <v>529</v>
      </c>
      <c r="AK772" s="118"/>
      <c r="AL772" s="87"/>
      <c r="AM772" s="119"/>
      <c r="AN772" s="127"/>
      <c r="AO772" s="162">
        <f>IF('SUIVI DES VERIFICATIONS'!$V772&gt;0,IF('SUIVI DES VERIFICATIONS'!$W772="",1,0),0)</f>
        <v>0</v>
      </c>
      <c r="AP772" s="141">
        <f>IF('SUIVI DES VERIFICATIONS'!$V772&gt;0,IF('SUIVI DES VERIFICATIONS'!$X772="",1,0),0)</f>
        <v>0</v>
      </c>
      <c r="AQ772" s="141">
        <f>IF('SUIVI DES VERIFICATIONS'!$V772&gt;0,IF('SUIVI DES VERIFICATIONS'!$AG772="",1,0),0)</f>
        <v>1</v>
      </c>
      <c r="AR772" s="150" t="str">
        <f>IF(Y772="","",VLOOKUP(Y772,'[1]TABLEAU LC1'!A:A,1,FALSE))</f>
        <v>2019-1616</v>
      </c>
    </row>
    <row r="773" spans="1:44" ht="30" customHeight="1">
      <c r="A773" s="95" t="str">
        <f t="shared" si="24"/>
        <v>63019-2-2-3</v>
      </c>
      <c r="B773" s="85" t="s">
        <v>536</v>
      </c>
      <c r="C773" s="81" t="str">
        <f>VLOOKUP(A773,'Liste détentions mat2k'!$A$1:$I$2946,3,FALSE)</f>
        <v xml:space="preserve">BSAM LOIRE                    </v>
      </c>
      <c r="D773" s="86">
        <v>2</v>
      </c>
      <c r="E773" s="86">
        <v>2</v>
      </c>
      <c r="F773" s="86">
        <v>3</v>
      </c>
      <c r="G773" s="81" t="str">
        <f>IF('SUIVI DES VERIFICATIONS'!$D773="","",VLOOKUP(A773,'Liste détentions mat2k'!$A$1:$I$2946,5,FALSE))</f>
        <v xml:space="preserve">PLATEFORME                    </v>
      </c>
      <c r="H773" s="81" t="str">
        <f>IF('SUIVI DES VERIFICATIONS'!$E773="","",VLOOKUP(A773,'Liste détentions mat2k'!$A$1:$I$2946,7,FALSE))</f>
        <v xml:space="preserve">FLOT/SECU                     </v>
      </c>
      <c r="I773" s="102" t="str">
        <f>IF('SUIVI DES VERIFICATIONS'!$F773="","",VLOOKUP(A773,'Liste détentions mat2k'!$A$1:$I$2946,9,FALSE))</f>
        <v xml:space="preserve">EFFETS SPECIAUX               </v>
      </c>
      <c r="J773" s="109" t="s">
        <v>525</v>
      </c>
      <c r="K773" s="104" t="s">
        <v>525</v>
      </c>
      <c r="L773" s="104" t="s">
        <v>525</v>
      </c>
      <c r="M773" s="104"/>
      <c r="N773" s="104" t="s">
        <v>525</v>
      </c>
      <c r="O773" s="104" t="s">
        <v>526</v>
      </c>
      <c r="P773" s="104"/>
      <c r="Q773" s="104"/>
      <c r="R773" s="104"/>
      <c r="S773" s="104"/>
      <c r="T773" s="104"/>
      <c r="U773" s="114"/>
      <c r="V773" s="123">
        <v>43551</v>
      </c>
      <c r="W773" s="117" t="s">
        <v>537</v>
      </c>
      <c r="X773" s="117" t="s">
        <v>825</v>
      </c>
      <c r="Y773" s="128" t="s">
        <v>1575</v>
      </c>
      <c r="Z773" s="123">
        <v>43552</v>
      </c>
      <c r="AA773" s="132"/>
      <c r="AB773" s="151">
        <f>IF('SUIVI DES VERIFICATIONS'!$V773="","",IF('SUIVI DES VERIFICATIONS'!$V773&lt;='SUIVI DES VERIFICATIONS'!$AD773,0,'SUIVI DES VERIFICATIONS'!$V773-'SUIVI DES VERIFICATIONS'!$AD773))</f>
        <v>0</v>
      </c>
      <c r="AC773" s="134" t="str">
        <f t="shared" si="25"/>
        <v>JUIN</v>
      </c>
      <c r="AD773" s="135">
        <f>VLOOKUP('SUIVI DES VERIFICATIONS'!$AC773,'Liste 2'!$D$1:$E$12,2,FALSE)</f>
        <v>43646</v>
      </c>
      <c r="AE773" s="134">
        <f>IF('SUIVI DES VERIFICATIONS'!$V773="","",(MONTH('SUIVI DES VERIFICATIONS'!$V773))-(MONTH('SUIVI DES VERIFICATIONS'!$AD773)))</f>
        <v>-3</v>
      </c>
      <c r="AF773" s="134" t="str">
        <f>IF(V773="","",VLOOKUP(MONTH(V773),LISTES!$A$15:$B$26,2,FALSE))</f>
        <v>MARS</v>
      </c>
      <c r="AG773" s="136"/>
      <c r="AH773" s="81"/>
      <c r="AI773" s="81"/>
      <c r="AJ773" s="81" t="s">
        <v>529</v>
      </c>
      <c r="AK773" s="116"/>
      <c r="AL773" s="81"/>
      <c r="AM773" s="117"/>
      <c r="AN773" s="128"/>
      <c r="AO773" s="163">
        <f>IF('SUIVI DES VERIFICATIONS'!$V773&gt;0,IF('SUIVI DES VERIFICATIONS'!$W773="",1,0),0)</f>
        <v>0</v>
      </c>
      <c r="AP773" s="137">
        <f>IF('SUIVI DES VERIFICATIONS'!$V773&gt;0,IF('SUIVI DES VERIFICATIONS'!$X773="",1,0),0)</f>
        <v>0</v>
      </c>
      <c r="AQ773" s="137">
        <f>IF('SUIVI DES VERIFICATIONS'!$V773&gt;0,IF('SUIVI DES VERIFICATIONS'!$AG773="",1,0),0)</f>
        <v>1</v>
      </c>
      <c r="AR773" s="152" t="str">
        <f>IF(Y773="","",VLOOKUP(Y773,'[1]TABLEAU LC1'!A:A,1,FALSE))</f>
        <v>2019-1618</v>
      </c>
    </row>
    <row r="774" spans="1:44" ht="30" customHeight="1">
      <c r="A774" s="94" t="str">
        <f t="shared" si="24"/>
        <v>63019-3-0-1</v>
      </c>
      <c r="B774" s="88" t="s">
        <v>536</v>
      </c>
      <c r="C774" s="87" t="str">
        <f>VLOOKUP(A774,'Liste détentions mat2k'!$A$1:$I$2946,3,FALSE)</f>
        <v xml:space="preserve">BSAM LOIRE                    </v>
      </c>
      <c r="D774" s="89">
        <v>3</v>
      </c>
      <c r="E774" s="89">
        <v>0</v>
      </c>
      <c r="F774" s="89">
        <v>1</v>
      </c>
      <c r="G774" s="87" t="str">
        <f>IF('SUIVI DES VERIFICATIONS'!$D774="","",VLOOKUP(A774,'Liste détentions mat2k'!$A$1:$I$2946,5,FALSE))</f>
        <v xml:space="preserve">COMMISSARIAT                  </v>
      </c>
      <c r="H774" s="87" t="str">
        <f>IF('SUIVI DES VERIFICATIONS'!$E774="","",VLOOKUP(A774,'Liste détentions mat2k'!$A$1:$I$2946,7,FALSE))</f>
        <v xml:space="preserve">CMA                           </v>
      </c>
      <c r="I774" s="101" t="str">
        <f>IF('SUIVI DES VERIFICATIONS'!$F774="","",VLOOKUP(A774,'Liste détentions mat2k'!$A$1:$I$2946,9,FALSE))</f>
        <v xml:space="preserve">VIVRES                        </v>
      </c>
      <c r="J774" s="108" t="s">
        <v>525</v>
      </c>
      <c r="K774" s="105" t="s">
        <v>525</v>
      </c>
      <c r="L774" s="105" t="s">
        <v>525</v>
      </c>
      <c r="M774" s="105" t="s">
        <v>526</v>
      </c>
      <c r="N774" s="105" t="s">
        <v>525</v>
      </c>
      <c r="O774" s="105"/>
      <c r="P774" s="105"/>
      <c r="Q774" s="105"/>
      <c r="R774" s="105"/>
      <c r="S774" s="105"/>
      <c r="T774" s="105"/>
      <c r="U774" s="113"/>
      <c r="V774" s="122">
        <v>43550</v>
      </c>
      <c r="W774" s="119" t="s">
        <v>537</v>
      </c>
      <c r="X774" s="119" t="s">
        <v>825</v>
      </c>
      <c r="Y774" s="127" t="s">
        <v>1576</v>
      </c>
      <c r="Z774" s="166">
        <v>43552</v>
      </c>
      <c r="AA774" s="131"/>
      <c r="AB774" s="149">
        <f>IF('SUIVI DES VERIFICATIONS'!$V774="","",IF('SUIVI DES VERIFICATIONS'!$V774&lt;='SUIVI DES VERIFICATIONS'!$AD774,0,'SUIVI DES VERIFICATIONS'!$V774-'SUIVI DES VERIFICATIONS'!$AD774))</f>
        <v>0</v>
      </c>
      <c r="AC774" s="138" t="str">
        <f t="shared" si="25"/>
        <v>AVRIL</v>
      </c>
      <c r="AD774" s="139">
        <f>VLOOKUP('SUIVI DES VERIFICATIONS'!$AC774,'Liste 2'!$D$1:$E$12,2,FALSE)</f>
        <v>43585</v>
      </c>
      <c r="AE774" s="138">
        <f>IF('SUIVI DES VERIFICATIONS'!$V774="","",(MONTH('SUIVI DES VERIFICATIONS'!$V774))-(MONTH('SUIVI DES VERIFICATIONS'!$AD774)))</f>
        <v>-1</v>
      </c>
      <c r="AF774" s="138" t="str">
        <f>IF(V774="","",VLOOKUP(MONTH(V774),LISTES!$A$15:$B$26,2,FALSE))</f>
        <v>MARS</v>
      </c>
      <c r="AG774" s="140"/>
      <c r="AH774" s="87" t="s">
        <v>526</v>
      </c>
      <c r="AI774" s="87"/>
      <c r="AJ774" s="87"/>
      <c r="AK774" s="118"/>
      <c r="AL774" s="87"/>
      <c r="AM774" s="119"/>
      <c r="AN774" s="127"/>
      <c r="AO774" s="162">
        <f>IF('SUIVI DES VERIFICATIONS'!$V774&gt;0,IF('SUIVI DES VERIFICATIONS'!$W774="",1,0),0)</f>
        <v>0</v>
      </c>
      <c r="AP774" s="141">
        <f>IF('SUIVI DES VERIFICATIONS'!$V774&gt;0,IF('SUIVI DES VERIFICATIONS'!$X774="",1,0),0)</f>
        <v>0</v>
      </c>
      <c r="AQ774" s="141">
        <f>IF('SUIVI DES VERIFICATIONS'!$V774&gt;0,IF('SUIVI DES VERIFICATIONS'!$AG774="",1,0),0)</f>
        <v>1</v>
      </c>
      <c r="AR774" s="150" t="str">
        <f>IF(Y774="","",VLOOKUP(Y774,'[1]TABLEAU LC1'!A:A,1,FALSE))</f>
        <v>2019-1620</v>
      </c>
    </row>
    <row r="775" spans="1:44" ht="30" customHeight="1">
      <c r="A775" s="95" t="str">
        <f t="shared" si="24"/>
        <v>63019-3-1-0</v>
      </c>
      <c r="B775" s="85" t="s">
        <v>536</v>
      </c>
      <c r="C775" s="81" t="str">
        <f>VLOOKUP(A775,'Liste détentions mat2k'!$A$1:$I$2946,3,FALSE)</f>
        <v xml:space="preserve">BSAM LOIRE                    </v>
      </c>
      <c r="D775" s="86">
        <v>3</v>
      </c>
      <c r="E775" s="86">
        <v>1</v>
      </c>
      <c r="F775" s="86">
        <v>0</v>
      </c>
      <c r="G775" s="81" t="str">
        <f>IF('SUIVI DES VERIFICATIONS'!$D775="","",VLOOKUP(A775,'Liste détentions mat2k'!$A$1:$I$2946,5,FALSE))</f>
        <v xml:space="preserve">COMMISSARIAT                  </v>
      </c>
      <c r="H775" s="81" t="str">
        <f>IF('SUIVI DES VERIFICATIONS'!$E775="","",VLOOKUP(A775,'Liste détentions mat2k'!$A$1:$I$2946,7,FALSE))</f>
        <v xml:space="preserve">VIVRES                        </v>
      </c>
      <c r="I775" s="102" t="str">
        <f>IF('SUIVI DES VERIFICATIONS'!$F775="","",VLOOKUP(A775,'Liste détentions mat2k'!$A$1:$I$2946,9,FALSE))</f>
        <v xml:space="preserve">TABLE CDT                     </v>
      </c>
      <c r="J775" s="109" t="s">
        <v>525</v>
      </c>
      <c r="K775" s="104" t="s">
        <v>525</v>
      </c>
      <c r="L775" s="104" t="s">
        <v>526</v>
      </c>
      <c r="M775" s="104"/>
      <c r="N775" s="104" t="s">
        <v>525</v>
      </c>
      <c r="O775" s="104" t="s">
        <v>525</v>
      </c>
      <c r="P775" s="104"/>
      <c r="Q775" s="104"/>
      <c r="R775" s="104"/>
      <c r="S775" s="104"/>
      <c r="T775" s="104"/>
      <c r="U775" s="114"/>
      <c r="V775" s="123">
        <v>43549</v>
      </c>
      <c r="W775" s="117" t="s">
        <v>537</v>
      </c>
      <c r="X775" s="117" t="s">
        <v>825</v>
      </c>
      <c r="Y775" s="128" t="s">
        <v>1577</v>
      </c>
      <c r="Z775" s="123">
        <v>43524</v>
      </c>
      <c r="AA775" s="132"/>
      <c r="AB775" s="151">
        <f>IF('SUIVI DES VERIFICATIONS'!$V775="","",IF('SUIVI DES VERIFICATIONS'!$V775&lt;='SUIVI DES VERIFICATIONS'!$AD775,0,'SUIVI DES VERIFICATIONS'!$V775-'SUIVI DES VERIFICATIONS'!$AD775))</f>
        <v>0</v>
      </c>
      <c r="AC775" s="134" t="str">
        <f t="shared" si="25"/>
        <v>MARS</v>
      </c>
      <c r="AD775" s="135">
        <f>VLOOKUP('SUIVI DES VERIFICATIONS'!$AC775,'Liste 2'!$D$1:$E$12,2,FALSE)</f>
        <v>43555</v>
      </c>
      <c r="AE775" s="134">
        <f>IF('SUIVI DES VERIFICATIONS'!$V775="","",(MONTH('SUIVI DES VERIFICATIONS'!$V775))-(MONTH('SUIVI DES VERIFICATIONS'!$AD775)))</f>
        <v>0</v>
      </c>
      <c r="AF775" s="134" t="str">
        <f>IF(V775="","",VLOOKUP(MONTH(V775),LISTES!$A$15:$B$26,2,FALSE))</f>
        <v>MARS</v>
      </c>
      <c r="AG775" s="136"/>
      <c r="AH775" s="81"/>
      <c r="AI775" s="81"/>
      <c r="AJ775" s="81"/>
      <c r="AK775" s="116"/>
      <c r="AL775" s="81"/>
      <c r="AM775" s="117"/>
      <c r="AN775" s="128"/>
      <c r="AO775" s="163">
        <f>IF('SUIVI DES VERIFICATIONS'!$V775&gt;0,IF('SUIVI DES VERIFICATIONS'!$W775="",1,0),0)</f>
        <v>0</v>
      </c>
      <c r="AP775" s="137">
        <f>IF('SUIVI DES VERIFICATIONS'!$V775&gt;0,IF('SUIVI DES VERIFICATIONS'!$X775="",1,0),0)</f>
        <v>0</v>
      </c>
      <c r="AQ775" s="137">
        <f>IF('SUIVI DES VERIFICATIONS'!$V775&gt;0,IF('SUIVI DES VERIFICATIONS'!$AG775="",1,0),0)</f>
        <v>1</v>
      </c>
      <c r="AR775" s="152" t="str">
        <f>IF(Y775="","",VLOOKUP(Y775,'[1]TABLEAU LC1'!A:A,1,FALSE))</f>
        <v>2019-1622</v>
      </c>
    </row>
    <row r="776" spans="1:44" ht="30" customHeight="1">
      <c r="A776" s="94" t="str">
        <f t="shared" si="24"/>
        <v>13717-20--0</v>
      </c>
      <c r="B776" s="88">
        <v>13717</v>
      </c>
      <c r="C776" s="87" t="str">
        <f>VLOOKUP(A776,'Liste détentions mat2k'!$A$1:$I$2946,3,FALSE)</f>
        <v xml:space="preserve">LUBERON                       </v>
      </c>
      <c r="D776" s="89">
        <v>20</v>
      </c>
      <c r="E776" s="89"/>
      <c r="F776" s="89">
        <v>0</v>
      </c>
      <c r="G776" s="87" t="str">
        <f>IF('SUIVI DES VERIFICATIONS'!$D776="","",VLOOKUP(A776,'Liste détentions mat2k'!$A$1:$I$2946,5,FALSE))</f>
        <v xml:space="preserve">PONT                          </v>
      </c>
      <c r="H776" s="87" t="str">
        <f>IF('SUIVI DES VERIFICATIONS'!$E776="","",VLOOKUP(A776,'Liste détentions mat2k'!$A$1:$I$2946,7,FALSE))</f>
        <v/>
      </c>
      <c r="I776" s="101" t="str">
        <f>IF('SUIVI DES VERIFICATIONS'!$F776="","",VLOOKUP(A776,'Liste détentions mat2k'!$A$1:$I$2946,9,FALSE))</f>
        <v xml:space="preserve">MANOEUVRE                     </v>
      </c>
      <c r="J776" s="108" t="s">
        <v>525</v>
      </c>
      <c r="K776" s="105" t="s">
        <v>525</v>
      </c>
      <c r="L776" s="105" t="s">
        <v>526</v>
      </c>
      <c r="M776" s="105" t="s">
        <v>525</v>
      </c>
      <c r="N776" s="105" t="s">
        <v>525</v>
      </c>
      <c r="O776" s="105" t="s">
        <v>525</v>
      </c>
      <c r="P776" s="105"/>
      <c r="Q776" s="105"/>
      <c r="R776" s="105"/>
      <c r="S776" s="105"/>
      <c r="T776" s="105"/>
      <c r="U776" s="113"/>
      <c r="V776" s="122">
        <v>43551</v>
      </c>
      <c r="W776" s="119" t="s">
        <v>542</v>
      </c>
      <c r="X776" s="119" t="s">
        <v>825</v>
      </c>
      <c r="Y776" s="127" t="s">
        <v>944</v>
      </c>
      <c r="Z776" s="122">
        <v>43553</v>
      </c>
      <c r="AA776" s="131"/>
      <c r="AB776" s="149">
        <f>IF('SUIVI DES VERIFICATIONS'!$V776="","",IF('SUIVI DES VERIFICATIONS'!$V776&lt;='SUIVI DES VERIFICATIONS'!$AD776,0,'SUIVI DES VERIFICATIONS'!$V776-'SUIVI DES VERIFICATIONS'!$AD776))</f>
        <v>0</v>
      </c>
      <c r="AC776" s="138" t="str">
        <f t="shared" si="25"/>
        <v>MARS</v>
      </c>
      <c r="AD776" s="139">
        <f>VLOOKUP('SUIVI DES VERIFICATIONS'!$AC776,'Liste 2'!$D$1:$E$12,2,FALSE)</f>
        <v>43555</v>
      </c>
      <c r="AE776" s="138">
        <f>IF('SUIVI DES VERIFICATIONS'!$V776="","",(MONTH('SUIVI DES VERIFICATIONS'!$V776))-(MONTH('SUIVI DES VERIFICATIONS'!$AD776)))</f>
        <v>0</v>
      </c>
      <c r="AF776" s="138" t="str">
        <f>IF(V776="","",VLOOKUP(MONTH(V776),LISTES!$A$15:$B$26,2,FALSE))</f>
        <v>MARS</v>
      </c>
      <c r="AG776" s="140" t="s">
        <v>8</v>
      </c>
      <c r="AH776" s="87"/>
      <c r="AI776" s="87"/>
      <c r="AJ776" s="87"/>
      <c r="AK776" s="118"/>
      <c r="AL776" s="87"/>
      <c r="AM776" s="119"/>
      <c r="AN776" s="127"/>
      <c r="AO776" s="162">
        <f>IF('SUIVI DES VERIFICATIONS'!$V776&gt;0,IF('SUIVI DES VERIFICATIONS'!$W776="",1,0),0)</f>
        <v>0</v>
      </c>
      <c r="AP776" s="141">
        <f>IF('SUIVI DES VERIFICATIONS'!$V776&gt;0,IF('SUIVI DES VERIFICATIONS'!$X776="",1,0),0)</f>
        <v>0</v>
      </c>
      <c r="AQ776" s="141">
        <f>IF('SUIVI DES VERIFICATIONS'!$V776&gt;0,IF('SUIVI DES VERIFICATIONS'!$AG776="",1,0),0)</f>
        <v>0</v>
      </c>
      <c r="AR776" s="150" t="str">
        <f>IF(Y776="","",VLOOKUP(Y776,'[1]TABLEAU LC1'!A:A,1,FALSE))</f>
        <v>2019-919</v>
      </c>
    </row>
    <row r="777" spans="1:44" ht="30" customHeight="1">
      <c r="A777" s="95" t="str">
        <f t="shared" si="24"/>
        <v>13717-20--1</v>
      </c>
      <c r="B777" s="85">
        <v>13717</v>
      </c>
      <c r="C777" s="81" t="str">
        <f>VLOOKUP(A777,'Liste détentions mat2k'!$A$1:$I$2946,3,FALSE)</f>
        <v xml:space="preserve">LUBERON                       </v>
      </c>
      <c r="D777" s="86">
        <v>20</v>
      </c>
      <c r="E777" s="86"/>
      <c r="F777" s="86">
        <v>1</v>
      </c>
      <c r="G777" s="81" t="str">
        <f>IF('SUIVI DES VERIFICATIONS'!$D777="","",VLOOKUP(A777,'Liste détentions mat2k'!$A$1:$I$2946,5,FALSE))</f>
        <v xml:space="preserve">PONT                          </v>
      </c>
      <c r="H777" s="81" t="str">
        <f>IF('SUIVI DES VERIFICATIONS'!$E777="","",VLOOKUP(A777,'Liste détentions mat2k'!$A$1:$I$2946,7,FALSE))</f>
        <v/>
      </c>
      <c r="I777" s="102" t="str">
        <f>IF('SUIVI DES VERIFICATIONS'!$F777="","",VLOOKUP(A777,'Liste détentions mat2k'!$A$1:$I$2946,9,FALSE))</f>
        <v xml:space="preserve">COUCHAGE                      </v>
      </c>
      <c r="J777" s="109" t="s">
        <v>525</v>
      </c>
      <c r="K777" s="104" t="s">
        <v>525</v>
      </c>
      <c r="L777" s="104" t="s">
        <v>525</v>
      </c>
      <c r="M777" s="104" t="s">
        <v>526</v>
      </c>
      <c r="N777" s="104" t="s">
        <v>525</v>
      </c>
      <c r="O777" s="104" t="s">
        <v>525</v>
      </c>
      <c r="P777" s="104"/>
      <c r="Q777" s="104"/>
      <c r="R777" s="104"/>
      <c r="S777" s="104"/>
      <c r="T777" s="104"/>
      <c r="U777" s="114"/>
      <c r="V777" s="123">
        <v>43565</v>
      </c>
      <c r="W777" s="117" t="s">
        <v>542</v>
      </c>
      <c r="X777" s="117" t="s">
        <v>825</v>
      </c>
      <c r="Y777" s="128" t="s">
        <v>1008</v>
      </c>
      <c r="Z777" s="123">
        <v>43552</v>
      </c>
      <c r="AA777" s="132"/>
      <c r="AB777" s="151">
        <f>IF('SUIVI DES VERIFICATIONS'!$V777="","",IF('SUIVI DES VERIFICATIONS'!$V777&lt;='SUIVI DES VERIFICATIONS'!$AD777,0,'SUIVI DES VERIFICATIONS'!$V777-'SUIVI DES VERIFICATIONS'!$AD777))</f>
        <v>0</v>
      </c>
      <c r="AC777" s="134" t="str">
        <f t="shared" si="25"/>
        <v>AVRIL</v>
      </c>
      <c r="AD777" s="135">
        <f>VLOOKUP('SUIVI DES VERIFICATIONS'!$AC777,'Liste 2'!$D$1:$E$12,2,FALSE)</f>
        <v>43585</v>
      </c>
      <c r="AE777" s="134">
        <f>IF('SUIVI DES VERIFICATIONS'!$V777="","",(MONTH('SUIVI DES VERIFICATIONS'!$V777))-(MONTH('SUIVI DES VERIFICATIONS'!$AD777)))</f>
        <v>0</v>
      </c>
      <c r="AF777" s="134" t="str">
        <f>IF(V777="","",VLOOKUP(MONTH(V777),LISTES!$A$15:$B$26,2,FALSE))</f>
        <v>AVRIL</v>
      </c>
      <c r="AG777" s="136" t="s">
        <v>9</v>
      </c>
      <c r="AH777" s="81"/>
      <c r="AI777" s="81"/>
      <c r="AJ777" s="81" t="s">
        <v>529</v>
      </c>
      <c r="AK777" s="116">
        <v>43579</v>
      </c>
      <c r="AL777" s="81"/>
      <c r="AM777" s="117"/>
      <c r="AN777" s="128"/>
      <c r="AO777" s="163">
        <f>IF('SUIVI DES VERIFICATIONS'!$V777&gt;0,IF('SUIVI DES VERIFICATIONS'!$W777="",1,0),0)</f>
        <v>0</v>
      </c>
      <c r="AP777" s="137">
        <f>IF('SUIVI DES VERIFICATIONS'!$V777&gt;0,IF('SUIVI DES VERIFICATIONS'!$X777="",1,0),0)</f>
        <v>0</v>
      </c>
      <c r="AQ777" s="137">
        <f>IF('SUIVI DES VERIFICATIONS'!$V777&gt;0,IF('SUIVI DES VERIFICATIONS'!$AG777="",1,0),0)</f>
        <v>0</v>
      </c>
      <c r="AR777" s="152" t="str">
        <f>IF(Y777="","",VLOOKUP(Y777,'[1]TABLEAU LC1'!A:A,1,FALSE))</f>
        <v>2019-1144</v>
      </c>
    </row>
    <row r="778" spans="1:44" ht="30" customHeight="1">
      <c r="A778" s="94" t="str">
        <f t="shared" si="24"/>
        <v>13717-20--4</v>
      </c>
      <c r="B778" s="88">
        <v>13717</v>
      </c>
      <c r="C778" s="87" t="str">
        <f>VLOOKUP(A778,'Liste détentions mat2k'!$A$1:$I$2946,3,FALSE)</f>
        <v xml:space="preserve">LUBERON                       </v>
      </c>
      <c r="D778" s="89">
        <v>20</v>
      </c>
      <c r="E778" s="89"/>
      <c r="F778" s="89">
        <v>4</v>
      </c>
      <c r="G778" s="87" t="str">
        <f>IF('SUIVI DES VERIFICATIONS'!$D778="","",VLOOKUP(A778,'Liste détentions mat2k'!$A$1:$I$2946,5,FALSE))</f>
        <v xml:space="preserve">PONT                          </v>
      </c>
      <c r="H778" s="87" t="str">
        <f>IF('SUIVI DES VERIFICATIONS'!$E778="","",VLOOKUP(A778,'Liste détentions mat2k'!$A$1:$I$2946,7,FALSE))</f>
        <v/>
      </c>
      <c r="I778" s="101" t="str">
        <f>IF('SUIVI DES VERIFICATIONS'!$F778="","",VLOOKUP(A778,'Liste détentions mat2k'!$A$1:$I$2946,9,FALSE))</f>
        <v xml:space="preserve">PAVILLONNERIE                 </v>
      </c>
      <c r="J778" s="108" t="s">
        <v>525</v>
      </c>
      <c r="K778" s="105" t="s">
        <v>525</v>
      </c>
      <c r="L778" s="105" t="s">
        <v>525</v>
      </c>
      <c r="M778" s="105" t="s">
        <v>525</v>
      </c>
      <c r="N778" s="105" t="s">
        <v>525</v>
      </c>
      <c r="O778" s="105" t="s">
        <v>526</v>
      </c>
      <c r="P778" s="105"/>
      <c r="Q778" s="105"/>
      <c r="R778" s="105"/>
      <c r="S778" s="105"/>
      <c r="T778" s="105"/>
      <c r="U778" s="113"/>
      <c r="V778" s="122"/>
      <c r="W778" s="119"/>
      <c r="X778" s="119"/>
      <c r="Y778" s="127"/>
      <c r="Z778" s="122"/>
      <c r="AA778" s="131"/>
      <c r="AB778" s="149" t="str">
        <f>IF('SUIVI DES VERIFICATIONS'!$V778="","",IF('SUIVI DES VERIFICATIONS'!$V778&lt;='SUIVI DES VERIFICATIONS'!$AD778,0,'SUIVI DES VERIFICATIONS'!$V778-'SUIVI DES VERIFICATIONS'!$AD778))</f>
        <v/>
      </c>
      <c r="AC778" s="138" t="str">
        <f t="shared" si="25"/>
        <v>JUIN</v>
      </c>
      <c r="AD778" s="139">
        <f>VLOOKUP('SUIVI DES VERIFICATIONS'!$AC778,'Liste 2'!$D$1:$E$12,2,FALSE)</f>
        <v>43646</v>
      </c>
      <c r="AE778" s="138" t="str">
        <f>IF('SUIVI DES VERIFICATIONS'!$V778="","",(MONTH('SUIVI DES VERIFICATIONS'!$V778))-(MONTH('SUIVI DES VERIFICATIONS'!$AD778)))</f>
        <v/>
      </c>
      <c r="AF778" s="138" t="str">
        <f>IF(V778="","",VLOOKUP(MONTH(V778),LISTES!$A$15:$B$26,2,FALSE))</f>
        <v/>
      </c>
      <c r="AG778" s="140"/>
      <c r="AH778" s="87"/>
      <c r="AI778" s="87"/>
      <c r="AJ778" s="87" t="s">
        <v>529</v>
      </c>
      <c r="AK778" s="118"/>
      <c r="AL778" s="87"/>
      <c r="AM778" s="119"/>
      <c r="AN778" s="127"/>
      <c r="AO778" s="162">
        <f>IF('SUIVI DES VERIFICATIONS'!$V778&gt;0,IF('SUIVI DES VERIFICATIONS'!$W778="",1,0),0)</f>
        <v>0</v>
      </c>
      <c r="AP778" s="141">
        <f>IF('SUIVI DES VERIFICATIONS'!$V778&gt;0,IF('SUIVI DES VERIFICATIONS'!$X778="",1,0),0)</f>
        <v>0</v>
      </c>
      <c r="AQ778" s="141">
        <f>IF('SUIVI DES VERIFICATIONS'!$V778&gt;0,IF('SUIVI DES VERIFICATIONS'!$AG778="",1,0),0)</f>
        <v>0</v>
      </c>
      <c r="AR778" s="150" t="str">
        <f>IF(Y778="","",VLOOKUP(Y778,'[1]TABLEAU LC1'!A:A,1,FALSE))</f>
        <v/>
      </c>
    </row>
    <row r="779" spans="1:44" ht="30" customHeight="1">
      <c r="A779" s="95" t="str">
        <f t="shared" si="24"/>
        <v>13717-21--0</v>
      </c>
      <c r="B779" s="85">
        <v>13717</v>
      </c>
      <c r="C779" s="81" t="str">
        <f>VLOOKUP(A779,'Liste détentions mat2k'!$A$1:$I$2946,3,FALSE)</f>
        <v xml:space="preserve">LUBERON                       </v>
      </c>
      <c r="D779" s="86">
        <v>21</v>
      </c>
      <c r="E779" s="86"/>
      <c r="F779" s="86">
        <v>0</v>
      </c>
      <c r="G779" s="81" t="str">
        <f>IF('SUIVI DES VERIFICATIONS'!$D779="","",VLOOKUP(A779,'Liste détentions mat2k'!$A$1:$I$2946,5,FALSE))</f>
        <v xml:space="preserve">SIC                           </v>
      </c>
      <c r="H779" s="81" t="str">
        <f>IF('SUIVI DES VERIFICATIONS'!$E779="","",VLOOKUP(A779,'Liste détentions mat2k'!$A$1:$I$2946,7,FALSE))</f>
        <v/>
      </c>
      <c r="I779" s="102" t="str">
        <f>IF('SUIVI DES VERIFICATIONS'!$F779="","",VLOOKUP(A779,'Liste détentions mat2k'!$A$1:$I$2946,9,FALSE))</f>
        <v xml:space="preserve">RADIO                         </v>
      </c>
      <c r="J779" s="109" t="s">
        <v>525</v>
      </c>
      <c r="K779" s="104" t="s">
        <v>525</v>
      </c>
      <c r="L779" s="104" t="s">
        <v>525</v>
      </c>
      <c r="M779" s="104" t="s">
        <v>526</v>
      </c>
      <c r="N779" s="104" t="s">
        <v>525</v>
      </c>
      <c r="O779" s="104" t="s">
        <v>525</v>
      </c>
      <c r="P779" s="104"/>
      <c r="Q779" s="104"/>
      <c r="R779" s="104"/>
      <c r="S779" s="104"/>
      <c r="T779" s="104"/>
      <c r="U779" s="114"/>
      <c r="V779" s="123">
        <v>43598</v>
      </c>
      <c r="W779" s="117" t="s">
        <v>542</v>
      </c>
      <c r="X779" s="117" t="s">
        <v>825</v>
      </c>
      <c r="Y779" s="128" t="s">
        <v>1568</v>
      </c>
      <c r="Z779" s="123">
        <v>43552</v>
      </c>
      <c r="AA779" s="132"/>
      <c r="AB779" s="151">
        <f>IF('SUIVI DES VERIFICATIONS'!$V779="","",IF('SUIVI DES VERIFICATIONS'!$V779&lt;='SUIVI DES VERIFICATIONS'!$AD779,0,'SUIVI DES VERIFICATIONS'!$V779-'SUIVI DES VERIFICATIONS'!$AD779))</f>
        <v>13</v>
      </c>
      <c r="AC779" s="134" t="str">
        <f t="shared" si="25"/>
        <v>AVRIL</v>
      </c>
      <c r="AD779" s="135">
        <f>VLOOKUP('SUIVI DES VERIFICATIONS'!$AC779,'Liste 2'!$D$1:$E$12,2,FALSE)</f>
        <v>43585</v>
      </c>
      <c r="AE779" s="134">
        <f>IF('SUIVI DES VERIFICATIONS'!$V779="","",(MONTH('SUIVI DES VERIFICATIONS'!$V779))-(MONTH('SUIVI DES VERIFICATIONS'!$AD779)))</f>
        <v>1</v>
      </c>
      <c r="AF779" s="134" t="str">
        <f>IF(V779="","",VLOOKUP(MONTH(V779),LISTES!$A$15:$B$26,2,FALSE))</f>
        <v>MAI</v>
      </c>
      <c r="AG779" s="136"/>
      <c r="AH779" s="81"/>
      <c r="AI779" s="81"/>
      <c r="AJ779" s="81"/>
      <c r="AK779" s="116"/>
      <c r="AL779" s="81"/>
      <c r="AM779" s="117"/>
      <c r="AN779" s="128"/>
      <c r="AO779" s="163">
        <f>IF('SUIVI DES VERIFICATIONS'!$V779&gt;0,IF('SUIVI DES VERIFICATIONS'!$W779="",1,0),0)</f>
        <v>0</v>
      </c>
      <c r="AP779" s="137">
        <f>IF('SUIVI DES VERIFICATIONS'!$V779&gt;0,IF('SUIVI DES VERIFICATIONS'!$X779="",1,0),0)</f>
        <v>0</v>
      </c>
      <c r="AQ779" s="137">
        <f>IF('SUIVI DES VERIFICATIONS'!$V779&gt;0,IF('SUIVI DES VERIFICATIONS'!$AG779="",1,0),0)</f>
        <v>1</v>
      </c>
      <c r="AR779" s="152" t="str">
        <f>IF(Y779="","",VLOOKUP(Y779,'[1]TABLEAU LC1'!A:A,1,FALSE))</f>
        <v>2019-1605</v>
      </c>
    </row>
    <row r="780" spans="1:44" ht="30" customHeight="1">
      <c r="A780" s="94" t="str">
        <f t="shared" si="24"/>
        <v>13717-21--1</v>
      </c>
      <c r="B780" s="88">
        <v>13717</v>
      </c>
      <c r="C780" s="87" t="str">
        <f>VLOOKUP(A780,'Liste détentions mat2k'!$A$1:$I$2946,3,FALSE)</f>
        <v xml:space="preserve">LUBERON                       </v>
      </c>
      <c r="D780" s="89">
        <v>21</v>
      </c>
      <c r="E780" s="89"/>
      <c r="F780" s="89">
        <v>1</v>
      </c>
      <c r="G780" s="87" t="str">
        <f>IF('SUIVI DES VERIFICATIONS'!$D780="","",VLOOKUP(A780,'Liste détentions mat2k'!$A$1:$I$2946,5,FALSE))</f>
        <v xml:space="preserve">SIC                           </v>
      </c>
      <c r="H780" s="87" t="str">
        <f>IF('SUIVI DES VERIFICATIONS'!$E780="","",VLOOKUP(A780,'Liste détentions mat2k'!$A$1:$I$2946,7,FALSE))</f>
        <v/>
      </c>
      <c r="I780" s="101" t="str">
        <f>IF('SUIVI DES VERIFICATIONS'!$F780="","",VLOOKUP(A780,'Liste détentions mat2k'!$A$1:$I$2946,9,FALSE))</f>
        <v xml:space="preserve">INFORMATIQUE                  </v>
      </c>
      <c r="J780" s="108" t="s">
        <v>525</v>
      </c>
      <c r="K780" s="105" t="s">
        <v>525</v>
      </c>
      <c r="L780" s="105" t="s">
        <v>525</v>
      </c>
      <c r="M780" s="105" t="s">
        <v>526</v>
      </c>
      <c r="N780" s="105" t="s">
        <v>525</v>
      </c>
      <c r="O780" s="105" t="s">
        <v>525</v>
      </c>
      <c r="P780" s="105"/>
      <c r="Q780" s="105"/>
      <c r="R780" s="105"/>
      <c r="S780" s="105"/>
      <c r="T780" s="105"/>
      <c r="U780" s="113"/>
      <c r="V780" s="122">
        <v>43581</v>
      </c>
      <c r="W780" s="119" t="s">
        <v>542</v>
      </c>
      <c r="X780" s="119" t="s">
        <v>825</v>
      </c>
      <c r="Y780" s="127" t="s">
        <v>1080</v>
      </c>
      <c r="Z780" s="122">
        <v>43552</v>
      </c>
      <c r="AA780" s="131"/>
      <c r="AB780" s="149">
        <f>IF('SUIVI DES VERIFICATIONS'!$V780="","",IF('SUIVI DES VERIFICATIONS'!$V780&lt;='SUIVI DES VERIFICATIONS'!$AD780,0,'SUIVI DES VERIFICATIONS'!$V780-'SUIVI DES VERIFICATIONS'!$AD780))</f>
        <v>0</v>
      </c>
      <c r="AC780" s="138" t="str">
        <f t="shared" si="25"/>
        <v>AVRIL</v>
      </c>
      <c r="AD780" s="139">
        <f>VLOOKUP('SUIVI DES VERIFICATIONS'!$AC780,'Liste 2'!$D$1:$E$12,2,FALSE)</f>
        <v>43585</v>
      </c>
      <c r="AE780" s="138">
        <f>IF('SUIVI DES VERIFICATIONS'!$V780="","",(MONTH('SUIVI DES VERIFICATIONS'!$V780))-(MONTH('SUIVI DES VERIFICATIONS'!$AD780)))</f>
        <v>0</v>
      </c>
      <c r="AF780" s="138" t="str">
        <f>IF(V780="","",VLOOKUP(MONTH(V780),LISTES!$A$15:$B$26,2,FALSE))</f>
        <v>AVRIL</v>
      </c>
      <c r="AG780" s="140" t="s">
        <v>9</v>
      </c>
      <c r="AH780" s="87"/>
      <c r="AI780" s="87"/>
      <c r="AJ780" s="87"/>
      <c r="AK780" s="118"/>
      <c r="AL780" s="87"/>
      <c r="AM780" s="119"/>
      <c r="AN780" s="127"/>
      <c r="AO780" s="162">
        <f>IF('SUIVI DES VERIFICATIONS'!$V780&gt;0,IF('SUIVI DES VERIFICATIONS'!$W780="",1,0),0)</f>
        <v>0</v>
      </c>
      <c r="AP780" s="141">
        <f>IF('SUIVI DES VERIFICATIONS'!$V780&gt;0,IF('SUIVI DES VERIFICATIONS'!$X780="",1,0),0)</f>
        <v>0</v>
      </c>
      <c r="AQ780" s="141">
        <f>IF('SUIVI DES VERIFICATIONS'!$V780&gt;0,IF('SUIVI DES VERIFICATIONS'!$AG780="",1,0),0)</f>
        <v>0</v>
      </c>
      <c r="AR780" s="150" t="str">
        <f>IF(Y780="","",VLOOKUP(Y780,'[1]TABLEAU LC1'!A:A,1,FALSE))</f>
        <v>2019-1238</v>
      </c>
    </row>
    <row r="781" spans="1:44" ht="30" customHeight="1">
      <c r="A781" s="95" t="str">
        <f t="shared" si="24"/>
        <v>13717-22--0</v>
      </c>
      <c r="B781" s="85">
        <v>13717</v>
      </c>
      <c r="C781" s="81" t="str">
        <f>VLOOKUP(A781,'Liste détentions mat2k'!$A$1:$I$2946,3,FALSE)</f>
        <v xml:space="preserve">LUBERON                       </v>
      </c>
      <c r="D781" s="86">
        <v>22</v>
      </c>
      <c r="E781" s="86"/>
      <c r="F781" s="86">
        <v>0</v>
      </c>
      <c r="G781" s="81" t="str">
        <f>IF('SUIVI DES VERIFICATIONS'!$D781="","",VLOOKUP(A781,'Liste détentions mat2k'!$A$1:$I$2946,5,FALSE))</f>
        <v xml:space="preserve">FLOTTEUR MOBILITE             </v>
      </c>
      <c r="H781" s="81" t="str">
        <f>IF('SUIVI DES VERIFICATIONS'!$E781="","",VLOOKUP(A781,'Liste détentions mat2k'!$A$1:$I$2946,7,FALSE))</f>
        <v/>
      </c>
      <c r="I781" s="102" t="str">
        <f>IF('SUIVI DES VERIFICATIONS'!$F781="","",VLOOKUP(A781,'Liste détentions mat2k'!$A$1:$I$2946,9,FALSE))</f>
        <v xml:space="preserve">MACHINE                       </v>
      </c>
      <c r="J781" s="109" t="s">
        <v>525</v>
      </c>
      <c r="K781" s="104" t="s">
        <v>525</v>
      </c>
      <c r="L781" s="104" t="s">
        <v>526</v>
      </c>
      <c r="M781" s="104" t="s">
        <v>525</v>
      </c>
      <c r="N781" s="104" t="s">
        <v>525</v>
      </c>
      <c r="O781" s="104" t="s">
        <v>525</v>
      </c>
      <c r="P781" s="104"/>
      <c r="Q781" s="104"/>
      <c r="R781" s="104"/>
      <c r="S781" s="104"/>
      <c r="T781" s="104"/>
      <c r="U781" s="114"/>
      <c r="V781" s="123">
        <v>43537</v>
      </c>
      <c r="W781" s="117" t="s">
        <v>542</v>
      </c>
      <c r="X781" s="117" t="s">
        <v>825</v>
      </c>
      <c r="Y781" s="128" t="s">
        <v>863</v>
      </c>
      <c r="Z781" s="123">
        <v>43525</v>
      </c>
      <c r="AA781" s="132"/>
      <c r="AB781" s="151">
        <f>IF('SUIVI DES VERIFICATIONS'!$V781="","",IF('SUIVI DES VERIFICATIONS'!$V781&lt;='SUIVI DES VERIFICATIONS'!$AD781,0,'SUIVI DES VERIFICATIONS'!$V781-'SUIVI DES VERIFICATIONS'!$AD781))</f>
        <v>0</v>
      </c>
      <c r="AC781" s="134" t="str">
        <f t="shared" si="25"/>
        <v>MARS</v>
      </c>
      <c r="AD781" s="135">
        <f>VLOOKUP('SUIVI DES VERIFICATIONS'!$AC781,'Liste 2'!$D$1:$E$12,2,FALSE)</f>
        <v>43555</v>
      </c>
      <c r="AE781" s="134">
        <f>IF('SUIVI DES VERIFICATIONS'!$V781="","",(MONTH('SUIVI DES VERIFICATIONS'!$V781))-(MONTH('SUIVI DES VERIFICATIONS'!$AD781)))</f>
        <v>0</v>
      </c>
      <c r="AF781" s="134" t="str">
        <f>IF(V781="","",VLOOKUP(MONTH(V781),LISTES!$A$15:$B$26,2,FALSE))</f>
        <v>MARS</v>
      </c>
      <c r="AG781" s="136" t="s">
        <v>8</v>
      </c>
      <c r="AH781" s="81"/>
      <c r="AI781" s="81"/>
      <c r="AJ781" s="81"/>
      <c r="AK781" s="116"/>
      <c r="AL781" s="81"/>
      <c r="AM781" s="117"/>
      <c r="AN781" s="128"/>
      <c r="AO781" s="163">
        <f>IF('SUIVI DES VERIFICATIONS'!$V781&gt;0,IF('SUIVI DES VERIFICATIONS'!$W781="",1,0),0)</f>
        <v>0</v>
      </c>
      <c r="AP781" s="137">
        <f>IF('SUIVI DES VERIFICATIONS'!$V781&gt;0,IF('SUIVI DES VERIFICATIONS'!$X781="",1,0),0)</f>
        <v>0</v>
      </c>
      <c r="AQ781" s="137">
        <f>IF('SUIVI DES VERIFICATIONS'!$V781&gt;0,IF('SUIVI DES VERIFICATIONS'!$AG781="",1,0),0)</f>
        <v>0</v>
      </c>
      <c r="AR781" s="152" t="str">
        <f>IF(Y781="","",VLOOKUP(Y781,'[1]TABLEAU LC1'!A:A,1,FALSE))</f>
        <v>2019-709</v>
      </c>
    </row>
    <row r="782" spans="1:44" ht="30" customHeight="1">
      <c r="A782" s="94" t="str">
        <f t="shared" si="24"/>
        <v>13717-22--1</v>
      </c>
      <c r="B782" s="88">
        <v>13717</v>
      </c>
      <c r="C782" s="87" t="str">
        <f>VLOOKUP(A782,'Liste détentions mat2k'!$A$1:$I$2946,3,FALSE)</f>
        <v xml:space="preserve">LUBERON                       </v>
      </c>
      <c r="D782" s="89">
        <v>22</v>
      </c>
      <c r="E782" s="89"/>
      <c r="F782" s="89">
        <v>1</v>
      </c>
      <c r="G782" s="87" t="str">
        <f>IF('SUIVI DES VERIFICATIONS'!$D782="","",VLOOKUP(A782,'Liste détentions mat2k'!$A$1:$I$2946,5,FALSE))</f>
        <v xml:space="preserve">FLOTTEUR MOBILITE             </v>
      </c>
      <c r="H782" s="87" t="str">
        <f>IF('SUIVI DES VERIFICATIONS'!$E782="","",VLOOKUP(A782,'Liste détentions mat2k'!$A$1:$I$2946,7,FALSE))</f>
        <v/>
      </c>
      <c r="I782" s="101" t="str">
        <f>IF('SUIVI DES VERIFICATIONS'!$F782="","",VLOOKUP(A782,'Liste détentions mat2k'!$A$1:$I$2946,9,FALSE))</f>
        <v xml:space="preserve">ELECTRICITE                   </v>
      </c>
      <c r="J782" s="108" t="s">
        <v>525</v>
      </c>
      <c r="K782" s="105" t="s">
        <v>526</v>
      </c>
      <c r="L782" s="105" t="s">
        <v>525</v>
      </c>
      <c r="M782" s="105" t="s">
        <v>525</v>
      </c>
      <c r="N782" s="105" t="s">
        <v>525</v>
      </c>
      <c r="O782" s="105" t="s">
        <v>525</v>
      </c>
      <c r="P782" s="105"/>
      <c r="Q782" s="105"/>
      <c r="R782" s="105"/>
      <c r="S782" s="105"/>
      <c r="T782" s="105"/>
      <c r="U782" s="113"/>
      <c r="V782" s="122">
        <v>43522</v>
      </c>
      <c r="W782" s="119" t="s">
        <v>542</v>
      </c>
      <c r="X782" s="119" t="s">
        <v>825</v>
      </c>
      <c r="Y782" s="127" t="s">
        <v>755</v>
      </c>
      <c r="Z782" s="122">
        <v>43495</v>
      </c>
      <c r="AA782" s="131"/>
      <c r="AB782" s="149">
        <f>IF('SUIVI DES VERIFICATIONS'!$V782="","",IF('SUIVI DES VERIFICATIONS'!$V782&lt;='SUIVI DES VERIFICATIONS'!$AD782,0,'SUIVI DES VERIFICATIONS'!$V782-'SUIVI DES VERIFICATIONS'!$AD782))</f>
        <v>0</v>
      </c>
      <c r="AC782" s="138" t="str">
        <f t="shared" si="25"/>
        <v>FEVRIER</v>
      </c>
      <c r="AD782" s="139">
        <f>VLOOKUP('SUIVI DES VERIFICATIONS'!$AC782,'Liste 2'!$D$1:$E$12,2,FALSE)</f>
        <v>43524</v>
      </c>
      <c r="AE782" s="138">
        <f>IF('SUIVI DES VERIFICATIONS'!$V782="","",(MONTH('SUIVI DES VERIFICATIONS'!$V782))-(MONTH('SUIVI DES VERIFICATIONS'!$AD782)))</f>
        <v>0</v>
      </c>
      <c r="AF782" s="138" t="str">
        <f>IF(V782="","",VLOOKUP(MONTH(V782),LISTES!$A$15:$B$26,2,FALSE))</f>
        <v>FEVRIER</v>
      </c>
      <c r="AG782" s="140" t="s">
        <v>7</v>
      </c>
      <c r="AH782" s="87"/>
      <c r="AI782" s="87"/>
      <c r="AJ782" s="87" t="s">
        <v>529</v>
      </c>
      <c r="AK782" s="118">
        <v>43539</v>
      </c>
      <c r="AL782" s="87"/>
      <c r="AM782" s="119"/>
      <c r="AN782" s="127"/>
      <c r="AO782" s="162">
        <f>IF('SUIVI DES VERIFICATIONS'!$V782&gt;0,IF('SUIVI DES VERIFICATIONS'!$W782="",1,0),0)</f>
        <v>0</v>
      </c>
      <c r="AP782" s="141">
        <f>IF('SUIVI DES VERIFICATIONS'!$V782&gt;0,IF('SUIVI DES VERIFICATIONS'!$X782="",1,0),0)</f>
        <v>0</v>
      </c>
      <c r="AQ782" s="141">
        <f>IF('SUIVI DES VERIFICATIONS'!$V782&gt;0,IF('SUIVI DES VERIFICATIONS'!$AG782="",1,0),0)</f>
        <v>0</v>
      </c>
      <c r="AR782" s="150" t="str">
        <f>IF(Y782="","",VLOOKUP(Y782,'[1]TABLEAU LC1'!A:A,1,FALSE))</f>
        <v>2019-549</v>
      </c>
    </row>
    <row r="783" spans="1:44" ht="30" customHeight="1">
      <c r="A783" s="95" t="str">
        <f t="shared" si="24"/>
        <v>13717-22--2</v>
      </c>
      <c r="B783" s="85">
        <v>13717</v>
      </c>
      <c r="C783" s="81" t="str">
        <f>VLOOKUP(A783,'Liste détentions mat2k'!$A$1:$I$2946,3,FALSE)</f>
        <v xml:space="preserve">LUBERON                       </v>
      </c>
      <c r="D783" s="86">
        <v>22</v>
      </c>
      <c r="E783" s="86"/>
      <c r="F783" s="86">
        <v>2</v>
      </c>
      <c r="G783" s="81" t="str">
        <f>IF('SUIVI DES VERIFICATIONS'!$D783="","",VLOOKUP(A783,'Liste détentions mat2k'!$A$1:$I$2946,5,FALSE))</f>
        <v xml:space="preserve">FLOTTEUR MOBILITE             </v>
      </c>
      <c r="H783" s="81" t="str">
        <f>IF('SUIVI DES VERIFICATIONS'!$E783="","",VLOOKUP(A783,'Liste détentions mat2k'!$A$1:$I$2946,7,FALSE))</f>
        <v/>
      </c>
      <c r="I783" s="102" t="str">
        <f>IF('SUIVI DES VERIFICATIONS'!$F783="","",VLOOKUP(A783,'Liste détentions mat2k'!$A$1:$I$2946,9,FALSE))</f>
        <v xml:space="preserve">SECURITE                      </v>
      </c>
      <c r="J783" s="109" t="s">
        <v>525</v>
      </c>
      <c r="K783" s="104" t="s">
        <v>525</v>
      </c>
      <c r="L783" s="104" t="s">
        <v>525</v>
      </c>
      <c r="M783" s="104" t="s">
        <v>525</v>
      </c>
      <c r="N783" s="104" t="s">
        <v>525</v>
      </c>
      <c r="O783" s="104" t="s">
        <v>526</v>
      </c>
      <c r="P783" s="104"/>
      <c r="Q783" s="104"/>
      <c r="R783" s="104"/>
      <c r="S783" s="104"/>
      <c r="T783" s="104"/>
      <c r="U783" s="114"/>
      <c r="V783" s="123"/>
      <c r="W783" s="117"/>
      <c r="X783" s="117"/>
      <c r="Y783" s="128"/>
      <c r="Z783" s="123"/>
      <c r="AA783" s="132"/>
      <c r="AB783" s="151" t="str">
        <f>IF('SUIVI DES VERIFICATIONS'!$V783="","",IF('SUIVI DES VERIFICATIONS'!$V783&lt;='SUIVI DES VERIFICATIONS'!$AD783,0,'SUIVI DES VERIFICATIONS'!$V783-'SUIVI DES VERIFICATIONS'!$AD783))</f>
        <v/>
      </c>
      <c r="AC783" s="134" t="str">
        <f t="shared" si="25"/>
        <v>JUIN</v>
      </c>
      <c r="AD783" s="135">
        <f>VLOOKUP('SUIVI DES VERIFICATIONS'!$AC783,'Liste 2'!$D$1:$E$12,2,FALSE)</f>
        <v>43646</v>
      </c>
      <c r="AE783" s="134" t="str">
        <f>IF('SUIVI DES VERIFICATIONS'!$V783="","",(MONTH('SUIVI DES VERIFICATIONS'!$V783))-(MONTH('SUIVI DES VERIFICATIONS'!$AD783)))</f>
        <v/>
      </c>
      <c r="AF783" s="134" t="str">
        <f>IF(V783="","",VLOOKUP(MONTH(V783),LISTES!$A$15:$B$26,2,FALSE))</f>
        <v/>
      </c>
      <c r="AG783" s="136"/>
      <c r="AH783" s="81"/>
      <c r="AI783" s="81"/>
      <c r="AJ783" s="81" t="s">
        <v>529</v>
      </c>
      <c r="AK783" s="116"/>
      <c r="AL783" s="81"/>
      <c r="AM783" s="117"/>
      <c r="AN783" s="128"/>
      <c r="AO783" s="163">
        <f>IF('SUIVI DES VERIFICATIONS'!$V783&gt;0,IF('SUIVI DES VERIFICATIONS'!$W783="",1,0),0)</f>
        <v>0</v>
      </c>
      <c r="AP783" s="137">
        <f>IF('SUIVI DES VERIFICATIONS'!$V783&gt;0,IF('SUIVI DES VERIFICATIONS'!$X783="",1,0),0)</f>
        <v>0</v>
      </c>
      <c r="AQ783" s="137">
        <f>IF('SUIVI DES VERIFICATIONS'!$V783&gt;0,IF('SUIVI DES VERIFICATIONS'!$AG783="",1,0),0)</f>
        <v>0</v>
      </c>
      <c r="AR783" s="152" t="str">
        <f>IF(Y783="","",VLOOKUP(Y783,'[1]TABLEAU LC1'!A:A,1,FALSE))</f>
        <v/>
      </c>
    </row>
    <row r="784" spans="1:44" ht="30" customHeight="1">
      <c r="A784" s="94" t="str">
        <f t="shared" si="24"/>
        <v>13717-23--0</v>
      </c>
      <c r="B784" s="88">
        <v>13717</v>
      </c>
      <c r="C784" s="87" t="str">
        <f>VLOOKUP(A784,'Liste détentions mat2k'!$A$1:$I$2946,3,FALSE)</f>
        <v xml:space="preserve">LUBERON                       </v>
      </c>
      <c r="D784" s="89">
        <v>23</v>
      </c>
      <c r="E784" s="89"/>
      <c r="F784" s="89">
        <v>0</v>
      </c>
      <c r="G784" s="87" t="str">
        <f>IF('SUIVI DES VERIFICATIONS'!$D784="","",VLOOKUP(A784,'Liste détentions mat2k'!$A$1:$I$2946,5,FALSE))</f>
        <v xml:space="preserve">COMMISSARIAT                  </v>
      </c>
      <c r="H784" s="87" t="str">
        <f>IF('SUIVI DES VERIFICATIONS'!$E784="","",VLOOKUP(A784,'Liste détentions mat2k'!$A$1:$I$2946,7,FALSE))</f>
        <v/>
      </c>
      <c r="I784" s="101" t="str">
        <f>IF('SUIVI DES VERIFICATIONS'!$F784="","",VLOOKUP(A784,'Liste détentions mat2k'!$A$1:$I$2946,9,FALSE))</f>
        <v xml:space="preserve">VIVRES                        </v>
      </c>
      <c r="J784" s="108" t="s">
        <v>525</v>
      </c>
      <c r="K784" s="105" t="s">
        <v>525</v>
      </c>
      <c r="L784" s="105" t="s">
        <v>526</v>
      </c>
      <c r="M784" s="105" t="s">
        <v>525</v>
      </c>
      <c r="N784" s="105" t="s">
        <v>525</v>
      </c>
      <c r="O784" s="105" t="s">
        <v>525</v>
      </c>
      <c r="P784" s="105"/>
      <c r="Q784" s="105"/>
      <c r="R784" s="105"/>
      <c r="S784" s="105"/>
      <c r="T784" s="105"/>
      <c r="U784" s="113"/>
      <c r="V784" s="122">
        <v>43535</v>
      </c>
      <c r="W784" s="119" t="s">
        <v>542</v>
      </c>
      <c r="X784" s="119" t="s">
        <v>825</v>
      </c>
      <c r="Y784" s="127" t="s">
        <v>940</v>
      </c>
      <c r="Z784" s="122">
        <v>43553</v>
      </c>
      <c r="AA784" s="131"/>
      <c r="AB784" s="149">
        <f>IF('SUIVI DES VERIFICATIONS'!$V784="","",IF('SUIVI DES VERIFICATIONS'!$V784&lt;='SUIVI DES VERIFICATIONS'!$AD784,0,'SUIVI DES VERIFICATIONS'!$V784-'SUIVI DES VERIFICATIONS'!$AD784))</f>
        <v>0</v>
      </c>
      <c r="AC784" s="138" t="str">
        <f t="shared" si="25"/>
        <v>MARS</v>
      </c>
      <c r="AD784" s="139">
        <f>VLOOKUP('SUIVI DES VERIFICATIONS'!$AC784,'Liste 2'!$D$1:$E$12,2,FALSE)</f>
        <v>43555</v>
      </c>
      <c r="AE784" s="138">
        <f>IF('SUIVI DES VERIFICATIONS'!$V784="","",(MONTH('SUIVI DES VERIFICATIONS'!$V784))-(MONTH('SUIVI DES VERIFICATIONS'!$AD784)))</f>
        <v>0</v>
      </c>
      <c r="AF784" s="138" t="str">
        <f>IF(V784="","",VLOOKUP(MONTH(V784),LISTES!$A$15:$B$26,2,FALSE))</f>
        <v>MARS</v>
      </c>
      <c r="AG784" s="140" t="s">
        <v>8</v>
      </c>
      <c r="AH784" s="87"/>
      <c r="AI784" s="87"/>
      <c r="AJ784" s="87"/>
      <c r="AK784" s="118"/>
      <c r="AL784" s="87"/>
      <c r="AM784" s="119"/>
      <c r="AN784" s="127"/>
      <c r="AO784" s="162">
        <f>IF('SUIVI DES VERIFICATIONS'!$V784&gt;0,IF('SUIVI DES VERIFICATIONS'!$W784="",1,0),0)</f>
        <v>0</v>
      </c>
      <c r="AP784" s="141">
        <f>IF('SUIVI DES VERIFICATIONS'!$V784&gt;0,IF('SUIVI DES VERIFICATIONS'!$X784="",1,0),0)</f>
        <v>0</v>
      </c>
      <c r="AQ784" s="141">
        <f>IF('SUIVI DES VERIFICATIONS'!$V784&gt;0,IF('SUIVI DES VERIFICATIONS'!$AG784="",1,0),0)</f>
        <v>0</v>
      </c>
      <c r="AR784" s="150" t="str">
        <f>IF(Y784="","",VLOOKUP(Y784,'[1]TABLEAU LC1'!A:A,1,FALSE))</f>
        <v>2019-914</v>
      </c>
    </row>
    <row r="785" spans="1:44" ht="30" customHeight="1">
      <c r="A785" s="95" t="str">
        <f t="shared" si="24"/>
        <v>13717-23--2</v>
      </c>
      <c r="B785" s="85">
        <v>13717</v>
      </c>
      <c r="C785" s="81" t="str">
        <f>VLOOKUP(A785,'Liste détentions mat2k'!$A$1:$I$2946,3,FALSE)</f>
        <v xml:space="preserve">LUBERON                       </v>
      </c>
      <c r="D785" s="86">
        <v>23</v>
      </c>
      <c r="E785" s="86"/>
      <c r="F785" s="86">
        <v>2</v>
      </c>
      <c r="G785" s="81" t="str">
        <f>IF('SUIVI DES VERIFICATIONS'!$D785="","",VLOOKUP(A785,'Liste détentions mat2k'!$A$1:$I$2946,5,FALSE))</f>
        <v xml:space="preserve">COMMISSARIAT                  </v>
      </c>
      <c r="H785" s="81" t="str">
        <f>IF('SUIVI DES VERIFICATIONS'!$E785="","",VLOOKUP(A785,'Liste détentions mat2k'!$A$1:$I$2946,7,FALSE))</f>
        <v/>
      </c>
      <c r="I785" s="102" t="str">
        <f>IF('SUIVI DES VERIFICATIONS'!$F785="","",VLOOKUP(A785,'Liste détentions mat2k'!$A$1:$I$2946,9,FALSE))</f>
        <v xml:space="preserve">EFFETS SPECIAUX               </v>
      </c>
      <c r="J785" s="109"/>
      <c r="K785" s="104" t="s">
        <v>525</v>
      </c>
      <c r="L785" s="104" t="s">
        <v>525</v>
      </c>
      <c r="M785" s="104" t="s">
        <v>525</v>
      </c>
      <c r="N785" s="104" t="s">
        <v>526</v>
      </c>
      <c r="O785" s="104" t="s">
        <v>525</v>
      </c>
      <c r="P785" s="104"/>
      <c r="Q785" s="104"/>
      <c r="R785" s="104"/>
      <c r="S785" s="104"/>
      <c r="T785" s="104"/>
      <c r="U785" s="114"/>
      <c r="V785" s="123">
        <v>43565</v>
      </c>
      <c r="W785" s="117" t="s">
        <v>542</v>
      </c>
      <c r="X785" s="117" t="s">
        <v>825</v>
      </c>
      <c r="Y785" s="128" t="s">
        <v>1009</v>
      </c>
      <c r="Z785" s="123"/>
      <c r="AA785" s="132"/>
      <c r="AB785" s="151">
        <f>IF('SUIVI DES VERIFICATIONS'!$V785="","",IF('SUIVI DES VERIFICATIONS'!$V785&lt;='SUIVI DES VERIFICATIONS'!$AD785,0,'SUIVI DES VERIFICATIONS'!$V785-'SUIVI DES VERIFICATIONS'!$AD785))</f>
        <v>0</v>
      </c>
      <c r="AC785" s="134" t="str">
        <f t="shared" si="25"/>
        <v>MAI</v>
      </c>
      <c r="AD785" s="135">
        <f>VLOOKUP('SUIVI DES VERIFICATIONS'!$AC785,'Liste 2'!$D$1:$E$12,2,FALSE)</f>
        <v>43616</v>
      </c>
      <c r="AE785" s="134">
        <f>IF('SUIVI DES VERIFICATIONS'!$V785="","",(MONTH('SUIVI DES VERIFICATIONS'!$V785))-(MONTH('SUIVI DES VERIFICATIONS'!$AD785)))</f>
        <v>-1</v>
      </c>
      <c r="AF785" s="134" t="str">
        <f>IF(V785="","",VLOOKUP(MONTH(V785),LISTES!$A$15:$B$26,2,FALSE))</f>
        <v>AVRIL</v>
      </c>
      <c r="AG785" s="136" t="s">
        <v>9</v>
      </c>
      <c r="AH785" s="81"/>
      <c r="AI785" s="81"/>
      <c r="AJ785" s="81" t="s">
        <v>529</v>
      </c>
      <c r="AK785" s="116">
        <v>43579</v>
      </c>
      <c r="AL785" s="81"/>
      <c r="AM785" s="117"/>
      <c r="AN785" s="128"/>
      <c r="AO785" s="163">
        <f>IF('SUIVI DES VERIFICATIONS'!$V785&gt;0,IF('SUIVI DES VERIFICATIONS'!$W785="",1,0),0)</f>
        <v>0</v>
      </c>
      <c r="AP785" s="137">
        <f>IF('SUIVI DES VERIFICATIONS'!$V785&gt;0,IF('SUIVI DES VERIFICATIONS'!$X785="",1,0),0)</f>
        <v>0</v>
      </c>
      <c r="AQ785" s="137">
        <f>IF('SUIVI DES VERIFICATIONS'!$V785&gt;0,IF('SUIVI DES VERIFICATIONS'!$AG785="",1,0),0)</f>
        <v>0</v>
      </c>
      <c r="AR785" s="152" t="str">
        <f>IF(Y785="","",VLOOKUP(Y785,'[1]TABLEAU LC1'!A:A,1,FALSE))</f>
        <v>2019-1145</v>
      </c>
    </row>
    <row r="786" spans="1:44" ht="30" customHeight="1">
      <c r="A786" s="94" t="str">
        <f t="shared" si="24"/>
        <v>13717-24--0</v>
      </c>
      <c r="B786" s="88">
        <v>13717</v>
      </c>
      <c r="C786" s="87" t="str">
        <f>VLOOKUP(A786,'Liste détentions mat2k'!$A$1:$I$2946,3,FALSE)</f>
        <v xml:space="preserve">LUBERON                       </v>
      </c>
      <c r="D786" s="89">
        <v>24</v>
      </c>
      <c r="E786" s="89"/>
      <c r="F786" s="89">
        <v>0</v>
      </c>
      <c r="G786" s="87" t="str">
        <f>IF('SUIVI DES VERIFICATIONS'!$D786="","",VLOOKUP(A786,'Liste détentions mat2k'!$A$1:$I$2946,5,FALSE))</f>
        <v xml:space="preserve">ARMES INFANTERIE              </v>
      </c>
      <c r="H786" s="87" t="str">
        <f>IF('SUIVI DES VERIFICATIONS'!$E786="","",VLOOKUP(A786,'Liste détentions mat2k'!$A$1:$I$2946,7,FALSE))</f>
        <v/>
      </c>
      <c r="I786" s="101" t="str">
        <f>IF('SUIVI DES VERIFICATIONS'!$F786="","",VLOOKUP(A786,'Liste détentions mat2k'!$A$1:$I$2946,9,FALSE))</f>
        <v xml:space="preserve">ARMES INFANTERIE              </v>
      </c>
      <c r="J786" s="108" t="s">
        <v>525</v>
      </c>
      <c r="K786" s="105" t="s">
        <v>525</v>
      </c>
      <c r="L786" s="105" t="s">
        <v>525</v>
      </c>
      <c r="M786" s="105" t="s">
        <v>525</v>
      </c>
      <c r="N786" s="105" t="s">
        <v>526</v>
      </c>
      <c r="O786" s="105" t="s">
        <v>525</v>
      </c>
      <c r="P786" s="105"/>
      <c r="Q786" s="105"/>
      <c r="R786" s="105"/>
      <c r="S786" s="105"/>
      <c r="T786" s="105"/>
      <c r="U786" s="113"/>
      <c r="V786" s="122">
        <v>43587</v>
      </c>
      <c r="W786" s="119" t="s">
        <v>542</v>
      </c>
      <c r="X786" s="119" t="s">
        <v>825</v>
      </c>
      <c r="Y786" s="127" t="s">
        <v>1095</v>
      </c>
      <c r="Z786" s="122">
        <v>43581</v>
      </c>
      <c r="AA786" s="131"/>
      <c r="AB786" s="149">
        <f>IF('SUIVI DES VERIFICATIONS'!$V786="","",IF('SUIVI DES VERIFICATIONS'!$V786&lt;='SUIVI DES VERIFICATIONS'!$AD786,0,'SUIVI DES VERIFICATIONS'!$V786-'SUIVI DES VERIFICATIONS'!$AD786))</f>
        <v>0</v>
      </c>
      <c r="AC786" s="138" t="str">
        <f t="shared" si="25"/>
        <v>MAI</v>
      </c>
      <c r="AD786" s="139">
        <f>VLOOKUP('SUIVI DES VERIFICATIONS'!$AC786,'Liste 2'!$D$1:$E$12,2,FALSE)</f>
        <v>43616</v>
      </c>
      <c r="AE786" s="138">
        <f>IF('SUIVI DES VERIFICATIONS'!$V786="","",(MONTH('SUIVI DES VERIFICATIONS'!$V786))-(MONTH('SUIVI DES VERIFICATIONS'!$AD786)))</f>
        <v>0</v>
      </c>
      <c r="AF786" s="138" t="str">
        <f>IF(V786="","",VLOOKUP(MONTH(V786),LISTES!$A$15:$B$26,2,FALSE))</f>
        <v>MAI</v>
      </c>
      <c r="AG786" s="140" t="s">
        <v>9</v>
      </c>
      <c r="AH786" s="87"/>
      <c r="AI786" s="87"/>
      <c r="AJ786" s="87" t="s">
        <v>529</v>
      </c>
      <c r="AK786" s="118">
        <v>43598</v>
      </c>
      <c r="AL786" s="87"/>
      <c r="AM786" s="119"/>
      <c r="AN786" s="127"/>
      <c r="AO786" s="162">
        <f>IF('SUIVI DES VERIFICATIONS'!$V786&gt;0,IF('SUIVI DES VERIFICATIONS'!$W786="",1,0),0)</f>
        <v>0</v>
      </c>
      <c r="AP786" s="141">
        <f>IF('SUIVI DES VERIFICATIONS'!$V786&gt;0,IF('SUIVI DES VERIFICATIONS'!$X786="",1,0),0)</f>
        <v>0</v>
      </c>
      <c r="AQ786" s="141">
        <f>IF('SUIVI DES VERIFICATIONS'!$V786&gt;0,IF('SUIVI DES VERIFICATIONS'!$AG786="",1,0),0)</f>
        <v>0</v>
      </c>
      <c r="AR786" s="150" t="str">
        <f>IF(Y786="","",VLOOKUP(Y786,'[1]TABLEAU LC1'!A:A,1,FALSE))</f>
        <v>2019-1388</v>
      </c>
    </row>
    <row r="787" spans="1:44" ht="30" customHeight="1">
      <c r="A787" s="95" t="str">
        <f t="shared" si="24"/>
        <v>13066-18--0</v>
      </c>
      <c r="B787" s="85">
        <v>13066</v>
      </c>
      <c r="C787" s="81" t="str">
        <f>VLOOKUP(A787,'Liste détentions mat2k'!$A$1:$I$2946,3,FALSE)</f>
        <v xml:space="preserve">LYRE                          </v>
      </c>
      <c r="D787" s="86">
        <v>18</v>
      </c>
      <c r="E787" s="86"/>
      <c r="F787" s="86">
        <v>0</v>
      </c>
      <c r="G787" s="81" t="str">
        <f>IF('SUIVI DES VERIFICATIONS'!$D787="","",VLOOKUP(A787,'Liste détentions mat2k'!$A$1:$I$2946,5,FALSE))</f>
        <v xml:space="preserve">PONT                          </v>
      </c>
      <c r="H787" s="81" t="str">
        <f>IF('SUIVI DES VERIFICATIONS'!$E787="","",VLOOKUP(A787,'Liste détentions mat2k'!$A$1:$I$2946,7,FALSE))</f>
        <v/>
      </c>
      <c r="I787" s="102" t="str">
        <f>IF('SUIVI DES VERIFICATIONS'!$F787="","",VLOOKUP(A787,'Liste détentions mat2k'!$A$1:$I$2946,9,FALSE))</f>
        <v xml:space="preserve">TIMONERIE                     </v>
      </c>
      <c r="J787" s="109" t="s">
        <v>525</v>
      </c>
      <c r="K787" s="104" t="s">
        <v>525</v>
      </c>
      <c r="L787" s="104" t="s">
        <v>525</v>
      </c>
      <c r="M787" s="104" t="s">
        <v>525</v>
      </c>
      <c r="N787" s="104" t="s">
        <v>525</v>
      </c>
      <c r="O787" s="104" t="s">
        <v>526</v>
      </c>
      <c r="P787" s="104"/>
      <c r="Q787" s="104"/>
      <c r="R787" s="104"/>
      <c r="S787" s="104"/>
      <c r="T787" s="104"/>
      <c r="U787" s="114"/>
      <c r="V787" s="123"/>
      <c r="W787" s="117"/>
      <c r="X787" s="117"/>
      <c r="Y787" s="128"/>
      <c r="Z787" s="123"/>
      <c r="AA787" s="132"/>
      <c r="AB787" s="151" t="str">
        <f>IF('SUIVI DES VERIFICATIONS'!$V787="","",IF('SUIVI DES VERIFICATIONS'!$V787&lt;='SUIVI DES VERIFICATIONS'!$AD787,0,'SUIVI DES VERIFICATIONS'!$V787-'SUIVI DES VERIFICATIONS'!$AD787))</f>
        <v/>
      </c>
      <c r="AC787" s="134" t="str">
        <f t="shared" si="25"/>
        <v>JUIN</v>
      </c>
      <c r="AD787" s="135">
        <f>VLOOKUP('SUIVI DES VERIFICATIONS'!$AC787,'Liste 2'!$D$1:$E$12,2,FALSE)</f>
        <v>43646</v>
      </c>
      <c r="AE787" s="134" t="str">
        <f>IF('SUIVI DES VERIFICATIONS'!$V787="","",(MONTH('SUIVI DES VERIFICATIONS'!$V787))-(MONTH('SUIVI DES VERIFICATIONS'!$AD787)))</f>
        <v/>
      </c>
      <c r="AF787" s="134" t="str">
        <f>IF(V787="","",VLOOKUP(MONTH(V787),LISTES!$A$15:$B$26,2,FALSE))</f>
        <v/>
      </c>
      <c r="AG787" s="136"/>
      <c r="AH787" s="81"/>
      <c r="AI787" s="81"/>
      <c r="AJ787" s="81" t="s">
        <v>529</v>
      </c>
      <c r="AK787" s="116"/>
      <c r="AL787" s="81"/>
      <c r="AM787" s="117"/>
      <c r="AN787" s="128"/>
      <c r="AO787" s="163">
        <f>IF('SUIVI DES VERIFICATIONS'!$V787&gt;0,IF('SUIVI DES VERIFICATIONS'!$W787="",1,0),0)</f>
        <v>0</v>
      </c>
      <c r="AP787" s="137">
        <f>IF('SUIVI DES VERIFICATIONS'!$V787&gt;0,IF('SUIVI DES VERIFICATIONS'!$X787="",1,0),0)</f>
        <v>0</v>
      </c>
      <c r="AQ787" s="137">
        <f>IF('SUIVI DES VERIFICATIONS'!$V787&gt;0,IF('SUIVI DES VERIFICATIONS'!$AG787="",1,0),0)</f>
        <v>0</v>
      </c>
      <c r="AR787" s="152" t="str">
        <f>IF(Y787="","",VLOOKUP(Y787,'[1]TABLEAU LC1'!A:A,1,FALSE))</f>
        <v/>
      </c>
    </row>
    <row r="788" spans="1:44" ht="48.75" customHeight="1">
      <c r="A788" s="94" t="str">
        <f t="shared" si="24"/>
        <v>13066-18--1</v>
      </c>
      <c r="B788" s="88">
        <v>13066</v>
      </c>
      <c r="C788" s="87" t="str">
        <f>VLOOKUP(A788,'Liste détentions mat2k'!$A$1:$I$2946,3,FALSE)</f>
        <v xml:space="preserve">LYRE                          </v>
      </c>
      <c r="D788" s="89">
        <v>18</v>
      </c>
      <c r="E788" s="89"/>
      <c r="F788" s="89">
        <v>1</v>
      </c>
      <c r="G788" s="87" t="str">
        <f>IF('SUIVI DES VERIFICATIONS'!$D788="","",VLOOKUP(A788,'Liste détentions mat2k'!$A$1:$I$2946,5,FALSE))</f>
        <v xml:space="preserve">PONT                          </v>
      </c>
      <c r="H788" s="87" t="str">
        <f>IF('SUIVI DES VERIFICATIONS'!$E788="","",VLOOKUP(A788,'Liste détentions mat2k'!$A$1:$I$2946,7,FALSE))</f>
        <v/>
      </c>
      <c r="I788" s="101" t="str">
        <f>IF('SUIVI DES VERIFICATIONS'!$F788="","",VLOOKUP(A788,'Liste détentions mat2k'!$A$1:$I$2946,9,FALSE))</f>
        <v xml:space="preserve">MANOEUVRE                     </v>
      </c>
      <c r="J788" s="108" t="s">
        <v>525</v>
      </c>
      <c r="K788" s="105" t="s">
        <v>525</v>
      </c>
      <c r="L788" s="105" t="s">
        <v>526</v>
      </c>
      <c r="M788" s="105" t="s">
        <v>525</v>
      </c>
      <c r="N788" s="105" t="s">
        <v>525</v>
      </c>
      <c r="O788" s="105" t="s">
        <v>525</v>
      </c>
      <c r="P788" s="105"/>
      <c r="Q788" s="105"/>
      <c r="R788" s="105"/>
      <c r="S788" s="105"/>
      <c r="T788" s="105"/>
      <c r="U788" s="113"/>
      <c r="V788" s="122">
        <v>43547</v>
      </c>
      <c r="W788" s="119" t="s">
        <v>542</v>
      </c>
      <c r="X788" s="119" t="s">
        <v>825</v>
      </c>
      <c r="Y788" s="127" t="s">
        <v>1124</v>
      </c>
      <c r="Z788" s="122">
        <v>43525</v>
      </c>
      <c r="AA788" s="131"/>
      <c r="AB788" s="149">
        <f>IF('SUIVI DES VERIFICATIONS'!$V788="","",IF('SUIVI DES VERIFICATIONS'!$V788&lt;='SUIVI DES VERIFICATIONS'!$AD788,0,'SUIVI DES VERIFICATIONS'!$V788-'SUIVI DES VERIFICATIONS'!$AD788))</f>
        <v>0</v>
      </c>
      <c r="AC788" s="138" t="str">
        <f t="shared" si="25"/>
        <v>MARS</v>
      </c>
      <c r="AD788" s="139">
        <f>VLOOKUP('SUIVI DES VERIFICATIONS'!$AC788,'Liste 2'!$D$1:$E$12,2,FALSE)</f>
        <v>43555</v>
      </c>
      <c r="AE788" s="138">
        <f>IF('SUIVI DES VERIFICATIONS'!$V788="","",(MONTH('SUIVI DES VERIFICATIONS'!$V788))-(MONTH('SUIVI DES VERIFICATIONS'!$AD788)))</f>
        <v>0</v>
      </c>
      <c r="AF788" s="138" t="str">
        <f>IF(V788="","",VLOOKUP(MONTH(V788),LISTES!$A$15:$B$26,2,FALSE))</f>
        <v>MARS</v>
      </c>
      <c r="AG788" s="140"/>
      <c r="AH788" s="87"/>
      <c r="AI788" s="87"/>
      <c r="AJ788" s="87" t="s">
        <v>529</v>
      </c>
      <c r="AK788" s="118">
        <v>43598</v>
      </c>
      <c r="AL788" s="87"/>
      <c r="AM788" s="119"/>
      <c r="AN788" s="127"/>
      <c r="AO788" s="162">
        <f>IF('SUIVI DES VERIFICATIONS'!$V788&gt;0,IF('SUIVI DES VERIFICATIONS'!$W788="",1,0),0)</f>
        <v>0</v>
      </c>
      <c r="AP788" s="141">
        <f>IF('SUIVI DES VERIFICATIONS'!$V788&gt;0,IF('SUIVI DES VERIFICATIONS'!$X788="",1,0),0)</f>
        <v>0</v>
      </c>
      <c r="AQ788" s="141">
        <f>IF('SUIVI DES VERIFICATIONS'!$V788&gt;0,IF('SUIVI DES VERIFICATIONS'!$AG788="",1,0),0)</f>
        <v>1</v>
      </c>
      <c r="AR788" s="150" t="str">
        <f>IF(Y788="","",VLOOKUP(Y788,'[1]TABLEAU LC1'!A:A,1,FALSE))</f>
        <v>2019-1428</v>
      </c>
    </row>
    <row r="789" spans="1:44" ht="30" customHeight="1">
      <c r="A789" s="95" t="str">
        <f t="shared" si="24"/>
        <v>13066-18--2</v>
      </c>
      <c r="B789" s="85">
        <v>13066</v>
      </c>
      <c r="C789" s="81" t="str">
        <f>VLOOKUP(A789,'Liste détentions mat2k'!$A$1:$I$2946,3,FALSE)</f>
        <v xml:space="preserve">LYRE                          </v>
      </c>
      <c r="D789" s="86">
        <v>18</v>
      </c>
      <c r="E789" s="86"/>
      <c r="F789" s="86">
        <v>2</v>
      </c>
      <c r="G789" s="81" t="str">
        <f>IF('SUIVI DES VERIFICATIONS'!$D789="","",VLOOKUP(A789,'Liste détentions mat2k'!$A$1:$I$2946,5,FALSE))</f>
        <v xml:space="preserve">PONT                          </v>
      </c>
      <c r="H789" s="81" t="str">
        <f>IF('SUIVI DES VERIFICATIONS'!$E789="","",VLOOKUP(A789,'Liste détentions mat2k'!$A$1:$I$2946,7,FALSE))</f>
        <v/>
      </c>
      <c r="I789" s="102" t="str">
        <f>IF('SUIVI DES VERIFICATIONS'!$F789="","",VLOOKUP(A789,'Liste détentions mat2k'!$A$1:$I$2946,9,FALSE))</f>
        <v xml:space="preserve">COUCHAGE                      </v>
      </c>
      <c r="J789" s="109" t="s">
        <v>525</v>
      </c>
      <c r="K789" s="104" t="s">
        <v>525</v>
      </c>
      <c r="L789" s="104" t="s">
        <v>525</v>
      </c>
      <c r="M789" s="104" t="s">
        <v>526</v>
      </c>
      <c r="N789" s="104" t="s">
        <v>525</v>
      </c>
      <c r="O789" s="104" t="s">
        <v>525</v>
      </c>
      <c r="P789" s="104"/>
      <c r="Q789" s="104"/>
      <c r="R789" s="104"/>
      <c r="S789" s="104"/>
      <c r="T789" s="104"/>
      <c r="U789" s="114"/>
      <c r="V789" s="123">
        <v>43566</v>
      </c>
      <c r="W789" s="117" t="s">
        <v>542</v>
      </c>
      <c r="X789" s="117" t="s">
        <v>825</v>
      </c>
      <c r="Y789" s="128" t="s">
        <v>1036</v>
      </c>
      <c r="Z789" s="123">
        <v>43552</v>
      </c>
      <c r="AA789" s="132"/>
      <c r="AB789" s="151">
        <f>IF('SUIVI DES VERIFICATIONS'!$V789="","",IF('SUIVI DES VERIFICATIONS'!$V789&lt;='SUIVI DES VERIFICATIONS'!$AD789,0,'SUIVI DES VERIFICATIONS'!$V789-'SUIVI DES VERIFICATIONS'!$AD789))</f>
        <v>0</v>
      </c>
      <c r="AC789" s="134" t="str">
        <f t="shared" si="25"/>
        <v>AVRIL</v>
      </c>
      <c r="AD789" s="135">
        <f>VLOOKUP('SUIVI DES VERIFICATIONS'!$AC789,'Liste 2'!$D$1:$E$12,2,FALSE)</f>
        <v>43585</v>
      </c>
      <c r="AE789" s="134">
        <f>IF('SUIVI DES VERIFICATIONS'!$V789="","",(MONTH('SUIVI DES VERIFICATIONS'!$V789))-(MONTH('SUIVI DES VERIFICATIONS'!$AD789)))</f>
        <v>0</v>
      </c>
      <c r="AF789" s="134" t="str">
        <f>IF(V789="","",VLOOKUP(MONTH(V789),LISTES!$A$15:$B$26,2,FALSE))</f>
        <v>AVRIL</v>
      </c>
      <c r="AG789" s="136" t="s">
        <v>9</v>
      </c>
      <c r="AH789" s="81"/>
      <c r="AI789" s="81"/>
      <c r="AJ789" s="81" t="s">
        <v>529</v>
      </c>
      <c r="AK789" s="116">
        <v>43579</v>
      </c>
      <c r="AL789" s="81"/>
      <c r="AM789" s="117"/>
      <c r="AN789" s="128"/>
      <c r="AO789" s="163">
        <f>IF('SUIVI DES VERIFICATIONS'!$V789&gt;0,IF('SUIVI DES VERIFICATIONS'!$W789="",1,0),0)</f>
        <v>0</v>
      </c>
      <c r="AP789" s="137">
        <f>IF('SUIVI DES VERIFICATIONS'!$V789&gt;0,IF('SUIVI DES VERIFICATIONS'!$X789="",1,0),0)</f>
        <v>0</v>
      </c>
      <c r="AQ789" s="137">
        <f>IF('SUIVI DES VERIFICATIONS'!$V789&gt;0,IF('SUIVI DES VERIFICATIONS'!$AG789="",1,0),0)</f>
        <v>0</v>
      </c>
      <c r="AR789" s="152" t="str">
        <f>IF(Y789="","",VLOOKUP(Y789,'[1]TABLEAU LC1'!A:A,1,FALSE))</f>
        <v>2019-1169</v>
      </c>
    </row>
    <row r="790" spans="1:44" ht="30" customHeight="1">
      <c r="A790" s="94" t="str">
        <f t="shared" si="24"/>
        <v>13066-18--4</v>
      </c>
      <c r="B790" s="88">
        <v>13066</v>
      </c>
      <c r="C790" s="87" t="str">
        <f>VLOOKUP(A790,'Liste détentions mat2k'!$A$1:$I$2946,3,FALSE)</f>
        <v xml:space="preserve">LYRE                          </v>
      </c>
      <c r="D790" s="89">
        <v>18</v>
      </c>
      <c r="E790" s="89"/>
      <c r="F790" s="89">
        <v>4</v>
      </c>
      <c r="G790" s="87" t="str">
        <f>IF('SUIVI DES VERIFICATIONS'!$D790="","",VLOOKUP(A790,'Liste détentions mat2k'!$A$1:$I$2946,5,FALSE))</f>
        <v xml:space="preserve">PONT                          </v>
      </c>
      <c r="H790" s="87" t="str">
        <f>IF('SUIVI DES VERIFICATIONS'!$E790="","",VLOOKUP(A790,'Liste détentions mat2k'!$A$1:$I$2946,7,FALSE))</f>
        <v/>
      </c>
      <c r="I790" s="101" t="str">
        <f>IF('SUIVI DES VERIFICATIONS'!$F790="","",VLOOKUP(A790,'Liste détentions mat2k'!$A$1:$I$2946,9,FALSE))</f>
        <v xml:space="preserve">CASERNEMENT                   </v>
      </c>
      <c r="J790" s="108"/>
      <c r="K790" s="105" t="s">
        <v>525</v>
      </c>
      <c r="L790" s="105" t="s">
        <v>526</v>
      </c>
      <c r="M790" s="105" t="s">
        <v>525</v>
      </c>
      <c r="N790" s="105" t="s">
        <v>525</v>
      </c>
      <c r="O790" s="105" t="s">
        <v>525</v>
      </c>
      <c r="P790" s="105"/>
      <c r="Q790" s="105"/>
      <c r="R790" s="105"/>
      <c r="S790" s="105"/>
      <c r="T790" s="105"/>
      <c r="U790" s="113"/>
      <c r="V790" s="122">
        <v>43551</v>
      </c>
      <c r="W790" s="119" t="s">
        <v>542</v>
      </c>
      <c r="X790" s="119" t="s">
        <v>825</v>
      </c>
      <c r="Y790" s="127" t="s">
        <v>938</v>
      </c>
      <c r="Z790" s="122">
        <v>43525</v>
      </c>
      <c r="AA790" s="131"/>
      <c r="AB790" s="149">
        <f>IF('SUIVI DES VERIFICATIONS'!$V790="","",IF('SUIVI DES VERIFICATIONS'!$V790&lt;='SUIVI DES VERIFICATIONS'!$AD790,0,'SUIVI DES VERIFICATIONS'!$V790-'SUIVI DES VERIFICATIONS'!$AD790))</f>
        <v>0</v>
      </c>
      <c r="AC790" s="138" t="str">
        <f t="shared" si="25"/>
        <v>MARS</v>
      </c>
      <c r="AD790" s="139">
        <f>VLOOKUP('SUIVI DES VERIFICATIONS'!$AC790,'Liste 2'!$D$1:$E$12,2,FALSE)</f>
        <v>43555</v>
      </c>
      <c r="AE790" s="138">
        <f>IF('SUIVI DES VERIFICATIONS'!$V790="","",(MONTH('SUIVI DES VERIFICATIONS'!$V790))-(MONTH('SUIVI DES VERIFICATIONS'!$AD790)))</f>
        <v>0</v>
      </c>
      <c r="AF790" s="138" t="str">
        <f>IF(V790="","",VLOOKUP(MONTH(V790),LISTES!$A$15:$B$26,2,FALSE))</f>
        <v>MARS</v>
      </c>
      <c r="AG790" s="140" t="s">
        <v>8</v>
      </c>
      <c r="AH790" s="87"/>
      <c r="AI790" s="87"/>
      <c r="AJ790" s="87"/>
      <c r="AK790" s="118"/>
      <c r="AL790" s="87"/>
      <c r="AM790" s="119"/>
      <c r="AN790" s="127"/>
      <c r="AO790" s="162">
        <f>IF('SUIVI DES VERIFICATIONS'!$V790&gt;0,IF('SUIVI DES VERIFICATIONS'!$W790="",1,0),0)</f>
        <v>0</v>
      </c>
      <c r="AP790" s="141">
        <f>IF('SUIVI DES VERIFICATIONS'!$V790&gt;0,IF('SUIVI DES VERIFICATIONS'!$X790="",1,0),0)</f>
        <v>0</v>
      </c>
      <c r="AQ790" s="141">
        <f>IF('SUIVI DES VERIFICATIONS'!$V790&gt;0,IF('SUIVI DES VERIFICATIONS'!$AG790="",1,0),0)</f>
        <v>0</v>
      </c>
      <c r="AR790" s="150" t="str">
        <f>IF(Y790="","",VLOOKUP(Y790,'[1]TABLEAU LC1'!A:A,1,FALSE))</f>
        <v>2019-912</v>
      </c>
    </row>
    <row r="791" spans="1:44" ht="30" customHeight="1">
      <c r="A791" s="95" t="str">
        <f t="shared" si="24"/>
        <v>13066-18--5</v>
      </c>
      <c r="B791" s="85">
        <v>13066</v>
      </c>
      <c r="C791" s="81" t="str">
        <f>VLOOKUP(A791,'Liste détentions mat2k'!$A$1:$I$2946,3,FALSE)</f>
        <v xml:space="preserve">LYRE                          </v>
      </c>
      <c r="D791" s="86">
        <v>18</v>
      </c>
      <c r="E791" s="86"/>
      <c r="F791" s="86">
        <v>5</v>
      </c>
      <c r="G791" s="81" t="str">
        <f>IF('SUIVI DES VERIFICATIONS'!$D791="","",VLOOKUP(A791,'Liste détentions mat2k'!$A$1:$I$2946,5,FALSE))</f>
        <v xml:space="preserve">PONT                          </v>
      </c>
      <c r="H791" s="81" t="str">
        <f>IF('SUIVI DES VERIFICATIONS'!$E791="","",VLOOKUP(A791,'Liste détentions mat2k'!$A$1:$I$2946,7,FALSE))</f>
        <v/>
      </c>
      <c r="I791" s="102" t="str">
        <f>IF('SUIVI DES VERIFICATIONS'!$F791="","",VLOOKUP(A791,'Liste détentions mat2k'!$A$1:$I$2946,9,FALSE))</f>
        <v xml:space="preserve">CORPS DEB                     </v>
      </c>
      <c r="J791" s="109" t="s">
        <v>525</v>
      </c>
      <c r="K791" s="104" t="s">
        <v>525</v>
      </c>
      <c r="L791" s="104" t="s">
        <v>525</v>
      </c>
      <c r="M791" s="104" t="s">
        <v>526</v>
      </c>
      <c r="N791" s="104" t="s">
        <v>525</v>
      </c>
      <c r="O791" s="104" t="s">
        <v>525</v>
      </c>
      <c r="P791" s="104"/>
      <c r="Q791" s="104"/>
      <c r="R791" s="104"/>
      <c r="S791" s="104"/>
      <c r="T791" s="104"/>
      <c r="U791" s="114"/>
      <c r="V791" s="123">
        <v>43566</v>
      </c>
      <c r="W791" s="117" t="s">
        <v>542</v>
      </c>
      <c r="X791" s="117" t="s">
        <v>825</v>
      </c>
      <c r="Y791" s="128" t="s">
        <v>1037</v>
      </c>
      <c r="Z791" s="123">
        <v>43552</v>
      </c>
      <c r="AA791" s="132"/>
      <c r="AB791" s="151">
        <f>IF('SUIVI DES VERIFICATIONS'!$V791="","",IF('SUIVI DES VERIFICATIONS'!$V791&lt;='SUIVI DES VERIFICATIONS'!$AD791,0,'SUIVI DES VERIFICATIONS'!$V791-'SUIVI DES VERIFICATIONS'!$AD791))</f>
        <v>0</v>
      </c>
      <c r="AC791" s="134" t="str">
        <f t="shared" si="25"/>
        <v>AVRIL</v>
      </c>
      <c r="AD791" s="135">
        <f>VLOOKUP('SUIVI DES VERIFICATIONS'!$AC791,'Liste 2'!$D$1:$E$12,2,FALSE)</f>
        <v>43585</v>
      </c>
      <c r="AE791" s="134">
        <f>IF('SUIVI DES VERIFICATIONS'!$V791="","",(MONTH('SUIVI DES VERIFICATIONS'!$V791))-(MONTH('SUIVI DES VERIFICATIONS'!$AD791)))</f>
        <v>0</v>
      </c>
      <c r="AF791" s="134" t="str">
        <f>IF(V791="","",VLOOKUP(MONTH(V791),LISTES!$A$15:$B$26,2,FALSE))</f>
        <v>AVRIL</v>
      </c>
      <c r="AG791" s="136" t="s">
        <v>9</v>
      </c>
      <c r="AH791" s="81"/>
      <c r="AI791" s="81"/>
      <c r="AJ791" s="81" t="s">
        <v>529</v>
      </c>
      <c r="AK791" s="116">
        <v>43579</v>
      </c>
      <c r="AL791" s="81"/>
      <c r="AM791" s="117"/>
      <c r="AN791" s="128"/>
      <c r="AO791" s="163">
        <f>IF('SUIVI DES VERIFICATIONS'!$V791&gt;0,IF('SUIVI DES VERIFICATIONS'!$W791="",1,0),0)</f>
        <v>0</v>
      </c>
      <c r="AP791" s="137">
        <f>IF('SUIVI DES VERIFICATIONS'!$V791&gt;0,IF('SUIVI DES VERIFICATIONS'!$X791="",1,0),0)</f>
        <v>0</v>
      </c>
      <c r="AQ791" s="137">
        <f>IF('SUIVI DES VERIFICATIONS'!$V791&gt;0,IF('SUIVI DES VERIFICATIONS'!$AG791="",1,0),0)</f>
        <v>0</v>
      </c>
      <c r="AR791" s="152" t="str">
        <f>IF(Y791="","",VLOOKUP(Y791,'[1]TABLEAU LC1'!A:A,1,FALSE))</f>
        <v>2019-1170</v>
      </c>
    </row>
    <row r="792" spans="1:44" ht="30" customHeight="1">
      <c r="A792" s="94" t="str">
        <f t="shared" si="24"/>
        <v>13066-18--6</v>
      </c>
      <c r="B792" s="88">
        <v>13066</v>
      </c>
      <c r="C792" s="87" t="str">
        <f>VLOOKUP(A792,'Liste détentions mat2k'!$A$1:$I$2946,3,FALSE)</f>
        <v xml:space="preserve">LYRE                          </v>
      </c>
      <c r="D792" s="89">
        <v>18</v>
      </c>
      <c r="E792" s="89"/>
      <c r="F792" s="89">
        <v>6</v>
      </c>
      <c r="G792" s="87" t="str">
        <f>IF('SUIVI DES VERIFICATIONS'!$D792="","",VLOOKUP(A792,'Liste détentions mat2k'!$A$1:$I$2946,5,FALSE))</f>
        <v xml:space="preserve">PONT                          </v>
      </c>
      <c r="H792" s="87" t="str">
        <f>IF('SUIVI DES VERIFICATIONS'!$E792="","",VLOOKUP(A792,'Liste détentions mat2k'!$A$1:$I$2946,7,FALSE))</f>
        <v/>
      </c>
      <c r="I792" s="101" t="str">
        <f>IF('SUIVI DES VERIFICATIONS'!$F792="","",VLOOKUP(A792,'Liste détentions mat2k'!$A$1:$I$2946,9,FALSE))</f>
        <v xml:space="preserve">ARMES PORTATIVES              </v>
      </c>
      <c r="J792" s="108" t="s">
        <v>525</v>
      </c>
      <c r="K792" s="105" t="s">
        <v>525</v>
      </c>
      <c r="L792" s="105" t="s">
        <v>525</v>
      </c>
      <c r="M792" s="105" t="s">
        <v>525</v>
      </c>
      <c r="N792" s="105" t="s">
        <v>526</v>
      </c>
      <c r="O792" s="105" t="s">
        <v>525</v>
      </c>
      <c r="P792" s="105"/>
      <c r="Q792" s="105"/>
      <c r="R792" s="105"/>
      <c r="S792" s="105"/>
      <c r="T792" s="105"/>
      <c r="U792" s="113"/>
      <c r="V792" s="122">
        <v>43584</v>
      </c>
      <c r="W792" s="119" t="s">
        <v>542</v>
      </c>
      <c r="X792" s="119" t="s">
        <v>825</v>
      </c>
      <c r="Y792" s="127" t="s">
        <v>1569</v>
      </c>
      <c r="Z792" s="122">
        <v>43581</v>
      </c>
      <c r="AA792" s="131"/>
      <c r="AB792" s="149">
        <f>IF('SUIVI DES VERIFICATIONS'!$V792="","",IF('SUIVI DES VERIFICATIONS'!$V792&lt;='SUIVI DES VERIFICATIONS'!$AD792,0,'SUIVI DES VERIFICATIONS'!$V792-'SUIVI DES VERIFICATIONS'!$AD792))</f>
        <v>0</v>
      </c>
      <c r="AC792" s="138" t="str">
        <f t="shared" si="25"/>
        <v>MAI</v>
      </c>
      <c r="AD792" s="139">
        <f>VLOOKUP('SUIVI DES VERIFICATIONS'!$AC792,'Liste 2'!$D$1:$E$12,2,FALSE)</f>
        <v>43616</v>
      </c>
      <c r="AE792" s="138">
        <f>IF('SUIVI DES VERIFICATIONS'!$V792="","",(MONTH('SUIVI DES VERIFICATIONS'!$V792))-(MONTH('SUIVI DES VERIFICATIONS'!$AD792)))</f>
        <v>-1</v>
      </c>
      <c r="AF792" s="138" t="str">
        <f>IF(V792="","",VLOOKUP(MONTH(V792),LISTES!$A$15:$B$26,2,FALSE))</f>
        <v>AVRIL</v>
      </c>
      <c r="AG792" s="140"/>
      <c r="AH792" s="87"/>
      <c r="AI792" s="87"/>
      <c r="AJ792" s="87" t="s">
        <v>529</v>
      </c>
      <c r="AK792" s="118"/>
      <c r="AL792" s="87"/>
      <c r="AM792" s="119"/>
      <c r="AN792" s="127"/>
      <c r="AO792" s="162">
        <f>IF('SUIVI DES VERIFICATIONS'!$V792&gt;0,IF('SUIVI DES VERIFICATIONS'!$W792="",1,0),0)</f>
        <v>0</v>
      </c>
      <c r="AP792" s="141">
        <f>IF('SUIVI DES VERIFICATIONS'!$V792&gt;0,IF('SUIVI DES VERIFICATIONS'!$X792="",1,0),0)</f>
        <v>0</v>
      </c>
      <c r="AQ792" s="141">
        <f>IF('SUIVI DES VERIFICATIONS'!$V792&gt;0,IF('SUIVI DES VERIFICATIONS'!$AG792="",1,0),0)</f>
        <v>1</v>
      </c>
      <c r="AR792" s="150" t="str">
        <f>IF(Y792="","",VLOOKUP(Y792,'[1]TABLEAU LC1'!A:A,1,FALSE))</f>
        <v>2019-1606</v>
      </c>
    </row>
    <row r="793" spans="1:44" ht="30" customHeight="1">
      <c r="A793" s="95" t="str">
        <f t="shared" si="24"/>
        <v>13066-18--7</v>
      </c>
      <c r="B793" s="85">
        <v>13066</v>
      </c>
      <c r="C793" s="81" t="str">
        <f>VLOOKUP(A793,'Liste détentions mat2k'!$A$1:$I$2946,3,FALSE)</f>
        <v xml:space="preserve">LYRE                          </v>
      </c>
      <c r="D793" s="86">
        <v>18</v>
      </c>
      <c r="E793" s="86"/>
      <c r="F793" s="86">
        <v>7</v>
      </c>
      <c r="G793" s="81" t="str">
        <f>IF('SUIVI DES VERIFICATIONS'!$D793="","",VLOOKUP(A793,'Liste détentions mat2k'!$A$1:$I$2946,5,FALSE))</f>
        <v xml:space="preserve">PONT                          </v>
      </c>
      <c r="H793" s="81" t="str">
        <f>IF('SUIVI DES VERIFICATIONS'!$E793="","",VLOOKUP(A793,'Liste détentions mat2k'!$A$1:$I$2946,7,FALSE))</f>
        <v/>
      </c>
      <c r="I793" s="102" t="str">
        <f>IF('SUIVI DES VERIFICATIONS'!$F793="","",VLOOKUP(A793,'Liste détentions mat2k'!$A$1:$I$2946,9,FALSE))</f>
        <v xml:space="preserve">EFFETS SPCX MANOEUVRE         </v>
      </c>
      <c r="J793" s="109" t="s">
        <v>525</v>
      </c>
      <c r="K793" s="104" t="s">
        <v>525</v>
      </c>
      <c r="L793" s="104" t="s">
        <v>525</v>
      </c>
      <c r="M793" s="104" t="s">
        <v>525</v>
      </c>
      <c r="N793" s="104" t="s">
        <v>525</v>
      </c>
      <c r="O793" s="104" t="s">
        <v>526</v>
      </c>
      <c r="P793" s="104"/>
      <c r="Q793" s="104"/>
      <c r="R793" s="104"/>
      <c r="S793" s="104"/>
      <c r="T793" s="104"/>
      <c r="U793" s="114"/>
      <c r="V793" s="123"/>
      <c r="W793" s="117"/>
      <c r="X793" s="117"/>
      <c r="Y793" s="128"/>
      <c r="Z793" s="123"/>
      <c r="AA793" s="132"/>
      <c r="AB793" s="151" t="str">
        <f>IF('SUIVI DES VERIFICATIONS'!$V793="","",IF('SUIVI DES VERIFICATIONS'!$V793&lt;='SUIVI DES VERIFICATIONS'!$AD793,0,'SUIVI DES VERIFICATIONS'!$V793-'SUIVI DES VERIFICATIONS'!$AD793))</f>
        <v/>
      </c>
      <c r="AC793" s="134" t="str">
        <f t="shared" si="25"/>
        <v>JUIN</v>
      </c>
      <c r="AD793" s="135">
        <f>VLOOKUP('SUIVI DES VERIFICATIONS'!$AC793,'Liste 2'!$D$1:$E$12,2,FALSE)</f>
        <v>43646</v>
      </c>
      <c r="AE793" s="134" t="str">
        <f>IF('SUIVI DES VERIFICATIONS'!$V793="","",(MONTH('SUIVI DES VERIFICATIONS'!$V793))-(MONTH('SUIVI DES VERIFICATIONS'!$AD793)))</f>
        <v/>
      </c>
      <c r="AF793" s="134" t="str">
        <f>IF(V793="","",VLOOKUP(MONTH(V793),LISTES!$A$15:$B$26,2,FALSE))</f>
        <v/>
      </c>
      <c r="AG793" s="136"/>
      <c r="AH793" s="81"/>
      <c r="AI793" s="81"/>
      <c r="AJ793" s="81" t="s">
        <v>529</v>
      </c>
      <c r="AK793" s="116"/>
      <c r="AL793" s="81"/>
      <c r="AM793" s="117"/>
      <c r="AN793" s="128"/>
      <c r="AO793" s="163">
        <f>IF('SUIVI DES VERIFICATIONS'!$V793&gt;0,IF('SUIVI DES VERIFICATIONS'!$W793="",1,0),0)</f>
        <v>0</v>
      </c>
      <c r="AP793" s="137">
        <f>IF('SUIVI DES VERIFICATIONS'!$V793&gt;0,IF('SUIVI DES VERIFICATIONS'!$X793="",1,0),0)</f>
        <v>0</v>
      </c>
      <c r="AQ793" s="137">
        <f>IF('SUIVI DES VERIFICATIONS'!$V793&gt;0,IF('SUIVI DES VERIFICATIONS'!$AG793="",1,0),0)</f>
        <v>0</v>
      </c>
      <c r="AR793" s="152" t="str">
        <f>IF(Y793="","",VLOOKUP(Y793,'[1]TABLEAU LC1'!A:A,1,FALSE))</f>
        <v/>
      </c>
    </row>
    <row r="794" spans="1:44" ht="30" customHeight="1">
      <c r="A794" s="94" t="str">
        <f t="shared" si="24"/>
        <v>13066-19--0</v>
      </c>
      <c r="B794" s="88">
        <v>13066</v>
      </c>
      <c r="C794" s="87" t="str">
        <f>VLOOKUP(A794,'Liste détentions mat2k'!$A$1:$I$2946,3,FALSE)</f>
        <v xml:space="preserve">LYRE                          </v>
      </c>
      <c r="D794" s="89">
        <v>19</v>
      </c>
      <c r="E794" s="89"/>
      <c r="F794" s="89">
        <v>0</v>
      </c>
      <c r="G794" s="87" t="str">
        <f>IF('SUIVI DES VERIFICATIONS'!$D794="","",VLOOKUP(A794,'Liste détentions mat2k'!$A$1:$I$2946,5,FALSE))</f>
        <v xml:space="preserve">OPS                           </v>
      </c>
      <c r="H794" s="87" t="str">
        <f>IF('SUIVI DES VERIFICATIONS'!$E794="","",VLOOKUP(A794,'Liste détentions mat2k'!$A$1:$I$2946,7,FALSE))</f>
        <v/>
      </c>
      <c r="I794" s="101" t="str">
        <f>IF('SUIVI DES VERIFICATIONS'!$F794="","",VLOOKUP(A794,'Liste détentions mat2k'!$A$1:$I$2946,9,FALSE))</f>
        <v xml:space="preserve">TRANSMISSIONS                 </v>
      </c>
      <c r="J794" s="108" t="s">
        <v>525</v>
      </c>
      <c r="K794" s="105" t="s">
        <v>525</v>
      </c>
      <c r="L794" s="105" t="s">
        <v>525</v>
      </c>
      <c r="M794" s="105" t="s">
        <v>525</v>
      </c>
      <c r="N794" s="105" t="s">
        <v>526</v>
      </c>
      <c r="O794" s="105" t="s">
        <v>525</v>
      </c>
      <c r="P794" s="105"/>
      <c r="Q794" s="105"/>
      <c r="R794" s="105"/>
      <c r="S794" s="105"/>
      <c r="T794" s="105"/>
      <c r="U794" s="113"/>
      <c r="V794" s="122">
        <v>43592</v>
      </c>
      <c r="W794" s="119" t="s">
        <v>542</v>
      </c>
      <c r="X794" s="119" t="s">
        <v>1150</v>
      </c>
      <c r="Y794" s="127" t="s">
        <v>1151</v>
      </c>
      <c r="Z794" s="122">
        <v>43587</v>
      </c>
      <c r="AA794" s="131"/>
      <c r="AB794" s="149">
        <f>IF('SUIVI DES VERIFICATIONS'!$V794="","",IF('SUIVI DES VERIFICATIONS'!$V794&lt;='SUIVI DES VERIFICATIONS'!$AD794,0,'SUIVI DES VERIFICATIONS'!$V794-'SUIVI DES VERIFICATIONS'!$AD794))</f>
        <v>0</v>
      </c>
      <c r="AC794" s="138" t="str">
        <f t="shared" si="25"/>
        <v>MAI</v>
      </c>
      <c r="AD794" s="139">
        <f>VLOOKUP('SUIVI DES VERIFICATIONS'!$AC794,'Liste 2'!$D$1:$E$12,2,FALSE)</f>
        <v>43616</v>
      </c>
      <c r="AE794" s="138">
        <f>IF('SUIVI DES VERIFICATIONS'!$V794="","",(MONTH('SUIVI DES VERIFICATIONS'!$V794))-(MONTH('SUIVI DES VERIFICATIONS'!$AD794)))</f>
        <v>0</v>
      </c>
      <c r="AF794" s="138" t="str">
        <f>IF(V794="","",VLOOKUP(MONTH(V794),LISTES!$A$15:$B$26,2,FALSE))</f>
        <v>MAI</v>
      </c>
      <c r="AG794" s="140"/>
      <c r="AH794" s="87"/>
      <c r="AI794" s="87"/>
      <c r="AJ794" s="87"/>
      <c r="AK794" s="118"/>
      <c r="AL794" s="87"/>
      <c r="AM794" s="119"/>
      <c r="AN794" s="127"/>
      <c r="AO794" s="162">
        <f>IF('SUIVI DES VERIFICATIONS'!$V794&gt;0,IF('SUIVI DES VERIFICATIONS'!$W794="",1,0),0)</f>
        <v>0</v>
      </c>
      <c r="AP794" s="141">
        <f>IF('SUIVI DES VERIFICATIONS'!$V794&gt;0,IF('SUIVI DES VERIFICATIONS'!$X794="",1,0),0)</f>
        <v>0</v>
      </c>
      <c r="AQ794" s="141">
        <f>IF('SUIVI DES VERIFICATIONS'!$V794&gt;0,IF('SUIVI DES VERIFICATIONS'!$AG794="",1,0),0)</f>
        <v>1</v>
      </c>
      <c r="AR794" s="150" t="str">
        <f>IF(Y794="","",VLOOKUP(Y794,'[1]TABLEAU LC1'!A:A,1,FALSE))</f>
        <v>2019-1498</v>
      </c>
    </row>
    <row r="795" spans="1:44" ht="30" customHeight="1">
      <c r="A795" s="95" t="str">
        <f t="shared" si="24"/>
        <v>13066-19--1</v>
      </c>
      <c r="B795" s="85">
        <v>13066</v>
      </c>
      <c r="C795" s="81" t="str">
        <f>VLOOKUP(A795,'Liste détentions mat2k'!$A$1:$I$2946,3,FALSE)</f>
        <v xml:space="preserve">LYRE                          </v>
      </c>
      <c r="D795" s="86">
        <v>19</v>
      </c>
      <c r="E795" s="86"/>
      <c r="F795" s="86">
        <v>1</v>
      </c>
      <c r="G795" s="81" t="str">
        <f>IF('SUIVI DES VERIFICATIONS'!$D795="","",VLOOKUP(A795,'Liste détentions mat2k'!$A$1:$I$2946,5,FALSE))</f>
        <v xml:space="preserve">OPS                           </v>
      </c>
      <c r="H795" s="81" t="str">
        <f>IF('SUIVI DES VERIFICATIONS'!$E795="","",VLOOKUP(A795,'Liste détentions mat2k'!$A$1:$I$2946,7,FALSE))</f>
        <v/>
      </c>
      <c r="I795" s="102" t="str">
        <f>IF('SUIVI DES VERIFICATIONS'!$F795="","",VLOOKUP(A795,'Liste détentions mat2k'!$A$1:$I$2946,9,FALSE))</f>
        <v xml:space="preserve">EFFETS SPECIAUX               </v>
      </c>
      <c r="J795" s="109" t="s">
        <v>525</v>
      </c>
      <c r="K795" s="104" t="s">
        <v>525</v>
      </c>
      <c r="L795" s="104" t="s">
        <v>525</v>
      </c>
      <c r="M795" s="104" t="s">
        <v>525</v>
      </c>
      <c r="N795" s="104" t="s">
        <v>526</v>
      </c>
      <c r="O795" s="104" t="s">
        <v>525</v>
      </c>
      <c r="P795" s="104"/>
      <c r="Q795" s="104"/>
      <c r="R795" s="104"/>
      <c r="S795" s="104"/>
      <c r="T795" s="104"/>
      <c r="U795" s="114"/>
      <c r="V795" s="123"/>
      <c r="W795" s="117"/>
      <c r="X795" s="117"/>
      <c r="Y795" s="128"/>
      <c r="Z795" s="123">
        <v>43581</v>
      </c>
      <c r="AA795" s="132"/>
      <c r="AB795" s="151" t="str">
        <f>IF('SUIVI DES VERIFICATIONS'!$V795="","",IF('SUIVI DES VERIFICATIONS'!$V795&lt;='SUIVI DES VERIFICATIONS'!$AD795,0,'SUIVI DES VERIFICATIONS'!$V795-'SUIVI DES VERIFICATIONS'!$AD795))</f>
        <v/>
      </c>
      <c r="AC795" s="134" t="str">
        <f t="shared" si="25"/>
        <v>MAI</v>
      </c>
      <c r="AD795" s="135">
        <f>VLOOKUP('SUIVI DES VERIFICATIONS'!$AC795,'Liste 2'!$D$1:$E$12,2,FALSE)</f>
        <v>43616</v>
      </c>
      <c r="AE795" s="134" t="str">
        <f>IF('SUIVI DES VERIFICATIONS'!$V795="","",(MONTH('SUIVI DES VERIFICATIONS'!$V795))-(MONTH('SUIVI DES VERIFICATIONS'!$AD795)))</f>
        <v/>
      </c>
      <c r="AF795" s="134" t="str">
        <f>IF(V795="","",VLOOKUP(MONTH(V795),LISTES!$A$15:$B$26,2,FALSE))</f>
        <v/>
      </c>
      <c r="AG795" s="136"/>
      <c r="AH795" s="81"/>
      <c r="AI795" s="81"/>
      <c r="AJ795" s="81" t="s">
        <v>529</v>
      </c>
      <c r="AK795" s="116"/>
      <c r="AL795" s="81"/>
      <c r="AM795" s="117"/>
      <c r="AN795" s="128"/>
      <c r="AO795" s="163">
        <f>IF('SUIVI DES VERIFICATIONS'!$V795&gt;0,IF('SUIVI DES VERIFICATIONS'!$W795="",1,0),0)</f>
        <v>0</v>
      </c>
      <c r="AP795" s="137">
        <f>IF('SUIVI DES VERIFICATIONS'!$V795&gt;0,IF('SUIVI DES VERIFICATIONS'!$X795="",1,0),0)</f>
        <v>0</v>
      </c>
      <c r="AQ795" s="137">
        <f>IF('SUIVI DES VERIFICATIONS'!$V795&gt;0,IF('SUIVI DES VERIFICATIONS'!$AG795="",1,0),0)</f>
        <v>0</v>
      </c>
      <c r="AR795" s="152" t="str">
        <f>IF(Y795="","",VLOOKUP(Y795,'[1]TABLEAU LC1'!A:A,1,FALSE))</f>
        <v/>
      </c>
    </row>
    <row r="796" spans="1:44" ht="30" customHeight="1">
      <c r="A796" s="94" t="str">
        <f t="shared" si="24"/>
        <v>13066-19--3</v>
      </c>
      <c r="B796" s="88">
        <v>13066</v>
      </c>
      <c r="C796" s="87" t="str">
        <f>VLOOKUP(A796,'Liste détentions mat2k'!$A$1:$I$2946,3,FALSE)</f>
        <v xml:space="preserve">LYRE                          </v>
      </c>
      <c r="D796" s="89">
        <v>19</v>
      </c>
      <c r="E796" s="89"/>
      <c r="F796" s="89">
        <v>3</v>
      </c>
      <c r="G796" s="87" t="str">
        <f>IF('SUIVI DES VERIFICATIONS'!$D796="","",VLOOKUP(A796,'Liste détentions mat2k'!$A$1:$I$2946,5,FALSE))</f>
        <v xml:space="preserve">OPS                           </v>
      </c>
      <c r="H796" s="87" t="str">
        <f>IF('SUIVI DES VERIFICATIONS'!$E796="","",VLOOKUP(A796,'Liste détentions mat2k'!$A$1:$I$2946,7,FALSE))</f>
        <v/>
      </c>
      <c r="I796" s="101" t="str">
        <f>IF('SUIVI DES VERIFICATIONS'!$F796="","",VLOOKUP(A796,'Liste détentions mat2k'!$A$1:$I$2946,9,FALSE))</f>
        <v xml:space="preserve">PLONGEE                       </v>
      </c>
      <c r="J796" s="108"/>
      <c r="K796" s="105" t="s">
        <v>525</v>
      </c>
      <c r="L796" s="105" t="s">
        <v>525</v>
      </c>
      <c r="M796" s="105" t="s">
        <v>526</v>
      </c>
      <c r="N796" s="105" t="s">
        <v>525</v>
      </c>
      <c r="O796" s="105" t="s">
        <v>525</v>
      </c>
      <c r="P796" s="105"/>
      <c r="Q796" s="105"/>
      <c r="R796" s="105"/>
      <c r="S796" s="105"/>
      <c r="T796" s="105"/>
      <c r="U796" s="113"/>
      <c r="V796" s="122">
        <v>43565</v>
      </c>
      <c r="W796" s="119" t="s">
        <v>542</v>
      </c>
      <c r="X796" s="119" t="s">
        <v>825</v>
      </c>
      <c r="Y796" s="127" t="s">
        <v>1023</v>
      </c>
      <c r="Z796" s="122">
        <v>43552</v>
      </c>
      <c r="AA796" s="131"/>
      <c r="AB796" s="149">
        <f>IF('SUIVI DES VERIFICATIONS'!$V796="","",IF('SUIVI DES VERIFICATIONS'!$V796&lt;='SUIVI DES VERIFICATIONS'!$AD796,0,'SUIVI DES VERIFICATIONS'!$V796-'SUIVI DES VERIFICATIONS'!$AD796))</f>
        <v>0</v>
      </c>
      <c r="AC796" s="138" t="str">
        <f t="shared" si="25"/>
        <v>AVRIL</v>
      </c>
      <c r="AD796" s="139">
        <f>VLOOKUP('SUIVI DES VERIFICATIONS'!$AC796,'Liste 2'!$D$1:$E$12,2,FALSE)</f>
        <v>43585</v>
      </c>
      <c r="AE796" s="138">
        <f>IF('SUIVI DES VERIFICATIONS'!$V796="","",(MONTH('SUIVI DES VERIFICATIONS'!$V796))-(MONTH('SUIVI DES VERIFICATIONS'!$AD796)))</f>
        <v>0</v>
      </c>
      <c r="AF796" s="138" t="str">
        <f>IF(V796="","",VLOOKUP(MONTH(V796),LISTES!$A$15:$B$26,2,FALSE))</f>
        <v>AVRIL</v>
      </c>
      <c r="AG796" s="140" t="s">
        <v>9</v>
      </c>
      <c r="AH796" s="87"/>
      <c r="AI796" s="87"/>
      <c r="AJ796" s="87" t="s">
        <v>529</v>
      </c>
      <c r="AK796" s="118">
        <v>43579</v>
      </c>
      <c r="AL796" s="87"/>
      <c r="AM796" s="119"/>
      <c r="AN796" s="127"/>
      <c r="AO796" s="162">
        <f>IF('SUIVI DES VERIFICATIONS'!$V796&gt;0,IF('SUIVI DES VERIFICATIONS'!$W796="",1,0),0)</f>
        <v>0</v>
      </c>
      <c r="AP796" s="141">
        <f>IF('SUIVI DES VERIFICATIONS'!$V796&gt;0,IF('SUIVI DES VERIFICATIONS'!$X796="",1,0),0)</f>
        <v>0</v>
      </c>
      <c r="AQ796" s="141">
        <f>IF('SUIVI DES VERIFICATIONS'!$V796&gt;0,IF('SUIVI DES VERIFICATIONS'!$AG796="",1,0),0)</f>
        <v>0</v>
      </c>
      <c r="AR796" s="150" t="str">
        <f>IF(Y796="","",VLOOKUP(Y796,'[1]TABLEAU LC1'!A:A,1,FALSE))</f>
        <v>2019-1158</v>
      </c>
    </row>
    <row r="797" spans="1:44" ht="30" customHeight="1">
      <c r="A797" s="95" t="str">
        <f t="shared" si="24"/>
        <v>13066-20--0</v>
      </c>
      <c r="B797" s="85">
        <v>13066</v>
      </c>
      <c r="C797" s="81" t="str">
        <f>VLOOKUP(A797,'Liste détentions mat2k'!$A$1:$I$2946,3,FALSE)</f>
        <v xml:space="preserve">LYRE                          </v>
      </c>
      <c r="D797" s="86">
        <v>20</v>
      </c>
      <c r="E797" s="86"/>
      <c r="F797" s="86">
        <v>0</v>
      </c>
      <c r="G797" s="81" t="str">
        <f>IF('SUIVI DES VERIFICATIONS'!$D797="","",VLOOKUP(A797,'Liste détentions mat2k'!$A$1:$I$2946,5,FALSE))</f>
        <v xml:space="preserve">PLATEFORME                    </v>
      </c>
      <c r="H797" s="81" t="str">
        <f>IF('SUIVI DES VERIFICATIONS'!$E797="","",VLOOKUP(A797,'Liste détentions mat2k'!$A$1:$I$2946,7,FALSE))</f>
        <v/>
      </c>
      <c r="I797" s="102" t="str">
        <f>IF('SUIVI DES VERIFICATIONS'!$F797="","",VLOOKUP(A797,'Liste détentions mat2k'!$A$1:$I$2946,9,FALSE))</f>
        <v xml:space="preserve">MACHINE                       </v>
      </c>
      <c r="J797" s="109" t="s">
        <v>525</v>
      </c>
      <c r="K797" s="104" t="s">
        <v>525</v>
      </c>
      <c r="L797" s="104" t="s">
        <v>525</v>
      </c>
      <c r="M797" s="104" t="s">
        <v>525</v>
      </c>
      <c r="N797" s="104" t="s">
        <v>525</v>
      </c>
      <c r="O797" s="104" t="s">
        <v>526</v>
      </c>
      <c r="P797" s="104"/>
      <c r="Q797" s="104"/>
      <c r="R797" s="104"/>
      <c r="S797" s="104"/>
      <c r="T797" s="104"/>
      <c r="U797" s="114"/>
      <c r="V797" s="123"/>
      <c r="W797" s="117"/>
      <c r="X797" s="117"/>
      <c r="Y797" s="128"/>
      <c r="Z797" s="123"/>
      <c r="AA797" s="132"/>
      <c r="AB797" s="151" t="str">
        <f>IF('SUIVI DES VERIFICATIONS'!$V797="","",IF('SUIVI DES VERIFICATIONS'!$V797&lt;='SUIVI DES VERIFICATIONS'!$AD797,0,'SUIVI DES VERIFICATIONS'!$V797-'SUIVI DES VERIFICATIONS'!$AD797))</f>
        <v/>
      </c>
      <c r="AC797" s="134" t="str">
        <f t="shared" si="25"/>
        <v>JUIN</v>
      </c>
      <c r="AD797" s="135">
        <f>VLOOKUP('SUIVI DES VERIFICATIONS'!$AC797,'Liste 2'!$D$1:$E$12,2,FALSE)</f>
        <v>43646</v>
      </c>
      <c r="AE797" s="134" t="str">
        <f>IF('SUIVI DES VERIFICATIONS'!$V797="","",(MONTH('SUIVI DES VERIFICATIONS'!$V797))-(MONTH('SUIVI DES VERIFICATIONS'!$AD797)))</f>
        <v/>
      </c>
      <c r="AF797" s="134" t="str">
        <f>IF(V797="","",VLOOKUP(MONTH(V797),LISTES!$A$15:$B$26,2,FALSE))</f>
        <v/>
      </c>
      <c r="AG797" s="136"/>
      <c r="AH797" s="81"/>
      <c r="AI797" s="81"/>
      <c r="AJ797" s="81"/>
      <c r="AK797" s="116"/>
      <c r="AL797" s="81"/>
      <c r="AM797" s="117"/>
      <c r="AN797" s="128"/>
      <c r="AO797" s="163">
        <f>IF('SUIVI DES VERIFICATIONS'!$V797&gt;0,IF('SUIVI DES VERIFICATIONS'!$W797="",1,0),0)</f>
        <v>0</v>
      </c>
      <c r="AP797" s="137">
        <f>IF('SUIVI DES VERIFICATIONS'!$V797&gt;0,IF('SUIVI DES VERIFICATIONS'!$X797="",1,0),0)</f>
        <v>0</v>
      </c>
      <c r="AQ797" s="137">
        <f>IF('SUIVI DES VERIFICATIONS'!$V797&gt;0,IF('SUIVI DES VERIFICATIONS'!$AG797="",1,0),0)</f>
        <v>0</v>
      </c>
      <c r="AR797" s="152" t="str">
        <f>IF(Y797="","",VLOOKUP(Y797,'[1]TABLEAU LC1'!A:A,1,FALSE))</f>
        <v/>
      </c>
    </row>
    <row r="798" spans="1:44" ht="30" customHeight="1">
      <c r="A798" s="94" t="str">
        <f t="shared" si="24"/>
        <v>13066-20--1</v>
      </c>
      <c r="B798" s="88">
        <v>13066</v>
      </c>
      <c r="C798" s="87" t="str">
        <f>VLOOKUP(A798,'Liste détentions mat2k'!$A$1:$I$2946,3,FALSE)</f>
        <v xml:space="preserve">LYRE                          </v>
      </c>
      <c r="D798" s="89">
        <v>20</v>
      </c>
      <c r="E798" s="89"/>
      <c r="F798" s="89">
        <v>1</v>
      </c>
      <c r="G798" s="87" t="str">
        <f>IF('SUIVI DES VERIFICATIONS'!$D798="","",VLOOKUP(A798,'Liste détentions mat2k'!$A$1:$I$2946,5,FALSE))</f>
        <v xml:space="preserve">PLATEFORME                    </v>
      </c>
      <c r="H798" s="87" t="str">
        <f>IF('SUIVI DES VERIFICATIONS'!$E798="","",VLOOKUP(A798,'Liste détentions mat2k'!$A$1:$I$2946,7,FALSE))</f>
        <v/>
      </c>
      <c r="I798" s="101" t="str">
        <f>IF('SUIVI DES VERIFICATIONS'!$F798="","",VLOOKUP(A798,'Liste détentions mat2k'!$A$1:$I$2946,9,FALSE))</f>
        <v xml:space="preserve">ELECTRICITE                   </v>
      </c>
      <c r="J798" s="108" t="s">
        <v>525</v>
      </c>
      <c r="K798" s="105" t="s">
        <v>525</v>
      </c>
      <c r="L798" s="105" t="s">
        <v>525</v>
      </c>
      <c r="M798" s="105" t="s">
        <v>525</v>
      </c>
      <c r="N798" s="105" t="s">
        <v>525</v>
      </c>
      <c r="O798" s="105" t="s">
        <v>526</v>
      </c>
      <c r="P798" s="105"/>
      <c r="Q798" s="105"/>
      <c r="R798" s="105"/>
      <c r="S798" s="105"/>
      <c r="T798" s="105"/>
      <c r="U798" s="113"/>
      <c r="V798" s="122"/>
      <c r="W798" s="119"/>
      <c r="X798" s="119"/>
      <c r="Y798" s="127"/>
      <c r="Z798" s="122"/>
      <c r="AA798" s="131"/>
      <c r="AB798" s="149" t="str">
        <f>IF('SUIVI DES VERIFICATIONS'!$V798="","",IF('SUIVI DES VERIFICATIONS'!$V798&lt;='SUIVI DES VERIFICATIONS'!$AD798,0,'SUIVI DES VERIFICATIONS'!$V798-'SUIVI DES VERIFICATIONS'!$AD798))</f>
        <v/>
      </c>
      <c r="AC798" s="138" t="str">
        <f t="shared" si="25"/>
        <v>JUIN</v>
      </c>
      <c r="AD798" s="139">
        <f>VLOOKUP('SUIVI DES VERIFICATIONS'!$AC798,'Liste 2'!$D$1:$E$12,2,FALSE)</f>
        <v>43646</v>
      </c>
      <c r="AE798" s="138" t="str">
        <f>IF('SUIVI DES VERIFICATIONS'!$V798="","",(MONTH('SUIVI DES VERIFICATIONS'!$V798))-(MONTH('SUIVI DES VERIFICATIONS'!$AD798)))</f>
        <v/>
      </c>
      <c r="AF798" s="138" t="str">
        <f>IF(V798="","",VLOOKUP(MONTH(V798),LISTES!$A$15:$B$26,2,FALSE))</f>
        <v/>
      </c>
      <c r="AG798" s="140"/>
      <c r="AH798" s="87"/>
      <c r="AI798" s="87"/>
      <c r="AJ798" s="87" t="s">
        <v>529</v>
      </c>
      <c r="AK798" s="118"/>
      <c r="AL798" s="87"/>
      <c r="AM798" s="119"/>
      <c r="AN798" s="127"/>
      <c r="AO798" s="162">
        <f>IF('SUIVI DES VERIFICATIONS'!$V798&gt;0,IF('SUIVI DES VERIFICATIONS'!$W798="",1,0),0)</f>
        <v>0</v>
      </c>
      <c r="AP798" s="141">
        <f>IF('SUIVI DES VERIFICATIONS'!$V798&gt;0,IF('SUIVI DES VERIFICATIONS'!$X798="",1,0),0)</f>
        <v>0</v>
      </c>
      <c r="AQ798" s="141">
        <f>IF('SUIVI DES VERIFICATIONS'!$V798&gt;0,IF('SUIVI DES VERIFICATIONS'!$AG798="",1,0),0)</f>
        <v>0</v>
      </c>
      <c r="AR798" s="150" t="str">
        <f>IF(Y798="","",VLOOKUP(Y798,'[1]TABLEAU LC1'!A:A,1,FALSE))</f>
        <v/>
      </c>
    </row>
    <row r="799" spans="1:44" ht="30" customHeight="1">
      <c r="A799" s="95" t="str">
        <f t="shared" si="24"/>
        <v>13066-20--2</v>
      </c>
      <c r="B799" s="85">
        <v>13066</v>
      </c>
      <c r="C799" s="81" t="str">
        <f>VLOOKUP(A799,'Liste détentions mat2k'!$A$1:$I$2946,3,FALSE)</f>
        <v xml:space="preserve">LYRE                          </v>
      </c>
      <c r="D799" s="86">
        <v>20</v>
      </c>
      <c r="E799" s="86"/>
      <c r="F799" s="86">
        <v>2</v>
      </c>
      <c r="G799" s="81" t="str">
        <f>IF('SUIVI DES VERIFICATIONS'!$D799="","",VLOOKUP(A799,'Liste détentions mat2k'!$A$1:$I$2946,5,FALSE))</f>
        <v xml:space="preserve">PLATEFORME                    </v>
      </c>
      <c r="H799" s="81" t="str">
        <f>IF('SUIVI DES VERIFICATIONS'!$E799="","",VLOOKUP(A799,'Liste détentions mat2k'!$A$1:$I$2946,7,FALSE))</f>
        <v/>
      </c>
      <c r="I799" s="102" t="str">
        <f>IF('SUIVI DES VERIFICATIONS'!$F799="","",VLOOKUP(A799,'Liste détentions mat2k'!$A$1:$I$2946,9,FALSE))</f>
        <v xml:space="preserve">SECURITE                      </v>
      </c>
      <c r="J799" s="109" t="s">
        <v>525</v>
      </c>
      <c r="K799" s="104" t="s">
        <v>525</v>
      </c>
      <c r="L799" s="104" t="s">
        <v>526</v>
      </c>
      <c r="M799" s="104" t="s">
        <v>525</v>
      </c>
      <c r="N799" s="104" t="s">
        <v>525</v>
      </c>
      <c r="O799" s="104" t="s">
        <v>525</v>
      </c>
      <c r="P799" s="104"/>
      <c r="Q799" s="104"/>
      <c r="R799" s="104"/>
      <c r="S799" s="104"/>
      <c r="T799" s="104"/>
      <c r="U799" s="114"/>
      <c r="V799" s="123"/>
      <c r="W799" s="117"/>
      <c r="X799" s="117"/>
      <c r="Y799" s="128"/>
      <c r="Z799" s="123">
        <v>43553</v>
      </c>
      <c r="AA799" s="132"/>
      <c r="AB799" s="151" t="str">
        <f>IF('SUIVI DES VERIFICATIONS'!$V799="","",IF('SUIVI DES VERIFICATIONS'!$V799&lt;='SUIVI DES VERIFICATIONS'!$AD799,0,'SUIVI DES VERIFICATIONS'!$V799-'SUIVI DES VERIFICATIONS'!$AD799))</f>
        <v/>
      </c>
      <c r="AC799" s="134" t="str">
        <f t="shared" si="25"/>
        <v>MARS</v>
      </c>
      <c r="AD799" s="135">
        <f>VLOOKUP('SUIVI DES VERIFICATIONS'!$AC799,'Liste 2'!$D$1:$E$12,2,FALSE)</f>
        <v>43555</v>
      </c>
      <c r="AE799" s="134" t="str">
        <f>IF('SUIVI DES VERIFICATIONS'!$V799="","",(MONTH('SUIVI DES VERIFICATIONS'!$V799))-(MONTH('SUIVI DES VERIFICATIONS'!$AD799)))</f>
        <v/>
      </c>
      <c r="AF799" s="134" t="str">
        <f>IF(V799="","",VLOOKUP(MONTH(V799),LISTES!$A$15:$B$26,2,FALSE))</f>
        <v/>
      </c>
      <c r="AG799" s="136"/>
      <c r="AH799" s="81"/>
      <c r="AI799" s="81"/>
      <c r="AJ799" s="81" t="s">
        <v>529</v>
      </c>
      <c r="AK799" s="116"/>
      <c r="AL799" s="81"/>
      <c r="AM799" s="117"/>
      <c r="AN799" s="128"/>
      <c r="AO799" s="163">
        <f>IF('SUIVI DES VERIFICATIONS'!$V799&gt;0,IF('SUIVI DES VERIFICATIONS'!$W799="",1,0),0)</f>
        <v>0</v>
      </c>
      <c r="AP799" s="137">
        <f>IF('SUIVI DES VERIFICATIONS'!$V799&gt;0,IF('SUIVI DES VERIFICATIONS'!$X799="",1,0),0)</f>
        <v>0</v>
      </c>
      <c r="AQ799" s="137">
        <f>IF('SUIVI DES VERIFICATIONS'!$V799&gt;0,IF('SUIVI DES VERIFICATIONS'!$AG799="",1,0),0)</f>
        <v>0</v>
      </c>
      <c r="AR799" s="152" t="str">
        <f>IF(Y799="","",VLOOKUP(Y799,'[1]TABLEAU LC1'!A:A,1,FALSE))</f>
        <v/>
      </c>
    </row>
    <row r="800" spans="1:44" ht="30" customHeight="1">
      <c r="A800" s="94" t="str">
        <f t="shared" si="24"/>
        <v>13066-30--0</v>
      </c>
      <c r="B800" s="88">
        <v>13066</v>
      </c>
      <c r="C800" s="87" t="str">
        <f>VLOOKUP(A800,'Liste détentions mat2k'!$A$1:$I$2946,3,FALSE)</f>
        <v xml:space="preserve">LYRE                          </v>
      </c>
      <c r="D800" s="89">
        <v>30</v>
      </c>
      <c r="E800" s="89"/>
      <c r="F800" s="89">
        <v>0</v>
      </c>
      <c r="G800" s="87" t="str">
        <f>IF('SUIVI DES VERIFICATIONS'!$D800="","",VLOOKUP(A800,'Liste détentions mat2k'!$A$1:$I$2946,5,FALSE))</f>
        <v xml:space="preserve">COMMISSARIAT/SANTE            </v>
      </c>
      <c r="H800" s="87" t="str">
        <f>IF('SUIVI DES VERIFICATIONS'!$E800="","",VLOOKUP(A800,'Liste détentions mat2k'!$A$1:$I$2946,7,FALSE))</f>
        <v/>
      </c>
      <c r="I800" s="101" t="str">
        <f>IF('SUIVI DES VERIFICATIONS'!$F800="","",VLOOKUP(A800,'Liste détentions mat2k'!$A$1:$I$2946,9,FALSE))</f>
        <v xml:space="preserve">COMMIS/CUISINE                </v>
      </c>
      <c r="J800" s="108"/>
      <c r="K800" s="105" t="s">
        <v>525</v>
      </c>
      <c r="L800" s="105" t="s">
        <v>525</v>
      </c>
      <c r="M800" s="105" t="s">
        <v>525</v>
      </c>
      <c r="N800" s="105" t="s">
        <v>526</v>
      </c>
      <c r="O800" s="105" t="s">
        <v>525</v>
      </c>
      <c r="P800" s="105"/>
      <c r="Q800" s="105"/>
      <c r="R800" s="105"/>
      <c r="S800" s="105"/>
      <c r="T800" s="105"/>
      <c r="U800" s="113"/>
      <c r="V800" s="122">
        <v>43592</v>
      </c>
      <c r="W800" s="119" t="s">
        <v>542</v>
      </c>
      <c r="X800" s="119" t="s">
        <v>825</v>
      </c>
      <c r="Y800" s="127" t="s">
        <v>1527</v>
      </c>
      <c r="Z800" s="122">
        <v>43587</v>
      </c>
      <c r="AA800" s="131"/>
      <c r="AB800" s="149">
        <f>IF('SUIVI DES VERIFICATIONS'!$V800="","",IF('SUIVI DES VERIFICATIONS'!$V800&lt;='SUIVI DES VERIFICATIONS'!$AD800,0,'SUIVI DES VERIFICATIONS'!$V800-'SUIVI DES VERIFICATIONS'!$AD800))</f>
        <v>0</v>
      </c>
      <c r="AC800" s="138" t="str">
        <f t="shared" si="25"/>
        <v>MAI</v>
      </c>
      <c r="AD800" s="139">
        <f>VLOOKUP('SUIVI DES VERIFICATIONS'!$AC800,'Liste 2'!$D$1:$E$12,2,FALSE)</f>
        <v>43616</v>
      </c>
      <c r="AE800" s="138">
        <f>IF('SUIVI DES VERIFICATIONS'!$V800="","",(MONTH('SUIVI DES VERIFICATIONS'!$V800))-(MONTH('SUIVI DES VERIFICATIONS'!$AD800)))</f>
        <v>0</v>
      </c>
      <c r="AF800" s="138" t="str">
        <f>IF(V800="","",VLOOKUP(MONTH(V800),LISTES!$A$15:$B$26,2,FALSE))</f>
        <v>MAI</v>
      </c>
      <c r="AG800" s="140"/>
      <c r="AH800" s="87"/>
      <c r="AI800" s="87"/>
      <c r="AJ800" s="87"/>
      <c r="AK800" s="118"/>
      <c r="AL800" s="87"/>
      <c r="AM800" s="119"/>
      <c r="AN800" s="127"/>
      <c r="AO800" s="162">
        <f>IF('SUIVI DES VERIFICATIONS'!$V800&gt;0,IF('SUIVI DES VERIFICATIONS'!$W800="",1,0),0)</f>
        <v>0</v>
      </c>
      <c r="AP800" s="141">
        <f>IF('SUIVI DES VERIFICATIONS'!$V800&gt;0,IF('SUIVI DES VERIFICATIONS'!$X800="",1,0),0)</f>
        <v>0</v>
      </c>
      <c r="AQ800" s="141">
        <f>IF('SUIVI DES VERIFICATIONS'!$V800&gt;0,IF('SUIVI DES VERIFICATIONS'!$AG800="",1,0),0)</f>
        <v>1</v>
      </c>
      <c r="AR800" s="150" t="str">
        <f>IF(Y800="","",VLOOKUP(Y800,'[1]TABLEAU LC1'!A:A,1,FALSE))</f>
        <v>2019-1526</v>
      </c>
    </row>
    <row r="801" spans="1:44" ht="30" customHeight="1">
      <c r="A801" s="95" t="str">
        <f t="shared" si="24"/>
        <v>13066-30--3</v>
      </c>
      <c r="B801" s="85">
        <v>13066</v>
      </c>
      <c r="C801" s="81" t="str">
        <f>VLOOKUP(A801,'Liste détentions mat2k'!$A$1:$I$2946,3,FALSE)</f>
        <v xml:space="preserve">LYRE                          </v>
      </c>
      <c r="D801" s="86">
        <v>30</v>
      </c>
      <c r="E801" s="86"/>
      <c r="F801" s="86">
        <v>3</v>
      </c>
      <c r="G801" s="81" t="str">
        <f>IF('SUIVI DES VERIFICATIONS'!$D801="","",VLOOKUP(A801,'Liste détentions mat2k'!$A$1:$I$2946,5,FALSE))</f>
        <v xml:space="preserve">COMMISSARIAT/SANTE            </v>
      </c>
      <c r="H801" s="81" t="str">
        <f>IF('SUIVI DES VERIFICATIONS'!$E801="","",VLOOKUP(A801,'Liste détentions mat2k'!$A$1:$I$2946,7,FALSE))</f>
        <v/>
      </c>
      <c r="I801" s="102" t="str">
        <f>IF('SUIVI DES VERIFICATIONS'!$F801="","",VLOOKUP(A801,'Liste détentions mat2k'!$A$1:$I$2946,9,FALSE))</f>
        <v xml:space="preserve">TABLE CDT                     </v>
      </c>
      <c r="J801" s="109"/>
      <c r="K801" s="104" t="s">
        <v>526</v>
      </c>
      <c r="L801" s="104" t="s">
        <v>525</v>
      </c>
      <c r="M801" s="104" t="s">
        <v>525</v>
      </c>
      <c r="N801" s="104" t="s">
        <v>525</v>
      </c>
      <c r="O801" s="104" t="s">
        <v>525</v>
      </c>
      <c r="P801" s="104"/>
      <c r="Q801" s="104"/>
      <c r="R801" s="104"/>
      <c r="S801" s="104"/>
      <c r="T801" s="104"/>
      <c r="U801" s="114"/>
      <c r="V801" s="123">
        <v>43551</v>
      </c>
      <c r="W801" s="117" t="s">
        <v>542</v>
      </c>
      <c r="X801" s="117" t="s">
        <v>825</v>
      </c>
      <c r="Y801" s="128" t="s">
        <v>964</v>
      </c>
      <c r="Z801" s="123">
        <v>43495</v>
      </c>
      <c r="AA801" s="132" t="s">
        <v>835</v>
      </c>
      <c r="AB801" s="151">
        <f>IF('SUIVI DES VERIFICATIONS'!$V801="","",IF('SUIVI DES VERIFICATIONS'!$V801&lt;='SUIVI DES VERIFICATIONS'!$AD801,0,'SUIVI DES VERIFICATIONS'!$V801-'SUIVI DES VERIFICATIONS'!$AD801))</f>
        <v>27</v>
      </c>
      <c r="AC801" s="134" t="str">
        <f>IF(J801&lt;&gt;"","JANVIER",IF(K801&lt;&gt;"","FEVRIER",IF(#REF!&lt;&gt;"","MARS",IF(M801&lt;&gt;"","AVRIL",IF(N801&lt;&gt;"","MAI",IF(O801&lt;&gt;"","JUIN",IF(P801&lt;&gt;"","JUILLET",IF(Q801&lt;&gt;"","AOUT",IF(R801&lt;&gt;"","SEPTEMBRE",IF(S801&lt;&gt;"","OCTOBRE",IF(T801&lt;&gt;"","NOVEMBRE",IF(U801&lt;&gt;"","DECEMBRE",""))))))))))))</f>
        <v>FEVRIER</v>
      </c>
      <c r="AD801" s="135">
        <f>VLOOKUP('SUIVI DES VERIFICATIONS'!$AC801,'Liste 2'!$D$1:$E$12,2,FALSE)</f>
        <v>43524</v>
      </c>
      <c r="AE801" s="134">
        <f>IF('SUIVI DES VERIFICATIONS'!$V801="","",(MONTH('SUIVI DES VERIFICATIONS'!$V801))-(MONTH('SUIVI DES VERIFICATIONS'!$AD801)))</f>
        <v>1</v>
      </c>
      <c r="AF801" s="134" t="str">
        <f>IF(V801="","",VLOOKUP(MONTH(V801),LISTES!$A$15:$B$26,2,FALSE))</f>
        <v>MARS</v>
      </c>
      <c r="AG801" s="136" t="s">
        <v>8</v>
      </c>
      <c r="AH801" s="81" t="s">
        <v>526</v>
      </c>
      <c r="AI801" s="81"/>
      <c r="AJ801" s="81"/>
      <c r="AK801" s="116"/>
      <c r="AL801" s="81"/>
      <c r="AM801" s="117"/>
      <c r="AN801" s="128"/>
      <c r="AO801" s="163">
        <f>IF('SUIVI DES VERIFICATIONS'!$V801&gt;0,IF('SUIVI DES VERIFICATIONS'!$W801="",1,0),0)</f>
        <v>0</v>
      </c>
      <c r="AP801" s="137">
        <f>IF('SUIVI DES VERIFICATIONS'!$V801&gt;0,IF('SUIVI DES VERIFICATIONS'!$X801="",1,0),0)</f>
        <v>0</v>
      </c>
      <c r="AQ801" s="137">
        <f>IF('SUIVI DES VERIFICATIONS'!$V801&gt;0,IF('SUIVI DES VERIFICATIONS'!$AG801="",1,0),0)</f>
        <v>0</v>
      </c>
      <c r="AR801" s="152" t="str">
        <f>IF(Y801="","",VLOOKUP(Y801,'[1]TABLEAU LC1'!A:A,1,FALSE))</f>
        <v>2019-1014</v>
      </c>
    </row>
    <row r="802" spans="1:44" ht="30" customHeight="1">
      <c r="A802" s="94" t="str">
        <f t="shared" si="24"/>
        <v>13066-30--4</v>
      </c>
      <c r="B802" s="88">
        <v>13066</v>
      </c>
      <c r="C802" s="87" t="str">
        <f>VLOOKUP(A802,'Liste détentions mat2k'!$A$1:$I$2946,3,FALSE)</f>
        <v xml:space="preserve">LYRE                          </v>
      </c>
      <c r="D802" s="89">
        <v>30</v>
      </c>
      <c r="E802" s="89"/>
      <c r="F802" s="89">
        <v>4</v>
      </c>
      <c r="G802" s="87" t="str">
        <f>IF('SUIVI DES VERIFICATIONS'!$D802="","",VLOOKUP(A802,'Liste détentions mat2k'!$A$1:$I$2946,5,FALSE))</f>
        <v xml:space="preserve">COMMISSARIAT/SANTE            </v>
      </c>
      <c r="H802" s="87" t="str">
        <f>IF('SUIVI DES VERIFICATIONS'!$E802="","",VLOOKUP(A802,'Liste détentions mat2k'!$A$1:$I$2946,7,FALSE))</f>
        <v/>
      </c>
      <c r="I802" s="101" t="str">
        <f>IF('SUIVI DES VERIFICATIONS'!$F802="","",VLOOKUP(A802,'Liste détentions mat2k'!$A$1:$I$2946,9,FALSE))</f>
        <v xml:space="preserve">TABLE OMS                     </v>
      </c>
      <c r="J802" s="108" t="s">
        <v>525</v>
      </c>
      <c r="K802" s="105" t="s">
        <v>525</v>
      </c>
      <c r="L802" s="105" t="s">
        <v>525</v>
      </c>
      <c r="M802" s="105" t="s">
        <v>525</v>
      </c>
      <c r="N802" s="105" t="s">
        <v>525</v>
      </c>
      <c r="O802" s="105" t="s">
        <v>526</v>
      </c>
      <c r="P802" s="105"/>
      <c r="Q802" s="105"/>
      <c r="R802" s="105"/>
      <c r="S802" s="105"/>
      <c r="T802" s="105"/>
      <c r="U802" s="113"/>
      <c r="V802" s="122"/>
      <c r="W802" s="119"/>
      <c r="X802" s="119"/>
      <c r="Y802" s="127"/>
      <c r="Z802" s="122"/>
      <c r="AA802" s="131"/>
      <c r="AB802" s="149" t="str">
        <f>IF('SUIVI DES VERIFICATIONS'!$V802="","",IF('SUIVI DES VERIFICATIONS'!$V802&lt;='SUIVI DES VERIFICATIONS'!$AD802,0,'SUIVI DES VERIFICATIONS'!$V802-'SUIVI DES VERIFICATIONS'!$AD802))</f>
        <v/>
      </c>
      <c r="AC802" s="138" t="str">
        <f t="shared" ref="AC802:AC820" si="26">IF(J802&lt;&gt;"","JANVIER",IF(K802&lt;&gt;"","FEVRIER",IF(L802&lt;&gt;"","MARS",IF(M802&lt;&gt;"","AVRIL",IF(N802&lt;&gt;"","MAI",IF(O802&lt;&gt;"","JUIN",IF(P802&lt;&gt;"","JUILLET",IF(Q802&lt;&gt;"","AOUT",IF(R802&lt;&gt;"","SEPTEMBRE",IF(S802&lt;&gt;"","OCTOBRE",IF(T802&lt;&gt;"","NOVEMBRE",IF(U802&lt;&gt;"","DECEMBRE",""))))))))))))</f>
        <v>JUIN</v>
      </c>
      <c r="AD802" s="139">
        <f>VLOOKUP('SUIVI DES VERIFICATIONS'!$AC802,'Liste 2'!$D$1:$E$12,2,FALSE)</f>
        <v>43646</v>
      </c>
      <c r="AE802" s="138" t="str">
        <f>IF('SUIVI DES VERIFICATIONS'!$V802="","",(MONTH('SUIVI DES VERIFICATIONS'!$V802))-(MONTH('SUIVI DES VERIFICATIONS'!$AD802)))</f>
        <v/>
      </c>
      <c r="AF802" s="138" t="str">
        <f>IF(V802="","",VLOOKUP(MONTH(V802),LISTES!$A$15:$B$26,2,FALSE))</f>
        <v/>
      </c>
      <c r="AG802" s="140"/>
      <c r="AH802" s="87"/>
      <c r="AI802" s="87"/>
      <c r="AJ802" s="87"/>
      <c r="AK802" s="118"/>
      <c r="AL802" s="87"/>
      <c r="AM802" s="119"/>
      <c r="AN802" s="127"/>
      <c r="AO802" s="162">
        <f>IF('SUIVI DES VERIFICATIONS'!$V802&gt;0,IF('SUIVI DES VERIFICATIONS'!$W802="",1,0),0)</f>
        <v>0</v>
      </c>
      <c r="AP802" s="141">
        <f>IF('SUIVI DES VERIFICATIONS'!$V802&gt;0,IF('SUIVI DES VERIFICATIONS'!$X802="",1,0),0)</f>
        <v>0</v>
      </c>
      <c r="AQ802" s="141">
        <f>IF('SUIVI DES VERIFICATIONS'!$V802&gt;0,IF('SUIVI DES VERIFICATIONS'!$AG802="",1,0),0)</f>
        <v>0</v>
      </c>
      <c r="AR802" s="150" t="str">
        <f>IF(Y802="","",VLOOKUP(Y802,'[1]TABLEAU LC1'!A:A,1,FALSE))</f>
        <v/>
      </c>
    </row>
    <row r="803" spans="1:44" ht="30" customHeight="1">
      <c r="A803" s="95" t="str">
        <f t="shared" si="24"/>
        <v>13070-0-0-0</v>
      </c>
      <c r="B803" s="85">
        <v>13070</v>
      </c>
      <c r="C803" s="81" t="str">
        <f>VLOOKUP(A803,'Liste détentions mat2k'!$A$1:$I$2946,3,FALSE)</f>
        <v xml:space="preserve">ORION                         </v>
      </c>
      <c r="D803" s="86">
        <v>0</v>
      </c>
      <c r="E803" s="86">
        <v>0</v>
      </c>
      <c r="F803" s="86">
        <v>0</v>
      </c>
      <c r="G803" s="81" t="str">
        <f>IF('SUIVI DES VERIFICATIONS'!$D803="","",VLOOKUP(A803,'Liste détentions mat2k'!$A$1:$I$2946,5,FALSE))</f>
        <v xml:space="preserve">OPERATIONS                    </v>
      </c>
      <c r="H803" s="81" t="str">
        <f>IF('SUIVI DES VERIFICATIONS'!$E803="","",VLOOKUP(A803,'Liste détentions mat2k'!$A$1:$I$2946,7,FALSE))</f>
        <v xml:space="preserve">SIC                           </v>
      </c>
      <c r="I803" s="102" t="str">
        <f>IF('SUIVI DES VERIFICATIONS'!$F803="","",VLOOKUP(A803,'Liste détentions mat2k'!$A$1:$I$2946,9,FALSE))</f>
        <v xml:space="preserve">TRANSM.                       </v>
      </c>
      <c r="J803" s="109" t="s">
        <v>525</v>
      </c>
      <c r="K803" s="104" t="s">
        <v>525</v>
      </c>
      <c r="L803" s="104" t="s">
        <v>526</v>
      </c>
      <c r="M803" s="104" t="s">
        <v>525</v>
      </c>
      <c r="N803" s="104" t="s">
        <v>525</v>
      </c>
      <c r="O803" s="104" t="s">
        <v>525</v>
      </c>
      <c r="P803" s="104"/>
      <c r="Q803" s="104"/>
      <c r="R803" s="104"/>
      <c r="S803" s="104"/>
      <c r="T803" s="104"/>
      <c r="U803" s="114"/>
      <c r="V803" s="123">
        <v>43529</v>
      </c>
      <c r="W803" s="117" t="s">
        <v>542</v>
      </c>
      <c r="X803" s="117" t="s">
        <v>825</v>
      </c>
      <c r="Y803" s="128" t="s">
        <v>876</v>
      </c>
      <c r="Z803" s="123">
        <v>43525</v>
      </c>
      <c r="AA803" s="132"/>
      <c r="AB803" s="151">
        <f>IF('SUIVI DES VERIFICATIONS'!$V803="","",IF('SUIVI DES VERIFICATIONS'!$V803&lt;='SUIVI DES VERIFICATIONS'!$AD803,0,'SUIVI DES VERIFICATIONS'!$V803-'SUIVI DES VERIFICATIONS'!$AD803))</f>
        <v>0</v>
      </c>
      <c r="AC803" s="134" t="str">
        <f t="shared" si="26"/>
        <v>MARS</v>
      </c>
      <c r="AD803" s="135">
        <f>VLOOKUP('SUIVI DES VERIFICATIONS'!$AC803,'Liste 2'!$D$1:$E$12,2,FALSE)</f>
        <v>43555</v>
      </c>
      <c r="AE803" s="134">
        <f>IF('SUIVI DES VERIFICATIONS'!$V803="","",(MONTH('SUIVI DES VERIFICATIONS'!$V803))-(MONTH('SUIVI DES VERIFICATIONS'!$AD803)))</f>
        <v>0</v>
      </c>
      <c r="AF803" s="134" t="str">
        <f>IF(V803="","",VLOOKUP(MONTH(V803),LISTES!$A$15:$B$26,2,FALSE))</f>
        <v>MARS</v>
      </c>
      <c r="AG803" s="136" t="s">
        <v>8</v>
      </c>
      <c r="AH803" s="81"/>
      <c r="AI803" s="81"/>
      <c r="AJ803" s="81"/>
      <c r="AK803" s="116"/>
      <c r="AL803" s="81"/>
      <c r="AM803" s="117"/>
      <c r="AN803" s="128"/>
      <c r="AO803" s="163">
        <f>IF('SUIVI DES VERIFICATIONS'!$V803&gt;0,IF('SUIVI DES VERIFICATIONS'!$W803="",1,0),0)</f>
        <v>0</v>
      </c>
      <c r="AP803" s="137">
        <f>IF('SUIVI DES VERIFICATIONS'!$V803&gt;0,IF('SUIVI DES VERIFICATIONS'!$X803="",1,0),0)</f>
        <v>0</v>
      </c>
      <c r="AQ803" s="137">
        <f>IF('SUIVI DES VERIFICATIONS'!$V803&gt;0,IF('SUIVI DES VERIFICATIONS'!$AG803="",1,0),0)</f>
        <v>0</v>
      </c>
      <c r="AR803" s="152" t="str">
        <f>IF(Y803="","",VLOOKUP(Y803,'[1]TABLEAU LC1'!A:A,1,FALSE))</f>
        <v>2019-754</v>
      </c>
    </row>
    <row r="804" spans="1:44" ht="30" customHeight="1">
      <c r="A804" s="94" t="str">
        <f t="shared" si="24"/>
        <v>13070-0-1-0</v>
      </c>
      <c r="B804" s="88">
        <v>13070</v>
      </c>
      <c r="C804" s="87" t="str">
        <f>VLOOKUP(A804,'Liste détentions mat2k'!$A$1:$I$2946,3,FALSE)</f>
        <v xml:space="preserve">ORION                         </v>
      </c>
      <c r="D804" s="89">
        <v>0</v>
      </c>
      <c r="E804" s="89">
        <v>1</v>
      </c>
      <c r="F804" s="89">
        <v>0</v>
      </c>
      <c r="G804" s="87" t="str">
        <f>IF('SUIVI DES VERIFICATIONS'!$D804="","",VLOOKUP(A804,'Liste détentions mat2k'!$A$1:$I$2946,5,FALSE))</f>
        <v xml:space="preserve">OPERATIONS                    </v>
      </c>
      <c r="H804" s="87" t="str">
        <f>IF('SUIVI DES VERIFICATIONS'!$E804="","",VLOOKUP(A804,'Liste détentions mat2k'!$A$1:$I$2946,7,FALSE))</f>
        <v xml:space="preserve">IDS                           </v>
      </c>
      <c r="I804" s="101" t="str">
        <f>IF('SUIVI DES VERIFICATIONS'!$F804="","",VLOOKUP(A804,'Liste détentions mat2k'!$A$1:$I$2946,9,FALSE))</f>
        <v xml:space="preserve">SPORT..                       </v>
      </c>
      <c r="J804" s="108" t="s">
        <v>525</v>
      </c>
      <c r="K804" s="105" t="s">
        <v>525</v>
      </c>
      <c r="L804" s="105" t="s">
        <v>526</v>
      </c>
      <c r="M804" s="105" t="s">
        <v>525</v>
      </c>
      <c r="N804" s="105" t="s">
        <v>525</v>
      </c>
      <c r="O804" s="105" t="s">
        <v>525</v>
      </c>
      <c r="P804" s="105"/>
      <c r="Q804" s="105"/>
      <c r="R804" s="105"/>
      <c r="S804" s="105"/>
      <c r="T804" s="105"/>
      <c r="U804" s="113"/>
      <c r="V804" s="122">
        <v>43537</v>
      </c>
      <c r="W804" s="119" t="s">
        <v>542</v>
      </c>
      <c r="X804" s="119" t="s">
        <v>825</v>
      </c>
      <c r="Y804" s="127" t="s">
        <v>918</v>
      </c>
      <c r="Z804" s="122">
        <v>43525</v>
      </c>
      <c r="AA804" s="131"/>
      <c r="AB804" s="149">
        <f>IF('SUIVI DES VERIFICATIONS'!$V804="","",IF('SUIVI DES VERIFICATIONS'!$V804&lt;='SUIVI DES VERIFICATIONS'!$AD804,0,'SUIVI DES VERIFICATIONS'!$V804-'SUIVI DES VERIFICATIONS'!$AD804))</f>
        <v>0</v>
      </c>
      <c r="AC804" s="138" t="str">
        <f t="shared" si="26"/>
        <v>MARS</v>
      </c>
      <c r="AD804" s="139">
        <f>VLOOKUP('SUIVI DES VERIFICATIONS'!$AC804,'Liste 2'!$D$1:$E$12,2,FALSE)</f>
        <v>43555</v>
      </c>
      <c r="AE804" s="138">
        <f>IF('SUIVI DES VERIFICATIONS'!$V804="","",(MONTH('SUIVI DES VERIFICATIONS'!$V804))-(MONTH('SUIVI DES VERIFICATIONS'!$AD804)))</f>
        <v>0</v>
      </c>
      <c r="AF804" s="138" t="str">
        <f>IF(V804="","",VLOOKUP(MONTH(V804),LISTES!$A$15:$B$26,2,FALSE))</f>
        <v>MARS</v>
      </c>
      <c r="AG804" s="140" t="s">
        <v>8</v>
      </c>
      <c r="AH804" s="87"/>
      <c r="AI804" s="87"/>
      <c r="AJ804" s="87"/>
      <c r="AK804" s="118"/>
      <c r="AL804" s="87"/>
      <c r="AM804" s="119"/>
      <c r="AN804" s="127"/>
      <c r="AO804" s="162">
        <f>IF('SUIVI DES VERIFICATIONS'!$V804&gt;0,IF('SUIVI DES VERIFICATIONS'!$W804="",1,0),0)</f>
        <v>0</v>
      </c>
      <c r="AP804" s="141">
        <f>IF('SUIVI DES VERIFICATIONS'!$V804&gt;0,IF('SUIVI DES VERIFICATIONS'!$X804="",1,0),0)</f>
        <v>0</v>
      </c>
      <c r="AQ804" s="141">
        <f>IF('SUIVI DES VERIFICATIONS'!$V804&gt;0,IF('SUIVI DES VERIFICATIONS'!$AG804="",1,0),0)</f>
        <v>0</v>
      </c>
      <c r="AR804" s="150" t="str">
        <f>IF(Y804="","",VLOOKUP(Y804,'[1]TABLEAU LC1'!A:A,1,FALSE))</f>
        <v>2019-863</v>
      </c>
    </row>
    <row r="805" spans="1:44" ht="30" customHeight="1">
      <c r="A805" s="95" t="str">
        <f t="shared" si="24"/>
        <v>13070-0-1-1</v>
      </c>
      <c r="B805" s="85">
        <v>13070</v>
      </c>
      <c r="C805" s="81" t="str">
        <f>VLOOKUP(A805,'Liste détentions mat2k'!$A$1:$I$2946,3,FALSE)</f>
        <v xml:space="preserve">ORION                         </v>
      </c>
      <c r="D805" s="86">
        <v>0</v>
      </c>
      <c r="E805" s="86">
        <v>1</v>
      </c>
      <c r="F805" s="86">
        <v>1</v>
      </c>
      <c r="G805" s="81" t="str">
        <f>IF('SUIVI DES VERIFICATIONS'!$D805="","",VLOOKUP(A805,'Liste détentions mat2k'!$A$1:$I$2946,5,FALSE))</f>
        <v xml:space="preserve">OPERATIONS                    </v>
      </c>
      <c r="H805" s="81" t="str">
        <f>IF('SUIVI DES VERIFICATIONS'!$E805="","",VLOOKUP(A805,'Liste détentions mat2k'!$A$1:$I$2946,7,FALSE))</f>
        <v xml:space="preserve">IDS                           </v>
      </c>
      <c r="I805" s="102" t="str">
        <f>IF('SUIVI DES VERIFICATIONS'!$F805="","",VLOOKUP(A805,'Liste détentions mat2k'!$A$1:$I$2946,9,FALSE))</f>
        <v xml:space="preserve">PLONGEE..                     </v>
      </c>
      <c r="J805" s="109" t="s">
        <v>525</v>
      </c>
      <c r="K805" s="104" t="s">
        <v>525</v>
      </c>
      <c r="L805" s="104" t="s">
        <v>525</v>
      </c>
      <c r="M805" s="104" t="s">
        <v>525</v>
      </c>
      <c r="N805" s="104" t="s">
        <v>525</v>
      </c>
      <c r="O805" s="104" t="s">
        <v>526</v>
      </c>
      <c r="P805" s="104"/>
      <c r="Q805" s="104"/>
      <c r="R805" s="104"/>
      <c r="S805" s="104"/>
      <c r="T805" s="104"/>
      <c r="U805" s="114"/>
      <c r="V805" s="123"/>
      <c r="W805" s="117"/>
      <c r="X805" s="117"/>
      <c r="Y805" s="128"/>
      <c r="Z805" s="123"/>
      <c r="AA805" s="132"/>
      <c r="AB805" s="151" t="str">
        <f>IF('SUIVI DES VERIFICATIONS'!$V805="","",IF('SUIVI DES VERIFICATIONS'!$V805&lt;='SUIVI DES VERIFICATIONS'!$AD805,0,'SUIVI DES VERIFICATIONS'!$V805-'SUIVI DES VERIFICATIONS'!$AD805))</f>
        <v/>
      </c>
      <c r="AC805" s="134" t="str">
        <f t="shared" si="26"/>
        <v>JUIN</v>
      </c>
      <c r="AD805" s="135">
        <f>VLOOKUP('SUIVI DES VERIFICATIONS'!$AC805,'Liste 2'!$D$1:$E$12,2,FALSE)</f>
        <v>43646</v>
      </c>
      <c r="AE805" s="134" t="str">
        <f>IF('SUIVI DES VERIFICATIONS'!$V805="","",(MONTH('SUIVI DES VERIFICATIONS'!$V805))-(MONTH('SUIVI DES VERIFICATIONS'!$AD805)))</f>
        <v/>
      </c>
      <c r="AF805" s="134" t="str">
        <f>IF(V805="","",VLOOKUP(MONTH(V805),LISTES!$A$15:$B$26,2,FALSE))</f>
        <v/>
      </c>
      <c r="AG805" s="136"/>
      <c r="AH805" s="81"/>
      <c r="AI805" s="81"/>
      <c r="AJ805" s="81" t="s">
        <v>529</v>
      </c>
      <c r="AK805" s="116"/>
      <c r="AL805" s="81"/>
      <c r="AM805" s="117"/>
      <c r="AN805" s="128"/>
      <c r="AO805" s="163">
        <f>IF('SUIVI DES VERIFICATIONS'!$V805&gt;0,IF('SUIVI DES VERIFICATIONS'!$W805="",1,0),0)</f>
        <v>0</v>
      </c>
      <c r="AP805" s="137">
        <f>IF('SUIVI DES VERIFICATIONS'!$V805&gt;0,IF('SUIVI DES VERIFICATIONS'!$X805="",1,0),0)</f>
        <v>0</v>
      </c>
      <c r="AQ805" s="137">
        <f>IF('SUIVI DES VERIFICATIONS'!$V805&gt;0,IF('SUIVI DES VERIFICATIONS'!$AG805="",1,0),0)</f>
        <v>0</v>
      </c>
      <c r="AR805" s="152" t="str">
        <f>IF(Y805="","",VLOOKUP(Y805,'[1]TABLEAU LC1'!A:A,1,FALSE))</f>
        <v/>
      </c>
    </row>
    <row r="806" spans="1:44" ht="30" customHeight="1">
      <c r="A806" s="94" t="str">
        <f t="shared" si="24"/>
        <v>13070-10-1-3</v>
      </c>
      <c r="B806" s="88">
        <v>13070</v>
      </c>
      <c r="C806" s="87" t="str">
        <f>VLOOKUP(A806,'Liste détentions mat2k'!$A$1:$I$2946,3,FALSE)</f>
        <v xml:space="preserve">ORION                         </v>
      </c>
      <c r="D806" s="89">
        <v>10</v>
      </c>
      <c r="E806" s="89">
        <v>1</v>
      </c>
      <c r="F806" s="89">
        <v>3</v>
      </c>
      <c r="G806" s="87" t="str">
        <f>IF('SUIVI DES VERIFICATIONS'!$D806="","",VLOOKUP(A806,'Liste détentions mat2k'!$A$1:$I$2946,5,FALSE))</f>
        <v xml:space="preserve">PONT                          </v>
      </c>
      <c r="H806" s="87" t="str">
        <f>IF('SUIVI DES VERIFICATIONS'!$E806="","",VLOOKUP(A806,'Liste détentions mat2k'!$A$1:$I$2946,7,FALSE))</f>
        <v xml:space="preserve">TIM                           </v>
      </c>
      <c r="I806" s="101" t="str">
        <f>IF('SUIVI DES VERIFICATIONS'!$F806="","",VLOOKUP(A806,'Liste détentions mat2k'!$A$1:$I$2946,9,FALSE))</f>
        <v xml:space="preserve">TIMONERIE                     </v>
      </c>
      <c r="J806" s="108" t="s">
        <v>525</v>
      </c>
      <c r="K806" s="105" t="s">
        <v>525</v>
      </c>
      <c r="L806" s="105" t="s">
        <v>525</v>
      </c>
      <c r="M806" s="105" t="s">
        <v>526</v>
      </c>
      <c r="N806" s="105" t="s">
        <v>525</v>
      </c>
      <c r="O806" s="105" t="s">
        <v>525</v>
      </c>
      <c r="P806" s="105"/>
      <c r="Q806" s="105"/>
      <c r="R806" s="105"/>
      <c r="S806" s="105"/>
      <c r="T806" s="105"/>
      <c r="U806" s="113"/>
      <c r="V806" s="122"/>
      <c r="W806" s="119"/>
      <c r="X806" s="119"/>
      <c r="Y806" s="127"/>
      <c r="Z806" s="122">
        <v>43552</v>
      </c>
      <c r="AA806" s="131"/>
      <c r="AB806" s="149" t="str">
        <f>IF('SUIVI DES VERIFICATIONS'!$V806="","",IF('SUIVI DES VERIFICATIONS'!$V806&lt;='SUIVI DES VERIFICATIONS'!$AD806,0,'SUIVI DES VERIFICATIONS'!$V806-'SUIVI DES VERIFICATIONS'!$AD806))</f>
        <v/>
      </c>
      <c r="AC806" s="138" t="str">
        <f t="shared" si="26"/>
        <v>AVRIL</v>
      </c>
      <c r="AD806" s="139">
        <f>VLOOKUP('SUIVI DES VERIFICATIONS'!$AC806,'Liste 2'!$D$1:$E$12,2,FALSE)</f>
        <v>43585</v>
      </c>
      <c r="AE806" s="138" t="str">
        <f>IF('SUIVI DES VERIFICATIONS'!$V806="","",(MONTH('SUIVI DES VERIFICATIONS'!$V806))-(MONTH('SUIVI DES VERIFICATIONS'!$AD806)))</f>
        <v/>
      </c>
      <c r="AF806" s="138" t="str">
        <f>IF(V806="","",VLOOKUP(MONTH(V806),LISTES!$A$15:$B$26,2,FALSE))</f>
        <v/>
      </c>
      <c r="AG806" s="140"/>
      <c r="AH806" s="87"/>
      <c r="AI806" s="87"/>
      <c r="AJ806" s="87" t="s">
        <v>529</v>
      </c>
      <c r="AK806" s="118"/>
      <c r="AL806" s="87"/>
      <c r="AM806" s="119"/>
      <c r="AN806" s="127"/>
      <c r="AO806" s="162">
        <f>IF('SUIVI DES VERIFICATIONS'!$V806&gt;0,IF('SUIVI DES VERIFICATIONS'!$W806="",1,0),0)</f>
        <v>0</v>
      </c>
      <c r="AP806" s="141">
        <f>IF('SUIVI DES VERIFICATIONS'!$V806&gt;0,IF('SUIVI DES VERIFICATIONS'!$X806="",1,0),0)</f>
        <v>0</v>
      </c>
      <c r="AQ806" s="141">
        <f>IF('SUIVI DES VERIFICATIONS'!$V806&gt;0,IF('SUIVI DES VERIFICATIONS'!$AG806="",1,0),0)</f>
        <v>0</v>
      </c>
      <c r="AR806" s="150" t="str">
        <f>IF(Y806="","",VLOOKUP(Y806,'[1]TABLEAU LC1'!A:A,1,FALSE))</f>
        <v/>
      </c>
    </row>
    <row r="807" spans="1:44" ht="30" customHeight="1">
      <c r="A807" s="95" t="str">
        <f t="shared" si="24"/>
        <v>13070-10-1-4</v>
      </c>
      <c r="B807" s="85">
        <v>13070</v>
      </c>
      <c r="C807" s="81" t="str">
        <f>VLOOKUP(A807,'Liste détentions mat2k'!$A$1:$I$2946,3,FALSE)</f>
        <v xml:space="preserve">ORION                         </v>
      </c>
      <c r="D807" s="86">
        <v>10</v>
      </c>
      <c r="E807" s="86">
        <v>1</v>
      </c>
      <c r="F807" s="86">
        <v>4</v>
      </c>
      <c r="G807" s="81" t="str">
        <f>IF('SUIVI DES VERIFICATIONS'!$D807="","",VLOOKUP(A807,'Liste détentions mat2k'!$A$1:$I$2946,5,FALSE))</f>
        <v xml:space="preserve">PONT                          </v>
      </c>
      <c r="H807" s="81" t="str">
        <f>IF('SUIVI DES VERIFICATIONS'!$E807="","",VLOOKUP(A807,'Liste détentions mat2k'!$A$1:$I$2946,7,FALSE))</f>
        <v xml:space="preserve">TIM                           </v>
      </c>
      <c r="I807" s="102" t="str">
        <f>IF('SUIVI DES VERIFICATIONS'!$F807="","",VLOOKUP(A807,'Liste détentions mat2k'!$A$1:$I$2946,9,FALSE))</f>
        <v xml:space="preserve">CASERNEMENT                   </v>
      </c>
      <c r="J807" s="109" t="s">
        <v>525</v>
      </c>
      <c r="K807" s="104" t="s">
        <v>525</v>
      </c>
      <c r="L807" s="104" t="s">
        <v>525</v>
      </c>
      <c r="M807" s="104" t="s">
        <v>526</v>
      </c>
      <c r="N807" s="104" t="s">
        <v>525</v>
      </c>
      <c r="O807" s="104" t="s">
        <v>525</v>
      </c>
      <c r="P807" s="104"/>
      <c r="Q807" s="104"/>
      <c r="R807" s="104"/>
      <c r="S807" s="104"/>
      <c r="T807" s="104"/>
      <c r="U807" s="114"/>
      <c r="V807" s="123"/>
      <c r="W807" s="117"/>
      <c r="X807" s="117"/>
      <c r="Y807" s="128"/>
      <c r="Z807" s="123">
        <v>43552</v>
      </c>
      <c r="AA807" s="132"/>
      <c r="AB807" s="151" t="str">
        <f>IF('SUIVI DES VERIFICATIONS'!$V807="","",IF('SUIVI DES VERIFICATIONS'!$V807&lt;='SUIVI DES VERIFICATIONS'!$AD807,0,'SUIVI DES VERIFICATIONS'!$V807-'SUIVI DES VERIFICATIONS'!$AD807))</f>
        <v/>
      </c>
      <c r="AC807" s="134" t="str">
        <f t="shared" si="26"/>
        <v>AVRIL</v>
      </c>
      <c r="AD807" s="135">
        <f>VLOOKUP('SUIVI DES VERIFICATIONS'!$AC807,'Liste 2'!$D$1:$E$12,2,FALSE)</f>
        <v>43585</v>
      </c>
      <c r="AE807" s="134" t="str">
        <f>IF('SUIVI DES VERIFICATIONS'!$V807="","",(MONTH('SUIVI DES VERIFICATIONS'!$V807))-(MONTH('SUIVI DES VERIFICATIONS'!$AD807)))</f>
        <v/>
      </c>
      <c r="AF807" s="134" t="str">
        <f>IF(V807="","",VLOOKUP(MONTH(V807),LISTES!$A$15:$B$26,2,FALSE))</f>
        <v/>
      </c>
      <c r="AG807" s="136"/>
      <c r="AH807" s="81"/>
      <c r="AI807" s="81"/>
      <c r="AJ807" s="81"/>
      <c r="AK807" s="116"/>
      <c r="AL807" s="81"/>
      <c r="AM807" s="117"/>
      <c r="AN807" s="128"/>
      <c r="AO807" s="163">
        <f>IF('SUIVI DES VERIFICATIONS'!$V807&gt;0,IF('SUIVI DES VERIFICATIONS'!$W807="",1,0),0)</f>
        <v>0</v>
      </c>
      <c r="AP807" s="137">
        <f>IF('SUIVI DES VERIFICATIONS'!$V807&gt;0,IF('SUIVI DES VERIFICATIONS'!$X807="",1,0),0)</f>
        <v>0</v>
      </c>
      <c r="AQ807" s="137">
        <f>IF('SUIVI DES VERIFICATIONS'!$V807&gt;0,IF('SUIVI DES VERIFICATIONS'!$AG807="",1,0),0)</f>
        <v>0</v>
      </c>
      <c r="AR807" s="152" t="str">
        <f>IF(Y807="","",VLOOKUP(Y807,'[1]TABLEAU LC1'!A:A,1,FALSE))</f>
        <v/>
      </c>
    </row>
    <row r="808" spans="1:44" ht="30" customHeight="1">
      <c r="A808" s="94" t="str">
        <f t="shared" si="24"/>
        <v>13070-10-2-0</v>
      </c>
      <c r="B808" s="88">
        <v>13070</v>
      </c>
      <c r="C808" s="87" t="str">
        <f>VLOOKUP(A808,'Liste détentions mat2k'!$A$1:$I$2946,3,FALSE)</f>
        <v xml:space="preserve">ORION                         </v>
      </c>
      <c r="D808" s="89">
        <v>10</v>
      </c>
      <c r="E808" s="89">
        <v>2</v>
      </c>
      <c r="F808" s="89">
        <v>0</v>
      </c>
      <c r="G808" s="87" t="str">
        <f>IF('SUIVI DES VERIFICATIONS'!$D808="","",VLOOKUP(A808,'Liste détentions mat2k'!$A$1:$I$2946,5,FALSE))</f>
        <v xml:space="preserve">PONT                          </v>
      </c>
      <c r="H808" s="87" t="str">
        <f>IF('SUIVI DES VERIFICATIONS'!$E808="","",VLOOKUP(A808,'Liste détentions mat2k'!$A$1:$I$2946,7,FALSE))</f>
        <v xml:space="preserve">DAG                           </v>
      </c>
      <c r="I808" s="101" t="str">
        <f>IF('SUIVI DES VERIFICATIONS'!$F808="","",VLOOKUP(A808,'Liste détentions mat2k'!$A$1:$I$2946,9,FALSE))</f>
        <v xml:space="preserve">MANOEUVRE...                  </v>
      </c>
      <c r="J808" s="108" t="s">
        <v>525</v>
      </c>
      <c r="K808" s="105" t="s">
        <v>525</v>
      </c>
      <c r="L808" s="105" t="s">
        <v>525</v>
      </c>
      <c r="M808" s="105" t="s">
        <v>526</v>
      </c>
      <c r="N808" s="105" t="s">
        <v>525</v>
      </c>
      <c r="O808" s="105" t="s">
        <v>525</v>
      </c>
      <c r="P808" s="105"/>
      <c r="Q808" s="105"/>
      <c r="R808" s="105"/>
      <c r="S808" s="105"/>
      <c r="T808" s="105"/>
      <c r="U808" s="113"/>
      <c r="V808" s="122">
        <v>43584</v>
      </c>
      <c r="W808" s="119" t="s">
        <v>542</v>
      </c>
      <c r="X808" s="119" t="s">
        <v>825</v>
      </c>
      <c r="Y808" s="127" t="s">
        <v>1098</v>
      </c>
      <c r="Z808" s="122">
        <v>43552</v>
      </c>
      <c r="AA808" s="131"/>
      <c r="AB808" s="149">
        <f>IF('SUIVI DES VERIFICATIONS'!$V808="","",IF('SUIVI DES VERIFICATIONS'!$V808&lt;='SUIVI DES VERIFICATIONS'!$AD808,0,'SUIVI DES VERIFICATIONS'!$V808-'SUIVI DES VERIFICATIONS'!$AD808))</f>
        <v>0</v>
      </c>
      <c r="AC808" s="138" t="str">
        <f t="shared" si="26"/>
        <v>AVRIL</v>
      </c>
      <c r="AD808" s="139">
        <f>VLOOKUP('SUIVI DES VERIFICATIONS'!$AC808,'Liste 2'!$D$1:$E$12,2,FALSE)</f>
        <v>43585</v>
      </c>
      <c r="AE808" s="138">
        <f>IF('SUIVI DES VERIFICATIONS'!$V808="","",(MONTH('SUIVI DES VERIFICATIONS'!$V808))-(MONTH('SUIVI DES VERIFICATIONS'!$AD808)))</f>
        <v>0</v>
      </c>
      <c r="AF808" s="138" t="str">
        <f>IF(V808="","",VLOOKUP(MONTH(V808),LISTES!$A$15:$B$26,2,FALSE))</f>
        <v>AVRIL</v>
      </c>
      <c r="AG808" s="140" t="s">
        <v>9</v>
      </c>
      <c r="AH808" s="87"/>
      <c r="AI808" s="87"/>
      <c r="AJ808" s="87" t="s">
        <v>529</v>
      </c>
      <c r="AK808" s="118">
        <v>43598</v>
      </c>
      <c r="AL808" s="87"/>
      <c r="AM808" s="119"/>
      <c r="AN808" s="127"/>
      <c r="AO808" s="162">
        <f>IF('SUIVI DES VERIFICATIONS'!$V808&gt;0,IF('SUIVI DES VERIFICATIONS'!$W808="",1,0),0)</f>
        <v>0</v>
      </c>
      <c r="AP808" s="141">
        <f>IF('SUIVI DES VERIFICATIONS'!$V808&gt;0,IF('SUIVI DES VERIFICATIONS'!$X808="",1,0),0)</f>
        <v>0</v>
      </c>
      <c r="AQ808" s="141">
        <f>IF('SUIVI DES VERIFICATIONS'!$V808&gt;0,IF('SUIVI DES VERIFICATIONS'!$AG808="",1,0),0)</f>
        <v>0</v>
      </c>
      <c r="AR808" s="150" t="str">
        <f>IF(Y808="","",VLOOKUP(Y808,'[1]TABLEAU LC1'!A:A,1,FALSE))</f>
        <v>2019-1391</v>
      </c>
    </row>
    <row r="809" spans="1:44" ht="30" customHeight="1">
      <c r="A809" s="95" t="str">
        <f t="shared" si="24"/>
        <v>13070-10-2-1</v>
      </c>
      <c r="B809" s="85">
        <v>13070</v>
      </c>
      <c r="C809" s="81" t="str">
        <f>VLOOKUP(A809,'Liste détentions mat2k'!$A$1:$I$2946,3,FALSE)</f>
        <v xml:space="preserve">ORION                         </v>
      </c>
      <c r="D809" s="86">
        <v>10</v>
      </c>
      <c r="E809" s="86">
        <v>2</v>
      </c>
      <c r="F809" s="86">
        <v>1</v>
      </c>
      <c r="G809" s="81" t="str">
        <f>IF('SUIVI DES VERIFICATIONS'!$D809="","",VLOOKUP(A809,'Liste détentions mat2k'!$A$1:$I$2946,5,FALSE))</f>
        <v xml:space="preserve">PONT                          </v>
      </c>
      <c r="H809" s="81" t="str">
        <f>IF('SUIVI DES VERIFICATIONS'!$E809="","",VLOOKUP(A809,'Liste détentions mat2k'!$A$1:$I$2946,7,FALSE))</f>
        <v xml:space="preserve">DAG                           </v>
      </c>
      <c r="I809" s="102" t="str">
        <f>IF('SUIVI DES VERIFICATIONS'!$F809="","",VLOOKUP(A809,'Liste détentions mat2k'!$A$1:$I$2946,9,FALSE))</f>
        <v xml:space="preserve">COUCHAGE..                    </v>
      </c>
      <c r="J809" s="109" t="s">
        <v>525</v>
      </c>
      <c r="K809" s="104" t="s">
        <v>525</v>
      </c>
      <c r="L809" s="104" t="s">
        <v>525</v>
      </c>
      <c r="M809" s="104" t="s">
        <v>526</v>
      </c>
      <c r="N809" s="104" t="s">
        <v>525</v>
      </c>
      <c r="O809" s="104" t="s">
        <v>525</v>
      </c>
      <c r="P809" s="104"/>
      <c r="Q809" s="104"/>
      <c r="R809" s="104"/>
      <c r="S809" s="104"/>
      <c r="T809" s="104"/>
      <c r="U809" s="114"/>
      <c r="V809" s="123">
        <v>43584</v>
      </c>
      <c r="W809" s="117" t="s">
        <v>542</v>
      </c>
      <c r="X809" s="117" t="s">
        <v>825</v>
      </c>
      <c r="Y809" s="128" t="s">
        <v>1097</v>
      </c>
      <c r="Z809" s="123">
        <v>43552</v>
      </c>
      <c r="AA809" s="132"/>
      <c r="AB809" s="151">
        <f>IF('SUIVI DES VERIFICATIONS'!$V809="","",IF('SUIVI DES VERIFICATIONS'!$V809&lt;='SUIVI DES VERIFICATIONS'!$AD809,0,'SUIVI DES VERIFICATIONS'!$V809-'SUIVI DES VERIFICATIONS'!$AD809))</f>
        <v>0</v>
      </c>
      <c r="AC809" s="134" t="str">
        <f t="shared" si="26"/>
        <v>AVRIL</v>
      </c>
      <c r="AD809" s="135">
        <f>VLOOKUP('SUIVI DES VERIFICATIONS'!$AC809,'Liste 2'!$D$1:$E$12,2,FALSE)</f>
        <v>43585</v>
      </c>
      <c r="AE809" s="134">
        <f>IF('SUIVI DES VERIFICATIONS'!$V809="","",(MONTH('SUIVI DES VERIFICATIONS'!$V809))-(MONTH('SUIVI DES VERIFICATIONS'!$AD809)))</f>
        <v>0</v>
      </c>
      <c r="AF809" s="134" t="str">
        <f>IF(V809="","",VLOOKUP(MONTH(V809),LISTES!$A$15:$B$26,2,FALSE))</f>
        <v>AVRIL</v>
      </c>
      <c r="AG809" s="136" t="s">
        <v>9</v>
      </c>
      <c r="AH809" s="81"/>
      <c r="AI809" s="81"/>
      <c r="AJ809" s="81" t="s">
        <v>529</v>
      </c>
      <c r="AK809" s="116">
        <v>43592</v>
      </c>
      <c r="AL809" s="81"/>
      <c r="AM809" s="117"/>
      <c r="AN809" s="128"/>
      <c r="AO809" s="163">
        <f>IF('SUIVI DES VERIFICATIONS'!$V809&gt;0,IF('SUIVI DES VERIFICATIONS'!$W809="",1,0),0)</f>
        <v>0</v>
      </c>
      <c r="AP809" s="137">
        <f>IF('SUIVI DES VERIFICATIONS'!$V809&gt;0,IF('SUIVI DES VERIFICATIONS'!$X809="",1,0),0)</f>
        <v>0</v>
      </c>
      <c r="AQ809" s="137">
        <f>IF('SUIVI DES VERIFICATIONS'!$V809&gt;0,IF('SUIVI DES VERIFICATIONS'!$AG809="",1,0),0)</f>
        <v>0</v>
      </c>
      <c r="AR809" s="152" t="str">
        <f>IF(Y809="","",VLOOKUP(Y809,'[1]TABLEAU LC1'!A:A,1,FALSE))</f>
        <v>2019-1390</v>
      </c>
    </row>
    <row r="810" spans="1:44" ht="30" customHeight="1">
      <c r="A810" s="94" t="str">
        <f t="shared" si="24"/>
        <v>13070-10-2-2</v>
      </c>
      <c r="B810" s="88">
        <v>13070</v>
      </c>
      <c r="C810" s="87" t="str">
        <f>VLOOKUP(A810,'Liste détentions mat2k'!$A$1:$I$2946,3,FALSE)</f>
        <v xml:space="preserve">ORION                         </v>
      </c>
      <c r="D810" s="89">
        <v>10</v>
      </c>
      <c r="E810" s="89">
        <v>2</v>
      </c>
      <c r="F810" s="89">
        <v>2</v>
      </c>
      <c r="G810" s="87" t="str">
        <f>IF('SUIVI DES VERIFICATIONS'!$D810="","",VLOOKUP(A810,'Liste détentions mat2k'!$A$1:$I$2946,5,FALSE))</f>
        <v xml:space="preserve">PONT                          </v>
      </c>
      <c r="H810" s="87" t="str">
        <f>IF('SUIVI DES VERIFICATIONS'!$E810="","",VLOOKUP(A810,'Liste détentions mat2k'!$A$1:$I$2946,7,FALSE))</f>
        <v xml:space="preserve">DAG                           </v>
      </c>
      <c r="I810" s="101" t="str">
        <f>IF('SUIVI DES VERIFICATIONS'!$F810="","",VLOOKUP(A810,'Liste détentions mat2k'!$A$1:$I$2946,9,FALSE))</f>
        <v xml:space="preserve">EFFETS SPECIAUX..             </v>
      </c>
      <c r="J810" s="108" t="s">
        <v>525</v>
      </c>
      <c r="K810" s="105" t="s">
        <v>525</v>
      </c>
      <c r="L810" s="105" t="s">
        <v>525</v>
      </c>
      <c r="M810" s="105" t="s">
        <v>526</v>
      </c>
      <c r="N810" s="105" t="s">
        <v>525</v>
      </c>
      <c r="O810" s="105" t="s">
        <v>525</v>
      </c>
      <c r="P810" s="105"/>
      <c r="Q810" s="105"/>
      <c r="R810" s="105"/>
      <c r="S810" s="105"/>
      <c r="T810" s="105"/>
      <c r="U810" s="113"/>
      <c r="V810" s="122"/>
      <c r="W810" s="119"/>
      <c r="X810" s="119"/>
      <c r="Y810" s="127"/>
      <c r="Z810" s="122">
        <v>43552</v>
      </c>
      <c r="AA810" s="131"/>
      <c r="AB810" s="149" t="str">
        <f>IF('SUIVI DES VERIFICATIONS'!$V810="","",IF('SUIVI DES VERIFICATIONS'!$V810&lt;='SUIVI DES VERIFICATIONS'!$AD810,0,'SUIVI DES VERIFICATIONS'!$V810-'SUIVI DES VERIFICATIONS'!$AD810))</f>
        <v/>
      </c>
      <c r="AC810" s="138" t="str">
        <f t="shared" si="26"/>
        <v>AVRIL</v>
      </c>
      <c r="AD810" s="139">
        <f>VLOOKUP('SUIVI DES VERIFICATIONS'!$AC810,'Liste 2'!$D$1:$E$12,2,FALSE)</f>
        <v>43585</v>
      </c>
      <c r="AE810" s="138" t="str">
        <f>IF('SUIVI DES VERIFICATIONS'!$V810="","",(MONTH('SUIVI DES VERIFICATIONS'!$V810))-(MONTH('SUIVI DES VERIFICATIONS'!$AD810)))</f>
        <v/>
      </c>
      <c r="AF810" s="138" t="str">
        <f>IF(V810="","",VLOOKUP(MONTH(V810),LISTES!$A$15:$B$26,2,FALSE))</f>
        <v/>
      </c>
      <c r="AG810" s="140"/>
      <c r="AH810" s="87"/>
      <c r="AI810" s="87"/>
      <c r="AJ810" s="87" t="s">
        <v>529</v>
      </c>
      <c r="AK810" s="118"/>
      <c r="AL810" s="87"/>
      <c r="AM810" s="119"/>
      <c r="AN810" s="127"/>
      <c r="AO810" s="162">
        <f>IF('SUIVI DES VERIFICATIONS'!$V810&gt;0,IF('SUIVI DES VERIFICATIONS'!$W810="",1,0),0)</f>
        <v>0</v>
      </c>
      <c r="AP810" s="141">
        <f>IF('SUIVI DES VERIFICATIONS'!$V810&gt;0,IF('SUIVI DES VERIFICATIONS'!$X810="",1,0),0)</f>
        <v>0</v>
      </c>
      <c r="AQ810" s="141">
        <f>IF('SUIVI DES VERIFICATIONS'!$V810&gt;0,IF('SUIVI DES VERIFICATIONS'!$AG810="",1,0),0)</f>
        <v>0</v>
      </c>
      <c r="AR810" s="150" t="str">
        <f>IF(Y810="","",VLOOKUP(Y810,'[1]TABLEAU LC1'!A:A,1,FALSE))</f>
        <v/>
      </c>
    </row>
    <row r="811" spans="1:44" ht="30" customHeight="1">
      <c r="A811" s="95" t="str">
        <f t="shared" si="24"/>
        <v>13070-10-3-0</v>
      </c>
      <c r="B811" s="85">
        <v>13070</v>
      </c>
      <c r="C811" s="81" t="str">
        <f>VLOOKUP(A811,'Liste détentions mat2k'!$A$1:$I$2946,3,FALSE)</f>
        <v xml:space="preserve">ORION                         </v>
      </c>
      <c r="D811" s="86">
        <v>10</v>
      </c>
      <c r="E811" s="86">
        <v>3</v>
      </c>
      <c r="F811" s="86">
        <v>0</v>
      </c>
      <c r="G811" s="81" t="str">
        <f>IF('SUIVI DES VERIFICATIONS'!$D811="","",VLOOKUP(A811,'Liste détentions mat2k'!$A$1:$I$2946,5,FALSE))</f>
        <v xml:space="preserve">PONT                          </v>
      </c>
      <c r="H811" s="81" t="str">
        <f>IF('SUIVI DES VERIFICATIONS'!$E811="","",VLOOKUP(A811,'Liste détentions mat2k'!$A$1:$I$2946,7,FALSE))</f>
        <v xml:space="preserve">ARTILLERIE                    </v>
      </c>
      <c r="I811" s="102" t="str">
        <f>IF('SUIVI DES VERIFICATIONS'!$F811="","",VLOOKUP(A811,'Liste détentions mat2k'!$A$1:$I$2946,9,FALSE))</f>
        <v xml:space="preserve">ARTILLERIE/ARMES/RECHANGES    </v>
      </c>
      <c r="J811" s="109" t="s">
        <v>525</v>
      </c>
      <c r="K811" s="104" t="s">
        <v>525</v>
      </c>
      <c r="L811" s="104" t="s">
        <v>525</v>
      </c>
      <c r="M811" s="104" t="s">
        <v>525</v>
      </c>
      <c r="N811" s="104" t="s">
        <v>525</v>
      </c>
      <c r="O811" s="104" t="s">
        <v>526</v>
      </c>
      <c r="P811" s="104"/>
      <c r="Q811" s="104"/>
      <c r="R811" s="104"/>
      <c r="S811" s="104"/>
      <c r="T811" s="104"/>
      <c r="U811" s="114"/>
      <c r="V811" s="123">
        <v>43530</v>
      </c>
      <c r="W811" s="117" t="s">
        <v>542</v>
      </c>
      <c r="X811" s="117" t="s">
        <v>825</v>
      </c>
      <c r="Y811" s="128" t="s">
        <v>913</v>
      </c>
      <c r="Z811" s="123"/>
      <c r="AA811" s="132"/>
      <c r="AB811" s="151">
        <f>IF('SUIVI DES VERIFICATIONS'!$V811="","",IF('SUIVI DES VERIFICATIONS'!$V811&lt;='SUIVI DES VERIFICATIONS'!$AD811,0,'SUIVI DES VERIFICATIONS'!$V811-'SUIVI DES VERIFICATIONS'!$AD811))</f>
        <v>0</v>
      </c>
      <c r="AC811" s="134" t="str">
        <f t="shared" si="26"/>
        <v>JUIN</v>
      </c>
      <c r="AD811" s="135">
        <f>VLOOKUP('SUIVI DES VERIFICATIONS'!$AC811,'Liste 2'!$D$1:$E$12,2,FALSE)</f>
        <v>43646</v>
      </c>
      <c r="AE811" s="134">
        <f>IF('SUIVI DES VERIFICATIONS'!$V811="","",(MONTH('SUIVI DES VERIFICATIONS'!$V811))-(MONTH('SUIVI DES VERIFICATIONS'!$AD811)))</f>
        <v>-3</v>
      </c>
      <c r="AF811" s="134" t="str">
        <f>IF(V811="","",VLOOKUP(MONTH(V811),LISTES!$A$15:$B$26,2,FALSE))</f>
        <v>MARS</v>
      </c>
      <c r="AG811" s="136" t="s">
        <v>8</v>
      </c>
      <c r="AH811" s="81"/>
      <c r="AI811" s="81"/>
      <c r="AJ811" s="81" t="s">
        <v>529</v>
      </c>
      <c r="AK811" s="116">
        <v>43571</v>
      </c>
      <c r="AL811" s="81"/>
      <c r="AM811" s="117"/>
      <c r="AN811" s="128"/>
      <c r="AO811" s="163">
        <f>IF('SUIVI DES VERIFICATIONS'!$V811&gt;0,IF('SUIVI DES VERIFICATIONS'!$W811="",1,0),0)</f>
        <v>0</v>
      </c>
      <c r="AP811" s="137">
        <f>IF('SUIVI DES VERIFICATIONS'!$V811&gt;0,IF('SUIVI DES VERIFICATIONS'!$X811="",1,0),0)</f>
        <v>0</v>
      </c>
      <c r="AQ811" s="137">
        <f>IF('SUIVI DES VERIFICATIONS'!$V811&gt;0,IF('SUIVI DES VERIFICATIONS'!$AG811="",1,0),0)</f>
        <v>0</v>
      </c>
      <c r="AR811" s="152" t="str">
        <f>IF(Y811="","",VLOOKUP(Y811,'[1]TABLEAU LC1'!A:A,1,FALSE))</f>
        <v>2019-861</v>
      </c>
    </row>
    <row r="812" spans="1:44" ht="30" customHeight="1">
      <c r="A812" s="94" t="str">
        <f t="shared" si="24"/>
        <v>13070-20-1-1</v>
      </c>
      <c r="B812" s="88">
        <v>13070</v>
      </c>
      <c r="C812" s="87" t="str">
        <f>VLOOKUP(A812,'Liste détentions mat2k'!$A$1:$I$2946,3,FALSE)</f>
        <v xml:space="preserve">ORION                         </v>
      </c>
      <c r="D812" s="89">
        <v>20</v>
      </c>
      <c r="E812" s="89">
        <v>1</v>
      </c>
      <c r="F812" s="89">
        <v>1</v>
      </c>
      <c r="G812" s="87" t="str">
        <f>IF('SUIVI DES VERIFICATIONS'!$D812="","",VLOOKUP(A812,'Liste détentions mat2k'!$A$1:$I$2946,5,FALSE))</f>
        <v xml:space="preserve">PLATE-FORME                   </v>
      </c>
      <c r="H812" s="87" t="str">
        <f>IF('SUIVI DES VERIFICATIONS'!$E812="","",VLOOKUP(A812,'Liste détentions mat2k'!$A$1:$I$2946,7,FALSE))</f>
        <v xml:space="preserve">MACH/THERM                    </v>
      </c>
      <c r="I812" s="101" t="str">
        <f>IF('SUIVI DES VERIFICATIONS'!$F812="","",VLOOKUP(A812,'Liste détentions mat2k'!$A$1:$I$2946,9,FALSE))</f>
        <v xml:space="preserve">MACHINE                       </v>
      </c>
      <c r="J812" s="108" t="s">
        <v>525</v>
      </c>
      <c r="K812" s="105" t="s">
        <v>525</v>
      </c>
      <c r="L812" s="105" t="s">
        <v>525</v>
      </c>
      <c r="M812" s="105" t="s">
        <v>525</v>
      </c>
      <c r="N812" s="105" t="s">
        <v>525</v>
      </c>
      <c r="O812" s="105" t="s">
        <v>526</v>
      </c>
      <c r="P812" s="105"/>
      <c r="Q812" s="105"/>
      <c r="R812" s="105"/>
      <c r="S812" s="105"/>
      <c r="T812" s="105"/>
      <c r="U812" s="113"/>
      <c r="V812" s="122"/>
      <c r="W812" s="119"/>
      <c r="X812" s="119"/>
      <c r="Y812" s="127"/>
      <c r="Z812" s="122"/>
      <c r="AA812" s="131"/>
      <c r="AB812" s="149" t="str">
        <f>IF('SUIVI DES VERIFICATIONS'!$V812="","",IF('SUIVI DES VERIFICATIONS'!$V812&lt;='SUIVI DES VERIFICATIONS'!$AD812,0,'SUIVI DES VERIFICATIONS'!$V812-'SUIVI DES VERIFICATIONS'!$AD812))</f>
        <v/>
      </c>
      <c r="AC812" s="138" t="str">
        <f t="shared" si="26"/>
        <v>JUIN</v>
      </c>
      <c r="AD812" s="139">
        <f>VLOOKUP('SUIVI DES VERIFICATIONS'!$AC812,'Liste 2'!$D$1:$E$12,2,FALSE)</f>
        <v>43646</v>
      </c>
      <c r="AE812" s="138" t="str">
        <f>IF('SUIVI DES VERIFICATIONS'!$V812="","",(MONTH('SUIVI DES VERIFICATIONS'!$V812))-(MONTH('SUIVI DES VERIFICATIONS'!$AD812)))</f>
        <v/>
      </c>
      <c r="AF812" s="138" t="str">
        <f>IF(V812="","",VLOOKUP(MONTH(V812),LISTES!$A$15:$B$26,2,FALSE))</f>
        <v/>
      </c>
      <c r="AG812" s="140"/>
      <c r="AH812" s="87"/>
      <c r="AI812" s="87"/>
      <c r="AJ812" s="87"/>
      <c r="AK812" s="118"/>
      <c r="AL812" s="87"/>
      <c r="AM812" s="119"/>
      <c r="AN812" s="127"/>
      <c r="AO812" s="162">
        <f>IF('SUIVI DES VERIFICATIONS'!$V812&gt;0,IF('SUIVI DES VERIFICATIONS'!$W812="",1,0),0)</f>
        <v>0</v>
      </c>
      <c r="AP812" s="141">
        <f>IF('SUIVI DES VERIFICATIONS'!$V812&gt;0,IF('SUIVI DES VERIFICATIONS'!$X812="",1,0),0)</f>
        <v>0</v>
      </c>
      <c r="AQ812" s="141">
        <f>IF('SUIVI DES VERIFICATIONS'!$V812&gt;0,IF('SUIVI DES VERIFICATIONS'!$AG812="",1,0),0)</f>
        <v>0</v>
      </c>
      <c r="AR812" s="150" t="str">
        <f>IF(Y812="","",VLOOKUP(Y812,'[1]TABLEAU LC1'!A:A,1,FALSE))</f>
        <v/>
      </c>
    </row>
    <row r="813" spans="1:44" ht="30" customHeight="1">
      <c r="A813" s="95" t="str">
        <f t="shared" si="24"/>
        <v>13070-20-3-3</v>
      </c>
      <c r="B813" s="85">
        <v>13070</v>
      </c>
      <c r="C813" s="81" t="str">
        <f>VLOOKUP(A813,'Liste détentions mat2k'!$A$1:$I$2946,3,FALSE)</f>
        <v xml:space="preserve">ORION                         </v>
      </c>
      <c r="D813" s="86">
        <v>20</v>
      </c>
      <c r="E813" s="86">
        <v>3</v>
      </c>
      <c r="F813" s="86">
        <v>3</v>
      </c>
      <c r="G813" s="81" t="str">
        <f>IF('SUIVI DES VERIFICATIONS'!$D813="","",VLOOKUP(A813,'Liste détentions mat2k'!$A$1:$I$2946,5,FALSE))</f>
        <v xml:space="preserve">PLATE-FORME                   </v>
      </c>
      <c r="H813" s="81" t="str">
        <f>IF('SUIVI DES VERIFICATIONS'!$E813="","",VLOOKUP(A813,'Liste détentions mat2k'!$A$1:$I$2946,7,FALSE))</f>
        <v xml:space="preserve">FLOTTEUR                      </v>
      </c>
      <c r="I813" s="102" t="str">
        <f>IF('SUIVI DES VERIFICATIONS'!$F813="","",VLOOKUP(A813,'Liste détentions mat2k'!$A$1:$I$2946,9,FALSE))</f>
        <v xml:space="preserve">SECURITE                      </v>
      </c>
      <c r="J813" s="109"/>
      <c r="K813" s="104" t="s">
        <v>525</v>
      </c>
      <c r="L813" s="104" t="s">
        <v>525</v>
      </c>
      <c r="M813" s="104" t="s">
        <v>526</v>
      </c>
      <c r="N813" s="104" t="s">
        <v>525</v>
      </c>
      <c r="O813" s="104" t="s">
        <v>525</v>
      </c>
      <c r="P813" s="104"/>
      <c r="Q813" s="104"/>
      <c r="R813" s="104"/>
      <c r="S813" s="104"/>
      <c r="T813" s="104"/>
      <c r="U813" s="114"/>
      <c r="V813" s="123"/>
      <c r="W813" s="117"/>
      <c r="X813" s="117"/>
      <c r="Y813" s="128"/>
      <c r="Z813" s="123">
        <v>43552</v>
      </c>
      <c r="AA813" s="132"/>
      <c r="AB813" s="151" t="str">
        <f>IF('SUIVI DES VERIFICATIONS'!$V813="","",IF('SUIVI DES VERIFICATIONS'!$V813&lt;='SUIVI DES VERIFICATIONS'!$AD813,0,'SUIVI DES VERIFICATIONS'!$V813-'SUIVI DES VERIFICATIONS'!$AD813))</f>
        <v/>
      </c>
      <c r="AC813" s="134" t="str">
        <f t="shared" si="26"/>
        <v>AVRIL</v>
      </c>
      <c r="AD813" s="135">
        <f>VLOOKUP('SUIVI DES VERIFICATIONS'!$AC813,'Liste 2'!$D$1:$E$12,2,FALSE)</f>
        <v>43585</v>
      </c>
      <c r="AE813" s="134" t="str">
        <f>IF('SUIVI DES VERIFICATIONS'!$V813="","",(MONTH('SUIVI DES VERIFICATIONS'!$V813))-(MONTH('SUIVI DES VERIFICATIONS'!$AD813)))</f>
        <v/>
      </c>
      <c r="AF813" s="134" t="str">
        <f>IF(V813="","",VLOOKUP(MONTH(V813),LISTES!$A$15:$B$26,2,FALSE))</f>
        <v/>
      </c>
      <c r="AG813" s="136"/>
      <c r="AH813" s="81"/>
      <c r="AI813" s="81"/>
      <c r="AJ813" s="81" t="s">
        <v>529</v>
      </c>
      <c r="AK813" s="116"/>
      <c r="AL813" s="81"/>
      <c r="AM813" s="117"/>
      <c r="AN813" s="128"/>
      <c r="AO813" s="163">
        <f>IF('SUIVI DES VERIFICATIONS'!$V813&gt;0,IF('SUIVI DES VERIFICATIONS'!$W813="",1,0),0)</f>
        <v>0</v>
      </c>
      <c r="AP813" s="137">
        <f>IF('SUIVI DES VERIFICATIONS'!$V813&gt;0,IF('SUIVI DES VERIFICATIONS'!$X813="",1,0),0)</f>
        <v>0</v>
      </c>
      <c r="AQ813" s="137">
        <f>IF('SUIVI DES VERIFICATIONS'!$V813&gt;0,IF('SUIVI DES VERIFICATIONS'!$AG813="",1,0),0)</f>
        <v>0</v>
      </c>
      <c r="AR813" s="152" t="str">
        <f>IF(Y813="","",VLOOKUP(Y813,'[1]TABLEAU LC1'!A:A,1,FALSE))</f>
        <v/>
      </c>
    </row>
    <row r="814" spans="1:44" ht="30" customHeight="1">
      <c r="A814" s="94" t="str">
        <f t="shared" si="24"/>
        <v>13070-30-1-1</v>
      </c>
      <c r="B814" s="88">
        <v>13070</v>
      </c>
      <c r="C814" s="87" t="str">
        <f>VLOOKUP(A814,'Liste détentions mat2k'!$A$1:$I$2946,3,FALSE)</f>
        <v xml:space="preserve">ORION                         </v>
      </c>
      <c r="D814" s="89">
        <v>30</v>
      </c>
      <c r="E814" s="89">
        <v>1</v>
      </c>
      <c r="F814" s="89">
        <v>1</v>
      </c>
      <c r="G814" s="87" t="str">
        <f>IF('SUIVI DES VERIFICATIONS'!$D814="","",VLOOKUP(A814,'Liste détentions mat2k'!$A$1:$I$2946,5,FALSE))</f>
        <v xml:space="preserve">COMMISSARIAT                  </v>
      </c>
      <c r="H814" s="87" t="str">
        <f>IF('SUIVI DES VERIFICATIONS'!$E814="","",VLOOKUP(A814,'Liste détentions mat2k'!$A$1:$I$2946,7,FALSE))</f>
        <v xml:space="preserve">VIVRES                        </v>
      </c>
      <c r="I814" s="101" t="str">
        <f>IF('SUIVI DES VERIFICATIONS'!$F814="","",VLOOKUP(A814,'Liste détentions mat2k'!$A$1:$I$2946,9,FALSE))</f>
        <v xml:space="preserve">SECRETARIAT/BO                </v>
      </c>
      <c r="J814" s="108" t="s">
        <v>525</v>
      </c>
      <c r="K814" s="105" t="s">
        <v>526</v>
      </c>
      <c r="L814" s="105" t="s">
        <v>525</v>
      </c>
      <c r="M814" s="105" t="s">
        <v>525</v>
      </c>
      <c r="N814" s="105" t="s">
        <v>525</v>
      </c>
      <c r="O814" s="105" t="s">
        <v>525</v>
      </c>
      <c r="P814" s="105"/>
      <c r="Q814" s="105"/>
      <c r="R814" s="105"/>
      <c r="S814" s="105"/>
      <c r="T814" s="105"/>
      <c r="U814" s="113"/>
      <c r="V814" s="122">
        <v>43503</v>
      </c>
      <c r="W814" s="119" t="s">
        <v>537</v>
      </c>
      <c r="X814" s="119" t="s">
        <v>825</v>
      </c>
      <c r="Y814" s="127" t="s">
        <v>692</v>
      </c>
      <c r="Z814" s="122">
        <v>43496</v>
      </c>
      <c r="AA814" s="131"/>
      <c r="AB814" s="149">
        <f>IF('SUIVI DES VERIFICATIONS'!$V814="","",IF('SUIVI DES VERIFICATIONS'!$V814&lt;='SUIVI DES VERIFICATIONS'!$AD814,0,'SUIVI DES VERIFICATIONS'!$V814-'SUIVI DES VERIFICATIONS'!$AD814))</f>
        <v>0</v>
      </c>
      <c r="AC814" s="138" t="str">
        <f t="shared" si="26"/>
        <v>FEVRIER</v>
      </c>
      <c r="AD814" s="139">
        <f>VLOOKUP('SUIVI DES VERIFICATIONS'!$AC814,'Liste 2'!$D$1:$E$12,2,FALSE)</f>
        <v>43524</v>
      </c>
      <c r="AE814" s="138">
        <f>IF('SUIVI DES VERIFICATIONS'!$V814="","",(MONTH('SUIVI DES VERIFICATIONS'!$V814))-(MONTH('SUIVI DES VERIFICATIONS'!$AD814)))</f>
        <v>0</v>
      </c>
      <c r="AF814" s="138" t="str">
        <f>IF(V814="","",VLOOKUP(MONTH(V814),LISTES!$A$15:$B$26,2,FALSE))</f>
        <v>FEVRIER</v>
      </c>
      <c r="AG814" s="140" t="s">
        <v>7</v>
      </c>
      <c r="AH814" s="87"/>
      <c r="AI814" s="87"/>
      <c r="AJ814" s="87"/>
      <c r="AK814" s="118"/>
      <c r="AL814" s="87"/>
      <c r="AM814" s="119"/>
      <c r="AN814" s="127"/>
      <c r="AO814" s="162">
        <f>IF('SUIVI DES VERIFICATIONS'!$V814&gt;0,IF('SUIVI DES VERIFICATIONS'!$W814="",1,0),0)</f>
        <v>0</v>
      </c>
      <c r="AP814" s="141">
        <f>IF('SUIVI DES VERIFICATIONS'!$V814&gt;0,IF('SUIVI DES VERIFICATIONS'!$X814="",1,0),0)</f>
        <v>0</v>
      </c>
      <c r="AQ814" s="141">
        <f>IF('SUIVI DES VERIFICATIONS'!$V814&gt;0,IF('SUIVI DES VERIFICATIONS'!$AG814="",1,0),0)</f>
        <v>0</v>
      </c>
      <c r="AR814" s="150" t="str">
        <f>IF(Y814="","",VLOOKUP(Y814,'[1]TABLEAU LC1'!A:A,1,FALSE))</f>
        <v>2019-420</v>
      </c>
    </row>
    <row r="815" spans="1:44" ht="30" customHeight="1">
      <c r="A815" s="95" t="str">
        <f t="shared" si="24"/>
        <v>13070-30-1-5</v>
      </c>
      <c r="B815" s="85">
        <v>13070</v>
      </c>
      <c r="C815" s="81" t="str">
        <f>VLOOKUP(A815,'Liste détentions mat2k'!$A$1:$I$2946,3,FALSE)</f>
        <v xml:space="preserve">ORION                         </v>
      </c>
      <c r="D815" s="86">
        <v>30</v>
      </c>
      <c r="E815" s="86">
        <v>1</v>
      </c>
      <c r="F815" s="86">
        <v>5</v>
      </c>
      <c r="G815" s="81" t="str">
        <f>IF('SUIVI DES VERIFICATIONS'!$D815="","",VLOOKUP(A815,'Liste détentions mat2k'!$A$1:$I$2946,5,FALSE))</f>
        <v xml:space="preserve">COMMISSARIAT                  </v>
      </c>
      <c r="H815" s="81" t="str">
        <f>IF('SUIVI DES VERIFICATIONS'!$E815="","",VLOOKUP(A815,'Liste détentions mat2k'!$A$1:$I$2946,7,FALSE))</f>
        <v xml:space="preserve">VIVRES                        </v>
      </c>
      <c r="I815" s="102" t="str">
        <f>IF('SUIVI DES VERIFICATIONS'!$F815="","",VLOOKUP(A815,'Liste détentions mat2k'!$A$1:$I$2946,9,FALSE))</f>
        <v xml:space="preserve">MATERIEL DE TABLE CDT         </v>
      </c>
      <c r="J815" s="109" t="s">
        <v>525</v>
      </c>
      <c r="K815" s="104" t="s">
        <v>525</v>
      </c>
      <c r="L815" s="104" t="s">
        <v>525</v>
      </c>
      <c r="M815" s="104" t="s">
        <v>526</v>
      </c>
      <c r="N815" s="104" t="s">
        <v>525</v>
      </c>
      <c r="O815" s="104" t="s">
        <v>525</v>
      </c>
      <c r="P815" s="104"/>
      <c r="Q815" s="104"/>
      <c r="R815" s="104"/>
      <c r="S815" s="104"/>
      <c r="T815" s="104"/>
      <c r="U815" s="114"/>
      <c r="V815" s="123"/>
      <c r="W815" s="117"/>
      <c r="X815" s="117"/>
      <c r="Y815" s="128"/>
      <c r="Z815" s="123">
        <v>43552</v>
      </c>
      <c r="AA815" s="132"/>
      <c r="AB815" s="151" t="str">
        <f>IF('SUIVI DES VERIFICATIONS'!$V815="","",IF('SUIVI DES VERIFICATIONS'!$V815&lt;='SUIVI DES VERIFICATIONS'!$AD815,0,'SUIVI DES VERIFICATIONS'!$V815-'SUIVI DES VERIFICATIONS'!$AD815))</f>
        <v/>
      </c>
      <c r="AC815" s="134" t="str">
        <f t="shared" si="26"/>
        <v>AVRIL</v>
      </c>
      <c r="AD815" s="135">
        <f>VLOOKUP('SUIVI DES VERIFICATIONS'!$AC815,'Liste 2'!$D$1:$E$12,2,FALSE)</f>
        <v>43585</v>
      </c>
      <c r="AE815" s="134" t="str">
        <f>IF('SUIVI DES VERIFICATIONS'!$V815="","",(MONTH('SUIVI DES VERIFICATIONS'!$V815))-(MONTH('SUIVI DES VERIFICATIONS'!$AD815)))</f>
        <v/>
      </c>
      <c r="AF815" s="134" t="str">
        <f>IF(V815="","",VLOOKUP(MONTH(V815),LISTES!$A$15:$B$26,2,FALSE))</f>
        <v/>
      </c>
      <c r="AG815" s="136"/>
      <c r="AH815" s="81" t="s">
        <v>526</v>
      </c>
      <c r="AI815" s="81"/>
      <c r="AJ815" s="81"/>
      <c r="AK815" s="116"/>
      <c r="AL815" s="81"/>
      <c r="AM815" s="117"/>
      <c r="AN815" s="128"/>
      <c r="AO815" s="163">
        <f>IF('SUIVI DES VERIFICATIONS'!$V815&gt;0,IF('SUIVI DES VERIFICATIONS'!$W815="",1,0),0)</f>
        <v>0</v>
      </c>
      <c r="AP815" s="137">
        <f>IF('SUIVI DES VERIFICATIONS'!$V815&gt;0,IF('SUIVI DES VERIFICATIONS'!$X815="",1,0),0)</f>
        <v>0</v>
      </c>
      <c r="AQ815" s="137">
        <f>IF('SUIVI DES VERIFICATIONS'!$V815&gt;0,IF('SUIVI DES VERIFICATIONS'!$AG815="",1,0),0)</f>
        <v>0</v>
      </c>
      <c r="AR815" s="152" t="str">
        <f>IF(Y815="","",VLOOKUP(Y815,'[1]TABLEAU LC1'!A:A,1,FALSE))</f>
        <v/>
      </c>
    </row>
    <row r="816" spans="1:44" ht="30" customHeight="1">
      <c r="A816" s="94" t="str">
        <f t="shared" si="24"/>
        <v>13070-30-1-6</v>
      </c>
      <c r="B816" s="88">
        <v>13070</v>
      </c>
      <c r="C816" s="87" t="str">
        <f>VLOOKUP(A816,'Liste détentions mat2k'!$A$1:$I$2946,3,FALSE)</f>
        <v xml:space="preserve">ORION                         </v>
      </c>
      <c r="D816" s="89">
        <v>30</v>
      </c>
      <c r="E816" s="89">
        <v>1</v>
      </c>
      <c r="F816" s="89">
        <v>6</v>
      </c>
      <c r="G816" s="87" t="str">
        <f>IF('SUIVI DES VERIFICATIONS'!$D816="","",VLOOKUP(A816,'Liste détentions mat2k'!$A$1:$I$2946,5,FALSE))</f>
        <v xml:space="preserve">COMMISSARIAT                  </v>
      </c>
      <c r="H816" s="87" t="str">
        <f>IF('SUIVI DES VERIFICATIONS'!$E816="","",VLOOKUP(A816,'Liste détentions mat2k'!$A$1:$I$2946,7,FALSE))</f>
        <v xml:space="preserve">VIVRES                        </v>
      </c>
      <c r="I816" s="101" t="str">
        <f>IF('SUIVI DES VERIFICATIONS'!$F816="","",VLOOKUP(A816,'Liste détentions mat2k'!$A$1:$I$2946,9,FALSE))</f>
        <v xml:space="preserve">MATERIEL DE TABLE OMS         </v>
      </c>
      <c r="J816" s="108" t="s">
        <v>525</v>
      </c>
      <c r="K816" s="105" t="s">
        <v>525</v>
      </c>
      <c r="L816" s="105" t="s">
        <v>525</v>
      </c>
      <c r="M816" s="105" t="s">
        <v>526</v>
      </c>
      <c r="N816" s="105" t="s">
        <v>525</v>
      </c>
      <c r="O816" s="105" t="s">
        <v>525</v>
      </c>
      <c r="P816" s="105"/>
      <c r="Q816" s="105"/>
      <c r="R816" s="105"/>
      <c r="S816" s="105"/>
      <c r="T816" s="105"/>
      <c r="U816" s="113"/>
      <c r="V816" s="122">
        <v>43529</v>
      </c>
      <c r="W816" s="119" t="s">
        <v>542</v>
      </c>
      <c r="X816" s="119" t="s">
        <v>825</v>
      </c>
      <c r="Y816" s="127" t="s">
        <v>781</v>
      </c>
      <c r="Z816" s="122"/>
      <c r="AA816" s="131"/>
      <c r="AB816" s="149">
        <f>IF('SUIVI DES VERIFICATIONS'!$V816="","",IF('SUIVI DES VERIFICATIONS'!$V816&lt;='SUIVI DES VERIFICATIONS'!$AD816,0,'SUIVI DES VERIFICATIONS'!$V816-'SUIVI DES VERIFICATIONS'!$AD816))</f>
        <v>0</v>
      </c>
      <c r="AC816" s="138" t="str">
        <f t="shared" si="26"/>
        <v>AVRIL</v>
      </c>
      <c r="AD816" s="139">
        <f>VLOOKUP('SUIVI DES VERIFICATIONS'!$AC816,'Liste 2'!$D$1:$E$12,2,FALSE)</f>
        <v>43585</v>
      </c>
      <c r="AE816" s="138">
        <f>IF('SUIVI DES VERIFICATIONS'!$V816="","",(MONTH('SUIVI DES VERIFICATIONS'!$V816))-(MONTH('SUIVI DES VERIFICATIONS'!$AD816)))</f>
        <v>-1</v>
      </c>
      <c r="AF816" s="138" t="str">
        <f>IF(V816="","",VLOOKUP(MONTH(V816),LISTES!$A$15:$B$26,2,FALSE))</f>
        <v>MARS</v>
      </c>
      <c r="AG816" s="140" t="s">
        <v>8</v>
      </c>
      <c r="AH816" s="87"/>
      <c r="AI816" s="87"/>
      <c r="AJ816" s="87" t="s">
        <v>529</v>
      </c>
      <c r="AK816" s="118">
        <v>43539</v>
      </c>
      <c r="AL816" s="87"/>
      <c r="AM816" s="119"/>
      <c r="AN816" s="127"/>
      <c r="AO816" s="162">
        <f>IF('SUIVI DES VERIFICATIONS'!$V816&gt;0,IF('SUIVI DES VERIFICATIONS'!$W816="",1,0),0)</f>
        <v>0</v>
      </c>
      <c r="AP816" s="141">
        <f>IF('SUIVI DES VERIFICATIONS'!$V816&gt;0,IF('SUIVI DES VERIFICATIONS'!$X816="",1,0),0)</f>
        <v>0</v>
      </c>
      <c r="AQ816" s="141">
        <f>IF('SUIVI DES VERIFICATIONS'!$V816&gt;0,IF('SUIVI DES VERIFICATIONS'!$AG816="",1,0),0)</f>
        <v>0</v>
      </c>
      <c r="AR816" s="150" t="str">
        <f>IF(Y816="","",VLOOKUP(Y816,'[1]TABLEAU LC1'!A:A,1,FALSE))</f>
        <v>2019-609</v>
      </c>
    </row>
    <row r="817" spans="1:44" ht="30" customHeight="1">
      <c r="A817" s="95" t="str">
        <f t="shared" si="24"/>
        <v>13070-30-2-0</v>
      </c>
      <c r="B817" s="85">
        <v>13070</v>
      </c>
      <c r="C817" s="81" t="str">
        <f>VLOOKUP(A817,'Liste détentions mat2k'!$A$1:$I$2946,3,FALSE)</f>
        <v xml:space="preserve">ORION                         </v>
      </c>
      <c r="D817" s="86">
        <v>30</v>
      </c>
      <c r="E817" s="86">
        <v>2</v>
      </c>
      <c r="F817" s="86">
        <v>0</v>
      </c>
      <c r="G817" s="81" t="str">
        <f>IF('SUIVI DES VERIFICATIONS'!$D817="","",VLOOKUP(A817,'Liste détentions mat2k'!$A$1:$I$2946,5,FALSE))</f>
        <v xml:space="preserve">COMMISSARIAT                  </v>
      </c>
      <c r="H817" s="81" t="str">
        <f>IF('SUIVI DES VERIFICATIONS'!$E817="","",VLOOKUP(A817,'Liste détentions mat2k'!$A$1:$I$2946,7,FALSE))</f>
        <v xml:space="preserve">CAFET                         </v>
      </c>
      <c r="I817" s="102" t="str">
        <f>IF('SUIVI DES VERIFICATIONS'!$F817="","",VLOOKUP(A817,'Liste détentions mat2k'!$A$1:$I$2946,9,FALSE))</f>
        <v xml:space="preserve">CAFETERIA                     </v>
      </c>
      <c r="J817" s="109" t="s">
        <v>525</v>
      </c>
      <c r="K817" s="104" t="s">
        <v>525</v>
      </c>
      <c r="L817" s="104" t="s">
        <v>525</v>
      </c>
      <c r="M817" s="104" t="s">
        <v>525</v>
      </c>
      <c r="N817" s="104" t="s">
        <v>525</v>
      </c>
      <c r="O817" s="104" t="s">
        <v>526</v>
      </c>
      <c r="P817" s="104"/>
      <c r="Q817" s="104"/>
      <c r="R817" s="104"/>
      <c r="S817" s="104"/>
      <c r="T817" s="104"/>
      <c r="U817" s="114"/>
      <c r="V817" s="123"/>
      <c r="W817" s="117"/>
      <c r="X817" s="117"/>
      <c r="Y817" s="128"/>
      <c r="Z817" s="123"/>
      <c r="AA817" s="132"/>
      <c r="AB817" s="151" t="str">
        <f>IF('SUIVI DES VERIFICATIONS'!$V817="","",IF('SUIVI DES VERIFICATIONS'!$V817&lt;='SUIVI DES VERIFICATIONS'!$AD817,0,'SUIVI DES VERIFICATIONS'!$V817-'SUIVI DES VERIFICATIONS'!$AD817))</f>
        <v/>
      </c>
      <c r="AC817" s="134" t="str">
        <f t="shared" si="26"/>
        <v>JUIN</v>
      </c>
      <c r="AD817" s="135">
        <f>VLOOKUP('SUIVI DES VERIFICATIONS'!$AC817,'Liste 2'!$D$1:$E$12,2,FALSE)</f>
        <v>43646</v>
      </c>
      <c r="AE817" s="134" t="str">
        <f>IF('SUIVI DES VERIFICATIONS'!$V817="","",(MONTH('SUIVI DES VERIFICATIONS'!$V817))-(MONTH('SUIVI DES VERIFICATIONS'!$AD817)))</f>
        <v/>
      </c>
      <c r="AF817" s="134" t="str">
        <f>IF(V817="","",VLOOKUP(MONTH(V817),LISTES!$A$15:$B$26,2,FALSE))</f>
        <v/>
      </c>
      <c r="AG817" s="136"/>
      <c r="AH817" s="81"/>
      <c r="AI817" s="81"/>
      <c r="AJ817" s="81"/>
      <c r="AK817" s="116"/>
      <c r="AL817" s="81"/>
      <c r="AM817" s="117"/>
      <c r="AN817" s="128"/>
      <c r="AO817" s="163">
        <f>IF('SUIVI DES VERIFICATIONS'!$V817&gt;0,IF('SUIVI DES VERIFICATIONS'!$W817="",1,0),0)</f>
        <v>0</v>
      </c>
      <c r="AP817" s="137">
        <f>IF('SUIVI DES VERIFICATIONS'!$V817&gt;0,IF('SUIVI DES VERIFICATIONS'!$X817="",1,0),0)</f>
        <v>0</v>
      </c>
      <c r="AQ817" s="137">
        <f>IF('SUIVI DES VERIFICATIONS'!$V817&gt;0,IF('SUIVI DES VERIFICATIONS'!$AG817="",1,0),0)</f>
        <v>0</v>
      </c>
      <c r="AR817" s="152" t="str">
        <f>IF(Y817="","",VLOOKUP(Y817,'[1]TABLEAU LC1'!A:A,1,FALSE))</f>
        <v/>
      </c>
    </row>
    <row r="818" spans="1:44" ht="30" customHeight="1">
      <c r="A818" s="94" t="str">
        <f t="shared" si="24"/>
        <v>53000-80--0</v>
      </c>
      <c r="B818" s="88">
        <v>53000</v>
      </c>
      <c r="C818" s="87" t="str">
        <f>VLOOKUP(A818,'Liste détentions mat2k'!$A$1:$I$2946,3,FALSE)</f>
        <v xml:space="preserve">PFC SE                        </v>
      </c>
      <c r="D818" s="89">
        <v>80</v>
      </c>
      <c r="E818" s="89"/>
      <c r="F818" s="89">
        <v>0</v>
      </c>
      <c r="G818" s="87" t="str">
        <f>IF('SUIVI DES VERIFICATIONS'!$D818="","",VLOOKUP(A818,'Liste détentions mat2k'!$A$1:$I$2946,5,FALSE))</f>
        <v xml:space="preserve">SERVICE UNIQUE                </v>
      </c>
      <c r="H818" s="87" t="str">
        <f>IF('SUIVI DES VERIFICATIONS'!$E818="","",VLOOKUP(A818,'Liste détentions mat2k'!$A$1:$I$2946,7,FALSE))</f>
        <v/>
      </c>
      <c r="I818" s="101" t="str">
        <f>IF('SUIVI DES VERIFICATIONS'!$F818="","",VLOOKUP(A818,'Liste détentions mat2k'!$A$1:$I$2946,9,FALSE))</f>
        <v xml:space="preserve">CASERNEMENT                   </v>
      </c>
      <c r="J818" s="108" t="s">
        <v>525</v>
      </c>
      <c r="K818" s="105" t="s">
        <v>525</v>
      </c>
      <c r="L818" s="105" t="s">
        <v>525</v>
      </c>
      <c r="M818" s="105" t="s">
        <v>525</v>
      </c>
      <c r="N818" s="105" t="s">
        <v>526</v>
      </c>
      <c r="O818" s="105" t="s">
        <v>525</v>
      </c>
      <c r="P818" s="105"/>
      <c r="Q818" s="105"/>
      <c r="R818" s="105"/>
      <c r="S818" s="105"/>
      <c r="T818" s="105"/>
      <c r="U818" s="113"/>
      <c r="V818" s="122"/>
      <c r="W818" s="119"/>
      <c r="X818" s="119"/>
      <c r="Y818" s="127"/>
      <c r="Z818" s="122">
        <v>43584</v>
      </c>
      <c r="AA818" s="131"/>
      <c r="AB818" s="149" t="str">
        <f>IF('SUIVI DES VERIFICATIONS'!$V818="","",IF('SUIVI DES VERIFICATIONS'!$V818&lt;='SUIVI DES VERIFICATIONS'!$AD818,0,'SUIVI DES VERIFICATIONS'!$V818-'SUIVI DES VERIFICATIONS'!$AD818))</f>
        <v/>
      </c>
      <c r="AC818" s="138" t="str">
        <f t="shared" si="26"/>
        <v>MAI</v>
      </c>
      <c r="AD818" s="139">
        <f>VLOOKUP('SUIVI DES VERIFICATIONS'!$AC818,'Liste 2'!$D$1:$E$12,2,FALSE)</f>
        <v>43616</v>
      </c>
      <c r="AE818" s="138" t="str">
        <f>IF('SUIVI DES VERIFICATIONS'!$V818="","",(MONTH('SUIVI DES VERIFICATIONS'!$V818))-(MONTH('SUIVI DES VERIFICATIONS'!$AD818)))</f>
        <v/>
      </c>
      <c r="AF818" s="138" t="str">
        <f>IF(V818="","",VLOOKUP(MONTH(V818),LISTES!$A$15:$B$26,2,FALSE))</f>
        <v/>
      </c>
      <c r="AG818" s="140"/>
      <c r="AH818" s="87"/>
      <c r="AI818" s="87"/>
      <c r="AJ818" s="87"/>
      <c r="AK818" s="118"/>
      <c r="AL818" s="87"/>
      <c r="AM818" s="119"/>
      <c r="AN818" s="127"/>
      <c r="AO818" s="162">
        <f>IF('SUIVI DES VERIFICATIONS'!$V818&gt;0,IF('SUIVI DES VERIFICATIONS'!$W818="",1,0),0)</f>
        <v>0</v>
      </c>
      <c r="AP818" s="141">
        <f>IF('SUIVI DES VERIFICATIONS'!$V818&gt;0,IF('SUIVI DES VERIFICATIONS'!$X818="",1,0),0)</f>
        <v>0</v>
      </c>
      <c r="AQ818" s="141">
        <f>IF('SUIVI DES VERIFICATIONS'!$V818&gt;0,IF('SUIVI DES VERIFICATIONS'!$AG818="",1,0),0)</f>
        <v>0</v>
      </c>
      <c r="AR818" s="150" t="str">
        <f>IF(Y818="","",VLOOKUP(Y818,'[1]TABLEAU LC1'!A:A,1,FALSE))</f>
        <v/>
      </c>
    </row>
    <row r="819" spans="1:44" ht="30" customHeight="1">
      <c r="A819" s="94" t="str">
        <f t="shared" si="24"/>
        <v>53000-80--3</v>
      </c>
      <c r="B819" s="88">
        <v>53000</v>
      </c>
      <c r="C819" s="87" t="str">
        <f>VLOOKUP(A819,'Liste détentions mat2k'!$A$1:$I$2946,3,FALSE)</f>
        <v xml:space="preserve">PFC SE                        </v>
      </c>
      <c r="D819" s="89">
        <v>80</v>
      </c>
      <c r="E819" s="89"/>
      <c r="F819" s="89">
        <v>3</v>
      </c>
      <c r="G819" s="87" t="str">
        <f>IF('SUIVI DES VERIFICATIONS'!$D819="","",VLOOKUP(A819,'Liste détentions mat2k'!$A$1:$I$2946,5,FALSE))</f>
        <v xml:space="preserve">SERVICE UNIQUE                </v>
      </c>
      <c r="H819" s="87" t="str">
        <f>IF('SUIVI DES VERIFICATIONS'!$E819="","",VLOOKUP(A819,'Liste détentions mat2k'!$A$1:$I$2946,7,FALSE))</f>
        <v/>
      </c>
      <c r="I819" s="101" t="str">
        <f>IF('SUIVI DES VERIFICATIONS'!$F819="","",VLOOKUP(A819,'Liste détentions mat2k'!$A$1:$I$2946,9,FALSE))</f>
        <v xml:space="preserve">OUTILLAGE/DIVERS              </v>
      </c>
      <c r="J819" s="108" t="s">
        <v>525</v>
      </c>
      <c r="K819" s="105" t="s">
        <v>525</v>
      </c>
      <c r="L819" s="105" t="s">
        <v>525</v>
      </c>
      <c r="M819" s="105" t="s">
        <v>525</v>
      </c>
      <c r="N819" s="105" t="s">
        <v>526</v>
      </c>
      <c r="O819" s="105"/>
      <c r="P819" s="105"/>
      <c r="Q819" s="105"/>
      <c r="R819" s="105"/>
      <c r="S819" s="105"/>
      <c r="T819" s="105"/>
      <c r="U819" s="113"/>
      <c r="V819" s="122"/>
      <c r="W819" s="119"/>
      <c r="X819" s="119"/>
      <c r="Y819" s="127"/>
      <c r="Z819" s="122">
        <v>43584</v>
      </c>
      <c r="AA819" s="131"/>
      <c r="AB819" s="149" t="str">
        <f>IF('SUIVI DES VERIFICATIONS'!$V819="","",IF('SUIVI DES VERIFICATIONS'!$V819&lt;='SUIVI DES VERIFICATIONS'!$AD819,0,'SUIVI DES VERIFICATIONS'!$V819-'SUIVI DES VERIFICATIONS'!$AD819))</f>
        <v/>
      </c>
      <c r="AC819" s="138" t="str">
        <f t="shared" si="26"/>
        <v>MAI</v>
      </c>
      <c r="AD819" s="139">
        <f>VLOOKUP('SUIVI DES VERIFICATIONS'!$AC819,'Liste 2'!$D$1:$E$12,2,FALSE)</f>
        <v>43616</v>
      </c>
      <c r="AE819" s="138" t="str">
        <f>IF('SUIVI DES VERIFICATIONS'!$V819="","",(MONTH('SUIVI DES VERIFICATIONS'!$V819))-(MONTH('SUIVI DES VERIFICATIONS'!$AD819)))</f>
        <v/>
      </c>
      <c r="AF819" s="138" t="str">
        <f>IF(V819="","",VLOOKUP(MONTH(V819),LISTES!$A$15:$B$26,2,FALSE))</f>
        <v/>
      </c>
      <c r="AG819" s="140"/>
      <c r="AH819" s="87"/>
      <c r="AI819" s="87"/>
      <c r="AJ819" s="87"/>
      <c r="AK819" s="118"/>
      <c r="AL819" s="87"/>
      <c r="AM819" s="119"/>
      <c r="AN819" s="127"/>
      <c r="AO819" s="162">
        <f>IF('SUIVI DES VERIFICATIONS'!$V819&gt;0,IF('SUIVI DES VERIFICATIONS'!$W819="",1,0),0)</f>
        <v>0</v>
      </c>
      <c r="AP819" s="141">
        <f>IF('SUIVI DES VERIFICATIONS'!$V819&gt;0,IF('SUIVI DES VERIFICATIONS'!$X819="",1,0),0)</f>
        <v>0</v>
      </c>
      <c r="AQ819" s="141">
        <f>IF('SUIVI DES VERIFICATIONS'!$V819&gt;0,IF('SUIVI DES VERIFICATIONS'!$AG819="",1,0),0)</f>
        <v>0</v>
      </c>
      <c r="AR819" s="150" t="str">
        <f>IF(Y819="","",VLOOKUP(Y819,'[1]TABLEAU LC1'!A:A,1,FALSE))</f>
        <v/>
      </c>
    </row>
    <row r="820" spans="1:44" ht="30" customHeight="1">
      <c r="A820" s="95" t="str">
        <f t="shared" si="24"/>
        <v>53000-80--5</v>
      </c>
      <c r="B820" s="85">
        <v>53000</v>
      </c>
      <c r="C820" s="81" t="str">
        <f>VLOOKUP(A820,'Liste détentions mat2k'!$A$1:$I$2946,3,FALSE)</f>
        <v xml:space="preserve">PFC SE                        </v>
      </c>
      <c r="D820" s="86">
        <v>80</v>
      </c>
      <c r="E820" s="86"/>
      <c r="F820" s="86">
        <v>5</v>
      </c>
      <c r="G820" s="81" t="str">
        <f>IF('SUIVI DES VERIFICATIONS'!$D820="","",VLOOKUP(A820,'Liste détentions mat2k'!$A$1:$I$2946,5,FALSE))</f>
        <v xml:space="preserve">SERVICE UNIQUE                </v>
      </c>
      <c r="H820" s="81" t="str">
        <f>IF('SUIVI DES VERIFICATIONS'!$E820="","",VLOOKUP(A820,'Liste détentions mat2k'!$A$1:$I$2946,7,FALSE))</f>
        <v/>
      </c>
      <c r="I820" s="102" t="str">
        <f>IF('SUIVI DES VERIFICATIONS'!$F820="","",VLOOKUP(A820,'Liste détentions mat2k'!$A$1:$I$2946,9,FALSE))</f>
        <v xml:space="preserve">SECURITE                      </v>
      </c>
      <c r="J820" s="109" t="s">
        <v>525</v>
      </c>
      <c r="K820" s="104" t="s">
        <v>525</v>
      </c>
      <c r="L820" s="104" t="s">
        <v>525</v>
      </c>
      <c r="M820" s="104" t="s">
        <v>525</v>
      </c>
      <c r="N820" s="104" t="s">
        <v>526</v>
      </c>
      <c r="O820" s="104" t="s">
        <v>525</v>
      </c>
      <c r="P820" s="104"/>
      <c r="Q820" s="104"/>
      <c r="R820" s="104"/>
      <c r="S820" s="104"/>
      <c r="T820" s="104"/>
      <c r="U820" s="114"/>
      <c r="V820" s="123">
        <v>43584</v>
      </c>
      <c r="W820" s="117" t="s">
        <v>542</v>
      </c>
      <c r="X820" s="117" t="s">
        <v>825</v>
      </c>
      <c r="Y820" s="128" t="s">
        <v>1114</v>
      </c>
      <c r="Z820" s="123">
        <v>43584</v>
      </c>
      <c r="AA820" s="132"/>
      <c r="AB820" s="151">
        <f>IF('SUIVI DES VERIFICATIONS'!$V820="","",IF('SUIVI DES VERIFICATIONS'!$V820&lt;='SUIVI DES VERIFICATIONS'!$AD820,0,'SUIVI DES VERIFICATIONS'!$V820-'SUIVI DES VERIFICATIONS'!$AD820))</f>
        <v>0</v>
      </c>
      <c r="AC820" s="134" t="str">
        <f t="shared" si="26"/>
        <v>MAI</v>
      </c>
      <c r="AD820" s="135">
        <f>VLOOKUP('SUIVI DES VERIFICATIONS'!$AC820,'Liste 2'!$D$1:$E$12,2,FALSE)</f>
        <v>43616</v>
      </c>
      <c r="AE820" s="134">
        <f>IF('SUIVI DES VERIFICATIONS'!$V820="","",(MONTH('SUIVI DES VERIFICATIONS'!$V820))-(MONTH('SUIVI DES VERIFICATIONS'!$AD820)))</f>
        <v>-1</v>
      </c>
      <c r="AF820" s="134" t="str">
        <f>IF(V820="","",VLOOKUP(MONTH(V820),LISTES!$A$15:$B$26,2,FALSE))</f>
        <v>AVRIL</v>
      </c>
      <c r="AG820" s="136"/>
      <c r="AH820" s="81"/>
      <c r="AI820" s="81"/>
      <c r="AJ820" s="81"/>
      <c r="AK820" s="116"/>
      <c r="AL820" s="81"/>
      <c r="AM820" s="117"/>
      <c r="AN820" s="128"/>
      <c r="AO820" s="163">
        <f>IF('SUIVI DES VERIFICATIONS'!$V820&gt;0,IF('SUIVI DES VERIFICATIONS'!$W820="",1,0),0)</f>
        <v>0</v>
      </c>
      <c r="AP820" s="137">
        <f>IF('SUIVI DES VERIFICATIONS'!$V820&gt;0,IF('SUIVI DES VERIFICATIONS'!$X820="",1,0),0)</f>
        <v>0</v>
      </c>
      <c r="AQ820" s="137">
        <f>IF('SUIVI DES VERIFICATIONS'!$V820&gt;0,IF('SUIVI DES VERIFICATIONS'!$AG820="",1,0),0)</f>
        <v>1</v>
      </c>
      <c r="AR820" s="152" t="str">
        <f>IF(Y820="","",VLOOKUP(Y820,'[1]TABLEAU LC1'!A:A,1,FALSE))</f>
        <v>2019-1401</v>
      </c>
    </row>
    <row r="821" spans="1:44" ht="30" customHeight="1">
      <c r="A821" s="94" t="str">
        <f t="shared" si="24"/>
        <v>14410-20-10-0</v>
      </c>
      <c r="B821" s="88">
        <v>14410</v>
      </c>
      <c r="C821" s="87" t="str">
        <f>VLOOKUP(A821,'Liste détentions mat2k'!$A$1:$I$2946,3,FALSE)</f>
        <v xml:space="preserve">PLUTON                        </v>
      </c>
      <c r="D821" s="89">
        <v>20</v>
      </c>
      <c r="E821" s="89">
        <v>10</v>
      </c>
      <c r="F821" s="89">
        <v>0</v>
      </c>
      <c r="G821" s="87" t="str">
        <f>IF('SUIVI DES VERIFICATIONS'!$D821="","",VLOOKUP(A821,'Liste détentions mat2k'!$A$1:$I$2946,5,FALSE))</f>
        <v xml:space="preserve">PONT/OPERATIONS               </v>
      </c>
      <c r="H821" s="87" t="str">
        <f>IF('SUIVI DES VERIFICATIONS'!$E821="","",VLOOKUP(A821,'Liste détentions mat2k'!$A$1:$I$2946,7,FALSE))</f>
        <v xml:space="preserve">DAG                           </v>
      </c>
      <c r="I821" s="101" t="str">
        <f>IF('SUIVI DES VERIFICATIONS'!$F821="","",VLOOKUP(A821,'Liste détentions mat2k'!$A$1:$I$2946,9,FALSE))</f>
        <v xml:space="preserve">MANOEUVRE                     </v>
      </c>
      <c r="J821" s="108"/>
      <c r="K821" s="105" t="s">
        <v>526</v>
      </c>
      <c r="L821" s="105" t="s">
        <v>525</v>
      </c>
      <c r="M821" s="105" t="s">
        <v>525</v>
      </c>
      <c r="N821" s="105" t="s">
        <v>525</v>
      </c>
      <c r="O821" s="105" t="s">
        <v>525</v>
      </c>
      <c r="P821" s="105"/>
      <c r="Q821" s="105"/>
      <c r="R821" s="105"/>
      <c r="S821" s="105"/>
      <c r="T821" s="105"/>
      <c r="U821" s="113"/>
      <c r="V821" s="122"/>
      <c r="W821" s="119"/>
      <c r="X821" s="119"/>
      <c r="Y821" s="127"/>
      <c r="Z821" s="122">
        <v>43495</v>
      </c>
      <c r="AA821" s="131" t="s">
        <v>826</v>
      </c>
      <c r="AB821" s="149" t="str">
        <f>IF('SUIVI DES VERIFICATIONS'!$V821="","",IF('SUIVI DES VERIFICATIONS'!$V821&lt;='SUIVI DES VERIFICATIONS'!$AD821,0,'SUIVI DES VERIFICATIONS'!$V821-'SUIVI DES VERIFICATIONS'!$AD821))</f>
        <v/>
      </c>
      <c r="AC821" s="138" t="str">
        <f>IF(J821&lt;&gt;"","JANVIER",IF(K821&lt;&gt;"","FEVRIER",IF(#REF!&lt;&gt;"","MARS",IF(M821&lt;&gt;"","AVRIL",IF(N821&lt;&gt;"","MAI",IF(O821&lt;&gt;"","JUIN",IF(P821&lt;&gt;"","JUILLET",IF(Q821&lt;&gt;"","AOUT",IF(R821&lt;&gt;"","SEPTEMBRE",IF(S821&lt;&gt;"","OCTOBRE",IF(T821&lt;&gt;"","NOVEMBRE",IF(U821&lt;&gt;"","DECEMBRE",""))))))))))))</f>
        <v>FEVRIER</v>
      </c>
      <c r="AD821" s="139">
        <f>VLOOKUP('SUIVI DES VERIFICATIONS'!$AC821,'Liste 2'!$D$1:$E$12,2,FALSE)</f>
        <v>43524</v>
      </c>
      <c r="AE821" s="138" t="str">
        <f>IF('SUIVI DES VERIFICATIONS'!$V821="","",(MONTH('SUIVI DES VERIFICATIONS'!$V821))-(MONTH('SUIVI DES VERIFICATIONS'!$AD821)))</f>
        <v/>
      </c>
      <c r="AF821" s="138" t="str">
        <f>IF(V821="","",VLOOKUP(MONTH(V821),LISTES!$A$15:$B$26,2,FALSE))</f>
        <v/>
      </c>
      <c r="AG821" s="140"/>
      <c r="AH821" s="87"/>
      <c r="AI821" s="87"/>
      <c r="AJ821" s="87" t="s">
        <v>529</v>
      </c>
      <c r="AK821" s="118"/>
      <c r="AL821" s="87"/>
      <c r="AM821" s="119"/>
      <c r="AN821" s="127"/>
      <c r="AO821" s="162">
        <f>IF('SUIVI DES VERIFICATIONS'!$V821&gt;0,IF('SUIVI DES VERIFICATIONS'!$W821="",1,0),0)</f>
        <v>0</v>
      </c>
      <c r="AP821" s="141">
        <f>IF('SUIVI DES VERIFICATIONS'!$V821&gt;0,IF('SUIVI DES VERIFICATIONS'!$X821="",1,0),0)</f>
        <v>0</v>
      </c>
      <c r="AQ821" s="141">
        <f>IF('SUIVI DES VERIFICATIONS'!$V821&gt;0,IF('SUIVI DES VERIFICATIONS'!$AG821="",1,0),0)</f>
        <v>0</v>
      </c>
      <c r="AR821" s="150" t="str">
        <f>IF(Y821="","",VLOOKUP(Y821,'[1]TABLEAU LC1'!A:A,1,FALSE))</f>
        <v/>
      </c>
    </row>
    <row r="822" spans="1:44" ht="30" customHeight="1">
      <c r="A822" s="95" t="str">
        <f t="shared" si="24"/>
        <v>14410-20-10-1</v>
      </c>
      <c r="B822" s="85">
        <v>14410</v>
      </c>
      <c r="C822" s="81" t="str">
        <f>VLOOKUP(A822,'Liste détentions mat2k'!$A$1:$I$2946,3,FALSE)</f>
        <v xml:space="preserve">PLUTON                        </v>
      </c>
      <c r="D822" s="86">
        <v>20</v>
      </c>
      <c r="E822" s="86">
        <v>10</v>
      </c>
      <c r="F822" s="86">
        <v>1</v>
      </c>
      <c r="G822" s="81" t="str">
        <f>IF('SUIVI DES VERIFICATIONS'!$D822="","",VLOOKUP(A822,'Liste détentions mat2k'!$A$1:$I$2946,5,FALSE))</f>
        <v xml:space="preserve">PONT/OPERATIONS               </v>
      </c>
      <c r="H822" s="81" t="str">
        <f>IF('SUIVI DES VERIFICATIONS'!$E822="","",VLOOKUP(A822,'Liste détentions mat2k'!$A$1:$I$2946,7,FALSE))</f>
        <v xml:space="preserve">DAG                           </v>
      </c>
      <c r="I822" s="102" t="str">
        <f>IF('SUIVI DES VERIFICATIONS'!$F822="","",VLOOKUP(A822,'Liste détentions mat2k'!$A$1:$I$2946,9,FALSE))</f>
        <v xml:space="preserve">COUCHAGE                      </v>
      </c>
      <c r="J822" s="109"/>
      <c r="K822" s="104" t="s">
        <v>526</v>
      </c>
      <c r="L822" s="104" t="s">
        <v>525</v>
      </c>
      <c r="M822" s="104" t="s">
        <v>525</v>
      </c>
      <c r="N822" s="104" t="s">
        <v>525</v>
      </c>
      <c r="O822" s="104" t="s">
        <v>525</v>
      </c>
      <c r="P822" s="104"/>
      <c r="Q822" s="104"/>
      <c r="R822" s="104"/>
      <c r="S822" s="104"/>
      <c r="T822" s="104"/>
      <c r="U822" s="114"/>
      <c r="V822" s="123">
        <v>43535</v>
      </c>
      <c r="W822" s="117" t="s">
        <v>542</v>
      </c>
      <c r="X822" s="117" t="s">
        <v>825</v>
      </c>
      <c r="Y822" s="128" t="s">
        <v>853</v>
      </c>
      <c r="Z822" s="123">
        <v>43495</v>
      </c>
      <c r="AA822" s="132" t="s">
        <v>826</v>
      </c>
      <c r="AB822" s="151">
        <f>IF('SUIVI DES VERIFICATIONS'!$V822="","",IF('SUIVI DES VERIFICATIONS'!$V822&lt;='SUIVI DES VERIFICATIONS'!$AD822,0,'SUIVI DES VERIFICATIONS'!$V822-'SUIVI DES VERIFICATIONS'!$AD822))</f>
        <v>11</v>
      </c>
      <c r="AC822" s="134" t="str">
        <f>IF(J822&lt;&gt;"","JANVIER",IF(K822&lt;&gt;"","FEVRIER",IF(#REF!&lt;&gt;"","MARS",IF(M822&lt;&gt;"","AVRIL",IF(N822&lt;&gt;"","MAI",IF(O822&lt;&gt;"","JUIN",IF(P822&lt;&gt;"","JUILLET",IF(Q822&lt;&gt;"","AOUT",IF(R822&lt;&gt;"","SEPTEMBRE",IF(S822&lt;&gt;"","OCTOBRE",IF(T822&lt;&gt;"","NOVEMBRE",IF(U822&lt;&gt;"","DECEMBRE",""))))))))))))</f>
        <v>FEVRIER</v>
      </c>
      <c r="AD822" s="135">
        <f>VLOOKUP('SUIVI DES VERIFICATIONS'!$AC822,'Liste 2'!$D$1:$E$12,2,FALSE)</f>
        <v>43524</v>
      </c>
      <c r="AE822" s="134">
        <f>IF('SUIVI DES VERIFICATIONS'!$V822="","",(MONTH('SUIVI DES VERIFICATIONS'!$V822))-(MONTH('SUIVI DES VERIFICATIONS'!$AD822)))</f>
        <v>1</v>
      </c>
      <c r="AF822" s="134" t="str">
        <f>IF(V822="","",VLOOKUP(MONTH(V822),LISTES!$A$15:$B$26,2,FALSE))</f>
        <v>MARS</v>
      </c>
      <c r="AG822" s="136" t="s">
        <v>8</v>
      </c>
      <c r="AH822" s="81"/>
      <c r="AI822" s="81"/>
      <c r="AJ822" s="81" t="s">
        <v>529</v>
      </c>
      <c r="AK822" s="116">
        <v>43558</v>
      </c>
      <c r="AL822" s="81"/>
      <c r="AM822" s="117"/>
      <c r="AN822" s="128"/>
      <c r="AO822" s="163">
        <f>IF('SUIVI DES VERIFICATIONS'!$V822&gt;0,IF('SUIVI DES VERIFICATIONS'!$W822="",1,0),0)</f>
        <v>0</v>
      </c>
      <c r="AP822" s="137">
        <f>IF('SUIVI DES VERIFICATIONS'!$V822&gt;0,IF('SUIVI DES VERIFICATIONS'!$X822="",1,0),0)</f>
        <v>0</v>
      </c>
      <c r="AQ822" s="137">
        <f>IF('SUIVI DES VERIFICATIONS'!$V822&gt;0,IF('SUIVI DES VERIFICATIONS'!$AG822="",1,0),0)</f>
        <v>0</v>
      </c>
      <c r="AR822" s="152" t="str">
        <f>IF(Y822="","",VLOOKUP(Y822,'[1]TABLEAU LC1'!A:A,1,FALSE))</f>
        <v>2019-700</v>
      </c>
    </row>
    <row r="823" spans="1:44" ht="30" customHeight="1">
      <c r="A823" s="94" t="str">
        <f t="shared" si="24"/>
        <v>14410-20-10-2</v>
      </c>
      <c r="B823" s="88">
        <v>14410</v>
      </c>
      <c r="C823" s="87" t="str">
        <f>VLOOKUP(A823,'Liste détentions mat2k'!$A$1:$I$2946,3,FALSE)</f>
        <v xml:space="preserve">PLUTON                        </v>
      </c>
      <c r="D823" s="89">
        <v>20</v>
      </c>
      <c r="E823" s="89">
        <v>10</v>
      </c>
      <c r="F823" s="89">
        <v>2</v>
      </c>
      <c r="G823" s="87" t="str">
        <f>IF('SUIVI DES VERIFICATIONS'!$D823="","",VLOOKUP(A823,'Liste détentions mat2k'!$A$1:$I$2946,5,FALSE))</f>
        <v xml:space="preserve">PONT/OPERATIONS               </v>
      </c>
      <c r="H823" s="87" t="str">
        <f>IF('SUIVI DES VERIFICATIONS'!$E823="","",VLOOKUP(A823,'Liste détentions mat2k'!$A$1:$I$2946,7,FALSE))</f>
        <v xml:space="preserve">DAG                           </v>
      </c>
      <c r="I823" s="101" t="str">
        <f>IF('SUIVI DES VERIFICATIONS'!$F823="","",VLOOKUP(A823,'Liste détentions mat2k'!$A$1:$I$2946,9,FALSE))</f>
        <v xml:space="preserve">EFFETS SPCX                   </v>
      </c>
      <c r="J823" s="108" t="s">
        <v>525</v>
      </c>
      <c r="K823" s="105" t="s">
        <v>525</v>
      </c>
      <c r="L823" s="105" t="s">
        <v>525</v>
      </c>
      <c r="M823" s="105" t="s">
        <v>525</v>
      </c>
      <c r="N823" s="105" t="s">
        <v>526</v>
      </c>
      <c r="O823" s="105" t="s">
        <v>525</v>
      </c>
      <c r="P823" s="105"/>
      <c r="Q823" s="105"/>
      <c r="R823" s="105"/>
      <c r="S823" s="105"/>
      <c r="T823" s="105"/>
      <c r="U823" s="113"/>
      <c r="V823" s="122">
        <v>43599</v>
      </c>
      <c r="W823" s="119" t="s">
        <v>542</v>
      </c>
      <c r="X823" s="119" t="s">
        <v>553</v>
      </c>
      <c r="Y823" s="127" t="s">
        <v>1570</v>
      </c>
      <c r="Z823" s="122">
        <v>43581</v>
      </c>
      <c r="AA823" s="131"/>
      <c r="AB823" s="149">
        <f>IF('SUIVI DES VERIFICATIONS'!$V823="","",IF('SUIVI DES VERIFICATIONS'!$V823&lt;='SUIVI DES VERIFICATIONS'!$AD823,0,'SUIVI DES VERIFICATIONS'!$V823-'SUIVI DES VERIFICATIONS'!$AD823))</f>
        <v>0</v>
      </c>
      <c r="AC823" s="138" t="str">
        <f t="shared" ref="AC823:AC829" si="27">IF(J823&lt;&gt;"","JANVIER",IF(K823&lt;&gt;"","FEVRIER",IF(L823&lt;&gt;"","MARS",IF(M823&lt;&gt;"","AVRIL",IF(N823&lt;&gt;"","MAI",IF(O823&lt;&gt;"","JUIN",IF(P823&lt;&gt;"","JUILLET",IF(Q823&lt;&gt;"","AOUT",IF(R823&lt;&gt;"","SEPTEMBRE",IF(S823&lt;&gt;"","OCTOBRE",IF(T823&lt;&gt;"","NOVEMBRE",IF(U823&lt;&gt;"","DECEMBRE",""))))))))))))</f>
        <v>MAI</v>
      </c>
      <c r="AD823" s="139">
        <f>VLOOKUP('SUIVI DES VERIFICATIONS'!$AC823,'Liste 2'!$D$1:$E$12,2,FALSE)</f>
        <v>43616</v>
      </c>
      <c r="AE823" s="138">
        <f>IF('SUIVI DES VERIFICATIONS'!$V823="","",(MONTH('SUIVI DES VERIFICATIONS'!$V823))-(MONTH('SUIVI DES VERIFICATIONS'!$AD823)))</f>
        <v>0</v>
      </c>
      <c r="AF823" s="138" t="str">
        <f>IF(V823="","",VLOOKUP(MONTH(V823),LISTES!$A$15:$B$26,2,FALSE))</f>
        <v>MAI</v>
      </c>
      <c r="AG823" s="140"/>
      <c r="AH823" s="87"/>
      <c r="AI823" s="87"/>
      <c r="AJ823" s="87" t="s">
        <v>529</v>
      </c>
      <c r="AK823" s="118"/>
      <c r="AL823" s="87"/>
      <c r="AM823" s="119"/>
      <c r="AN823" s="127"/>
      <c r="AO823" s="162">
        <f>IF('SUIVI DES VERIFICATIONS'!$V823&gt;0,IF('SUIVI DES VERIFICATIONS'!$W823="",1,0),0)</f>
        <v>0</v>
      </c>
      <c r="AP823" s="141">
        <f>IF('SUIVI DES VERIFICATIONS'!$V823&gt;0,IF('SUIVI DES VERIFICATIONS'!$X823="",1,0),0)</f>
        <v>0</v>
      </c>
      <c r="AQ823" s="141">
        <f>IF('SUIVI DES VERIFICATIONS'!$V823&gt;0,IF('SUIVI DES VERIFICATIONS'!$AG823="",1,0),0)</f>
        <v>1</v>
      </c>
      <c r="AR823" s="150" t="str">
        <f>IF(Y823="","",VLOOKUP(Y823,'[1]TABLEAU LC1'!A:A,1,FALSE))</f>
        <v>2019-1608</v>
      </c>
    </row>
    <row r="824" spans="1:44" ht="30" customHeight="1">
      <c r="A824" s="95" t="str">
        <f t="shared" si="24"/>
        <v>14410-20-25-1</v>
      </c>
      <c r="B824" s="85">
        <v>14410</v>
      </c>
      <c r="C824" s="81" t="str">
        <f>VLOOKUP(A824,'Liste détentions mat2k'!$A$1:$I$2946,3,FALSE)</f>
        <v xml:space="preserve">PLUTON                        </v>
      </c>
      <c r="D824" s="86">
        <v>20</v>
      </c>
      <c r="E824" s="86">
        <v>25</v>
      </c>
      <c r="F824" s="86">
        <v>1</v>
      </c>
      <c r="G824" s="81" t="str">
        <f>IF('SUIVI DES VERIFICATIONS'!$D824="","",VLOOKUP(A824,'Liste détentions mat2k'!$A$1:$I$2946,5,FALSE))</f>
        <v xml:space="preserve">PONT/OPERATIONS               </v>
      </c>
      <c r="H824" s="81" t="str">
        <f>IF('SUIVI DES VERIFICATIONS'!$E824="","",VLOOKUP(A824,'Liste détentions mat2k'!$A$1:$I$2946,7,FALSE))</f>
        <v xml:space="preserve">TIM                           </v>
      </c>
      <c r="I824" s="102" t="str">
        <f>IF('SUIVI DES VERIFICATIONS'!$F824="","",VLOOKUP(A824,'Liste détentions mat2k'!$A$1:$I$2946,9,FALSE))</f>
        <v xml:space="preserve">TIMONERIE...                  </v>
      </c>
      <c r="J824" s="109" t="s">
        <v>525</v>
      </c>
      <c r="K824" s="104" t="s">
        <v>526</v>
      </c>
      <c r="L824" s="104" t="s">
        <v>525</v>
      </c>
      <c r="M824" s="104" t="s">
        <v>525</v>
      </c>
      <c r="N824" s="104" t="s">
        <v>525</v>
      </c>
      <c r="O824" s="104" t="s">
        <v>525</v>
      </c>
      <c r="P824" s="104"/>
      <c r="Q824" s="104"/>
      <c r="R824" s="104"/>
      <c r="S824" s="104"/>
      <c r="T824" s="104"/>
      <c r="U824" s="114"/>
      <c r="V824" s="123">
        <v>43503</v>
      </c>
      <c r="W824" s="117" t="s">
        <v>542</v>
      </c>
      <c r="X824" s="117" t="s">
        <v>825</v>
      </c>
      <c r="Y824" s="128" t="s">
        <v>942</v>
      </c>
      <c r="Z824" s="123">
        <v>43495</v>
      </c>
      <c r="AA824" s="132" t="s">
        <v>826</v>
      </c>
      <c r="AB824" s="151">
        <f>IF('SUIVI DES VERIFICATIONS'!$V824="","",IF('SUIVI DES VERIFICATIONS'!$V824&lt;='SUIVI DES VERIFICATIONS'!$AD824,0,'SUIVI DES VERIFICATIONS'!$V824-'SUIVI DES VERIFICATIONS'!$AD824))</f>
        <v>0</v>
      </c>
      <c r="AC824" s="134" t="str">
        <f t="shared" si="27"/>
        <v>FEVRIER</v>
      </c>
      <c r="AD824" s="135">
        <f>VLOOKUP('SUIVI DES VERIFICATIONS'!$AC824,'Liste 2'!$D$1:$E$12,2,FALSE)</f>
        <v>43524</v>
      </c>
      <c r="AE824" s="134">
        <f>IF('SUIVI DES VERIFICATIONS'!$V824="","",(MONTH('SUIVI DES VERIFICATIONS'!$V824))-(MONTH('SUIVI DES VERIFICATIONS'!$AD824)))</f>
        <v>0</v>
      </c>
      <c r="AF824" s="134" t="str">
        <f>IF(V824="","",VLOOKUP(MONTH(V824),LISTES!$A$15:$B$26,2,FALSE))</f>
        <v>FEVRIER</v>
      </c>
      <c r="AG824" s="136" t="s">
        <v>8</v>
      </c>
      <c r="AH824" s="81"/>
      <c r="AI824" s="81"/>
      <c r="AJ824" s="81" t="s">
        <v>529</v>
      </c>
      <c r="AK824" s="116">
        <v>43571</v>
      </c>
      <c r="AL824" s="81"/>
      <c r="AM824" s="117"/>
      <c r="AN824" s="128"/>
      <c r="AO824" s="163">
        <f>IF('SUIVI DES VERIFICATIONS'!$V824&gt;0,IF('SUIVI DES VERIFICATIONS'!$W824="",1,0),0)</f>
        <v>0</v>
      </c>
      <c r="AP824" s="137">
        <f>IF('SUIVI DES VERIFICATIONS'!$V824&gt;0,IF('SUIVI DES VERIFICATIONS'!$X824="",1,0),0)</f>
        <v>0</v>
      </c>
      <c r="AQ824" s="137">
        <f>IF('SUIVI DES VERIFICATIONS'!$V824&gt;0,IF('SUIVI DES VERIFICATIONS'!$AG824="",1,0),0)</f>
        <v>0</v>
      </c>
      <c r="AR824" s="152" t="str">
        <f>IF(Y824="","",VLOOKUP(Y824,'[1]TABLEAU LC1'!A:A,1,FALSE))</f>
        <v>2019-917</v>
      </c>
    </row>
    <row r="825" spans="1:44" ht="30" customHeight="1">
      <c r="A825" s="94" t="str">
        <f t="shared" si="24"/>
        <v>14410-20-30-0</v>
      </c>
      <c r="B825" s="88">
        <v>14410</v>
      </c>
      <c r="C825" s="87" t="str">
        <f>VLOOKUP(A825,'Liste détentions mat2k'!$A$1:$I$2946,3,FALSE)</f>
        <v xml:space="preserve">PLUTON                        </v>
      </c>
      <c r="D825" s="89">
        <v>20</v>
      </c>
      <c r="E825" s="89">
        <v>30</v>
      </c>
      <c r="F825" s="89">
        <v>0</v>
      </c>
      <c r="G825" s="87" t="str">
        <f>IF('SUIVI DES VERIFICATIONS'!$D825="","",VLOOKUP(A825,'Liste détentions mat2k'!$A$1:$I$2946,5,FALSE))</f>
        <v xml:space="preserve">PONT/OPERATIONS               </v>
      </c>
      <c r="H825" s="87" t="str">
        <f>IF('SUIVI DES VERIFICATIONS'!$E825="","",VLOOKUP(A825,'Liste détentions mat2k'!$A$1:$I$2946,7,FALSE))</f>
        <v xml:space="preserve">RADIO                         </v>
      </c>
      <c r="I825" s="101" t="str">
        <f>IF('SUIVI DES VERIFICATIONS'!$F825="","",VLOOKUP(A825,'Liste détentions mat2k'!$A$1:$I$2946,9,FALSE))</f>
        <v xml:space="preserve">SECRET/BO....                 </v>
      </c>
      <c r="J825" s="108" t="s">
        <v>525</v>
      </c>
      <c r="K825" s="105" t="s">
        <v>525</v>
      </c>
      <c r="L825" s="105" t="s">
        <v>526</v>
      </c>
      <c r="M825" s="105" t="s">
        <v>525</v>
      </c>
      <c r="N825" s="105" t="s">
        <v>525</v>
      </c>
      <c r="O825" s="105" t="s">
        <v>525</v>
      </c>
      <c r="P825" s="105"/>
      <c r="Q825" s="105"/>
      <c r="R825" s="105"/>
      <c r="S825" s="105"/>
      <c r="T825" s="105"/>
      <c r="U825" s="113"/>
      <c r="V825" s="122">
        <v>43533</v>
      </c>
      <c r="W825" s="119" t="s">
        <v>542</v>
      </c>
      <c r="X825" s="119" t="s">
        <v>825</v>
      </c>
      <c r="Y825" s="127" t="s">
        <v>852</v>
      </c>
      <c r="Z825" s="122">
        <v>43525</v>
      </c>
      <c r="AA825" s="131"/>
      <c r="AB825" s="149">
        <f>IF('SUIVI DES VERIFICATIONS'!$V825="","",IF('SUIVI DES VERIFICATIONS'!$V825&lt;='SUIVI DES VERIFICATIONS'!$AD825,0,'SUIVI DES VERIFICATIONS'!$V825-'SUIVI DES VERIFICATIONS'!$AD825))</f>
        <v>0</v>
      </c>
      <c r="AC825" s="138" t="str">
        <f t="shared" si="27"/>
        <v>MARS</v>
      </c>
      <c r="AD825" s="139">
        <f>VLOOKUP('SUIVI DES VERIFICATIONS'!$AC825,'Liste 2'!$D$1:$E$12,2,FALSE)</f>
        <v>43555</v>
      </c>
      <c r="AE825" s="138">
        <f>IF('SUIVI DES VERIFICATIONS'!$V825="","",(MONTH('SUIVI DES VERIFICATIONS'!$V825))-(MONTH('SUIVI DES VERIFICATIONS'!$AD825)))</f>
        <v>0</v>
      </c>
      <c r="AF825" s="138" t="str">
        <f>IF(V825="","",VLOOKUP(MONTH(V825),LISTES!$A$15:$B$26,2,FALSE))</f>
        <v>MARS</v>
      </c>
      <c r="AG825" s="140" t="s">
        <v>8</v>
      </c>
      <c r="AH825" s="87"/>
      <c r="AI825" s="87"/>
      <c r="AJ825" s="87"/>
      <c r="AK825" s="118"/>
      <c r="AL825" s="87"/>
      <c r="AM825" s="119"/>
      <c r="AN825" s="127"/>
      <c r="AO825" s="162">
        <f>IF('SUIVI DES VERIFICATIONS'!$V825&gt;0,IF('SUIVI DES VERIFICATIONS'!$W825="",1,0),0)</f>
        <v>0</v>
      </c>
      <c r="AP825" s="141">
        <f>IF('SUIVI DES VERIFICATIONS'!$V825&gt;0,IF('SUIVI DES VERIFICATIONS'!$X825="",1,0),0)</f>
        <v>0</v>
      </c>
      <c r="AQ825" s="141">
        <f>IF('SUIVI DES VERIFICATIONS'!$V825&gt;0,IF('SUIVI DES VERIFICATIONS'!$AG825="",1,0),0)</f>
        <v>0</v>
      </c>
      <c r="AR825" s="150" t="str">
        <f>IF(Y825="","",VLOOKUP(Y825,'[1]TABLEAU LC1'!A:A,1,FALSE))</f>
        <v>2019-699</v>
      </c>
    </row>
    <row r="826" spans="1:44" ht="30" customHeight="1">
      <c r="A826" s="95" t="str">
        <f t="shared" si="24"/>
        <v>14410-20-40-0</v>
      </c>
      <c r="B826" s="85">
        <v>14410</v>
      </c>
      <c r="C826" s="81" t="str">
        <f>VLOOKUP(A826,'Liste détentions mat2k'!$A$1:$I$2946,3,FALSE)</f>
        <v xml:space="preserve">PLUTON                        </v>
      </c>
      <c r="D826" s="86">
        <v>20</v>
      </c>
      <c r="E826" s="86">
        <v>40</v>
      </c>
      <c r="F826" s="86">
        <v>0</v>
      </c>
      <c r="G826" s="81" t="str">
        <f>IF('SUIVI DES VERIFICATIONS'!$D826="","",VLOOKUP(A826,'Liste détentions mat2k'!$A$1:$I$2946,5,FALSE))</f>
        <v xml:space="preserve">PONT/OPERATIONS               </v>
      </c>
      <c r="H826" s="81" t="str">
        <f>IF('SUIVI DES VERIFICATIONS'!$E826="","",VLOOKUP(A826,'Liste détentions mat2k'!$A$1:$I$2946,7,FALSE))</f>
        <v xml:space="preserve">ARMES                         </v>
      </c>
      <c r="I826" s="102" t="str">
        <f>IF('SUIVI DES VERIFICATIONS'!$F826="","",VLOOKUP(A826,'Liste détentions mat2k'!$A$1:$I$2946,9,FALSE))</f>
        <v xml:space="preserve">ARMES..                       </v>
      </c>
      <c r="J826" s="109" t="s">
        <v>525</v>
      </c>
      <c r="K826" s="104" t="s">
        <v>525</v>
      </c>
      <c r="L826" s="104" t="s">
        <v>526</v>
      </c>
      <c r="M826" s="104" t="s">
        <v>525</v>
      </c>
      <c r="N826" s="104" t="s">
        <v>525</v>
      </c>
      <c r="O826" s="104" t="s">
        <v>525</v>
      </c>
      <c r="P826" s="104"/>
      <c r="Q826" s="104"/>
      <c r="R826" s="104"/>
      <c r="S826" s="104"/>
      <c r="T826" s="104"/>
      <c r="U826" s="114"/>
      <c r="V826" s="123">
        <v>43488</v>
      </c>
      <c r="W826" s="117" t="s">
        <v>542</v>
      </c>
      <c r="X826" s="117" t="s">
        <v>825</v>
      </c>
      <c r="Y826" s="128" t="s">
        <v>941</v>
      </c>
      <c r="Z826" s="123">
        <v>43553</v>
      </c>
      <c r="AA826" s="132"/>
      <c r="AB826" s="151">
        <f>IF('SUIVI DES VERIFICATIONS'!$V826="","",IF('SUIVI DES VERIFICATIONS'!$V826&lt;='SUIVI DES VERIFICATIONS'!$AD826,0,'SUIVI DES VERIFICATIONS'!$V826-'SUIVI DES VERIFICATIONS'!$AD826))</f>
        <v>0</v>
      </c>
      <c r="AC826" s="134" t="str">
        <f t="shared" si="27"/>
        <v>MARS</v>
      </c>
      <c r="AD826" s="135">
        <f>VLOOKUP('SUIVI DES VERIFICATIONS'!$AC826,'Liste 2'!$D$1:$E$12,2,FALSE)</f>
        <v>43555</v>
      </c>
      <c r="AE826" s="134">
        <f>IF('SUIVI DES VERIFICATIONS'!$V826="","",(MONTH('SUIVI DES VERIFICATIONS'!$V826))-(MONTH('SUIVI DES VERIFICATIONS'!$AD826)))</f>
        <v>-2</v>
      </c>
      <c r="AF826" s="134" t="str">
        <f>IF(V826="","",VLOOKUP(MONTH(V826),LISTES!$A$15:$B$26,2,FALSE))</f>
        <v>JANVIER</v>
      </c>
      <c r="AG826" s="136" t="s">
        <v>8</v>
      </c>
      <c r="AH826" s="81"/>
      <c r="AI826" s="81"/>
      <c r="AJ826" s="81" t="s">
        <v>529</v>
      </c>
      <c r="AK826" s="116">
        <v>43571</v>
      </c>
      <c r="AL826" s="81"/>
      <c r="AM826" s="117"/>
      <c r="AN826" s="128"/>
      <c r="AO826" s="163">
        <f>IF('SUIVI DES VERIFICATIONS'!$V826&gt;0,IF('SUIVI DES VERIFICATIONS'!$W826="",1,0),0)</f>
        <v>0</v>
      </c>
      <c r="AP826" s="137">
        <f>IF('SUIVI DES VERIFICATIONS'!$V826&gt;0,IF('SUIVI DES VERIFICATIONS'!$X826="",1,0),0)</f>
        <v>0</v>
      </c>
      <c r="AQ826" s="137">
        <f>IF('SUIVI DES VERIFICATIONS'!$V826&gt;0,IF('SUIVI DES VERIFICATIONS'!$AG826="",1,0),0)</f>
        <v>0</v>
      </c>
      <c r="AR826" s="152" t="str">
        <f>IF(Y826="","",VLOOKUP(Y826,'[1]TABLEAU LC1'!A:A,1,FALSE))</f>
        <v>2019-916</v>
      </c>
    </row>
    <row r="827" spans="1:44" ht="30" customHeight="1">
      <c r="A827" s="94" t="str">
        <f t="shared" si="24"/>
        <v>14410-30-10-1</v>
      </c>
      <c r="B827" s="88">
        <v>14410</v>
      </c>
      <c r="C827" s="87" t="str">
        <f>VLOOKUP(A827,'Liste détentions mat2k'!$A$1:$I$2946,3,FALSE)</f>
        <v xml:space="preserve">PLUTON                        </v>
      </c>
      <c r="D827" s="89">
        <v>30</v>
      </c>
      <c r="E827" s="89">
        <v>10</v>
      </c>
      <c r="F827" s="89">
        <v>1</v>
      </c>
      <c r="G827" s="87" t="str">
        <f>IF('SUIVI DES VERIFICATIONS'!$D827="","",VLOOKUP(A827,'Liste détentions mat2k'!$A$1:$I$2946,5,FALSE))</f>
        <v xml:space="preserve">PLATE-FORME                   </v>
      </c>
      <c r="H827" s="87" t="str">
        <f>IF('SUIVI DES VERIFICATIONS'!$E827="","",VLOOKUP(A827,'Liste détentions mat2k'!$A$1:$I$2946,7,FALSE))</f>
        <v xml:space="preserve">MACH/THERM/FLOTT              </v>
      </c>
      <c r="I827" s="101" t="str">
        <f>IF('SUIVI DES VERIFICATIONS'!$F827="","",VLOOKUP(A827,'Liste détentions mat2k'!$A$1:$I$2946,9,FALSE))</f>
        <v xml:space="preserve">SECURITE                      </v>
      </c>
      <c r="J827" s="108" t="s">
        <v>525</v>
      </c>
      <c r="K827" s="105" t="s">
        <v>525</v>
      </c>
      <c r="L827" s="105" t="s">
        <v>526</v>
      </c>
      <c r="M827" s="105" t="s">
        <v>525</v>
      </c>
      <c r="N827" s="105" t="s">
        <v>525</v>
      </c>
      <c r="O827" s="105" t="s">
        <v>525</v>
      </c>
      <c r="P827" s="105"/>
      <c r="Q827" s="105"/>
      <c r="R827" s="105"/>
      <c r="S827" s="105"/>
      <c r="T827" s="105"/>
      <c r="U827" s="113"/>
      <c r="V827" s="122">
        <v>43546</v>
      </c>
      <c r="W827" s="119" t="s">
        <v>542</v>
      </c>
      <c r="X827" s="119" t="s">
        <v>825</v>
      </c>
      <c r="Y827" s="127" t="s">
        <v>900</v>
      </c>
      <c r="Z827" s="122">
        <v>43525</v>
      </c>
      <c r="AA827" s="131"/>
      <c r="AB827" s="149">
        <f>IF('SUIVI DES VERIFICATIONS'!$V827="","",IF('SUIVI DES VERIFICATIONS'!$V827&lt;='SUIVI DES VERIFICATIONS'!$AD827,0,'SUIVI DES VERIFICATIONS'!$V827-'SUIVI DES VERIFICATIONS'!$AD827))</f>
        <v>0</v>
      </c>
      <c r="AC827" s="138" t="str">
        <f t="shared" si="27"/>
        <v>MARS</v>
      </c>
      <c r="AD827" s="139">
        <f>VLOOKUP('SUIVI DES VERIFICATIONS'!$AC827,'Liste 2'!$D$1:$E$12,2,FALSE)</f>
        <v>43555</v>
      </c>
      <c r="AE827" s="138">
        <f>IF('SUIVI DES VERIFICATIONS'!$V827="","",(MONTH('SUIVI DES VERIFICATIONS'!$V827))-(MONTH('SUIVI DES VERIFICATIONS'!$AD827)))</f>
        <v>0</v>
      </c>
      <c r="AF827" s="138" t="str">
        <f>IF(V827="","",VLOOKUP(MONTH(V827),LISTES!$A$15:$B$26,2,FALSE))</f>
        <v>MARS</v>
      </c>
      <c r="AG827" s="140" t="s">
        <v>8</v>
      </c>
      <c r="AH827" s="87"/>
      <c r="AI827" s="87"/>
      <c r="AJ827" s="87" t="s">
        <v>529</v>
      </c>
      <c r="AK827" s="118">
        <v>43571</v>
      </c>
      <c r="AL827" s="87"/>
      <c r="AM827" s="119"/>
      <c r="AN827" s="127"/>
      <c r="AO827" s="162">
        <f>IF('SUIVI DES VERIFICATIONS'!$V827&gt;0,IF('SUIVI DES VERIFICATIONS'!$W827="",1,0),0)</f>
        <v>0</v>
      </c>
      <c r="AP827" s="141">
        <f>IF('SUIVI DES VERIFICATIONS'!$V827&gt;0,IF('SUIVI DES VERIFICATIONS'!$X827="",1,0),0)</f>
        <v>0</v>
      </c>
      <c r="AQ827" s="141">
        <f>IF('SUIVI DES VERIFICATIONS'!$V827&gt;0,IF('SUIVI DES VERIFICATIONS'!$AG827="",1,0),0)</f>
        <v>0</v>
      </c>
      <c r="AR827" s="150" t="str">
        <f>IF(Y827="","",VLOOKUP(Y827,'[1]TABLEAU LC1'!A:A,1,FALSE))</f>
        <v>2019-817</v>
      </c>
    </row>
    <row r="828" spans="1:44" ht="30" customHeight="1">
      <c r="A828" s="95" t="str">
        <f t="shared" si="24"/>
        <v>14410-30-20-0</v>
      </c>
      <c r="B828" s="85">
        <v>14410</v>
      </c>
      <c r="C828" s="81" t="str">
        <f>VLOOKUP(A828,'Liste détentions mat2k'!$A$1:$I$2946,3,FALSE)</f>
        <v xml:space="preserve">PLUTON                        </v>
      </c>
      <c r="D828" s="86">
        <v>30</v>
      </c>
      <c r="E828" s="86">
        <v>20</v>
      </c>
      <c r="F828" s="86">
        <v>0</v>
      </c>
      <c r="G828" s="81" t="str">
        <f>IF('SUIVI DES VERIFICATIONS'!$D828="","",VLOOKUP(A828,'Liste détentions mat2k'!$A$1:$I$2946,5,FALSE))</f>
        <v xml:space="preserve">PLATE-FORME                   </v>
      </c>
      <c r="H828" s="81" t="str">
        <f>IF('SUIVI DES VERIFICATIONS'!$E828="","",VLOOKUP(A828,'Liste détentions mat2k'!$A$1:$I$2946,7,FALSE))</f>
        <v xml:space="preserve">ELEC                          </v>
      </c>
      <c r="I828" s="102" t="str">
        <f>IF('SUIVI DES VERIFICATIONS'!$F828="","",VLOOKUP(A828,'Liste détentions mat2k'!$A$1:$I$2946,9,FALSE))</f>
        <v xml:space="preserve">ELECTRICITE....               </v>
      </c>
      <c r="J828" s="109" t="s">
        <v>525</v>
      </c>
      <c r="K828" s="104" t="s">
        <v>525</v>
      </c>
      <c r="L828" s="104" t="s">
        <v>525</v>
      </c>
      <c r="M828" s="104" t="s">
        <v>526</v>
      </c>
      <c r="N828" s="104" t="s">
        <v>525</v>
      </c>
      <c r="O828" s="104" t="s">
        <v>525</v>
      </c>
      <c r="P828" s="104"/>
      <c r="Q828" s="104"/>
      <c r="R828" s="104"/>
      <c r="S828" s="104"/>
      <c r="T828" s="104"/>
      <c r="U828" s="114"/>
      <c r="V828" s="123"/>
      <c r="W828" s="117"/>
      <c r="X828" s="117"/>
      <c r="Y828" s="128"/>
      <c r="Z828" s="165">
        <v>43552</v>
      </c>
      <c r="AA828" s="132"/>
      <c r="AB828" s="151" t="str">
        <f>IF('SUIVI DES VERIFICATIONS'!$V828="","",IF('SUIVI DES VERIFICATIONS'!$V828&lt;='SUIVI DES VERIFICATIONS'!$AD828,0,'SUIVI DES VERIFICATIONS'!$V828-'SUIVI DES VERIFICATIONS'!$AD828))</f>
        <v/>
      </c>
      <c r="AC828" s="134" t="str">
        <f t="shared" si="27"/>
        <v>AVRIL</v>
      </c>
      <c r="AD828" s="135">
        <f>VLOOKUP('SUIVI DES VERIFICATIONS'!$AC828,'Liste 2'!$D$1:$E$12,2,FALSE)</f>
        <v>43585</v>
      </c>
      <c r="AE828" s="134" t="str">
        <f>IF('SUIVI DES VERIFICATIONS'!$V828="","",(MONTH('SUIVI DES VERIFICATIONS'!$V828))-(MONTH('SUIVI DES VERIFICATIONS'!$AD828)))</f>
        <v/>
      </c>
      <c r="AF828" s="134" t="str">
        <f>IF(V828="","",VLOOKUP(MONTH(V828),LISTES!$A$15:$B$26,2,FALSE))</f>
        <v/>
      </c>
      <c r="AG828" s="136"/>
      <c r="AH828" s="81"/>
      <c r="AI828" s="81"/>
      <c r="AJ828" s="81"/>
      <c r="AK828" s="116"/>
      <c r="AL828" s="81"/>
      <c r="AM828" s="117"/>
      <c r="AN828" s="128"/>
      <c r="AO828" s="163">
        <f>IF('SUIVI DES VERIFICATIONS'!$V828&gt;0,IF('SUIVI DES VERIFICATIONS'!$W828="",1,0),0)</f>
        <v>0</v>
      </c>
      <c r="AP828" s="137">
        <f>IF('SUIVI DES VERIFICATIONS'!$V828&gt;0,IF('SUIVI DES VERIFICATIONS'!$X828="",1,0),0)</f>
        <v>0</v>
      </c>
      <c r="AQ828" s="137">
        <f>IF('SUIVI DES VERIFICATIONS'!$V828&gt;0,IF('SUIVI DES VERIFICATIONS'!$AG828="",1,0),0)</f>
        <v>0</v>
      </c>
      <c r="AR828" s="152" t="str">
        <f>IF(Y828="","",VLOOKUP(Y828,'[1]TABLEAU LC1'!A:A,1,FALSE))</f>
        <v/>
      </c>
    </row>
    <row r="829" spans="1:44" ht="30" customHeight="1">
      <c r="A829" s="94" t="str">
        <f t="shared" si="24"/>
        <v>14410-40-10-2</v>
      </c>
      <c r="B829" s="88">
        <v>14410</v>
      </c>
      <c r="C829" s="87" t="str">
        <f>VLOOKUP(A829,'Liste détentions mat2k'!$A$1:$I$2946,3,FALSE)</f>
        <v xml:space="preserve">PLUTON                        </v>
      </c>
      <c r="D829" s="89">
        <v>40</v>
      </c>
      <c r="E829" s="89">
        <v>10</v>
      </c>
      <c r="F829" s="89">
        <v>2</v>
      </c>
      <c r="G829" s="87" t="str">
        <f>IF('SUIVI DES VERIFICATIONS'!$D829="","",VLOOKUP(A829,'Liste détentions mat2k'!$A$1:$I$2946,5,FALSE))</f>
        <v xml:space="preserve">COMMISSARIAT                  </v>
      </c>
      <c r="H829" s="87" t="str">
        <f>IF('SUIVI DES VERIFICATIONS'!$E829="","",VLOOKUP(A829,'Liste détentions mat2k'!$A$1:$I$2946,7,FALSE))</f>
        <v xml:space="preserve">VIVRES                        </v>
      </c>
      <c r="I829" s="101" t="str">
        <f>IF('SUIVI DES VERIFICATIONS'!$F829="","",VLOOKUP(A829,'Liste détentions mat2k'!$A$1:$I$2946,9,FALSE))</f>
        <v xml:space="preserve">TABLE CDT                     </v>
      </c>
      <c r="J829" s="108" t="s">
        <v>525</v>
      </c>
      <c r="K829" s="105" t="s">
        <v>525</v>
      </c>
      <c r="L829" s="105" t="s">
        <v>525</v>
      </c>
      <c r="M829" s="105" t="s">
        <v>525</v>
      </c>
      <c r="N829" s="105" t="s">
        <v>525</v>
      </c>
      <c r="O829" s="105" t="s">
        <v>526</v>
      </c>
      <c r="P829" s="105"/>
      <c r="Q829" s="105"/>
      <c r="R829" s="105"/>
      <c r="S829" s="105"/>
      <c r="T829" s="105"/>
      <c r="U829" s="113"/>
      <c r="V829" s="122"/>
      <c r="W829" s="119"/>
      <c r="X829" s="119"/>
      <c r="Y829" s="127"/>
      <c r="Z829" s="122"/>
      <c r="AA829" s="131"/>
      <c r="AB829" s="149" t="str">
        <f>IF('SUIVI DES VERIFICATIONS'!$V829="","",IF('SUIVI DES VERIFICATIONS'!$V829&lt;='SUIVI DES VERIFICATIONS'!$AD829,0,'SUIVI DES VERIFICATIONS'!$V829-'SUIVI DES VERIFICATIONS'!$AD829))</f>
        <v/>
      </c>
      <c r="AC829" s="138" t="str">
        <f t="shared" si="27"/>
        <v>JUIN</v>
      </c>
      <c r="AD829" s="139">
        <f>VLOOKUP('SUIVI DES VERIFICATIONS'!$AC829,'Liste 2'!$D$1:$E$12,2,FALSE)</f>
        <v>43646</v>
      </c>
      <c r="AE829" s="138" t="str">
        <f>IF('SUIVI DES VERIFICATIONS'!$V829="","",(MONTH('SUIVI DES VERIFICATIONS'!$V829))-(MONTH('SUIVI DES VERIFICATIONS'!$AD829)))</f>
        <v/>
      </c>
      <c r="AF829" s="138" t="str">
        <f>IF(V829="","",VLOOKUP(MONTH(V829),LISTES!$A$15:$B$26,2,FALSE))</f>
        <v/>
      </c>
      <c r="AG829" s="140"/>
      <c r="AH829" s="87" t="s">
        <v>526</v>
      </c>
      <c r="AI829" s="87"/>
      <c r="AJ829" s="87"/>
      <c r="AK829" s="118"/>
      <c r="AL829" s="87"/>
      <c r="AM829" s="119"/>
      <c r="AN829" s="127"/>
      <c r="AO829" s="162">
        <f>IF('SUIVI DES VERIFICATIONS'!$V829&gt;0,IF('SUIVI DES VERIFICATIONS'!$W829="",1,0),0)</f>
        <v>0</v>
      </c>
      <c r="AP829" s="141">
        <f>IF('SUIVI DES VERIFICATIONS'!$V829&gt;0,IF('SUIVI DES VERIFICATIONS'!$X829="",1,0),0)</f>
        <v>0</v>
      </c>
      <c r="AQ829" s="141">
        <f>IF('SUIVI DES VERIFICATIONS'!$V829&gt;0,IF('SUIVI DES VERIFICATIONS'!$AG829="",1,0),0)</f>
        <v>0</v>
      </c>
      <c r="AR829" s="150" t="str">
        <f>IF(Y829="","",VLOOKUP(Y829,'[1]TABLEAU LC1'!A:A,1,FALSE))</f>
        <v/>
      </c>
    </row>
    <row r="830" spans="1:44" ht="30" customHeight="1">
      <c r="A830" s="95" t="str">
        <f t="shared" si="24"/>
        <v>14410-40-10-3</v>
      </c>
      <c r="B830" s="85">
        <v>14410</v>
      </c>
      <c r="C830" s="81" t="str">
        <f>VLOOKUP(A830,'Liste détentions mat2k'!$A$1:$I$2946,3,FALSE)</f>
        <v xml:space="preserve">PLUTON                        </v>
      </c>
      <c r="D830" s="86">
        <v>40</v>
      </c>
      <c r="E830" s="86">
        <v>10</v>
      </c>
      <c r="F830" s="86">
        <v>3</v>
      </c>
      <c r="G830" s="81" t="str">
        <f>IF('SUIVI DES VERIFICATIONS'!$D830="","",VLOOKUP(A830,'Liste détentions mat2k'!$A$1:$I$2946,5,FALSE))</f>
        <v xml:space="preserve">COMMISSARIAT                  </v>
      </c>
      <c r="H830" s="81" t="str">
        <f>IF('SUIVI DES VERIFICATIONS'!$E830="","",VLOOKUP(A830,'Liste détentions mat2k'!$A$1:$I$2946,7,FALSE))</f>
        <v xml:space="preserve">VIVRES                        </v>
      </c>
      <c r="I830" s="102" t="str">
        <f>IF('SUIVI DES VERIFICATIONS'!$F830="","",VLOOKUP(A830,'Liste détentions mat2k'!$A$1:$I$2946,9,FALSE))</f>
        <v xml:space="preserve">DIVERS                        </v>
      </c>
      <c r="J830" s="109"/>
      <c r="K830" s="104" t="s">
        <v>525</v>
      </c>
      <c r="L830" s="104" t="s">
        <v>525</v>
      </c>
      <c r="M830" s="104" t="s">
        <v>526</v>
      </c>
      <c r="N830" s="104" t="s">
        <v>525</v>
      </c>
      <c r="O830" s="104" t="s">
        <v>525</v>
      </c>
      <c r="P830" s="104"/>
      <c r="Q830" s="104"/>
      <c r="R830" s="104"/>
      <c r="S830" s="104"/>
      <c r="T830" s="104"/>
      <c r="U830" s="114"/>
      <c r="V830" s="123">
        <v>43558</v>
      </c>
      <c r="W830" s="117" t="s">
        <v>542</v>
      </c>
      <c r="X830" s="117" t="s">
        <v>825</v>
      </c>
      <c r="Y830" s="128" t="s">
        <v>969</v>
      </c>
      <c r="Z830" s="123">
        <v>43552</v>
      </c>
      <c r="AA830" s="132"/>
      <c r="AB830" s="151">
        <f>IF('SUIVI DES VERIFICATIONS'!$V830="","",IF('SUIVI DES VERIFICATIONS'!$V830&lt;='SUIVI DES VERIFICATIONS'!$AD830,0,'SUIVI DES VERIFICATIONS'!$V830-'SUIVI DES VERIFICATIONS'!$AD830))</f>
        <v>0</v>
      </c>
      <c r="AC830" s="134" t="str">
        <f>IF(J830&lt;&gt;"","JANVIER",IF(K830&lt;&gt;"","FEVRIER",IF(L830&lt;&gt;"","MARS",IF(M830&lt;&gt;"","AVRIL",IF(N830&lt;&gt;"","MAI",IF(O830&lt;&gt;"","JUIN",IF(P830&lt;&gt;"","JUILLET",IF(Q830&lt;&gt;"","AOUT",IF(R830&lt;&gt;"","SEPTEMBRE",IF(S830&lt;&gt;"","OCTOBRE",IF(T830&lt;&gt;"","NOVEMBRE",IF(U830&lt;&gt;"","DECEMBRE",""))))))))))))</f>
        <v>AVRIL</v>
      </c>
      <c r="AD830" s="135">
        <f>VLOOKUP('SUIVI DES VERIFICATIONS'!$AC830,'Liste 2'!$D$1:$E$12,2,FALSE)</f>
        <v>43585</v>
      </c>
      <c r="AE830" s="134">
        <f>IF('SUIVI DES VERIFICATIONS'!$V830="","",(MONTH('SUIVI DES VERIFICATIONS'!$V830))-(MONTH('SUIVI DES VERIFICATIONS'!$AD830)))</f>
        <v>0</v>
      </c>
      <c r="AF830" s="134" t="str">
        <f>IF(V830="","",VLOOKUP(MONTH(V830),LISTES!$A$15:$B$26,2,FALSE))</f>
        <v>AVRIL</v>
      </c>
      <c r="AG830" s="136" t="s">
        <v>8</v>
      </c>
      <c r="AH830" s="81"/>
      <c r="AI830" s="81"/>
      <c r="AJ830" s="81"/>
      <c r="AK830" s="116"/>
      <c r="AL830" s="81"/>
      <c r="AM830" s="117"/>
      <c r="AN830" s="128"/>
      <c r="AO830" s="163">
        <f>IF('SUIVI DES VERIFICATIONS'!$V830&gt;0,IF('SUIVI DES VERIFICATIONS'!$W830="",1,0),0)</f>
        <v>0</v>
      </c>
      <c r="AP830" s="137">
        <f>IF('SUIVI DES VERIFICATIONS'!$V830&gt;0,IF('SUIVI DES VERIFICATIONS'!$X830="",1,0),0)</f>
        <v>0</v>
      </c>
      <c r="AQ830" s="137">
        <f>IF('SUIVI DES VERIFICATIONS'!$V830&gt;0,IF('SUIVI DES VERIFICATIONS'!$AG830="",1,0),0)</f>
        <v>0</v>
      </c>
      <c r="AR830" s="152" t="str">
        <f>IF(Y830="","",VLOOKUP(Y830,'[1]TABLEAU LC1'!A:A,1,FALSE))</f>
        <v>2019-1030</v>
      </c>
    </row>
    <row r="831" spans="1:44" ht="30" customHeight="1">
      <c r="A831" s="94" t="str">
        <f t="shared" si="24"/>
        <v>43643-11--0</v>
      </c>
      <c r="B831" s="88">
        <v>43643</v>
      </c>
      <c r="C831" s="87" t="str">
        <f>VLOOKUP(A831,'Liste détentions mat2k'!$A$1:$I$2946,3,FALSE)</f>
        <v xml:space="preserve">POLE DEFENSE MOBILITÉ TOULON  </v>
      </c>
      <c r="D831" s="89">
        <v>11</v>
      </c>
      <c r="E831" s="89"/>
      <c r="F831" s="89">
        <v>0</v>
      </c>
      <c r="G831" s="87" t="str">
        <f>IF('SUIVI DES VERIFICATIONS'!$D831="","",VLOOKUP(A831,'Liste détentions mat2k'!$A$1:$I$2946,5,FALSE))</f>
        <v xml:space="preserve">SERVICE UNIQUE                </v>
      </c>
      <c r="H831" s="87" t="str">
        <f>IF('SUIVI DES VERIFICATIONS'!$E831="","",VLOOKUP(A831,'Liste détentions mat2k'!$A$1:$I$2946,7,FALSE))</f>
        <v/>
      </c>
      <c r="I831" s="101" t="str">
        <f>IF('SUIVI DES VERIFICATIONS'!$F831="","",VLOOKUP(A831,'Liste détentions mat2k'!$A$1:$I$2946,9,FALSE))</f>
        <v xml:space="preserve">INFORMATIQUE / VIDEO          </v>
      </c>
      <c r="J831" s="108" t="s">
        <v>525</v>
      </c>
      <c r="K831" s="105" t="s">
        <v>525</v>
      </c>
      <c r="L831" s="105" t="s">
        <v>525</v>
      </c>
      <c r="M831" s="105" t="s">
        <v>525</v>
      </c>
      <c r="N831" s="105" t="s">
        <v>525</v>
      </c>
      <c r="O831" s="105" t="s">
        <v>526</v>
      </c>
      <c r="P831" s="105"/>
      <c r="Q831" s="105"/>
      <c r="R831" s="105"/>
      <c r="S831" s="105"/>
      <c r="T831" s="105"/>
      <c r="U831" s="113"/>
      <c r="V831" s="122"/>
      <c r="W831" s="119"/>
      <c r="X831" s="119"/>
      <c r="Y831" s="127"/>
      <c r="Z831" s="122"/>
      <c r="AA831" s="131"/>
      <c r="AB831" s="149" t="str">
        <f>IF('SUIVI DES VERIFICATIONS'!$V831="","",IF('SUIVI DES VERIFICATIONS'!$V831&lt;='SUIVI DES VERIFICATIONS'!$AD831,0,'SUIVI DES VERIFICATIONS'!$V831-'SUIVI DES VERIFICATIONS'!$AD831))</f>
        <v/>
      </c>
      <c r="AC831" s="138" t="str">
        <f t="shared" ref="AC831:AC862" si="28">IF(J831&lt;&gt;"","JANVIER",IF(K831&lt;&gt;"","FEVRIER",IF(L831&lt;&gt;"","MARS",IF(M831&lt;&gt;"","AVRIL",IF(N831&lt;&gt;"","MAI",IF(O831&lt;&gt;"","JUIN",IF(P831&lt;&gt;"","JUILLET",IF(Q831&lt;&gt;"","AOUT",IF(R831&lt;&gt;"","SEPTEMBRE",IF(S831&lt;&gt;"","OCTOBRE",IF(T831&lt;&gt;"","NOVEMBRE",IF(U831&lt;&gt;"","DECEMBRE",""))))))))))))</f>
        <v>JUIN</v>
      </c>
      <c r="AD831" s="139">
        <f>VLOOKUP('SUIVI DES VERIFICATIONS'!$AC831,'Liste 2'!$D$1:$E$12,2,FALSE)</f>
        <v>43646</v>
      </c>
      <c r="AE831" s="138" t="str">
        <f>IF('SUIVI DES VERIFICATIONS'!$V831="","",(MONTH('SUIVI DES VERIFICATIONS'!$V831))-(MONTH('SUIVI DES VERIFICATIONS'!$AD831)))</f>
        <v/>
      </c>
      <c r="AF831" s="138" t="str">
        <f>IF(V831="","",VLOOKUP(MONTH(V831),LISTES!$A$15:$B$26,2,FALSE))</f>
        <v/>
      </c>
      <c r="AG831" s="140"/>
      <c r="AH831" s="87"/>
      <c r="AI831" s="87"/>
      <c r="AJ831" s="87"/>
      <c r="AK831" s="118"/>
      <c r="AL831" s="87"/>
      <c r="AM831" s="119"/>
      <c r="AN831" s="127"/>
      <c r="AO831" s="162">
        <f>IF('SUIVI DES VERIFICATIONS'!$V831&gt;0,IF('SUIVI DES VERIFICATIONS'!$W831="",1,0),0)</f>
        <v>0</v>
      </c>
      <c r="AP831" s="141">
        <f>IF('SUIVI DES VERIFICATIONS'!$V831&gt;0,IF('SUIVI DES VERIFICATIONS'!$X831="",1,0),0)</f>
        <v>0</v>
      </c>
      <c r="AQ831" s="141">
        <f>IF('SUIVI DES VERIFICATIONS'!$V831&gt;0,IF('SUIVI DES VERIFICATIONS'!$AG831="",1,0),0)</f>
        <v>0</v>
      </c>
      <c r="AR831" s="150" t="str">
        <f>IF(Y831="","",VLOOKUP(Y831,'[1]TABLEAU LC1'!A:A,1,FALSE))</f>
        <v/>
      </c>
    </row>
    <row r="832" spans="1:44" ht="140.25" customHeight="1">
      <c r="A832" s="95" t="str">
        <f t="shared" si="24"/>
        <v>43643-11--2</v>
      </c>
      <c r="B832" s="85">
        <v>43643</v>
      </c>
      <c r="C832" s="81" t="str">
        <f>VLOOKUP(A832,'Liste détentions mat2k'!$A$1:$I$2946,3,FALSE)</f>
        <v xml:space="preserve">POLE DEFENSE MOBILITÉ TOULON  </v>
      </c>
      <c r="D832" s="86">
        <v>11</v>
      </c>
      <c r="E832" s="86"/>
      <c r="F832" s="86">
        <v>2</v>
      </c>
      <c r="G832" s="81" t="str">
        <f>IF('SUIVI DES VERIFICATIONS'!$D832="","",VLOOKUP(A832,'Liste détentions mat2k'!$A$1:$I$2946,5,FALSE))</f>
        <v xml:space="preserve">SERVICE UNIQUE                </v>
      </c>
      <c r="H832" s="81" t="str">
        <f>IF('SUIVI DES VERIFICATIONS'!$E832="","",VLOOKUP(A832,'Liste détentions mat2k'!$A$1:$I$2946,7,FALSE))</f>
        <v/>
      </c>
      <c r="I832" s="102" t="str">
        <f>IF('SUIVI DES VERIFICATIONS'!$F832="","",VLOOKUP(A832,'Liste détentions mat2k'!$A$1:$I$2946,9,FALSE))</f>
        <v xml:space="preserve">SERTIM (VIDE)                 </v>
      </c>
      <c r="J832" s="109" t="s">
        <v>525</v>
      </c>
      <c r="K832" s="104" t="s">
        <v>526</v>
      </c>
      <c r="L832" s="104" t="s">
        <v>525</v>
      </c>
      <c r="M832" s="104" t="s">
        <v>525</v>
      </c>
      <c r="N832" s="104" t="s">
        <v>525</v>
      </c>
      <c r="O832" s="104" t="s">
        <v>525</v>
      </c>
      <c r="P832" s="104"/>
      <c r="Q832" s="104"/>
      <c r="R832" s="104"/>
      <c r="S832" s="104"/>
      <c r="T832" s="104"/>
      <c r="U832" s="114"/>
      <c r="V832" s="123">
        <v>43521</v>
      </c>
      <c r="W832" s="117" t="s">
        <v>542</v>
      </c>
      <c r="X832" s="117" t="s">
        <v>553</v>
      </c>
      <c r="Y832" s="128" t="s">
        <v>808</v>
      </c>
      <c r="Z832" s="123">
        <v>43495</v>
      </c>
      <c r="AA832" s="132"/>
      <c r="AB832" s="151">
        <f>IF('SUIVI DES VERIFICATIONS'!$V832="","",IF('SUIVI DES VERIFICATIONS'!$V832&lt;='SUIVI DES VERIFICATIONS'!$AD832,0,'SUIVI DES VERIFICATIONS'!$V832-'SUIVI DES VERIFICATIONS'!$AD832))</f>
        <v>0</v>
      </c>
      <c r="AC832" s="134" t="str">
        <f t="shared" si="28"/>
        <v>FEVRIER</v>
      </c>
      <c r="AD832" s="135">
        <f>VLOOKUP('SUIVI DES VERIFICATIONS'!$AC832,'Liste 2'!$D$1:$E$12,2,FALSE)</f>
        <v>43524</v>
      </c>
      <c r="AE832" s="134">
        <f>IF('SUIVI DES VERIFICATIONS'!$V832="","",(MONTH('SUIVI DES VERIFICATIONS'!$V832))-(MONTH('SUIVI DES VERIFICATIONS'!$AD832)))</f>
        <v>0</v>
      </c>
      <c r="AF832" s="134" t="str">
        <f>IF(V832="","",VLOOKUP(MONTH(V832),LISTES!$A$15:$B$26,2,FALSE))</f>
        <v>FEVRIER</v>
      </c>
      <c r="AG832" s="136" t="s">
        <v>8</v>
      </c>
      <c r="AH832" s="81"/>
      <c r="AI832" s="81"/>
      <c r="AJ832" s="81"/>
      <c r="AK832" s="116"/>
      <c r="AL832" s="81"/>
      <c r="AM832" s="117"/>
      <c r="AN832" s="128"/>
      <c r="AO832" s="163">
        <f>IF('SUIVI DES VERIFICATIONS'!$V832&gt;0,IF('SUIVI DES VERIFICATIONS'!$W832="",1,0),0)</f>
        <v>0</v>
      </c>
      <c r="AP832" s="137">
        <f>IF('SUIVI DES VERIFICATIONS'!$V832&gt;0,IF('SUIVI DES VERIFICATIONS'!$X832="",1,0),0)</f>
        <v>0</v>
      </c>
      <c r="AQ832" s="137">
        <f>IF('SUIVI DES VERIFICATIONS'!$V832&gt;0,IF('SUIVI DES VERIFICATIONS'!$AG832="",1,0),0)</f>
        <v>0</v>
      </c>
      <c r="AR832" s="152" t="str">
        <f>IF(Y832="","",VLOOKUP(Y832,'[1]TABLEAU LC1'!A:A,1,FALSE))</f>
        <v>2019-634</v>
      </c>
    </row>
    <row r="833" spans="1:44" ht="30" customHeight="1">
      <c r="A833" s="94" t="str">
        <f t="shared" ref="A833:A877" si="29">CONCATENATE(B833,"-",D833,"-",E833,"-",F833)</f>
        <v>43643-11--4</v>
      </c>
      <c r="B833" s="88">
        <v>43643</v>
      </c>
      <c r="C833" s="87" t="str">
        <f>VLOOKUP(A833,'Liste détentions mat2k'!$A$1:$I$2946,3,FALSE)</f>
        <v xml:space="preserve">POLE DEFENSE MOBILITÉ TOULON  </v>
      </c>
      <c r="D833" s="89">
        <v>11</v>
      </c>
      <c r="E833" s="89"/>
      <c r="F833" s="89">
        <v>4</v>
      </c>
      <c r="G833" s="87" t="str">
        <f>IF('SUIVI DES VERIFICATIONS'!$D833="","",VLOOKUP(A833,'Liste détentions mat2k'!$A$1:$I$2946,5,FALSE))</f>
        <v xml:space="preserve">SERVICE UNIQUE                </v>
      </c>
      <c r="H833" s="87" t="str">
        <f>IF('SUIVI DES VERIFICATIONS'!$E833="","",VLOOKUP(A833,'Liste détentions mat2k'!$A$1:$I$2946,7,FALSE))</f>
        <v/>
      </c>
      <c r="I833" s="101" t="str">
        <f>IF('SUIVI DES VERIFICATIONS'!$F833="","",VLOOKUP(A833,'Liste détentions mat2k'!$A$1:$I$2946,9,FALSE))</f>
        <v xml:space="preserve">CASERNEMENT                   </v>
      </c>
      <c r="J833" s="108" t="s">
        <v>525</v>
      </c>
      <c r="K833" s="105" t="s">
        <v>526</v>
      </c>
      <c r="L833" s="105" t="s">
        <v>525</v>
      </c>
      <c r="M833" s="105" t="s">
        <v>525</v>
      </c>
      <c r="N833" s="105" t="s">
        <v>525</v>
      </c>
      <c r="O833" s="105" t="s">
        <v>525</v>
      </c>
      <c r="P833" s="105"/>
      <c r="Q833" s="105"/>
      <c r="R833" s="105"/>
      <c r="S833" s="105"/>
      <c r="T833" s="105"/>
      <c r="U833" s="113"/>
      <c r="V833" s="122">
        <v>43496</v>
      </c>
      <c r="W833" s="119" t="s">
        <v>542</v>
      </c>
      <c r="X833" s="119" t="s">
        <v>825</v>
      </c>
      <c r="Y833" s="127" t="s">
        <v>589</v>
      </c>
      <c r="Z833" s="122">
        <v>43495</v>
      </c>
      <c r="AA833" s="131"/>
      <c r="AB833" s="149">
        <f>IF('SUIVI DES VERIFICATIONS'!$V833="","",IF('SUIVI DES VERIFICATIONS'!$V833&lt;='SUIVI DES VERIFICATIONS'!$AD833,0,'SUIVI DES VERIFICATIONS'!$V833-'SUIVI DES VERIFICATIONS'!$AD833))</f>
        <v>0</v>
      </c>
      <c r="AC833" s="138" t="str">
        <f t="shared" si="28"/>
        <v>FEVRIER</v>
      </c>
      <c r="AD833" s="139">
        <f>VLOOKUP('SUIVI DES VERIFICATIONS'!$AC833,'Liste 2'!$D$1:$E$12,2,FALSE)</f>
        <v>43524</v>
      </c>
      <c r="AE833" s="138">
        <f>IF('SUIVI DES VERIFICATIONS'!$V833="","",(MONTH('SUIVI DES VERIFICATIONS'!$V833))-(MONTH('SUIVI DES VERIFICATIONS'!$AD833)))</f>
        <v>-1</v>
      </c>
      <c r="AF833" s="138" t="str">
        <f>IF(V833="","",VLOOKUP(MONTH(V833),LISTES!$A$15:$B$26,2,FALSE))</f>
        <v>JANVIER</v>
      </c>
      <c r="AG833" s="140" t="s">
        <v>6</v>
      </c>
      <c r="AH833" s="87"/>
      <c r="AI833" s="87"/>
      <c r="AJ833" s="87"/>
      <c r="AK833" s="118"/>
      <c r="AL833" s="87"/>
      <c r="AM833" s="119"/>
      <c r="AN833" s="127"/>
      <c r="AO833" s="162">
        <f>IF('SUIVI DES VERIFICATIONS'!$V833&gt;0,IF('SUIVI DES VERIFICATIONS'!$W833="",1,0),0)</f>
        <v>0</v>
      </c>
      <c r="AP833" s="141">
        <f>IF('SUIVI DES VERIFICATIONS'!$V833&gt;0,IF('SUIVI DES VERIFICATIONS'!$X833="",1,0),0)</f>
        <v>0</v>
      </c>
      <c r="AQ833" s="141">
        <f>IF('SUIVI DES VERIFICATIONS'!$V833&gt;0,IF('SUIVI DES VERIFICATIONS'!$AG833="",1,0),0)</f>
        <v>0</v>
      </c>
      <c r="AR833" s="150" t="str">
        <f>IF(Y833="","",VLOOKUP(Y833,'[1]TABLEAU LC1'!A:A,1,FALSE))</f>
        <v>2019-220</v>
      </c>
    </row>
    <row r="834" spans="1:44" ht="30" customHeight="1">
      <c r="A834" s="95" t="str">
        <f t="shared" si="29"/>
        <v>43143-0--1</v>
      </c>
      <c r="B834" s="85">
        <v>43143</v>
      </c>
      <c r="C834" s="81" t="str">
        <f>VLOOKUP(A834,'Liste détentions mat2k'!$A$1:$I$2946,3,FALSE)</f>
        <v xml:space="preserve">SECTION DE RECHERCHE TOULON   </v>
      </c>
      <c r="D834" s="86">
        <v>0</v>
      </c>
      <c r="E834" s="86"/>
      <c r="F834" s="86">
        <v>1</v>
      </c>
      <c r="G834" s="81" t="str">
        <f>IF('SUIVI DES VERIFICATIONS'!$D834="","",VLOOKUP(A834,'Liste détentions mat2k'!$A$1:$I$2946,5,FALSE))</f>
        <v xml:space="preserve">SERVICE UNIQUE                </v>
      </c>
      <c r="H834" s="81" t="str">
        <f>IF('SUIVI DES VERIFICATIONS'!$E834="","",VLOOKUP(A834,'Liste détentions mat2k'!$A$1:$I$2946,7,FALSE))</f>
        <v/>
      </c>
      <c r="I834" s="102" t="str">
        <f>IF('SUIVI DES VERIFICATIONS'!$F834="","",VLOOKUP(A834,'Liste détentions mat2k'!$A$1:$I$2946,9,FALSE))</f>
        <v xml:space="preserve">DIVERS                        </v>
      </c>
      <c r="J834" s="109" t="s">
        <v>525</v>
      </c>
      <c r="K834" s="104" t="s">
        <v>525</v>
      </c>
      <c r="L834" s="104" t="s">
        <v>525</v>
      </c>
      <c r="M834" s="104" t="s">
        <v>525</v>
      </c>
      <c r="N834" s="104" t="s">
        <v>526</v>
      </c>
      <c r="O834" s="104" t="s">
        <v>525</v>
      </c>
      <c r="P834" s="104"/>
      <c r="Q834" s="104"/>
      <c r="R834" s="104"/>
      <c r="S834" s="104"/>
      <c r="T834" s="104"/>
      <c r="U834" s="114"/>
      <c r="V834" s="123"/>
      <c r="W834" s="117"/>
      <c r="X834" s="117"/>
      <c r="Y834" s="128"/>
      <c r="Z834" s="123">
        <v>43581</v>
      </c>
      <c r="AA834" s="132"/>
      <c r="AB834" s="151" t="str">
        <f>IF('SUIVI DES VERIFICATIONS'!$V834="","",IF('SUIVI DES VERIFICATIONS'!$V834&lt;='SUIVI DES VERIFICATIONS'!$AD834,0,'SUIVI DES VERIFICATIONS'!$V834-'SUIVI DES VERIFICATIONS'!$AD834))</f>
        <v/>
      </c>
      <c r="AC834" s="134" t="str">
        <f t="shared" si="28"/>
        <v>MAI</v>
      </c>
      <c r="AD834" s="135">
        <f>VLOOKUP('SUIVI DES VERIFICATIONS'!$AC834,'Liste 2'!$D$1:$E$12,2,FALSE)</f>
        <v>43616</v>
      </c>
      <c r="AE834" s="134" t="str">
        <f>IF('SUIVI DES VERIFICATIONS'!$V834="","",(MONTH('SUIVI DES VERIFICATIONS'!$V834))-(MONTH('SUIVI DES VERIFICATIONS'!$AD834)))</f>
        <v/>
      </c>
      <c r="AF834" s="134" t="str">
        <f>IF(V834="","",VLOOKUP(MONTH(V834),LISTES!$A$15:$B$26,2,FALSE))</f>
        <v/>
      </c>
      <c r="AG834" s="136"/>
      <c r="AH834" s="81"/>
      <c r="AI834" s="81"/>
      <c r="AJ834" s="81" t="s">
        <v>529</v>
      </c>
      <c r="AK834" s="116"/>
      <c r="AL834" s="81"/>
      <c r="AM834" s="117"/>
      <c r="AN834" s="128"/>
      <c r="AO834" s="163">
        <f>IF('SUIVI DES VERIFICATIONS'!$V834&gt;0,IF('SUIVI DES VERIFICATIONS'!$W834="",1,0),0)</f>
        <v>0</v>
      </c>
      <c r="AP834" s="137">
        <f>IF('SUIVI DES VERIFICATIONS'!$V834&gt;0,IF('SUIVI DES VERIFICATIONS'!$X834="",1,0),0)</f>
        <v>0</v>
      </c>
      <c r="AQ834" s="137">
        <f>IF('SUIVI DES VERIFICATIONS'!$V834&gt;0,IF('SUIVI DES VERIFICATIONS'!$AG834="",1,0),0)</f>
        <v>0</v>
      </c>
      <c r="AR834" s="152" t="str">
        <f>IF(Y834="","",VLOOKUP(Y834,'[1]TABLEAU LC1'!A:A,1,FALSE))</f>
        <v/>
      </c>
    </row>
    <row r="835" spans="1:44" ht="30" customHeight="1">
      <c r="A835" s="94" t="str">
        <f t="shared" si="29"/>
        <v>43143-0--3</v>
      </c>
      <c r="B835" s="88">
        <v>43143</v>
      </c>
      <c r="C835" s="87" t="str">
        <f>VLOOKUP(A835,'Liste détentions mat2k'!$A$1:$I$2946,3,FALSE)</f>
        <v xml:space="preserve">SECTION DE RECHERCHE TOULON   </v>
      </c>
      <c r="D835" s="89">
        <v>0</v>
      </c>
      <c r="E835" s="89"/>
      <c r="F835" s="89">
        <v>3</v>
      </c>
      <c r="G835" s="87" t="str">
        <f>IF('SUIVI DES VERIFICATIONS'!$D835="","",VLOOKUP(A835,'Liste détentions mat2k'!$A$1:$I$2946,5,FALSE))</f>
        <v xml:space="preserve">SERVICE UNIQUE                </v>
      </c>
      <c r="H835" s="87" t="str">
        <f>IF('SUIVI DES VERIFICATIONS'!$E835="","",VLOOKUP(A835,'Liste détentions mat2k'!$A$1:$I$2946,7,FALSE))</f>
        <v/>
      </c>
      <c r="I835" s="101" t="str">
        <f>IF('SUIVI DES VERIFICATIONS'!$F835="","",VLOOKUP(A835,'Liste détentions mat2k'!$A$1:$I$2946,9,FALSE))</f>
        <v xml:space="preserve">TIC/MATPHOTAV                 </v>
      </c>
      <c r="J835" s="108" t="s">
        <v>525</v>
      </c>
      <c r="K835" s="105" t="s">
        <v>525</v>
      </c>
      <c r="L835" s="105" t="s">
        <v>525</v>
      </c>
      <c r="M835" s="105" t="s">
        <v>525</v>
      </c>
      <c r="N835" s="105" t="s">
        <v>526</v>
      </c>
      <c r="O835" s="105" t="s">
        <v>525</v>
      </c>
      <c r="P835" s="105"/>
      <c r="Q835" s="105"/>
      <c r="R835" s="105"/>
      <c r="S835" s="105"/>
      <c r="T835" s="105"/>
      <c r="U835" s="113"/>
      <c r="V835" s="122">
        <v>43489</v>
      </c>
      <c r="W835" s="119" t="s">
        <v>542</v>
      </c>
      <c r="X835" s="119" t="s">
        <v>825</v>
      </c>
      <c r="Y835" s="127" t="s">
        <v>896</v>
      </c>
      <c r="Z835" s="122"/>
      <c r="AA835" s="131"/>
      <c r="AB835" s="149">
        <f>IF('SUIVI DES VERIFICATIONS'!$V835="","",IF('SUIVI DES VERIFICATIONS'!$V835&lt;='SUIVI DES VERIFICATIONS'!$AD835,0,'SUIVI DES VERIFICATIONS'!$V835-'SUIVI DES VERIFICATIONS'!$AD835))</f>
        <v>0</v>
      </c>
      <c r="AC835" s="138" t="str">
        <f t="shared" si="28"/>
        <v>MAI</v>
      </c>
      <c r="AD835" s="139">
        <f>VLOOKUP('SUIVI DES VERIFICATIONS'!$AC835,'Liste 2'!$D$1:$E$12,2,FALSE)</f>
        <v>43616</v>
      </c>
      <c r="AE835" s="138">
        <f>IF('SUIVI DES VERIFICATIONS'!$V835="","",(MONTH('SUIVI DES VERIFICATIONS'!$V835))-(MONTH('SUIVI DES VERIFICATIONS'!$AD835)))</f>
        <v>-4</v>
      </c>
      <c r="AF835" s="138" t="str">
        <f>IF(V835="","",VLOOKUP(MONTH(V835),LISTES!$A$15:$B$26,2,FALSE))</f>
        <v>JANVIER</v>
      </c>
      <c r="AG835" s="140" t="s">
        <v>8</v>
      </c>
      <c r="AH835" s="87"/>
      <c r="AI835" s="87"/>
      <c r="AJ835" s="87"/>
      <c r="AK835" s="118"/>
      <c r="AL835" s="87"/>
      <c r="AM835" s="119"/>
      <c r="AN835" s="127"/>
      <c r="AO835" s="162">
        <f>IF('SUIVI DES VERIFICATIONS'!$V835&gt;0,IF('SUIVI DES VERIFICATIONS'!$W835="",1,0),0)</f>
        <v>0</v>
      </c>
      <c r="AP835" s="141">
        <f>IF('SUIVI DES VERIFICATIONS'!$V835&gt;0,IF('SUIVI DES VERIFICATIONS'!$X835="",1,0),0)</f>
        <v>0</v>
      </c>
      <c r="AQ835" s="141">
        <f>IF('SUIVI DES VERIFICATIONS'!$V835&gt;0,IF('SUIVI DES VERIFICATIONS'!$AG835="",1,0),0)</f>
        <v>0</v>
      </c>
      <c r="AR835" s="150" t="str">
        <f>IF(Y835="","",VLOOKUP(Y835,'[1]TABLEAU LC1'!A:A,1,FALSE))</f>
        <v>2019-812</v>
      </c>
    </row>
    <row r="836" spans="1:44" ht="30" customHeight="1">
      <c r="A836" s="95" t="str">
        <f t="shared" si="29"/>
        <v>43670-30--1</v>
      </c>
      <c r="B836" s="85">
        <v>43670</v>
      </c>
      <c r="C836" s="81" t="str">
        <f>VLOOKUP(A836,'Liste détentions mat2k'!$A$1:$I$2946,3,FALSE)</f>
        <v xml:space="preserve">SHD TOULON                    </v>
      </c>
      <c r="D836" s="86">
        <v>30</v>
      </c>
      <c r="E836" s="86"/>
      <c r="F836" s="86">
        <v>1</v>
      </c>
      <c r="G836" s="81" t="str">
        <f>IF('SUIVI DES VERIFICATIONS'!$D836="","",VLOOKUP(A836,'Liste détentions mat2k'!$A$1:$I$2946,5,FALSE))</f>
        <v xml:space="preserve">SERVICE UNIQUE                </v>
      </c>
      <c r="H836" s="81" t="str">
        <f>IF('SUIVI DES VERIFICATIONS'!$E836="","",VLOOKUP(A836,'Liste détentions mat2k'!$A$1:$I$2946,7,FALSE))</f>
        <v/>
      </c>
      <c r="I836" s="102" t="str">
        <f>IF('SUIVI DES VERIFICATIONS'!$F836="","",VLOOKUP(A836,'Liste détentions mat2k'!$A$1:$I$2946,9,FALSE))</f>
        <v xml:space="preserve">DIVERS                        </v>
      </c>
      <c r="J836" s="109" t="s">
        <v>525</v>
      </c>
      <c r="K836" s="104" t="s">
        <v>525</v>
      </c>
      <c r="L836" s="104" t="s">
        <v>526</v>
      </c>
      <c r="M836" s="104" t="s">
        <v>525</v>
      </c>
      <c r="N836" s="104" t="s">
        <v>525</v>
      </c>
      <c r="O836" s="104" t="s">
        <v>525</v>
      </c>
      <c r="P836" s="104"/>
      <c r="Q836" s="104"/>
      <c r="R836" s="104"/>
      <c r="S836" s="104"/>
      <c r="T836" s="104"/>
      <c r="U836" s="114"/>
      <c r="V836" s="123"/>
      <c r="W836" s="117"/>
      <c r="X836" s="117"/>
      <c r="Y836" s="128"/>
      <c r="Z836" s="123">
        <v>43553</v>
      </c>
      <c r="AA836" s="132"/>
      <c r="AB836" s="151" t="str">
        <f>IF('SUIVI DES VERIFICATIONS'!$V836="","",IF('SUIVI DES VERIFICATIONS'!$V836&lt;='SUIVI DES VERIFICATIONS'!$AD836,0,'SUIVI DES VERIFICATIONS'!$V836-'SUIVI DES VERIFICATIONS'!$AD836))</f>
        <v/>
      </c>
      <c r="AC836" s="134" t="str">
        <f t="shared" si="28"/>
        <v>MARS</v>
      </c>
      <c r="AD836" s="135">
        <f>VLOOKUP('SUIVI DES VERIFICATIONS'!$AC836,'Liste 2'!$D$1:$E$12,2,FALSE)</f>
        <v>43555</v>
      </c>
      <c r="AE836" s="134" t="str">
        <f>IF('SUIVI DES VERIFICATIONS'!$V836="","",(MONTH('SUIVI DES VERIFICATIONS'!$V836))-(MONTH('SUIVI DES VERIFICATIONS'!$AD836)))</f>
        <v/>
      </c>
      <c r="AF836" s="134" t="str">
        <f>IF(V836="","",VLOOKUP(MONTH(V836),LISTES!$A$15:$B$26,2,FALSE))</f>
        <v/>
      </c>
      <c r="AG836" s="136"/>
      <c r="AH836" s="81"/>
      <c r="AI836" s="81"/>
      <c r="AJ836" s="81" t="s">
        <v>529</v>
      </c>
      <c r="AK836" s="116"/>
      <c r="AL836" s="81"/>
      <c r="AM836" s="117"/>
      <c r="AN836" s="128"/>
      <c r="AO836" s="163">
        <f>IF('SUIVI DES VERIFICATIONS'!$V836&gt;0,IF('SUIVI DES VERIFICATIONS'!$W836="",1,0),0)</f>
        <v>0</v>
      </c>
      <c r="AP836" s="137">
        <f>IF('SUIVI DES VERIFICATIONS'!$V836&gt;0,IF('SUIVI DES VERIFICATIONS'!$X836="",1,0),0)</f>
        <v>0</v>
      </c>
      <c r="AQ836" s="137">
        <f>IF('SUIVI DES VERIFICATIONS'!$V836&gt;0,IF('SUIVI DES VERIFICATIONS'!$AG836="",1,0),0)</f>
        <v>0</v>
      </c>
      <c r="AR836" s="152" t="str">
        <f>IF(Y836="","",VLOOKUP(Y836,'[1]TABLEAU LC1'!A:A,1,FALSE))</f>
        <v/>
      </c>
    </row>
    <row r="837" spans="1:44" ht="30" customHeight="1">
      <c r="A837" s="94" t="str">
        <f t="shared" si="29"/>
        <v>43670-30--2</v>
      </c>
      <c r="B837" s="88">
        <v>43670</v>
      </c>
      <c r="C837" s="87" t="str">
        <f>VLOOKUP(A837,'Liste détentions mat2k'!$A$1:$I$2946,3,FALSE)</f>
        <v xml:space="preserve">SHD TOULON                    </v>
      </c>
      <c r="D837" s="89">
        <v>30</v>
      </c>
      <c r="E837" s="89"/>
      <c r="F837" s="89">
        <v>2</v>
      </c>
      <c r="G837" s="87" t="str">
        <f>IF('SUIVI DES VERIFICATIONS'!$D837="","",VLOOKUP(A837,'Liste détentions mat2k'!$A$1:$I$2946,5,FALSE))</f>
        <v xml:space="preserve">SERVICE UNIQUE                </v>
      </c>
      <c r="H837" s="87" t="str">
        <f>IF('SUIVI DES VERIFICATIONS'!$E837="","",VLOOKUP(A837,'Liste détentions mat2k'!$A$1:$I$2946,7,FALSE))</f>
        <v/>
      </c>
      <c r="I837" s="101" t="str">
        <f>IF('SUIVI DES VERIFICATIONS'!$F837="","",VLOOKUP(A837,'Liste détentions mat2k'!$A$1:$I$2946,9,FALSE))</f>
        <v xml:space="preserve">CASERNEMENT                   </v>
      </c>
      <c r="J837" s="108" t="s">
        <v>525</v>
      </c>
      <c r="K837" s="105" t="s">
        <v>525</v>
      </c>
      <c r="L837" s="105" t="s">
        <v>526</v>
      </c>
      <c r="M837" s="105" t="s">
        <v>525</v>
      </c>
      <c r="N837" s="105" t="s">
        <v>525</v>
      </c>
      <c r="O837" s="105"/>
      <c r="P837" s="105"/>
      <c r="Q837" s="105"/>
      <c r="R837" s="105"/>
      <c r="S837" s="105"/>
      <c r="T837" s="105"/>
      <c r="U837" s="113"/>
      <c r="V837" s="122"/>
      <c r="W837" s="119"/>
      <c r="X837" s="119"/>
      <c r="Y837" s="127"/>
      <c r="Z837" s="122">
        <v>43553</v>
      </c>
      <c r="AA837" s="131"/>
      <c r="AB837" s="149" t="str">
        <f>IF('SUIVI DES VERIFICATIONS'!$V837="","",IF('SUIVI DES VERIFICATIONS'!$V837&lt;='SUIVI DES VERIFICATIONS'!$AD837,0,'SUIVI DES VERIFICATIONS'!$V837-'SUIVI DES VERIFICATIONS'!$AD837))</f>
        <v/>
      </c>
      <c r="AC837" s="138" t="str">
        <f t="shared" si="28"/>
        <v>MARS</v>
      </c>
      <c r="AD837" s="139">
        <f>VLOOKUP('SUIVI DES VERIFICATIONS'!$AC837,'Liste 2'!$D$1:$E$12,2,FALSE)</f>
        <v>43555</v>
      </c>
      <c r="AE837" s="138" t="str">
        <f>IF('SUIVI DES VERIFICATIONS'!$V837="","",(MONTH('SUIVI DES VERIFICATIONS'!$V837))-(MONTH('SUIVI DES VERIFICATIONS'!$AD837)))</f>
        <v/>
      </c>
      <c r="AF837" s="138" t="str">
        <f>IF(V837="","",VLOOKUP(MONTH(V837),LISTES!$A$15:$B$26,2,FALSE))</f>
        <v/>
      </c>
      <c r="AG837" s="140"/>
      <c r="AH837" s="87"/>
      <c r="AI837" s="87"/>
      <c r="AJ837" s="87"/>
      <c r="AK837" s="118"/>
      <c r="AL837" s="87"/>
      <c r="AM837" s="119"/>
      <c r="AN837" s="127"/>
      <c r="AO837" s="162">
        <f>IF('SUIVI DES VERIFICATIONS'!$V837&gt;0,IF('SUIVI DES VERIFICATIONS'!$W837="",1,0),0)</f>
        <v>0</v>
      </c>
      <c r="AP837" s="141">
        <f>IF('SUIVI DES VERIFICATIONS'!$V837&gt;0,IF('SUIVI DES VERIFICATIONS'!$X837="",1,0),0)</f>
        <v>0</v>
      </c>
      <c r="AQ837" s="141">
        <f>IF('SUIVI DES VERIFICATIONS'!$V837&gt;0,IF('SUIVI DES VERIFICATIONS'!$AG837="",1,0),0)</f>
        <v>0</v>
      </c>
      <c r="AR837" s="150" t="str">
        <f>IF(Y837="","",VLOOKUP(Y837,'[1]TABLEAU LC1'!A:A,1,FALSE))</f>
        <v/>
      </c>
    </row>
    <row r="838" spans="1:44" ht="30" customHeight="1">
      <c r="A838" s="95" t="str">
        <f t="shared" si="29"/>
        <v>43104-1--1</v>
      </c>
      <c r="B838" s="85">
        <v>43104</v>
      </c>
      <c r="C838" s="81" t="str">
        <f>VLOOKUP(A838,'Liste détentions mat2k'!$A$1:$I$2946,3,FALSE)</f>
        <v xml:space="preserve">SIMU TOULON                   </v>
      </c>
      <c r="D838" s="86">
        <v>1</v>
      </c>
      <c r="E838" s="86"/>
      <c r="F838" s="86">
        <v>1</v>
      </c>
      <c r="G838" s="81" t="str">
        <f>IF('SUIVI DES VERIFICATIONS'!$D838="","",VLOOKUP(A838,'Liste détentions mat2k'!$A$1:$I$2946,5,FALSE))</f>
        <v xml:space="preserve">SERVICE UNIQUE                </v>
      </c>
      <c r="H838" s="81" t="str">
        <f>IF('SUIVI DES VERIFICATIONS'!$E838="","",VLOOKUP(A838,'Liste détentions mat2k'!$A$1:$I$2946,7,FALSE))</f>
        <v/>
      </c>
      <c r="I838" s="102" t="str">
        <f>IF('SUIVI DES VERIFICATIONS'!$F838="","",VLOOKUP(A838,'Liste détentions mat2k'!$A$1:$I$2946,9,FALSE))</f>
        <v xml:space="preserve">CASERNEMENT SIMU              </v>
      </c>
      <c r="J838" s="109" t="s">
        <v>525</v>
      </c>
      <c r="K838" s="104" t="s">
        <v>526</v>
      </c>
      <c r="L838" s="104" t="s">
        <v>525</v>
      </c>
      <c r="M838" s="104" t="s">
        <v>525</v>
      </c>
      <c r="N838" s="104" t="s">
        <v>525</v>
      </c>
      <c r="O838" s="104" t="s">
        <v>525</v>
      </c>
      <c r="P838" s="104"/>
      <c r="Q838" s="104"/>
      <c r="R838" s="104"/>
      <c r="S838" s="104"/>
      <c r="T838" s="104"/>
      <c r="U838" s="114"/>
      <c r="V838" s="123">
        <v>43510</v>
      </c>
      <c r="W838" s="117" t="s">
        <v>542</v>
      </c>
      <c r="X838" s="117" t="s">
        <v>825</v>
      </c>
      <c r="Y838" s="128" t="s">
        <v>690</v>
      </c>
      <c r="Z838" s="123">
        <v>43495</v>
      </c>
      <c r="AA838" s="132"/>
      <c r="AB838" s="151">
        <f>IF('SUIVI DES VERIFICATIONS'!$V838="","",IF('SUIVI DES VERIFICATIONS'!$V838&lt;='SUIVI DES VERIFICATIONS'!$AD838,0,'SUIVI DES VERIFICATIONS'!$V838-'SUIVI DES VERIFICATIONS'!$AD838))</f>
        <v>0</v>
      </c>
      <c r="AC838" s="134" t="str">
        <f t="shared" si="28"/>
        <v>FEVRIER</v>
      </c>
      <c r="AD838" s="135">
        <f>VLOOKUP('SUIVI DES VERIFICATIONS'!$AC838,'Liste 2'!$D$1:$E$12,2,FALSE)</f>
        <v>43524</v>
      </c>
      <c r="AE838" s="134">
        <f>IF('SUIVI DES VERIFICATIONS'!$V838="","",(MONTH('SUIVI DES VERIFICATIONS'!$V838))-(MONTH('SUIVI DES VERIFICATIONS'!$AD838)))</f>
        <v>0</v>
      </c>
      <c r="AF838" s="134" t="str">
        <f>IF(V838="","",VLOOKUP(MONTH(V838),LISTES!$A$15:$B$26,2,FALSE))</f>
        <v>FEVRIER</v>
      </c>
      <c r="AG838" s="136" t="s">
        <v>7</v>
      </c>
      <c r="AH838" s="81"/>
      <c r="AI838" s="81"/>
      <c r="AJ838" s="81"/>
      <c r="AK838" s="116"/>
      <c r="AL838" s="81"/>
      <c r="AM838" s="117"/>
      <c r="AN838" s="128"/>
      <c r="AO838" s="163">
        <f>IF('SUIVI DES VERIFICATIONS'!$V838&gt;0,IF('SUIVI DES VERIFICATIONS'!$W838="",1,0),0)</f>
        <v>0</v>
      </c>
      <c r="AP838" s="137">
        <f>IF('SUIVI DES VERIFICATIONS'!$V838&gt;0,IF('SUIVI DES VERIFICATIONS'!$X838="",1,0),0)</f>
        <v>0</v>
      </c>
      <c r="AQ838" s="137">
        <f>IF('SUIVI DES VERIFICATIONS'!$V838&gt;0,IF('SUIVI DES VERIFICATIONS'!$AG838="",1,0),0)</f>
        <v>0</v>
      </c>
      <c r="AR838" s="152" t="str">
        <f>IF(Y838="","",VLOOKUP(Y838,'[1]TABLEAU LC1'!A:A,1,FALSE))</f>
        <v>2019-413</v>
      </c>
    </row>
    <row r="839" spans="1:44" ht="30" customHeight="1">
      <c r="A839" s="94" t="str">
        <f t="shared" si="29"/>
        <v>43104-1--10</v>
      </c>
      <c r="B839" s="88">
        <v>43104</v>
      </c>
      <c r="C839" s="87" t="str">
        <f>VLOOKUP(A839,'Liste détentions mat2k'!$A$1:$I$2946,3,FALSE)</f>
        <v xml:space="preserve">SIMU TOULON                   </v>
      </c>
      <c r="D839" s="89">
        <v>1</v>
      </c>
      <c r="E839" s="89"/>
      <c r="F839" s="89">
        <v>10</v>
      </c>
      <c r="G839" s="87" t="str">
        <f>IF('SUIVI DES VERIFICATIONS'!$D839="","",VLOOKUP(A839,'Liste détentions mat2k'!$A$1:$I$2946,5,FALSE))</f>
        <v xml:space="preserve">SERVICE UNIQUE                </v>
      </c>
      <c r="H839" s="87" t="str">
        <f>IF('SUIVI DES VERIFICATIONS'!$E839="","",VLOOKUP(A839,'Liste détentions mat2k'!$A$1:$I$2946,7,FALSE))</f>
        <v/>
      </c>
      <c r="I839" s="101" t="str">
        <f>IF('SUIVI DES VERIFICATIONS'!$F839="","",VLOOKUP(A839,'Liste détentions mat2k'!$A$1:$I$2946,9,FALSE))</f>
        <v xml:space="preserve">PARIMOINE SIMU                </v>
      </c>
      <c r="J839" s="108" t="s">
        <v>525</v>
      </c>
      <c r="K839" s="105" t="s">
        <v>525</v>
      </c>
      <c r="L839" s="105" t="s">
        <v>525</v>
      </c>
      <c r="M839" s="105" t="s">
        <v>526</v>
      </c>
      <c r="N839" s="105" t="s">
        <v>525</v>
      </c>
      <c r="O839" s="105" t="s">
        <v>525</v>
      </c>
      <c r="P839" s="105"/>
      <c r="Q839" s="105"/>
      <c r="R839" s="105"/>
      <c r="S839" s="105"/>
      <c r="T839" s="105"/>
      <c r="U839" s="113"/>
      <c r="V839" s="122">
        <v>43557</v>
      </c>
      <c r="W839" s="119" t="s">
        <v>542</v>
      </c>
      <c r="X839" s="119" t="s">
        <v>825</v>
      </c>
      <c r="Y839" s="127" t="s">
        <v>973</v>
      </c>
      <c r="Z839" s="122">
        <v>43553</v>
      </c>
      <c r="AA839" s="131"/>
      <c r="AB839" s="149">
        <f>IF('SUIVI DES VERIFICATIONS'!$V839="","",IF('SUIVI DES VERIFICATIONS'!$V839&lt;='SUIVI DES VERIFICATIONS'!$AD839,0,'SUIVI DES VERIFICATIONS'!$V839-'SUIVI DES VERIFICATIONS'!$AD839))</f>
        <v>0</v>
      </c>
      <c r="AC839" s="138" t="str">
        <f t="shared" si="28"/>
        <v>AVRIL</v>
      </c>
      <c r="AD839" s="139">
        <f>VLOOKUP('SUIVI DES VERIFICATIONS'!$AC839,'Liste 2'!$D$1:$E$12,2,FALSE)</f>
        <v>43585</v>
      </c>
      <c r="AE839" s="138">
        <f>IF('SUIVI DES VERIFICATIONS'!$V839="","",(MONTH('SUIVI DES VERIFICATIONS'!$V839))-(MONTH('SUIVI DES VERIFICATIONS'!$AD839)))</f>
        <v>0</v>
      </c>
      <c r="AF839" s="138" t="str">
        <f>IF(V839="","",VLOOKUP(MONTH(V839),LISTES!$A$15:$B$26,2,FALSE))</f>
        <v>AVRIL</v>
      </c>
      <c r="AG839" s="140" t="s">
        <v>8</v>
      </c>
      <c r="AH839" s="87"/>
      <c r="AI839" s="87"/>
      <c r="AJ839" s="87"/>
      <c r="AK839" s="118"/>
      <c r="AL839" s="87"/>
      <c r="AM839" s="119"/>
      <c r="AN839" s="127"/>
      <c r="AO839" s="162">
        <f>IF('SUIVI DES VERIFICATIONS'!$V839&gt;0,IF('SUIVI DES VERIFICATIONS'!$W839="",1,0),0)</f>
        <v>0</v>
      </c>
      <c r="AP839" s="141">
        <f>IF('SUIVI DES VERIFICATIONS'!$V839&gt;0,IF('SUIVI DES VERIFICATIONS'!$X839="",1,0),0)</f>
        <v>0</v>
      </c>
      <c r="AQ839" s="141">
        <f>IF('SUIVI DES VERIFICATIONS'!$V839&gt;0,IF('SUIVI DES VERIFICATIONS'!$AG839="",1,0),0)</f>
        <v>0</v>
      </c>
      <c r="AR839" s="150" t="str">
        <f>IF(Y839="","",VLOOKUP(Y839,'[1]TABLEAU LC1'!A:A,1,FALSE))</f>
        <v>2019-1026</v>
      </c>
    </row>
    <row r="840" spans="1:44" ht="41.25" customHeight="1">
      <c r="A840" s="95" t="str">
        <f t="shared" si="29"/>
        <v>43104-1--11</v>
      </c>
      <c r="B840" s="85">
        <v>43104</v>
      </c>
      <c r="C840" s="81" t="str">
        <f>VLOOKUP(A840,'Liste détentions mat2k'!$A$1:$I$2946,3,FALSE)</f>
        <v xml:space="preserve">SIMU TOULON                   </v>
      </c>
      <c r="D840" s="86">
        <v>1</v>
      </c>
      <c r="E840" s="86"/>
      <c r="F840" s="86">
        <v>11</v>
      </c>
      <c r="G840" s="81" t="str">
        <f>IF('SUIVI DES VERIFICATIONS'!$D840="","",VLOOKUP(A840,'Liste détentions mat2k'!$A$1:$I$2946,5,FALSE))</f>
        <v xml:space="preserve">SERVICE UNIQUE                </v>
      </c>
      <c r="H840" s="81" t="str">
        <f>IF('SUIVI DES VERIFICATIONS'!$E840="","",VLOOKUP(A840,'Liste détentions mat2k'!$A$1:$I$2946,7,FALSE))</f>
        <v/>
      </c>
      <c r="I840" s="102" t="str">
        <f>IF('SUIVI DES VERIFICATIONS'!$F840="","",VLOOKUP(A840,'Liste détentions mat2k'!$A$1:$I$2946,9,FALSE))</f>
        <v xml:space="preserve">EFFETS SPECIAUX               </v>
      </c>
      <c r="J840" s="109" t="s">
        <v>525</v>
      </c>
      <c r="K840" s="104" t="s">
        <v>526</v>
      </c>
      <c r="L840" s="104" t="s">
        <v>525</v>
      </c>
      <c r="M840" s="104" t="s">
        <v>525</v>
      </c>
      <c r="N840" s="104" t="s">
        <v>525</v>
      </c>
      <c r="O840" s="104" t="s">
        <v>525</v>
      </c>
      <c r="P840" s="104"/>
      <c r="Q840" s="104"/>
      <c r="R840" s="104"/>
      <c r="S840" s="104"/>
      <c r="T840" s="104"/>
      <c r="U840" s="114"/>
      <c r="V840" s="123">
        <v>43581</v>
      </c>
      <c r="W840" s="117" t="s">
        <v>537</v>
      </c>
      <c r="X840" s="117" t="s">
        <v>553</v>
      </c>
      <c r="Y840" s="128" t="s">
        <v>1131</v>
      </c>
      <c r="Z840" s="123">
        <v>43495</v>
      </c>
      <c r="AA840" s="132" t="s">
        <v>1028</v>
      </c>
      <c r="AB840" s="151">
        <f>IF('SUIVI DES VERIFICATIONS'!$V840="","",IF('SUIVI DES VERIFICATIONS'!$V840&lt;='SUIVI DES VERIFICATIONS'!$AD840,0,'SUIVI DES VERIFICATIONS'!$V840-'SUIVI DES VERIFICATIONS'!$AD840))</f>
        <v>57</v>
      </c>
      <c r="AC840" s="134" t="str">
        <f t="shared" si="28"/>
        <v>FEVRIER</v>
      </c>
      <c r="AD840" s="135">
        <f>VLOOKUP('SUIVI DES VERIFICATIONS'!$AC840,'Liste 2'!$D$1:$E$12,2,FALSE)</f>
        <v>43524</v>
      </c>
      <c r="AE840" s="134">
        <f>IF('SUIVI DES VERIFICATIONS'!$V840="","",(MONTH('SUIVI DES VERIFICATIONS'!$V840))-(MONTH('SUIVI DES VERIFICATIONS'!$AD840)))</f>
        <v>2</v>
      </c>
      <c r="AF840" s="134" t="str">
        <f>IF(V840="","",VLOOKUP(MONTH(V840),LISTES!$A$15:$B$26,2,FALSE))</f>
        <v>AVRIL</v>
      </c>
      <c r="AG840" s="136"/>
      <c r="AH840" s="81"/>
      <c r="AI840" s="81"/>
      <c r="AJ840" s="81" t="s">
        <v>529</v>
      </c>
      <c r="AK840" s="116">
        <v>43598</v>
      </c>
      <c r="AL840" s="81"/>
      <c r="AM840" s="117"/>
      <c r="AN840" s="128"/>
      <c r="AO840" s="163">
        <f>IF('SUIVI DES VERIFICATIONS'!$V840&gt;0,IF('SUIVI DES VERIFICATIONS'!$W840="",1,0),0)</f>
        <v>0</v>
      </c>
      <c r="AP840" s="137">
        <f>IF('SUIVI DES VERIFICATIONS'!$V840&gt;0,IF('SUIVI DES VERIFICATIONS'!$X840="",1,0),0)</f>
        <v>0</v>
      </c>
      <c r="AQ840" s="137">
        <f>IF('SUIVI DES VERIFICATIONS'!$V840&gt;0,IF('SUIVI DES VERIFICATIONS'!$AG840="",1,0),0)</f>
        <v>1</v>
      </c>
      <c r="AR840" s="152" t="str">
        <f>IF(Y840="","",VLOOKUP(Y840,'[1]TABLEAU LC1'!A:A,1,FALSE))</f>
        <v>2019-1468</v>
      </c>
    </row>
    <row r="841" spans="1:44" ht="30" customHeight="1">
      <c r="A841" s="94" t="str">
        <f t="shared" si="29"/>
        <v>43104-1--3</v>
      </c>
      <c r="B841" s="88">
        <v>43104</v>
      </c>
      <c r="C841" s="87" t="str">
        <f>VLOOKUP(A841,'Liste détentions mat2k'!$A$1:$I$2946,3,FALSE)</f>
        <v xml:space="preserve">SIMU TOULON                   </v>
      </c>
      <c r="D841" s="89">
        <v>1</v>
      </c>
      <c r="E841" s="89"/>
      <c r="F841" s="89">
        <v>3</v>
      </c>
      <c r="G841" s="87" t="str">
        <f>IF('SUIVI DES VERIFICATIONS'!$D841="","",VLOOKUP(A841,'Liste détentions mat2k'!$A$1:$I$2946,5,FALSE))</f>
        <v xml:space="preserve">SERVICE UNIQUE                </v>
      </c>
      <c r="H841" s="87" t="str">
        <f>IF('SUIVI DES VERIFICATIONS'!$E841="","",VLOOKUP(A841,'Liste détentions mat2k'!$A$1:$I$2946,7,FALSE))</f>
        <v/>
      </c>
      <c r="I841" s="101" t="str">
        <f>IF('SUIVI DES VERIFICATIONS'!$F841="","",VLOOKUP(A841,'Liste détentions mat2k'!$A$1:$I$2946,9,FALSE))</f>
        <v xml:space="preserve">AUDIOVISUEL SIMU              </v>
      </c>
      <c r="J841" s="108" t="s">
        <v>525</v>
      </c>
      <c r="K841" s="105" t="s">
        <v>525</v>
      </c>
      <c r="L841" s="105" t="s">
        <v>525</v>
      </c>
      <c r="M841" s="105" t="s">
        <v>525</v>
      </c>
      <c r="N841" s="105" t="s">
        <v>525</v>
      </c>
      <c r="O841" s="105" t="s">
        <v>526</v>
      </c>
      <c r="P841" s="105"/>
      <c r="Q841" s="105"/>
      <c r="R841" s="105"/>
      <c r="S841" s="105"/>
      <c r="T841" s="105"/>
      <c r="U841" s="113"/>
      <c r="V841" s="122">
        <v>43487</v>
      </c>
      <c r="W841" s="119" t="s">
        <v>537</v>
      </c>
      <c r="X841" s="119" t="s">
        <v>825</v>
      </c>
      <c r="Y841" s="127" t="s">
        <v>556</v>
      </c>
      <c r="Z841" s="122">
        <v>43487</v>
      </c>
      <c r="AA841" s="131"/>
      <c r="AB841" s="149">
        <f>IF('SUIVI DES VERIFICATIONS'!$V841="","",IF('SUIVI DES VERIFICATIONS'!$V841&lt;='SUIVI DES VERIFICATIONS'!$AD841,0,'SUIVI DES VERIFICATIONS'!$V841-'SUIVI DES VERIFICATIONS'!$AD841))</f>
        <v>0</v>
      </c>
      <c r="AC841" s="138" t="str">
        <f t="shared" si="28"/>
        <v>JUIN</v>
      </c>
      <c r="AD841" s="139">
        <f>VLOOKUP('SUIVI DES VERIFICATIONS'!$AC841,'Liste 2'!$D$1:$E$12,2,FALSE)</f>
        <v>43646</v>
      </c>
      <c r="AE841" s="138">
        <f>IF('SUIVI DES VERIFICATIONS'!$V841="","",(MONTH('SUIVI DES VERIFICATIONS'!$V841))-(MONTH('SUIVI DES VERIFICATIONS'!$AD841)))</f>
        <v>-5</v>
      </c>
      <c r="AF841" s="138" t="str">
        <f>IF(V841="","",VLOOKUP(MONTH(V841),LISTES!$A$15:$B$26,2,FALSE))</f>
        <v>JANVIER</v>
      </c>
      <c r="AG841" s="140" t="s">
        <v>6</v>
      </c>
      <c r="AH841" s="87"/>
      <c r="AI841" s="87"/>
      <c r="AJ841" s="87"/>
      <c r="AK841" s="118"/>
      <c r="AL841" s="87"/>
      <c r="AM841" s="119"/>
      <c r="AN841" s="127"/>
      <c r="AO841" s="162">
        <f>IF('SUIVI DES VERIFICATIONS'!$V841&gt;0,IF('SUIVI DES VERIFICATIONS'!$W841="",1,0),0)</f>
        <v>0</v>
      </c>
      <c r="AP841" s="141">
        <f>IF('SUIVI DES VERIFICATIONS'!$V841&gt;0,IF('SUIVI DES VERIFICATIONS'!$X841="",1,0),0)</f>
        <v>0</v>
      </c>
      <c r="AQ841" s="141">
        <f>IF('SUIVI DES VERIFICATIONS'!$V841&gt;0,IF('SUIVI DES VERIFICATIONS'!$AG841="",1,0),0)</f>
        <v>0</v>
      </c>
      <c r="AR841" s="150" t="str">
        <f>IF(Y841="","",VLOOKUP(Y841,'[1]TABLEAU LC1'!A:A,1,FALSE))</f>
        <v>2019-90</v>
      </c>
    </row>
    <row r="842" spans="1:44" ht="90" customHeight="1">
      <c r="A842" s="95" t="str">
        <f t="shared" si="29"/>
        <v>43104-1--5</v>
      </c>
      <c r="B842" s="85">
        <v>43104</v>
      </c>
      <c r="C842" s="81" t="str">
        <f>VLOOKUP(A842,'Liste détentions mat2k'!$A$1:$I$2946,3,FALSE)</f>
        <v xml:space="preserve">SIMU TOULON                   </v>
      </c>
      <c r="D842" s="86">
        <v>1</v>
      </c>
      <c r="E842" s="86"/>
      <c r="F842" s="86">
        <v>5</v>
      </c>
      <c r="G842" s="81" t="str">
        <f>IF('SUIVI DES VERIFICATIONS'!$D842="","",VLOOKUP(A842,'Liste détentions mat2k'!$A$1:$I$2946,5,FALSE))</f>
        <v xml:space="preserve">SERVICE UNIQUE                </v>
      </c>
      <c r="H842" s="81" t="str">
        <f>IF('SUIVI DES VERIFICATIONS'!$E842="","",VLOOKUP(A842,'Liste détentions mat2k'!$A$1:$I$2946,7,FALSE))</f>
        <v/>
      </c>
      <c r="I842" s="102" t="str">
        <f>IF('SUIVI DES VERIFICATIONS'!$F842="","",VLOOKUP(A842,'Liste détentions mat2k'!$A$1:$I$2946,9,FALSE))</f>
        <v xml:space="preserve">GROS OUTILLAGE SIMU           </v>
      </c>
      <c r="J842" s="109" t="s">
        <v>525</v>
      </c>
      <c r="K842" s="104" t="s">
        <v>526</v>
      </c>
      <c r="L842" s="104" t="s">
        <v>525</v>
      </c>
      <c r="M842" s="104" t="s">
        <v>525</v>
      </c>
      <c r="N842" s="104" t="s">
        <v>525</v>
      </c>
      <c r="O842" s="104" t="s">
        <v>525</v>
      </c>
      <c r="P842" s="104"/>
      <c r="Q842" s="104"/>
      <c r="R842" s="104"/>
      <c r="S842" s="104"/>
      <c r="T842" s="104"/>
      <c r="U842" s="114"/>
      <c r="V842" s="123"/>
      <c r="W842" s="117"/>
      <c r="X842" s="117"/>
      <c r="Y842" s="128"/>
      <c r="Z842" s="123">
        <v>43495</v>
      </c>
      <c r="AA842" s="132"/>
      <c r="AB842" s="151" t="str">
        <f>IF('SUIVI DES VERIFICATIONS'!$V842="","",IF('SUIVI DES VERIFICATIONS'!$V842&lt;='SUIVI DES VERIFICATIONS'!$AD842,0,'SUIVI DES VERIFICATIONS'!$V842-'SUIVI DES VERIFICATIONS'!$AD842))</f>
        <v/>
      </c>
      <c r="AC842" s="134" t="str">
        <f t="shared" si="28"/>
        <v>FEVRIER</v>
      </c>
      <c r="AD842" s="135">
        <f>VLOOKUP('SUIVI DES VERIFICATIONS'!$AC842,'Liste 2'!$D$1:$E$12,2,FALSE)</f>
        <v>43524</v>
      </c>
      <c r="AE842" s="134" t="str">
        <f>IF('SUIVI DES VERIFICATIONS'!$V842="","",(MONTH('SUIVI DES VERIFICATIONS'!$V842))-(MONTH('SUIVI DES VERIFICATIONS'!$AD842)))</f>
        <v/>
      </c>
      <c r="AF842" s="134" t="str">
        <f>IF(V842="","",VLOOKUP(MONTH(V842),LISTES!$A$15:$B$26,2,FALSE))</f>
        <v/>
      </c>
      <c r="AG842" s="136"/>
      <c r="AH842" s="81"/>
      <c r="AI842" s="81"/>
      <c r="AJ842" s="81" t="s">
        <v>529</v>
      </c>
      <c r="AK842" s="116"/>
      <c r="AL842" s="81"/>
      <c r="AM842" s="117"/>
      <c r="AN842" s="128"/>
      <c r="AO842" s="163">
        <f>IF('SUIVI DES VERIFICATIONS'!$V842&gt;0,IF('SUIVI DES VERIFICATIONS'!$W842="",1,0),0)</f>
        <v>0</v>
      </c>
      <c r="AP842" s="137">
        <f>IF('SUIVI DES VERIFICATIONS'!$V842&gt;0,IF('SUIVI DES VERIFICATIONS'!$X842="",1,0),0)</f>
        <v>0</v>
      </c>
      <c r="AQ842" s="137">
        <f>IF('SUIVI DES VERIFICATIONS'!$V842&gt;0,IF('SUIVI DES VERIFICATIONS'!$AG842="",1,0),0)</f>
        <v>0</v>
      </c>
      <c r="AR842" s="152" t="str">
        <f>IF(Y842="","",VLOOKUP(Y842,'[1]TABLEAU LC1'!A:A,1,FALSE))</f>
        <v/>
      </c>
    </row>
    <row r="843" spans="1:44" ht="53.25" customHeight="1">
      <c r="A843" s="94" t="str">
        <f t="shared" si="29"/>
        <v>43104-1--6</v>
      </c>
      <c r="B843" s="88">
        <v>43104</v>
      </c>
      <c r="C843" s="87" t="str">
        <f>VLOOKUP(A843,'Liste détentions mat2k'!$A$1:$I$2946,3,FALSE)</f>
        <v xml:space="preserve">SIMU TOULON                   </v>
      </c>
      <c r="D843" s="89">
        <v>1</v>
      </c>
      <c r="E843" s="89"/>
      <c r="F843" s="89">
        <v>6</v>
      </c>
      <c r="G843" s="87" t="str">
        <f>IF('SUIVI DES VERIFICATIONS'!$D843="","",VLOOKUP(A843,'Liste détentions mat2k'!$A$1:$I$2946,5,FALSE))</f>
        <v xml:space="preserve">SERVICE UNIQUE                </v>
      </c>
      <c r="H843" s="87" t="str">
        <f>IF('SUIVI DES VERIFICATIONS'!$E843="","",VLOOKUP(A843,'Liste détentions mat2k'!$A$1:$I$2946,7,FALSE))</f>
        <v/>
      </c>
      <c r="I843" s="101" t="str">
        <f>IF('SUIVI DES VERIFICATIONS'!$F843="","",VLOOKUP(A843,'Liste détentions mat2k'!$A$1:$I$2946,9,FALSE))</f>
        <v xml:space="preserve">MATERIEL DE SURETE SIMU       </v>
      </c>
      <c r="J843" s="108" t="s">
        <v>525</v>
      </c>
      <c r="K843" s="105" t="s">
        <v>526</v>
      </c>
      <c r="L843" s="105" t="s">
        <v>525</v>
      </c>
      <c r="M843" s="105" t="s">
        <v>525</v>
      </c>
      <c r="N843" s="105" t="s">
        <v>525</v>
      </c>
      <c r="O843" s="105" t="s">
        <v>525</v>
      </c>
      <c r="P843" s="105"/>
      <c r="Q843" s="105"/>
      <c r="R843" s="105"/>
      <c r="S843" s="105"/>
      <c r="T843" s="105"/>
      <c r="U843" s="113"/>
      <c r="V843" s="122">
        <v>43571</v>
      </c>
      <c r="W843" s="119" t="s">
        <v>537</v>
      </c>
      <c r="X843" s="119" t="s">
        <v>553</v>
      </c>
      <c r="Y843" s="127" t="s">
        <v>1130</v>
      </c>
      <c r="Z843" s="122">
        <v>43495</v>
      </c>
      <c r="AA843" s="131" t="s">
        <v>1028</v>
      </c>
      <c r="AB843" s="149">
        <f>IF('SUIVI DES VERIFICATIONS'!$V843="","",IF('SUIVI DES VERIFICATIONS'!$V843&lt;='SUIVI DES VERIFICATIONS'!$AD843,0,'SUIVI DES VERIFICATIONS'!$V843-'SUIVI DES VERIFICATIONS'!$AD843))</f>
        <v>47</v>
      </c>
      <c r="AC843" s="138" t="str">
        <f t="shared" si="28"/>
        <v>FEVRIER</v>
      </c>
      <c r="AD843" s="139">
        <f>VLOOKUP('SUIVI DES VERIFICATIONS'!$AC843,'Liste 2'!$D$1:$E$12,2,FALSE)</f>
        <v>43524</v>
      </c>
      <c r="AE843" s="138">
        <f>IF('SUIVI DES VERIFICATIONS'!$V843="","",(MONTH('SUIVI DES VERIFICATIONS'!$V843))-(MONTH('SUIVI DES VERIFICATIONS'!$AD843)))</f>
        <v>2</v>
      </c>
      <c r="AF843" s="138" t="str">
        <f>IF(V843="","",VLOOKUP(MONTH(V843),LISTES!$A$15:$B$26,2,FALSE))</f>
        <v>AVRIL</v>
      </c>
      <c r="AG843" s="140"/>
      <c r="AH843" s="87"/>
      <c r="AI843" s="87"/>
      <c r="AJ843" s="87" t="s">
        <v>529</v>
      </c>
      <c r="AK843" s="118">
        <v>43598</v>
      </c>
      <c r="AL843" s="87"/>
      <c r="AM843" s="119"/>
      <c r="AN843" s="127"/>
      <c r="AO843" s="162">
        <f>IF('SUIVI DES VERIFICATIONS'!$V843&gt;0,IF('SUIVI DES VERIFICATIONS'!$W843="",1,0),0)</f>
        <v>0</v>
      </c>
      <c r="AP843" s="141">
        <f>IF('SUIVI DES VERIFICATIONS'!$V843&gt;0,IF('SUIVI DES VERIFICATIONS'!$X843="",1,0),0)</f>
        <v>0</v>
      </c>
      <c r="AQ843" s="141">
        <f>IF('SUIVI DES VERIFICATIONS'!$V843&gt;0,IF('SUIVI DES VERIFICATIONS'!$AG843="",1,0),0)</f>
        <v>1</v>
      </c>
      <c r="AR843" s="150" t="str">
        <f>IF(Y843="","",VLOOKUP(Y843,'[1]TABLEAU LC1'!A:A,1,FALSE))</f>
        <v>2019-1467</v>
      </c>
    </row>
    <row r="844" spans="1:44" ht="30" customHeight="1">
      <c r="A844" s="95" t="str">
        <f t="shared" si="29"/>
        <v>43104-1--7</v>
      </c>
      <c r="B844" s="85">
        <v>43104</v>
      </c>
      <c r="C844" s="81" t="str">
        <f>VLOOKUP(A844,'Liste détentions mat2k'!$A$1:$I$2946,3,FALSE)</f>
        <v xml:space="preserve">SIMU TOULON                   </v>
      </c>
      <c r="D844" s="86">
        <v>1</v>
      </c>
      <c r="E844" s="86"/>
      <c r="F844" s="86">
        <v>7</v>
      </c>
      <c r="G844" s="81" t="str">
        <f>IF('SUIVI DES VERIFICATIONS'!$D844="","",VLOOKUP(A844,'Liste détentions mat2k'!$A$1:$I$2946,5,FALSE))</f>
        <v xml:space="preserve">SERVICE UNIQUE                </v>
      </c>
      <c r="H844" s="81" t="str">
        <f>IF('SUIVI DES VERIFICATIONS'!$E844="","",VLOOKUP(A844,'Liste détentions mat2k'!$A$1:$I$2946,7,FALSE))</f>
        <v/>
      </c>
      <c r="I844" s="102" t="str">
        <f>IF('SUIVI DES VERIFICATIONS'!$F844="","",VLOOKUP(A844,'Liste détentions mat2k'!$A$1:$I$2946,9,FALSE))</f>
        <v xml:space="preserve">ELECTRO MENAGER               </v>
      </c>
      <c r="J844" s="109" t="s">
        <v>525</v>
      </c>
      <c r="K844" s="104" t="s">
        <v>525</v>
      </c>
      <c r="L844" s="104" t="s">
        <v>525</v>
      </c>
      <c r="M844" s="104" t="s">
        <v>525</v>
      </c>
      <c r="N844" s="104" t="s">
        <v>526</v>
      </c>
      <c r="O844" s="104" t="s">
        <v>525</v>
      </c>
      <c r="P844" s="104"/>
      <c r="Q844" s="104"/>
      <c r="R844" s="104"/>
      <c r="S844" s="104"/>
      <c r="T844" s="104"/>
      <c r="U844" s="114"/>
      <c r="V844" s="123">
        <v>43578</v>
      </c>
      <c r="W844" s="117" t="s">
        <v>542</v>
      </c>
      <c r="X844" s="117" t="s">
        <v>825</v>
      </c>
      <c r="Y844" s="128" t="s">
        <v>1093</v>
      </c>
      <c r="Z844" s="123">
        <v>43557</v>
      </c>
      <c r="AA844" s="132"/>
      <c r="AB844" s="151">
        <f>IF('SUIVI DES VERIFICATIONS'!$V844="","",IF('SUIVI DES VERIFICATIONS'!$V844&lt;='SUIVI DES VERIFICATIONS'!$AD844,0,'SUIVI DES VERIFICATIONS'!$V844-'SUIVI DES VERIFICATIONS'!$AD844))</f>
        <v>0</v>
      </c>
      <c r="AC844" s="134" t="str">
        <f t="shared" si="28"/>
        <v>MAI</v>
      </c>
      <c r="AD844" s="135">
        <f>VLOOKUP('SUIVI DES VERIFICATIONS'!$AC844,'Liste 2'!$D$1:$E$12,2,FALSE)</f>
        <v>43616</v>
      </c>
      <c r="AE844" s="134">
        <f>IF('SUIVI DES VERIFICATIONS'!$V844="","",(MONTH('SUIVI DES VERIFICATIONS'!$V844))-(MONTH('SUIVI DES VERIFICATIONS'!$AD844)))</f>
        <v>-1</v>
      </c>
      <c r="AF844" s="134" t="str">
        <f>IF(V844="","",VLOOKUP(MONTH(V844),LISTES!$A$15:$B$26,2,FALSE))</f>
        <v>AVRIL</v>
      </c>
      <c r="AG844" s="136" t="s">
        <v>9</v>
      </c>
      <c r="AH844" s="81"/>
      <c r="AI844" s="81"/>
      <c r="AJ844" s="81"/>
      <c r="AK844" s="116"/>
      <c r="AL844" s="81"/>
      <c r="AM844" s="117"/>
      <c r="AN844" s="128"/>
      <c r="AO844" s="163">
        <f>IF('SUIVI DES VERIFICATIONS'!$V844&gt;0,IF('SUIVI DES VERIFICATIONS'!$W844="",1,0),0)</f>
        <v>0</v>
      </c>
      <c r="AP844" s="137">
        <f>IF('SUIVI DES VERIFICATIONS'!$V844&gt;0,IF('SUIVI DES VERIFICATIONS'!$X844="",1,0),0)</f>
        <v>0</v>
      </c>
      <c r="AQ844" s="137">
        <f>IF('SUIVI DES VERIFICATIONS'!$V844&gt;0,IF('SUIVI DES VERIFICATIONS'!$AG844="",1,0),0)</f>
        <v>0</v>
      </c>
      <c r="AR844" s="152" t="str">
        <f>IF(Y844="","",VLOOKUP(Y844,'[1]TABLEAU LC1'!A:A,1,FALSE))</f>
        <v>2019-1384</v>
      </c>
    </row>
    <row r="845" spans="1:44" ht="30" customHeight="1">
      <c r="A845" s="94" t="str">
        <f t="shared" si="29"/>
        <v>43104-1--8</v>
      </c>
      <c r="B845" s="88">
        <v>43104</v>
      </c>
      <c r="C845" s="87" t="str">
        <f>VLOOKUP(A845,'Liste détentions mat2k'!$A$1:$I$2946,3,FALSE)</f>
        <v xml:space="preserve">SIMU TOULON                   </v>
      </c>
      <c r="D845" s="89">
        <v>1</v>
      </c>
      <c r="E845" s="89"/>
      <c r="F845" s="89">
        <v>8</v>
      </c>
      <c r="G845" s="87" t="str">
        <f>IF('SUIVI DES VERIFICATIONS'!$D845="","",VLOOKUP(A845,'Liste détentions mat2k'!$A$1:$I$2946,5,FALSE))</f>
        <v xml:space="preserve">SERVICE UNIQUE                </v>
      </c>
      <c r="H845" s="87" t="str">
        <f>IF('SUIVI DES VERIFICATIONS'!$E845="","",VLOOKUP(A845,'Liste détentions mat2k'!$A$1:$I$2946,7,FALSE))</f>
        <v/>
      </c>
      <c r="I845" s="101" t="str">
        <f>IF('SUIVI DES VERIFICATIONS'!$F845="","",VLOOKUP(A845,'Liste détentions mat2k'!$A$1:$I$2946,9,FALSE))</f>
        <v xml:space="preserve">INFORMATIQUE SIMU             </v>
      </c>
      <c r="J845" s="108" t="s">
        <v>525</v>
      </c>
      <c r="K845" s="105" t="s">
        <v>525</v>
      </c>
      <c r="L845" s="105" t="s">
        <v>525</v>
      </c>
      <c r="M845" s="105" t="s">
        <v>526</v>
      </c>
      <c r="N845" s="105" t="s">
        <v>525</v>
      </c>
      <c r="O845" s="105" t="s">
        <v>525</v>
      </c>
      <c r="P845" s="105"/>
      <c r="Q845" s="105"/>
      <c r="R845" s="105"/>
      <c r="S845" s="105"/>
      <c r="T845" s="105"/>
      <c r="U845" s="113"/>
      <c r="V845" s="122"/>
      <c r="W845" s="119"/>
      <c r="X845" s="119"/>
      <c r="Y845" s="127"/>
      <c r="Z845" s="122">
        <v>43553</v>
      </c>
      <c r="AA845" s="131"/>
      <c r="AB845" s="149" t="str">
        <f>IF('SUIVI DES VERIFICATIONS'!$V845="","",IF('SUIVI DES VERIFICATIONS'!$V845&lt;='SUIVI DES VERIFICATIONS'!$AD845,0,'SUIVI DES VERIFICATIONS'!$V845-'SUIVI DES VERIFICATIONS'!$AD845))</f>
        <v/>
      </c>
      <c r="AC845" s="138" t="str">
        <f t="shared" si="28"/>
        <v>AVRIL</v>
      </c>
      <c r="AD845" s="139">
        <f>VLOOKUP('SUIVI DES VERIFICATIONS'!$AC845,'Liste 2'!$D$1:$E$12,2,FALSE)</f>
        <v>43585</v>
      </c>
      <c r="AE845" s="138" t="str">
        <f>IF('SUIVI DES VERIFICATIONS'!$V845="","",(MONTH('SUIVI DES VERIFICATIONS'!$V845))-(MONTH('SUIVI DES VERIFICATIONS'!$AD845)))</f>
        <v/>
      </c>
      <c r="AF845" s="138" t="str">
        <f>IF(V845="","",VLOOKUP(MONTH(V845),LISTES!$A$15:$B$26,2,FALSE))</f>
        <v/>
      </c>
      <c r="AG845" s="140"/>
      <c r="AH845" s="87"/>
      <c r="AI845" s="87"/>
      <c r="AJ845" s="87"/>
      <c r="AK845" s="118"/>
      <c r="AL845" s="87"/>
      <c r="AM845" s="119"/>
      <c r="AN845" s="127"/>
      <c r="AO845" s="162">
        <f>IF('SUIVI DES VERIFICATIONS'!$V845&gt;0,IF('SUIVI DES VERIFICATIONS'!$W845="",1,0),0)</f>
        <v>0</v>
      </c>
      <c r="AP845" s="141">
        <f>IF('SUIVI DES VERIFICATIONS'!$V845&gt;0,IF('SUIVI DES VERIFICATIONS'!$X845="",1,0),0)</f>
        <v>0</v>
      </c>
      <c r="AQ845" s="141">
        <f>IF('SUIVI DES VERIFICATIONS'!$V845&gt;0,IF('SUIVI DES VERIFICATIONS'!$AG845="",1,0),0)</f>
        <v>0</v>
      </c>
      <c r="AR845" s="150" t="str">
        <f>IF(Y845="","",VLOOKUP(Y845,'[1]TABLEAU LC1'!A:A,1,FALSE))</f>
        <v/>
      </c>
    </row>
    <row r="846" spans="1:44" ht="30" customHeight="1">
      <c r="A846" s="95" t="str">
        <f t="shared" si="29"/>
        <v>43104-1--9</v>
      </c>
      <c r="B846" s="85">
        <v>43104</v>
      </c>
      <c r="C846" s="81" t="str">
        <f>VLOOKUP(A846,'Liste détentions mat2k'!$A$1:$I$2946,3,FALSE)</f>
        <v xml:space="preserve">SIMU TOULON                   </v>
      </c>
      <c r="D846" s="86">
        <v>1</v>
      </c>
      <c r="E846" s="86"/>
      <c r="F846" s="86">
        <v>9</v>
      </c>
      <c r="G846" s="81" t="str">
        <f>IF('SUIVI DES VERIFICATIONS'!$D846="","",VLOOKUP(A846,'Liste détentions mat2k'!$A$1:$I$2946,5,FALSE))</f>
        <v xml:space="preserve">SERVICE UNIQUE                </v>
      </c>
      <c r="H846" s="81" t="str">
        <f>IF('SUIVI DES VERIFICATIONS'!$E846="","",VLOOKUP(A846,'Liste détentions mat2k'!$A$1:$I$2946,7,FALSE))</f>
        <v/>
      </c>
      <c r="I846" s="102" t="str">
        <f>IF('SUIVI DES VERIFICATIONS'!$F846="","",VLOOKUP(A846,'Liste détentions mat2k'!$A$1:$I$2946,9,FALSE))</f>
        <v xml:space="preserve">VEHICULES SIMU                </v>
      </c>
      <c r="J846" s="109" t="s">
        <v>525</v>
      </c>
      <c r="K846" s="104" t="s">
        <v>525</v>
      </c>
      <c r="L846" s="104" t="s">
        <v>526</v>
      </c>
      <c r="M846" s="104" t="s">
        <v>525</v>
      </c>
      <c r="N846" s="104" t="s">
        <v>525</v>
      </c>
      <c r="O846" s="104" t="s">
        <v>525</v>
      </c>
      <c r="P846" s="104"/>
      <c r="Q846" s="104"/>
      <c r="R846" s="104"/>
      <c r="S846" s="104"/>
      <c r="T846" s="104"/>
      <c r="U846" s="114"/>
      <c r="V846" s="123">
        <v>43496</v>
      </c>
      <c r="W846" s="117" t="s">
        <v>537</v>
      </c>
      <c r="X846" s="117" t="s">
        <v>825</v>
      </c>
      <c r="Y846" s="128" t="s">
        <v>672</v>
      </c>
      <c r="Z846" s="123">
        <v>43522</v>
      </c>
      <c r="AA846" s="132"/>
      <c r="AB846" s="151">
        <f>IF('SUIVI DES VERIFICATIONS'!$V846="","",IF('SUIVI DES VERIFICATIONS'!$V846&lt;='SUIVI DES VERIFICATIONS'!$AD846,0,'SUIVI DES VERIFICATIONS'!$V846-'SUIVI DES VERIFICATIONS'!$AD846))</f>
        <v>0</v>
      </c>
      <c r="AC846" s="134" t="str">
        <f t="shared" si="28"/>
        <v>MARS</v>
      </c>
      <c r="AD846" s="135">
        <f>VLOOKUP('SUIVI DES VERIFICATIONS'!$AC846,'Liste 2'!$D$1:$E$12,2,FALSE)</f>
        <v>43555</v>
      </c>
      <c r="AE846" s="134">
        <f>IF('SUIVI DES VERIFICATIONS'!$V846="","",(MONTH('SUIVI DES VERIFICATIONS'!$V846))-(MONTH('SUIVI DES VERIFICATIONS'!$AD846)))</f>
        <v>-2</v>
      </c>
      <c r="AF846" s="134" t="str">
        <f>IF(V846="","",VLOOKUP(MONTH(V846),LISTES!$A$15:$B$26,2,FALSE))</f>
        <v>JANVIER</v>
      </c>
      <c r="AG846" s="136" t="s">
        <v>7</v>
      </c>
      <c r="AH846" s="81"/>
      <c r="AI846" s="81"/>
      <c r="AJ846" s="81"/>
      <c r="AK846" s="116"/>
      <c r="AL846" s="81" t="s">
        <v>526</v>
      </c>
      <c r="AM846" s="117"/>
      <c r="AN846" s="128"/>
      <c r="AO846" s="163">
        <f>IF('SUIVI DES VERIFICATIONS'!$V846&gt;0,IF('SUIVI DES VERIFICATIONS'!$W846="",1,0),0)</f>
        <v>0</v>
      </c>
      <c r="AP846" s="137">
        <f>IF('SUIVI DES VERIFICATIONS'!$V846&gt;0,IF('SUIVI DES VERIFICATIONS'!$X846="",1,0),0)</f>
        <v>0</v>
      </c>
      <c r="AQ846" s="137">
        <f>IF('SUIVI DES VERIFICATIONS'!$V846&gt;0,IF('SUIVI DES VERIFICATIONS'!$AG846="",1,0),0)</f>
        <v>0</v>
      </c>
      <c r="AR846" s="152" t="str">
        <f>IF(Y846="","",VLOOKUP(Y846,'[1]TABLEAU LC1'!A:A,1,FALSE))</f>
        <v>2019-372</v>
      </c>
    </row>
    <row r="847" spans="1:44" ht="30" customHeight="1">
      <c r="A847" s="94" t="str">
        <f t="shared" si="29"/>
        <v>43104-2--1</v>
      </c>
      <c r="B847" s="88">
        <v>43104</v>
      </c>
      <c r="C847" s="87" t="str">
        <f>VLOOKUP(A847,'Liste détentions mat2k'!$A$1:$I$2946,3,FALSE)</f>
        <v xml:space="preserve">SIMU TOULON                   </v>
      </c>
      <c r="D847" s="89">
        <v>2</v>
      </c>
      <c r="E847" s="89"/>
      <c r="F847" s="89">
        <v>1</v>
      </c>
      <c r="G847" s="87" t="str">
        <f>IF('SUIVI DES VERIFICATIONS'!$D847="","",VLOOKUP(A847,'Liste détentions mat2k'!$A$1:$I$2946,5,FALSE))</f>
        <v xml:space="preserve">MATERIEL ROULANT              </v>
      </c>
      <c r="H847" s="87" t="str">
        <f>IF('SUIVI DES VERIFICATIONS'!$E847="","",VLOOKUP(A847,'Liste détentions mat2k'!$A$1:$I$2946,7,FALSE))</f>
        <v/>
      </c>
      <c r="I847" s="101" t="str">
        <f>IF('SUIVI DES VERIFICATIONS'!$F847="","",VLOOKUP(A847,'Liste détentions mat2k'!$A$1:$I$2946,9,FALSE))</f>
        <v xml:space="preserve">REMORQUES                     </v>
      </c>
      <c r="J847" s="108" t="s">
        <v>525</v>
      </c>
      <c r="K847" s="105" t="s">
        <v>525</v>
      </c>
      <c r="L847" s="105" t="s">
        <v>525</v>
      </c>
      <c r="M847" s="105" t="s">
        <v>526</v>
      </c>
      <c r="N847" s="105" t="s">
        <v>525</v>
      </c>
      <c r="O847" s="105" t="s">
        <v>525</v>
      </c>
      <c r="P847" s="105"/>
      <c r="Q847" s="105"/>
      <c r="R847" s="105"/>
      <c r="S847" s="105"/>
      <c r="T847" s="105"/>
      <c r="U847" s="113"/>
      <c r="V847" s="122">
        <v>43578</v>
      </c>
      <c r="W847" s="119" t="s">
        <v>537</v>
      </c>
      <c r="X847" s="119" t="s">
        <v>825</v>
      </c>
      <c r="Y847" s="127" t="s">
        <v>1128</v>
      </c>
      <c r="Z847" s="122">
        <v>43522</v>
      </c>
      <c r="AA847" s="131"/>
      <c r="AB847" s="149">
        <f>IF('SUIVI DES VERIFICATIONS'!$V847="","",IF('SUIVI DES VERIFICATIONS'!$V847&lt;='SUIVI DES VERIFICATIONS'!$AD847,0,'SUIVI DES VERIFICATIONS'!$V847-'SUIVI DES VERIFICATIONS'!$AD847))</f>
        <v>0</v>
      </c>
      <c r="AC847" s="138" t="str">
        <f t="shared" si="28"/>
        <v>AVRIL</v>
      </c>
      <c r="AD847" s="139">
        <f>VLOOKUP('SUIVI DES VERIFICATIONS'!$AC847,'Liste 2'!$D$1:$E$12,2,FALSE)</f>
        <v>43585</v>
      </c>
      <c r="AE847" s="138">
        <f>IF('SUIVI DES VERIFICATIONS'!$V847="","",(MONTH('SUIVI DES VERIFICATIONS'!$V847))-(MONTH('SUIVI DES VERIFICATIONS'!$AD847)))</f>
        <v>0</v>
      </c>
      <c r="AF847" s="138" t="str">
        <f>IF(V847="","",VLOOKUP(MONTH(V847),LISTES!$A$15:$B$26,2,FALSE))</f>
        <v>AVRIL</v>
      </c>
      <c r="AG847" s="140"/>
      <c r="AH847" s="87"/>
      <c r="AI847" s="87"/>
      <c r="AJ847" s="87"/>
      <c r="AK847" s="118"/>
      <c r="AL847" s="87"/>
      <c r="AM847" s="119"/>
      <c r="AN847" s="127"/>
      <c r="AO847" s="162">
        <f>IF('SUIVI DES VERIFICATIONS'!$V847&gt;0,IF('SUIVI DES VERIFICATIONS'!$W847="",1,0),0)</f>
        <v>0</v>
      </c>
      <c r="AP847" s="141">
        <f>IF('SUIVI DES VERIFICATIONS'!$V847&gt;0,IF('SUIVI DES VERIFICATIONS'!$X847="",1,0),0)</f>
        <v>0</v>
      </c>
      <c r="AQ847" s="141">
        <f>IF('SUIVI DES VERIFICATIONS'!$V847&gt;0,IF('SUIVI DES VERIFICATIONS'!$AG847="",1,0),0)</f>
        <v>1</v>
      </c>
      <c r="AR847" s="150" t="str">
        <f>IF(Y847="","",VLOOKUP(Y847,'[1]TABLEAU LC1'!A:A,1,FALSE))</f>
        <v>2019-1465</v>
      </c>
    </row>
    <row r="848" spans="1:44" ht="30" customHeight="1">
      <c r="A848" s="95" t="str">
        <f t="shared" si="29"/>
        <v>43104-2--2</v>
      </c>
      <c r="B848" s="85">
        <v>43104</v>
      </c>
      <c r="C848" s="81" t="str">
        <f>VLOOKUP(A848,'Liste détentions mat2k'!$A$1:$I$2946,3,FALSE)</f>
        <v xml:space="preserve">SIMU TOULON                   </v>
      </c>
      <c r="D848" s="86">
        <v>2</v>
      </c>
      <c r="E848" s="86"/>
      <c r="F848" s="86">
        <v>2</v>
      </c>
      <c r="G848" s="81" t="str">
        <f>IF('SUIVI DES VERIFICATIONS'!$D848="","",VLOOKUP(A848,'Liste détentions mat2k'!$A$1:$I$2946,5,FALSE))</f>
        <v xml:space="preserve">MATERIEL ROULANT              </v>
      </c>
      <c r="H848" s="81" t="str">
        <f>IF('SUIVI DES VERIFICATIONS'!$E848="","",VLOOKUP(A848,'Liste détentions mat2k'!$A$1:$I$2946,7,FALSE))</f>
        <v/>
      </c>
      <c r="I848" s="102" t="str">
        <f>IF('SUIVI DES VERIFICATIONS'!$F848="","",VLOOKUP(A848,'Liste détentions mat2k'!$A$1:$I$2946,9,FALSE))</f>
        <v xml:space="preserve">TRACTEURS                     </v>
      </c>
      <c r="J848" s="109" t="s">
        <v>525</v>
      </c>
      <c r="K848" s="104" t="s">
        <v>525</v>
      </c>
      <c r="L848" s="104" t="s">
        <v>525</v>
      </c>
      <c r="M848" s="104" t="s">
        <v>525</v>
      </c>
      <c r="N848" s="104" t="s">
        <v>525</v>
      </c>
      <c r="O848" s="104" t="s">
        <v>526</v>
      </c>
      <c r="P848" s="104"/>
      <c r="Q848" s="104"/>
      <c r="R848" s="104"/>
      <c r="S848" s="104"/>
      <c r="T848" s="104"/>
      <c r="U848" s="114"/>
      <c r="V848" s="123">
        <v>43493</v>
      </c>
      <c r="W848" s="117" t="s">
        <v>537</v>
      </c>
      <c r="X848" s="117" t="s">
        <v>825</v>
      </c>
      <c r="Y848" s="128" t="s">
        <v>673</v>
      </c>
      <c r="Z848" s="123">
        <v>43493</v>
      </c>
      <c r="AA848" s="132"/>
      <c r="AB848" s="151">
        <f>IF('SUIVI DES VERIFICATIONS'!$V848="","",IF('SUIVI DES VERIFICATIONS'!$V848&lt;='SUIVI DES VERIFICATIONS'!$AD848,0,'SUIVI DES VERIFICATIONS'!$V848-'SUIVI DES VERIFICATIONS'!$AD848))</f>
        <v>0</v>
      </c>
      <c r="AC848" s="134" t="str">
        <f t="shared" si="28"/>
        <v>JUIN</v>
      </c>
      <c r="AD848" s="135">
        <f>VLOOKUP('SUIVI DES VERIFICATIONS'!$AC848,'Liste 2'!$D$1:$E$12,2,FALSE)</f>
        <v>43646</v>
      </c>
      <c r="AE848" s="134">
        <f>IF('SUIVI DES VERIFICATIONS'!$V848="","",(MONTH('SUIVI DES VERIFICATIONS'!$V848))-(MONTH('SUIVI DES VERIFICATIONS'!$AD848)))</f>
        <v>-5</v>
      </c>
      <c r="AF848" s="134" t="str">
        <f>IF(V848="","",VLOOKUP(MONTH(V848),LISTES!$A$15:$B$26,2,FALSE))</f>
        <v>JANVIER</v>
      </c>
      <c r="AG848" s="136" t="s">
        <v>7</v>
      </c>
      <c r="AH848" s="81"/>
      <c r="AI848" s="81"/>
      <c r="AJ848" s="81"/>
      <c r="AK848" s="116"/>
      <c r="AL848" s="81" t="s">
        <v>526</v>
      </c>
      <c r="AM848" s="117"/>
      <c r="AN848" s="128"/>
      <c r="AO848" s="163">
        <f>IF('SUIVI DES VERIFICATIONS'!$V848&gt;0,IF('SUIVI DES VERIFICATIONS'!$W848="",1,0),0)</f>
        <v>0</v>
      </c>
      <c r="AP848" s="137">
        <f>IF('SUIVI DES VERIFICATIONS'!$V848&gt;0,IF('SUIVI DES VERIFICATIONS'!$X848="",1,0),0)</f>
        <v>0</v>
      </c>
      <c r="AQ848" s="137">
        <f>IF('SUIVI DES VERIFICATIONS'!$V848&gt;0,IF('SUIVI DES VERIFICATIONS'!$AG848="",1,0),0)</f>
        <v>0</v>
      </c>
      <c r="AR848" s="152" t="str">
        <f>IF(Y848="","",VLOOKUP(Y848,'[1]TABLEAU LC1'!A:A,1,FALSE))</f>
        <v>2019-374</v>
      </c>
    </row>
    <row r="849" spans="1:44" ht="30" customHeight="1">
      <c r="A849" s="94" t="str">
        <f t="shared" si="29"/>
        <v>43104-2--3</v>
      </c>
      <c r="B849" s="88">
        <v>43104</v>
      </c>
      <c r="C849" s="87" t="str">
        <f>VLOOKUP(A849,'Liste détentions mat2k'!$A$1:$I$2946,3,FALSE)</f>
        <v xml:space="preserve">SIMU TOULON                   </v>
      </c>
      <c r="D849" s="89">
        <v>2</v>
      </c>
      <c r="E849" s="89"/>
      <c r="F849" s="89">
        <v>3</v>
      </c>
      <c r="G849" s="87" t="str">
        <f>IF('SUIVI DES VERIFICATIONS'!$D849="","",VLOOKUP(A849,'Liste détentions mat2k'!$A$1:$I$2946,5,FALSE))</f>
        <v xml:space="preserve">MATERIEL ROULANT              </v>
      </c>
      <c r="H849" s="87" t="str">
        <f>IF('SUIVI DES VERIFICATIONS'!$E849="","",VLOOKUP(A849,'Liste détentions mat2k'!$A$1:$I$2946,7,FALSE))</f>
        <v/>
      </c>
      <c r="I849" s="101" t="str">
        <f>IF('SUIVI DES VERIFICATIONS'!$F849="","",VLOOKUP(A849,'Liste détentions mat2k'!$A$1:$I$2946,9,FALSE))</f>
        <v xml:space="preserve">ELEVATEURS                    </v>
      </c>
      <c r="J849" s="108" t="s">
        <v>525</v>
      </c>
      <c r="K849" s="105" t="s">
        <v>525</v>
      </c>
      <c r="L849" s="105" t="s">
        <v>526</v>
      </c>
      <c r="M849" s="105" t="s">
        <v>525</v>
      </c>
      <c r="N849" s="105" t="s">
        <v>525</v>
      </c>
      <c r="O849" s="105" t="s">
        <v>525</v>
      </c>
      <c r="P849" s="105"/>
      <c r="Q849" s="105"/>
      <c r="R849" s="105"/>
      <c r="S849" s="105"/>
      <c r="T849" s="105"/>
      <c r="U849" s="113"/>
      <c r="V849" s="122">
        <v>43493</v>
      </c>
      <c r="W849" s="119" t="s">
        <v>537</v>
      </c>
      <c r="X849" s="119" t="s">
        <v>825</v>
      </c>
      <c r="Y849" s="127" t="s">
        <v>674</v>
      </c>
      <c r="Z849" s="122">
        <v>43522</v>
      </c>
      <c r="AA849" s="131"/>
      <c r="AB849" s="149">
        <f>IF('SUIVI DES VERIFICATIONS'!$V849="","",IF('SUIVI DES VERIFICATIONS'!$V849&lt;='SUIVI DES VERIFICATIONS'!$AD849,0,'SUIVI DES VERIFICATIONS'!$V849-'SUIVI DES VERIFICATIONS'!$AD849))</f>
        <v>0</v>
      </c>
      <c r="AC849" s="138" t="str">
        <f t="shared" si="28"/>
        <v>MARS</v>
      </c>
      <c r="AD849" s="139">
        <f>VLOOKUP('SUIVI DES VERIFICATIONS'!$AC849,'Liste 2'!$D$1:$E$12,2,FALSE)</f>
        <v>43555</v>
      </c>
      <c r="AE849" s="138">
        <f>IF('SUIVI DES VERIFICATIONS'!$V849="","",(MONTH('SUIVI DES VERIFICATIONS'!$V849))-(MONTH('SUIVI DES VERIFICATIONS'!$AD849)))</f>
        <v>-2</v>
      </c>
      <c r="AF849" s="138" t="str">
        <f>IF(V849="","",VLOOKUP(MONTH(V849),LISTES!$A$15:$B$26,2,FALSE))</f>
        <v>JANVIER</v>
      </c>
      <c r="AG849" s="140" t="s">
        <v>7</v>
      </c>
      <c r="AH849" s="87"/>
      <c r="AI849" s="87"/>
      <c r="AJ849" s="87"/>
      <c r="AK849" s="118"/>
      <c r="AL849" s="87" t="s">
        <v>526</v>
      </c>
      <c r="AM849" s="119"/>
      <c r="AN849" s="127"/>
      <c r="AO849" s="162">
        <f>IF('SUIVI DES VERIFICATIONS'!$V849&gt;0,IF('SUIVI DES VERIFICATIONS'!$W849="",1,0),0)</f>
        <v>0</v>
      </c>
      <c r="AP849" s="141">
        <f>IF('SUIVI DES VERIFICATIONS'!$V849&gt;0,IF('SUIVI DES VERIFICATIONS'!$X849="",1,0),0)</f>
        <v>0</v>
      </c>
      <c r="AQ849" s="141">
        <f>IF('SUIVI DES VERIFICATIONS'!$V849&gt;0,IF('SUIVI DES VERIFICATIONS'!$AG849="",1,0),0)</f>
        <v>0</v>
      </c>
      <c r="AR849" s="150" t="str">
        <f>IF(Y849="","",VLOOKUP(Y849,'[1]TABLEAU LC1'!A:A,1,FALSE))</f>
        <v>2019-377</v>
      </c>
    </row>
    <row r="850" spans="1:44" ht="30" customHeight="1">
      <c r="A850" s="95" t="str">
        <f t="shared" si="29"/>
        <v>43104-2--4</v>
      </c>
      <c r="B850" s="85">
        <v>43104</v>
      </c>
      <c r="C850" s="81" t="str">
        <f>VLOOKUP(A850,'Liste détentions mat2k'!$A$1:$I$2946,3,FALSE)</f>
        <v xml:space="preserve">SIMU TOULON                   </v>
      </c>
      <c r="D850" s="86">
        <v>2</v>
      </c>
      <c r="E850" s="86"/>
      <c r="F850" s="86">
        <v>4</v>
      </c>
      <c r="G850" s="81" t="str">
        <f>IF('SUIVI DES VERIFICATIONS'!$D850="","",VLOOKUP(A850,'Liste détentions mat2k'!$A$1:$I$2946,5,FALSE))</f>
        <v xml:space="preserve">MATERIEL ROULANT              </v>
      </c>
      <c r="H850" s="81" t="str">
        <f>IF('SUIVI DES VERIFICATIONS'!$E850="","",VLOOKUP(A850,'Liste détentions mat2k'!$A$1:$I$2946,7,FALSE))</f>
        <v/>
      </c>
      <c r="I850" s="102" t="str">
        <f>IF('SUIVI DES VERIFICATIONS'!$F850="","",VLOOKUP(A850,'Liste détentions mat2k'!$A$1:$I$2946,9,FALSE))</f>
        <v xml:space="preserve">PORTEURS                      </v>
      </c>
      <c r="J850" s="109" t="s">
        <v>525</v>
      </c>
      <c r="K850" s="104" t="s">
        <v>525</v>
      </c>
      <c r="L850" s="104" t="s">
        <v>525</v>
      </c>
      <c r="M850" s="104" t="s">
        <v>525</v>
      </c>
      <c r="N850" s="104" t="s">
        <v>526</v>
      </c>
      <c r="O850" s="104" t="s">
        <v>525</v>
      </c>
      <c r="P850" s="104"/>
      <c r="Q850" s="104"/>
      <c r="R850" s="104"/>
      <c r="S850" s="104"/>
      <c r="T850" s="104"/>
      <c r="U850" s="114"/>
      <c r="V850" s="123">
        <v>43493</v>
      </c>
      <c r="W850" s="117" t="s">
        <v>537</v>
      </c>
      <c r="X850" s="117" t="s">
        <v>825</v>
      </c>
      <c r="Y850" s="128" t="s">
        <v>675</v>
      </c>
      <c r="Z850" s="123">
        <v>43493</v>
      </c>
      <c r="AA850" s="132"/>
      <c r="AB850" s="151">
        <f>IF('SUIVI DES VERIFICATIONS'!$V850="","",IF('SUIVI DES VERIFICATIONS'!$V850&lt;='SUIVI DES VERIFICATIONS'!$AD850,0,'SUIVI DES VERIFICATIONS'!$V850-'SUIVI DES VERIFICATIONS'!$AD850))</f>
        <v>0</v>
      </c>
      <c r="AC850" s="134" t="str">
        <f t="shared" si="28"/>
        <v>MAI</v>
      </c>
      <c r="AD850" s="135">
        <f>VLOOKUP('SUIVI DES VERIFICATIONS'!$AC850,'Liste 2'!$D$1:$E$12,2,FALSE)</f>
        <v>43616</v>
      </c>
      <c r="AE850" s="134">
        <f>IF('SUIVI DES VERIFICATIONS'!$V850="","",(MONTH('SUIVI DES VERIFICATIONS'!$V850))-(MONTH('SUIVI DES VERIFICATIONS'!$AD850)))</f>
        <v>-4</v>
      </c>
      <c r="AF850" s="134" t="str">
        <f>IF(V850="","",VLOOKUP(MONTH(V850),LISTES!$A$15:$B$26,2,FALSE))</f>
        <v>JANVIER</v>
      </c>
      <c r="AG850" s="136" t="s">
        <v>7</v>
      </c>
      <c r="AH850" s="81"/>
      <c r="AI850" s="81"/>
      <c r="AJ850" s="81" t="s">
        <v>529</v>
      </c>
      <c r="AK850" s="116">
        <v>43539</v>
      </c>
      <c r="AL850" s="81"/>
      <c r="AM850" s="117"/>
      <c r="AN850" s="128"/>
      <c r="AO850" s="163">
        <f>IF('SUIVI DES VERIFICATIONS'!$V850&gt;0,IF('SUIVI DES VERIFICATIONS'!$W850="",1,0),0)</f>
        <v>0</v>
      </c>
      <c r="AP850" s="137">
        <f>IF('SUIVI DES VERIFICATIONS'!$V850&gt;0,IF('SUIVI DES VERIFICATIONS'!$X850="",1,0),0)</f>
        <v>0</v>
      </c>
      <c r="AQ850" s="137">
        <f>IF('SUIVI DES VERIFICATIONS'!$V850&gt;0,IF('SUIVI DES VERIFICATIONS'!$AG850="",1,0),0)</f>
        <v>0</v>
      </c>
      <c r="AR850" s="152" t="str">
        <f>IF(Y850="","",VLOOKUP(Y850,'[1]TABLEAU LC1'!A:A,1,FALSE))</f>
        <v>2019-379</v>
      </c>
    </row>
    <row r="851" spans="1:44" ht="30" customHeight="1">
      <c r="A851" s="94" t="str">
        <f t="shared" si="29"/>
        <v>43104-2--5</v>
      </c>
      <c r="B851" s="88">
        <v>43104</v>
      </c>
      <c r="C851" s="87" t="str">
        <f>VLOOKUP(A851,'Liste détentions mat2k'!$A$1:$I$2946,3,FALSE)</f>
        <v xml:space="preserve">SIMU TOULON                   </v>
      </c>
      <c r="D851" s="89">
        <v>2</v>
      </c>
      <c r="E851" s="89"/>
      <c r="F851" s="89">
        <v>5</v>
      </c>
      <c r="G851" s="87" t="str">
        <f>IF('SUIVI DES VERIFICATIONS'!$D851="","",VLOOKUP(A851,'Liste détentions mat2k'!$A$1:$I$2946,5,FALSE))</f>
        <v xml:space="preserve">MATERIEL ROULANT              </v>
      </c>
      <c r="H851" s="87" t="str">
        <f>IF('SUIVI DES VERIFICATIONS'!$E851="","",VLOOKUP(A851,'Liste détentions mat2k'!$A$1:$I$2946,7,FALSE))</f>
        <v/>
      </c>
      <c r="I851" s="101" t="str">
        <f>IF('SUIVI DES VERIFICATIONS'!$F851="","",VLOOKUP(A851,'Liste détentions mat2k'!$A$1:$I$2946,9,FALSE))</f>
        <v xml:space="preserve">TRANSPALETTES                 </v>
      </c>
      <c r="J851" s="108" t="s">
        <v>525</v>
      </c>
      <c r="K851" s="105" t="s">
        <v>525</v>
      </c>
      <c r="L851" s="105" t="s">
        <v>526</v>
      </c>
      <c r="M851" s="105" t="s">
        <v>525</v>
      </c>
      <c r="N851" s="105" t="s">
        <v>525</v>
      </c>
      <c r="O851" s="105" t="s">
        <v>525</v>
      </c>
      <c r="P851" s="105"/>
      <c r="Q851" s="105"/>
      <c r="R851" s="105"/>
      <c r="S851" s="105"/>
      <c r="T851" s="105"/>
      <c r="U851" s="113"/>
      <c r="V851" s="122">
        <v>43580</v>
      </c>
      <c r="W851" s="119" t="s">
        <v>537</v>
      </c>
      <c r="X851" s="119" t="s">
        <v>553</v>
      </c>
      <c r="Y851" s="127" t="s">
        <v>1129</v>
      </c>
      <c r="Z851" s="122">
        <v>43522</v>
      </c>
      <c r="AA851" s="131"/>
      <c r="AB851" s="149">
        <f>IF('SUIVI DES VERIFICATIONS'!$V851="","",IF('SUIVI DES VERIFICATIONS'!$V851&lt;='SUIVI DES VERIFICATIONS'!$AD851,0,'SUIVI DES VERIFICATIONS'!$V851-'SUIVI DES VERIFICATIONS'!$AD851))</f>
        <v>25</v>
      </c>
      <c r="AC851" s="138" t="str">
        <f t="shared" si="28"/>
        <v>MARS</v>
      </c>
      <c r="AD851" s="139">
        <f>VLOOKUP('SUIVI DES VERIFICATIONS'!$AC851,'Liste 2'!$D$1:$E$12,2,FALSE)</f>
        <v>43555</v>
      </c>
      <c r="AE851" s="138">
        <f>IF('SUIVI DES VERIFICATIONS'!$V851="","",(MONTH('SUIVI DES VERIFICATIONS'!$V851))-(MONTH('SUIVI DES VERIFICATIONS'!$AD851)))</f>
        <v>1</v>
      </c>
      <c r="AF851" s="138" t="str">
        <f>IF(V851="","",VLOOKUP(MONTH(V851),LISTES!$A$15:$B$26,2,FALSE))</f>
        <v>AVRIL</v>
      </c>
      <c r="AG851" s="140"/>
      <c r="AH851" s="87"/>
      <c r="AI851" s="87"/>
      <c r="AJ851" s="87" t="s">
        <v>529</v>
      </c>
      <c r="AK851" s="118">
        <v>43598</v>
      </c>
      <c r="AL851" s="87"/>
      <c r="AM851" s="119"/>
      <c r="AN851" s="127"/>
      <c r="AO851" s="162">
        <f>IF('SUIVI DES VERIFICATIONS'!$V851&gt;0,IF('SUIVI DES VERIFICATIONS'!$W851="",1,0),0)</f>
        <v>0</v>
      </c>
      <c r="AP851" s="141">
        <f>IF('SUIVI DES VERIFICATIONS'!$V851&gt;0,IF('SUIVI DES VERIFICATIONS'!$X851="",1,0),0)</f>
        <v>0</v>
      </c>
      <c r="AQ851" s="141">
        <f>IF('SUIVI DES VERIFICATIONS'!$V851&gt;0,IF('SUIVI DES VERIFICATIONS'!$AG851="",1,0),0)</f>
        <v>1</v>
      </c>
      <c r="AR851" s="150" t="str">
        <f>IF(Y851="","",VLOOKUP(Y851,'[1]TABLEAU LC1'!A:A,1,FALSE))</f>
        <v>2019-1466</v>
      </c>
    </row>
    <row r="852" spans="1:44" ht="54.75" customHeight="1">
      <c r="A852" s="95" t="str">
        <f t="shared" si="29"/>
        <v>43104-3--1</v>
      </c>
      <c r="B852" s="85">
        <v>43104</v>
      </c>
      <c r="C852" s="81" t="str">
        <f>VLOOKUP(A852,'Liste détentions mat2k'!$A$1:$I$2946,3,FALSE)</f>
        <v xml:space="preserve">SIMU TOULON                   </v>
      </c>
      <c r="D852" s="86">
        <v>3</v>
      </c>
      <c r="E852" s="86"/>
      <c r="F852" s="86">
        <v>1</v>
      </c>
      <c r="G852" s="81" t="str">
        <f>IF('SUIVI DES VERIFICATIONS'!$D852="","",VLOOKUP(A852,'Liste détentions mat2k'!$A$1:$I$2946,5,FALSE))</f>
        <v xml:space="preserve">CYCLES 2 ET 3 ROUES           </v>
      </c>
      <c r="H852" s="81" t="str">
        <f>IF('SUIVI DES VERIFICATIONS'!$E852="","",VLOOKUP(A852,'Liste détentions mat2k'!$A$1:$I$2946,7,FALSE))</f>
        <v/>
      </c>
      <c r="I852" s="102" t="str">
        <f>IF('SUIVI DES VERIFICATIONS'!$F852="","",VLOOKUP(A852,'Liste détentions mat2k'!$A$1:$I$2946,9,FALSE))</f>
        <v xml:space="preserve">VELOS                         </v>
      </c>
      <c r="J852" s="109" t="s">
        <v>525</v>
      </c>
      <c r="K852" s="104" t="s">
        <v>525</v>
      </c>
      <c r="L852" s="104" t="s">
        <v>525</v>
      </c>
      <c r="M852" s="104" t="s">
        <v>526</v>
      </c>
      <c r="N852" s="104" t="s">
        <v>525</v>
      </c>
      <c r="O852" s="104" t="s">
        <v>525</v>
      </c>
      <c r="P852" s="104"/>
      <c r="Q852" s="104"/>
      <c r="R852" s="104"/>
      <c r="S852" s="104"/>
      <c r="T852" s="104"/>
      <c r="U852" s="114"/>
      <c r="V852" s="123">
        <v>43538</v>
      </c>
      <c r="W852" s="117" t="s">
        <v>537</v>
      </c>
      <c r="X852" s="117" t="s">
        <v>553</v>
      </c>
      <c r="Y852" s="128" t="s">
        <v>893</v>
      </c>
      <c r="Z852" s="123">
        <v>43539</v>
      </c>
      <c r="AA852" s="132"/>
      <c r="AB852" s="151">
        <f>IF('SUIVI DES VERIFICATIONS'!$V852="","",IF('SUIVI DES VERIFICATIONS'!$V852&lt;='SUIVI DES VERIFICATIONS'!$AD852,0,'SUIVI DES VERIFICATIONS'!$V852-'SUIVI DES VERIFICATIONS'!$AD852))</f>
        <v>0</v>
      </c>
      <c r="AC852" s="134" t="str">
        <f t="shared" si="28"/>
        <v>AVRIL</v>
      </c>
      <c r="AD852" s="135">
        <f>VLOOKUP('SUIVI DES VERIFICATIONS'!$AC852,'Liste 2'!$D$1:$E$12,2,FALSE)</f>
        <v>43585</v>
      </c>
      <c r="AE852" s="134">
        <f>IF('SUIVI DES VERIFICATIONS'!$V852="","",(MONTH('SUIVI DES VERIFICATIONS'!$V852))-(MONTH('SUIVI DES VERIFICATIONS'!$AD852)))</f>
        <v>-1</v>
      </c>
      <c r="AF852" s="134" t="str">
        <f>IF(V852="","",VLOOKUP(MONTH(V852),LISTES!$A$15:$B$26,2,FALSE))</f>
        <v>MARS</v>
      </c>
      <c r="AG852" s="136" t="s">
        <v>8</v>
      </c>
      <c r="AH852" s="81"/>
      <c r="AI852" s="81"/>
      <c r="AJ852" s="81"/>
      <c r="AK852" s="116"/>
      <c r="AL852" s="81"/>
      <c r="AM852" s="117"/>
      <c r="AN852" s="128"/>
      <c r="AO852" s="163">
        <f>IF('SUIVI DES VERIFICATIONS'!$V852&gt;0,IF('SUIVI DES VERIFICATIONS'!$W852="",1,0),0)</f>
        <v>0</v>
      </c>
      <c r="AP852" s="137">
        <f>IF('SUIVI DES VERIFICATIONS'!$V852&gt;0,IF('SUIVI DES VERIFICATIONS'!$X852="",1,0),0)</f>
        <v>0</v>
      </c>
      <c r="AQ852" s="137">
        <f>IF('SUIVI DES VERIFICATIONS'!$V852&gt;0,IF('SUIVI DES VERIFICATIONS'!$AG852="",1,0),0)</f>
        <v>0</v>
      </c>
      <c r="AR852" s="152" t="str">
        <f>IF(Y852="","",VLOOKUP(Y852,'[1]TABLEAU LC1'!A:A,1,FALSE))</f>
        <v>2019-779</v>
      </c>
    </row>
    <row r="853" spans="1:44" ht="30" customHeight="1">
      <c r="A853" s="94" t="str">
        <f t="shared" si="29"/>
        <v>43104-3--2</v>
      </c>
      <c r="B853" s="88">
        <v>43104</v>
      </c>
      <c r="C853" s="87" t="str">
        <f>VLOOKUP(A853,'Liste détentions mat2k'!$A$1:$I$2946,3,FALSE)</f>
        <v xml:space="preserve">SIMU TOULON                   </v>
      </c>
      <c r="D853" s="89">
        <v>3</v>
      </c>
      <c r="E853" s="89"/>
      <c r="F853" s="89">
        <v>2</v>
      </c>
      <c r="G853" s="87" t="str">
        <f>IF('SUIVI DES VERIFICATIONS'!$D853="","",VLOOKUP(A853,'Liste détentions mat2k'!$A$1:$I$2946,5,FALSE))</f>
        <v xml:space="preserve">CYCLES 2 ET 3 ROUES           </v>
      </c>
      <c r="H853" s="87" t="str">
        <f>IF('SUIVI DES VERIFICATIONS'!$E853="","",VLOOKUP(A853,'Liste détentions mat2k'!$A$1:$I$2946,7,FALSE))</f>
        <v/>
      </c>
      <c r="I853" s="101" t="str">
        <f>IF('SUIVI DES VERIFICATIONS'!$F853="","",VLOOKUP(A853,'Liste détentions mat2k'!$A$1:$I$2946,9,FALSE))</f>
        <v xml:space="preserve">CYCLOMOTEURS                  </v>
      </c>
      <c r="J853" s="108" t="s">
        <v>525</v>
      </c>
      <c r="K853" s="105" t="s">
        <v>525</v>
      </c>
      <c r="L853" s="105" t="s">
        <v>525</v>
      </c>
      <c r="M853" s="105" t="s">
        <v>525</v>
      </c>
      <c r="N853" s="105" t="s">
        <v>526</v>
      </c>
      <c r="O853" s="105" t="s">
        <v>525</v>
      </c>
      <c r="P853" s="105"/>
      <c r="Q853" s="105"/>
      <c r="R853" s="105"/>
      <c r="S853" s="105"/>
      <c r="T853" s="105"/>
      <c r="U853" s="113"/>
      <c r="V853" s="122"/>
      <c r="W853" s="119"/>
      <c r="X853" s="119"/>
      <c r="Y853" s="127"/>
      <c r="Z853" s="122">
        <v>43557</v>
      </c>
      <c r="AA853" s="131"/>
      <c r="AB853" s="149" t="str">
        <f>IF('SUIVI DES VERIFICATIONS'!$V853="","",IF('SUIVI DES VERIFICATIONS'!$V853&lt;='SUIVI DES VERIFICATIONS'!$AD853,0,'SUIVI DES VERIFICATIONS'!$V853-'SUIVI DES VERIFICATIONS'!$AD853))</f>
        <v/>
      </c>
      <c r="AC853" s="138" t="str">
        <f t="shared" si="28"/>
        <v>MAI</v>
      </c>
      <c r="AD853" s="139">
        <f>VLOOKUP('SUIVI DES VERIFICATIONS'!$AC853,'Liste 2'!$D$1:$E$12,2,FALSE)</f>
        <v>43616</v>
      </c>
      <c r="AE853" s="138" t="str">
        <f>IF('SUIVI DES VERIFICATIONS'!$V853="","",(MONTH('SUIVI DES VERIFICATIONS'!$V853))-(MONTH('SUIVI DES VERIFICATIONS'!$AD853)))</f>
        <v/>
      </c>
      <c r="AF853" s="138" t="str">
        <f>IF(V853="","",VLOOKUP(MONTH(V853),LISTES!$A$15:$B$26,2,FALSE))</f>
        <v/>
      </c>
      <c r="AG853" s="140"/>
      <c r="AH853" s="87"/>
      <c r="AI853" s="87"/>
      <c r="AJ853" s="87"/>
      <c r="AK853" s="118"/>
      <c r="AL853" s="87"/>
      <c r="AM853" s="119"/>
      <c r="AN853" s="127"/>
      <c r="AO853" s="162">
        <f>IF('SUIVI DES VERIFICATIONS'!$V853&gt;0,IF('SUIVI DES VERIFICATIONS'!$W853="",1,0),0)</f>
        <v>0</v>
      </c>
      <c r="AP853" s="141">
        <f>IF('SUIVI DES VERIFICATIONS'!$V853&gt;0,IF('SUIVI DES VERIFICATIONS'!$X853="",1,0),0)</f>
        <v>0</v>
      </c>
      <c r="AQ853" s="141">
        <f>IF('SUIVI DES VERIFICATIONS'!$V853&gt;0,IF('SUIVI DES VERIFICATIONS'!$AG853="",1,0),0)</f>
        <v>0</v>
      </c>
      <c r="AR853" s="150" t="str">
        <f>IF(Y853="","",VLOOKUP(Y853,'[1]TABLEAU LC1'!A:A,1,FALSE))</f>
        <v/>
      </c>
    </row>
    <row r="854" spans="1:44" ht="30" customHeight="1">
      <c r="A854" s="95" t="str">
        <f t="shared" si="29"/>
        <v>43104-3--3</v>
      </c>
      <c r="B854" s="85">
        <v>43104</v>
      </c>
      <c r="C854" s="81" t="str">
        <f>VLOOKUP(A854,'Liste détentions mat2k'!$A$1:$I$2946,3,FALSE)</f>
        <v xml:space="preserve">SIMU TOULON                   </v>
      </c>
      <c r="D854" s="86">
        <v>3</v>
      </c>
      <c r="E854" s="86"/>
      <c r="F854" s="86">
        <v>3</v>
      </c>
      <c r="G854" s="81" t="str">
        <f>IF('SUIVI DES VERIFICATIONS'!$D854="","",VLOOKUP(A854,'Liste détentions mat2k'!$A$1:$I$2946,5,FALSE))</f>
        <v xml:space="preserve">CYCLES 2 ET 3 ROUES           </v>
      </c>
      <c r="H854" s="81" t="str">
        <f>IF('SUIVI DES VERIFICATIONS'!$E854="","",VLOOKUP(A854,'Liste détentions mat2k'!$A$1:$I$2946,7,FALSE))</f>
        <v/>
      </c>
      <c r="I854" s="102" t="str">
        <f>IF('SUIVI DES VERIFICATIONS'!$F854="","",VLOOKUP(A854,'Liste détentions mat2k'!$A$1:$I$2946,9,FALSE))</f>
        <v xml:space="preserve">SCOOTERS                      </v>
      </c>
      <c r="J854" s="109" t="s">
        <v>525</v>
      </c>
      <c r="K854" s="104" t="s">
        <v>525</v>
      </c>
      <c r="L854" s="104" t="s">
        <v>525</v>
      </c>
      <c r="M854" s="104" t="s">
        <v>525</v>
      </c>
      <c r="N854" s="104" t="s">
        <v>526</v>
      </c>
      <c r="O854" s="104" t="s">
        <v>525</v>
      </c>
      <c r="P854" s="104"/>
      <c r="Q854" s="104"/>
      <c r="R854" s="104"/>
      <c r="S854" s="104"/>
      <c r="T854" s="104"/>
      <c r="U854" s="114"/>
      <c r="V854" s="123">
        <v>43503</v>
      </c>
      <c r="W854" s="117" t="s">
        <v>537</v>
      </c>
      <c r="X854" s="117" t="s">
        <v>825</v>
      </c>
      <c r="Y854" s="128" t="s">
        <v>676</v>
      </c>
      <c r="Z854" s="123">
        <v>43503</v>
      </c>
      <c r="AA854" s="132"/>
      <c r="AB854" s="151">
        <f>IF('SUIVI DES VERIFICATIONS'!$V854="","",IF('SUIVI DES VERIFICATIONS'!$V854&lt;='SUIVI DES VERIFICATIONS'!$AD854,0,'SUIVI DES VERIFICATIONS'!$V854-'SUIVI DES VERIFICATIONS'!$AD854))</f>
        <v>0</v>
      </c>
      <c r="AC854" s="134" t="str">
        <f t="shared" si="28"/>
        <v>MAI</v>
      </c>
      <c r="AD854" s="135">
        <f>VLOOKUP('SUIVI DES VERIFICATIONS'!$AC854,'Liste 2'!$D$1:$E$12,2,FALSE)</f>
        <v>43616</v>
      </c>
      <c r="AE854" s="134">
        <f>IF('SUIVI DES VERIFICATIONS'!$V854="","",(MONTH('SUIVI DES VERIFICATIONS'!$V854))-(MONTH('SUIVI DES VERIFICATIONS'!$AD854)))</f>
        <v>-3</v>
      </c>
      <c r="AF854" s="134" t="str">
        <f>IF(V854="","",VLOOKUP(MONTH(V854),LISTES!$A$15:$B$26,2,FALSE))</f>
        <v>FEVRIER</v>
      </c>
      <c r="AG854" s="136" t="s">
        <v>7</v>
      </c>
      <c r="AH854" s="81"/>
      <c r="AI854" s="81"/>
      <c r="AJ854" s="81"/>
      <c r="AK854" s="116"/>
      <c r="AL854" s="81"/>
      <c r="AM854" s="117"/>
      <c r="AN854" s="128"/>
      <c r="AO854" s="163">
        <f>IF('SUIVI DES VERIFICATIONS'!$V854&gt;0,IF('SUIVI DES VERIFICATIONS'!$W854="",1,0),0)</f>
        <v>0</v>
      </c>
      <c r="AP854" s="137">
        <f>IF('SUIVI DES VERIFICATIONS'!$V854&gt;0,IF('SUIVI DES VERIFICATIONS'!$X854="",1,0),0)</f>
        <v>0</v>
      </c>
      <c r="AQ854" s="137">
        <f>IF('SUIVI DES VERIFICATIONS'!$V854&gt;0,IF('SUIVI DES VERIFICATIONS'!$AG854="",1,0),0)</f>
        <v>0</v>
      </c>
      <c r="AR854" s="152" t="str">
        <f>IF(Y854="","",VLOOKUP(Y854,'[1]TABLEAU LC1'!A:A,1,FALSE))</f>
        <v>2019-381</v>
      </c>
    </row>
    <row r="855" spans="1:44" ht="30" customHeight="1">
      <c r="A855" s="94" t="str">
        <f t="shared" si="29"/>
        <v>43104-3--4</v>
      </c>
      <c r="B855" s="88">
        <v>43104</v>
      </c>
      <c r="C855" s="87" t="str">
        <f>VLOOKUP(A855,'Liste détentions mat2k'!$A$1:$I$2946,3,FALSE)</f>
        <v xml:space="preserve">SIMU TOULON                   </v>
      </c>
      <c r="D855" s="89">
        <v>3</v>
      </c>
      <c r="E855" s="89"/>
      <c r="F855" s="89">
        <v>4</v>
      </c>
      <c r="G855" s="87" t="str">
        <f>IF('SUIVI DES VERIFICATIONS'!$D855="","",VLOOKUP(A855,'Liste détentions mat2k'!$A$1:$I$2946,5,FALSE))</f>
        <v xml:space="preserve">CYCLES 2 ET 3 ROUES           </v>
      </c>
      <c r="H855" s="87" t="str">
        <f>IF('SUIVI DES VERIFICATIONS'!$E855="","",VLOOKUP(A855,'Liste détentions mat2k'!$A$1:$I$2946,7,FALSE))</f>
        <v/>
      </c>
      <c r="I855" s="101" t="str">
        <f>IF('SUIVI DES VERIFICATIONS'!$F855="","",VLOOKUP(A855,'Liste détentions mat2k'!$A$1:$I$2946,9,FALSE))</f>
        <v xml:space="preserve">TRIPORTEURS                   </v>
      </c>
      <c r="J855" s="108" t="s">
        <v>525</v>
      </c>
      <c r="K855" s="105" t="s">
        <v>525</v>
      </c>
      <c r="L855" s="105" t="s">
        <v>525</v>
      </c>
      <c r="M855" s="105" t="s">
        <v>526</v>
      </c>
      <c r="N855" s="105" t="s">
        <v>525</v>
      </c>
      <c r="O855" s="105" t="s">
        <v>525</v>
      </c>
      <c r="P855" s="105"/>
      <c r="Q855" s="105"/>
      <c r="R855" s="105"/>
      <c r="S855" s="105"/>
      <c r="T855" s="105"/>
      <c r="U855" s="113"/>
      <c r="V855" s="122">
        <v>43496</v>
      </c>
      <c r="W855" s="119" t="s">
        <v>537</v>
      </c>
      <c r="X855" s="119" t="s">
        <v>825</v>
      </c>
      <c r="Y855" s="127" t="s">
        <v>677</v>
      </c>
      <c r="Z855" s="122">
        <v>43496</v>
      </c>
      <c r="AA855" s="131"/>
      <c r="AB855" s="149">
        <f>IF('SUIVI DES VERIFICATIONS'!$V855="","",IF('SUIVI DES VERIFICATIONS'!$V855&lt;='SUIVI DES VERIFICATIONS'!$AD855,0,'SUIVI DES VERIFICATIONS'!$V855-'SUIVI DES VERIFICATIONS'!$AD855))</f>
        <v>0</v>
      </c>
      <c r="AC855" s="138" t="str">
        <f t="shared" si="28"/>
        <v>AVRIL</v>
      </c>
      <c r="AD855" s="139">
        <f>VLOOKUP('SUIVI DES VERIFICATIONS'!$AC855,'Liste 2'!$D$1:$E$12,2,FALSE)</f>
        <v>43585</v>
      </c>
      <c r="AE855" s="138">
        <f>IF('SUIVI DES VERIFICATIONS'!$V855="","",(MONTH('SUIVI DES VERIFICATIONS'!$V855))-(MONTH('SUIVI DES VERIFICATIONS'!$AD855)))</f>
        <v>-3</v>
      </c>
      <c r="AF855" s="138" t="str">
        <f>IF(V855="","",VLOOKUP(MONTH(V855),LISTES!$A$15:$B$26,2,FALSE))</f>
        <v>JANVIER</v>
      </c>
      <c r="AG855" s="140" t="s">
        <v>7</v>
      </c>
      <c r="AH855" s="87"/>
      <c r="AI855" s="87"/>
      <c r="AJ855" s="87"/>
      <c r="AK855" s="118"/>
      <c r="AL855" s="87"/>
      <c r="AM855" s="119"/>
      <c r="AN855" s="127"/>
      <c r="AO855" s="162">
        <f>IF('SUIVI DES VERIFICATIONS'!$V855&gt;0,IF('SUIVI DES VERIFICATIONS'!$W855="",1,0),0)</f>
        <v>0</v>
      </c>
      <c r="AP855" s="141">
        <f>IF('SUIVI DES VERIFICATIONS'!$V855&gt;0,IF('SUIVI DES VERIFICATIONS'!$X855="",1,0),0)</f>
        <v>0</v>
      </c>
      <c r="AQ855" s="141">
        <f>IF('SUIVI DES VERIFICATIONS'!$V855&gt;0,IF('SUIVI DES VERIFICATIONS'!$AG855="",1,0),0)</f>
        <v>0</v>
      </c>
      <c r="AR855" s="150" t="str">
        <f>IF(Y855="","",VLOOKUP(Y855,'[1]TABLEAU LC1'!A:A,1,FALSE))</f>
        <v>2019-383</v>
      </c>
    </row>
    <row r="856" spans="1:44" ht="42.75" customHeight="1">
      <c r="A856" s="95" t="str">
        <f t="shared" si="29"/>
        <v>43104-5--0</v>
      </c>
      <c r="B856" s="85">
        <v>43104</v>
      </c>
      <c r="C856" s="81" t="str">
        <f>VLOOKUP(A856,'Liste détentions mat2k'!$A$1:$I$2946,3,FALSE)</f>
        <v xml:space="preserve">SIMU TOULON                   </v>
      </c>
      <c r="D856" s="86">
        <v>5</v>
      </c>
      <c r="E856" s="86"/>
      <c r="F856" s="86">
        <v>0</v>
      </c>
      <c r="G856" s="81" t="str">
        <f>IF('SUIVI DES VERIFICATIONS'!$D856="","",VLOOKUP(A856,'Liste détentions mat2k'!$A$1:$I$2946,5,FALSE))</f>
        <v xml:space="preserve">TOURRIS                       </v>
      </c>
      <c r="H856" s="81" t="str">
        <f>IF('SUIVI DES VERIFICATIONS'!$E856="","",VLOOKUP(A856,'Liste détentions mat2k'!$A$1:$I$2946,7,FALSE))</f>
        <v/>
      </c>
      <c r="I856" s="102" t="str">
        <f>IF('SUIVI DES VERIFICATIONS'!$F856="","",VLOOKUP(A856,'Liste détentions mat2k'!$A$1:$I$2946,9,FALSE))</f>
        <v xml:space="preserve">SITE TOURRIS (VIDE)           </v>
      </c>
      <c r="J856" s="109" t="s">
        <v>525</v>
      </c>
      <c r="K856" s="104" t="s">
        <v>525</v>
      </c>
      <c r="L856" s="104" t="s">
        <v>526</v>
      </c>
      <c r="M856" s="104" t="s">
        <v>525</v>
      </c>
      <c r="N856" s="104" t="s">
        <v>525</v>
      </c>
      <c r="O856" s="104" t="s">
        <v>525</v>
      </c>
      <c r="P856" s="104"/>
      <c r="Q856" s="104"/>
      <c r="R856" s="104"/>
      <c r="S856" s="104"/>
      <c r="T856" s="104"/>
      <c r="U856" s="114"/>
      <c r="V856" s="123">
        <v>43536</v>
      </c>
      <c r="W856" s="117" t="s">
        <v>537</v>
      </c>
      <c r="X856" s="117" t="s">
        <v>553</v>
      </c>
      <c r="Y856" s="128" t="s">
        <v>894</v>
      </c>
      <c r="Z856" s="123">
        <v>43522</v>
      </c>
      <c r="AA856" s="132"/>
      <c r="AB856" s="151">
        <f>IF('SUIVI DES VERIFICATIONS'!$V856="","",IF('SUIVI DES VERIFICATIONS'!$V856&lt;='SUIVI DES VERIFICATIONS'!$AD856,0,'SUIVI DES VERIFICATIONS'!$V856-'SUIVI DES VERIFICATIONS'!$AD856))</f>
        <v>0</v>
      </c>
      <c r="AC856" s="134" t="str">
        <f t="shared" si="28"/>
        <v>MARS</v>
      </c>
      <c r="AD856" s="135">
        <f>VLOOKUP('SUIVI DES VERIFICATIONS'!$AC856,'Liste 2'!$D$1:$E$12,2,FALSE)</f>
        <v>43555</v>
      </c>
      <c r="AE856" s="134">
        <f>IF('SUIVI DES VERIFICATIONS'!$V856="","",(MONTH('SUIVI DES VERIFICATIONS'!$V856))-(MONTH('SUIVI DES VERIFICATIONS'!$AD856)))</f>
        <v>0</v>
      </c>
      <c r="AF856" s="134" t="str">
        <f>IF(V856="","",VLOOKUP(MONTH(V856),LISTES!$A$15:$B$26,2,FALSE))</f>
        <v>MARS</v>
      </c>
      <c r="AG856" s="136" t="s">
        <v>9</v>
      </c>
      <c r="AH856" s="81"/>
      <c r="AI856" s="81"/>
      <c r="AJ856" s="81"/>
      <c r="AK856" s="116"/>
      <c r="AL856" s="81"/>
      <c r="AM856" s="117" t="s">
        <v>529</v>
      </c>
      <c r="AN856" s="128"/>
      <c r="AO856" s="163">
        <f>IF('SUIVI DES VERIFICATIONS'!$V856&gt;0,IF('SUIVI DES VERIFICATIONS'!$W856="",1,0),0)</f>
        <v>0</v>
      </c>
      <c r="AP856" s="137">
        <f>IF('SUIVI DES VERIFICATIONS'!$V856&gt;0,IF('SUIVI DES VERIFICATIONS'!$X856="",1,0),0)</f>
        <v>0</v>
      </c>
      <c r="AQ856" s="137">
        <f>IF('SUIVI DES VERIFICATIONS'!$V856&gt;0,IF('SUIVI DES VERIFICATIONS'!$AG856="",1,0),0)</f>
        <v>0</v>
      </c>
      <c r="AR856" s="152" t="str">
        <f>IF(Y856="","",VLOOKUP(Y856,'[1]TABLEAU LC1'!A:A,1,FALSE))</f>
        <v>2019-785</v>
      </c>
    </row>
    <row r="857" spans="1:44" ht="30" customHeight="1">
      <c r="A857" s="94" t="str">
        <f t="shared" si="29"/>
        <v>41075-70--0</v>
      </c>
      <c r="B857" s="88">
        <v>41075</v>
      </c>
      <c r="C857" s="87" t="str">
        <f>VLOOKUP(A857,'Liste détentions mat2k'!$A$1:$I$2946,3,FALSE)</f>
        <v xml:space="preserve">SLC TOULON                    </v>
      </c>
      <c r="D857" s="89">
        <v>70</v>
      </c>
      <c r="E857" s="89"/>
      <c r="F857" s="89">
        <v>0</v>
      </c>
      <c r="G857" s="87" t="str">
        <f>IF('SUIVI DES VERIFICATIONS'!$D857="","",VLOOKUP(A857,'Liste détentions mat2k'!$A$1:$I$2946,5,FALSE))</f>
        <v xml:space="preserve">SERVICE UNIQUE                </v>
      </c>
      <c r="H857" s="87" t="str">
        <f>IF('SUIVI DES VERIFICATIONS'!$E857="","",VLOOKUP(A857,'Liste détentions mat2k'!$A$1:$I$2946,7,FALSE))</f>
        <v/>
      </c>
      <c r="I857" s="101" t="str">
        <f>IF('SUIVI DES VERIFICATIONS'!$F857="","",VLOOKUP(A857,'Liste détentions mat2k'!$A$1:$I$2946,9,FALSE))</f>
        <v xml:space="preserve">CASERNEMENT                   </v>
      </c>
      <c r="J857" s="108" t="s">
        <v>525</v>
      </c>
      <c r="K857" s="105" t="s">
        <v>525</v>
      </c>
      <c r="L857" s="105" t="s">
        <v>525</v>
      </c>
      <c r="M857" s="105" t="s">
        <v>526</v>
      </c>
      <c r="N857" s="105" t="s">
        <v>525</v>
      </c>
      <c r="O857" s="105" t="s">
        <v>525</v>
      </c>
      <c r="P857" s="105"/>
      <c r="Q857" s="105"/>
      <c r="R857" s="105"/>
      <c r="S857" s="105"/>
      <c r="T857" s="105"/>
      <c r="U857" s="113"/>
      <c r="V857" s="122">
        <v>43585</v>
      </c>
      <c r="W857" s="119" t="s">
        <v>542</v>
      </c>
      <c r="X857" s="119" t="s">
        <v>825</v>
      </c>
      <c r="Y857" s="127" t="s">
        <v>1094</v>
      </c>
      <c r="Z857" s="122">
        <v>43553</v>
      </c>
      <c r="AA857" s="131"/>
      <c r="AB857" s="149">
        <f>IF('SUIVI DES VERIFICATIONS'!$V857="","",IF('SUIVI DES VERIFICATIONS'!$V857&lt;='SUIVI DES VERIFICATIONS'!$AD857,0,'SUIVI DES VERIFICATIONS'!$V857-'SUIVI DES VERIFICATIONS'!$AD857))</f>
        <v>0</v>
      </c>
      <c r="AC857" s="138" t="str">
        <f t="shared" si="28"/>
        <v>AVRIL</v>
      </c>
      <c r="AD857" s="139">
        <f>VLOOKUP('SUIVI DES VERIFICATIONS'!$AC857,'Liste 2'!$D$1:$E$12,2,FALSE)</f>
        <v>43585</v>
      </c>
      <c r="AE857" s="138">
        <f>IF('SUIVI DES VERIFICATIONS'!$V857="","",(MONTH('SUIVI DES VERIFICATIONS'!$V857))-(MONTH('SUIVI DES VERIFICATIONS'!$AD857)))</f>
        <v>0</v>
      </c>
      <c r="AF857" s="138" t="str">
        <f>IF(V857="","",VLOOKUP(MONTH(V857),LISTES!$A$15:$B$26,2,FALSE))</f>
        <v>AVRIL</v>
      </c>
      <c r="AG857" s="140" t="s">
        <v>9</v>
      </c>
      <c r="AH857" s="87"/>
      <c r="AI857" s="87"/>
      <c r="AJ857" s="87"/>
      <c r="AK857" s="118"/>
      <c r="AL857" s="87"/>
      <c r="AM857" s="119"/>
      <c r="AN857" s="127"/>
      <c r="AO857" s="162">
        <f>IF('SUIVI DES VERIFICATIONS'!$V857&gt;0,IF('SUIVI DES VERIFICATIONS'!$W857="",1,0),0)</f>
        <v>0</v>
      </c>
      <c r="AP857" s="141">
        <f>IF('SUIVI DES VERIFICATIONS'!$V857&gt;0,IF('SUIVI DES VERIFICATIONS'!$X857="",1,0),0)</f>
        <v>0</v>
      </c>
      <c r="AQ857" s="141">
        <f>IF('SUIVI DES VERIFICATIONS'!$V857&gt;0,IF('SUIVI DES VERIFICATIONS'!$AG857="",1,0),0)</f>
        <v>0</v>
      </c>
      <c r="AR857" s="150" t="str">
        <f>IF(Y857="","",VLOOKUP(Y857,'[1]TABLEAU LC1'!A:A,1,FALSE))</f>
        <v>2019-1382</v>
      </c>
    </row>
    <row r="858" spans="1:44" ht="30" customHeight="1">
      <c r="A858" s="95" t="str">
        <f t="shared" si="29"/>
        <v>41075-70--1</v>
      </c>
      <c r="B858" s="85">
        <v>41075</v>
      </c>
      <c r="C858" s="81" t="str">
        <f>VLOOKUP(A858,'Liste détentions mat2k'!$A$1:$I$2946,3,FALSE)</f>
        <v xml:space="preserve">SLC TOULON                    </v>
      </c>
      <c r="D858" s="86">
        <v>70</v>
      </c>
      <c r="E858" s="86"/>
      <c r="F858" s="86">
        <v>1</v>
      </c>
      <c r="G858" s="81" t="str">
        <f>IF('SUIVI DES VERIFICATIONS'!$D858="","",VLOOKUP(A858,'Liste détentions mat2k'!$A$1:$I$2946,5,FALSE))</f>
        <v xml:space="preserve">SERVICE UNIQUE                </v>
      </c>
      <c r="H858" s="81" t="str">
        <f>IF('SUIVI DES VERIFICATIONS'!$E858="","",VLOOKUP(A858,'Liste détentions mat2k'!$A$1:$I$2946,7,FALSE))</f>
        <v/>
      </c>
      <c r="I858" s="102" t="str">
        <f>IF('SUIVI DES VERIFICATIONS'!$F858="","",VLOOKUP(A858,'Liste détentions mat2k'!$A$1:$I$2946,9,FALSE))</f>
        <v xml:space="preserve">INFORMATIQUE/TELEPHONIE       </v>
      </c>
      <c r="J858" s="109" t="s">
        <v>525</v>
      </c>
      <c r="K858" s="104"/>
      <c r="L858" s="104" t="s">
        <v>525</v>
      </c>
      <c r="M858" s="104" t="s">
        <v>526</v>
      </c>
      <c r="N858" s="104" t="s">
        <v>525</v>
      </c>
      <c r="O858" s="104" t="s">
        <v>525</v>
      </c>
      <c r="P858" s="104"/>
      <c r="Q858" s="104"/>
      <c r="R858" s="104"/>
      <c r="S858" s="104"/>
      <c r="T858" s="104"/>
      <c r="U858" s="114"/>
      <c r="V858" s="123">
        <v>43585</v>
      </c>
      <c r="W858" s="117" t="s">
        <v>542</v>
      </c>
      <c r="X858" s="117" t="s">
        <v>825</v>
      </c>
      <c r="Y858" s="128" t="s">
        <v>1094</v>
      </c>
      <c r="Z858" s="123">
        <v>43553</v>
      </c>
      <c r="AA858" s="132"/>
      <c r="AB858" s="151">
        <f>IF('SUIVI DES VERIFICATIONS'!$V858="","",IF('SUIVI DES VERIFICATIONS'!$V858&lt;='SUIVI DES VERIFICATIONS'!$AD858,0,'SUIVI DES VERIFICATIONS'!$V858-'SUIVI DES VERIFICATIONS'!$AD858))</f>
        <v>0</v>
      </c>
      <c r="AC858" s="134" t="str">
        <f t="shared" si="28"/>
        <v>AVRIL</v>
      </c>
      <c r="AD858" s="135">
        <f>VLOOKUP('SUIVI DES VERIFICATIONS'!$AC858,'Liste 2'!$D$1:$E$12,2,FALSE)</f>
        <v>43585</v>
      </c>
      <c r="AE858" s="134">
        <f>IF('SUIVI DES VERIFICATIONS'!$V858="","",(MONTH('SUIVI DES VERIFICATIONS'!$V858))-(MONTH('SUIVI DES VERIFICATIONS'!$AD858)))</f>
        <v>0</v>
      </c>
      <c r="AF858" s="134" t="str">
        <f>IF(V858="","",VLOOKUP(MONTH(V858),LISTES!$A$15:$B$26,2,FALSE))</f>
        <v>AVRIL</v>
      </c>
      <c r="AG858" s="136" t="s">
        <v>9</v>
      </c>
      <c r="AH858" s="81"/>
      <c r="AI858" s="81"/>
      <c r="AJ858" s="81"/>
      <c r="AK858" s="116"/>
      <c r="AL858" s="81"/>
      <c r="AM858" s="117"/>
      <c r="AN858" s="128"/>
      <c r="AO858" s="163">
        <f>IF('SUIVI DES VERIFICATIONS'!$V858&gt;0,IF('SUIVI DES VERIFICATIONS'!$W858="",1,0),0)</f>
        <v>0</v>
      </c>
      <c r="AP858" s="137">
        <f>IF('SUIVI DES VERIFICATIONS'!$V858&gt;0,IF('SUIVI DES VERIFICATIONS'!$X858="",1,0),0)</f>
        <v>0</v>
      </c>
      <c r="AQ858" s="137">
        <f>IF('SUIVI DES VERIFICATIONS'!$V858&gt;0,IF('SUIVI DES VERIFICATIONS'!$AG858="",1,0),0)</f>
        <v>0</v>
      </c>
      <c r="AR858" s="152" t="str">
        <f>IF(Y858="","",VLOOKUP(Y858,'[1]TABLEAU LC1'!A:A,1,FALSE))</f>
        <v>2019-1382</v>
      </c>
    </row>
    <row r="859" spans="1:44" ht="30" customHeight="1">
      <c r="A859" s="94" t="str">
        <f t="shared" si="29"/>
        <v>43109-1-1-10</v>
      </c>
      <c r="B859" s="88">
        <v>43109</v>
      </c>
      <c r="C859" s="87" t="str">
        <f>VLOOKUP(A859,'Liste détentions mat2k'!$A$1:$I$2946,3,FALSE)</f>
        <v xml:space="preserve">SLM TOULON                    </v>
      </c>
      <c r="D859" s="89">
        <v>1</v>
      </c>
      <c r="E859" s="89">
        <v>1</v>
      </c>
      <c r="F859" s="89">
        <v>10</v>
      </c>
      <c r="G859" s="87" t="str">
        <f>IF('SUIVI DES VERIFICATIONS'!$D859="","",VLOOKUP(A859,'Liste détentions mat2k'!$A$1:$I$2946,5,FALSE))</f>
        <v xml:space="preserve">ETAT MAJOR                    </v>
      </c>
      <c r="H859" s="87" t="str">
        <f>IF('SUIVI DES VERIFICATIONS'!$E859="","",VLOOKUP(A859,'Liste détentions mat2k'!$A$1:$I$2946,7,FALSE))</f>
        <v xml:space="preserve">CSG                           </v>
      </c>
      <c r="I859" s="101" t="str">
        <f>IF('SUIVI DES VERIFICATIONS'!$F859="","",VLOOKUP(A859,'Liste détentions mat2k'!$A$1:$I$2946,9,FALSE))</f>
        <v xml:space="preserve">PAVILLONERIE                  </v>
      </c>
      <c r="J859" s="108"/>
      <c r="K859" s="105" t="s">
        <v>525</v>
      </c>
      <c r="L859" s="105" t="s">
        <v>525</v>
      </c>
      <c r="M859" s="105" t="s">
        <v>525</v>
      </c>
      <c r="N859" s="105" t="s">
        <v>526</v>
      </c>
      <c r="O859" s="105" t="s">
        <v>525</v>
      </c>
      <c r="P859" s="105"/>
      <c r="Q859" s="105"/>
      <c r="R859" s="105"/>
      <c r="S859" s="105"/>
      <c r="T859" s="105"/>
      <c r="U859" s="113"/>
      <c r="V859" s="122"/>
      <c r="W859" s="119"/>
      <c r="X859" s="119"/>
      <c r="Y859" s="127"/>
      <c r="Z859" s="122">
        <v>43584</v>
      </c>
      <c r="AA859" s="131"/>
      <c r="AB859" s="149" t="str">
        <f>IF('SUIVI DES VERIFICATIONS'!$V859="","",IF('SUIVI DES VERIFICATIONS'!$V859&lt;='SUIVI DES VERIFICATIONS'!$AD859,0,'SUIVI DES VERIFICATIONS'!$V859-'SUIVI DES VERIFICATIONS'!$AD859))</f>
        <v/>
      </c>
      <c r="AC859" s="138" t="str">
        <f t="shared" si="28"/>
        <v>MAI</v>
      </c>
      <c r="AD859" s="139">
        <f>VLOOKUP('SUIVI DES VERIFICATIONS'!$AC859,'Liste 2'!$D$1:$E$12,2,FALSE)</f>
        <v>43616</v>
      </c>
      <c r="AE859" s="138" t="str">
        <f>IF('SUIVI DES VERIFICATIONS'!$V859="","",(MONTH('SUIVI DES VERIFICATIONS'!$V859))-(MONTH('SUIVI DES VERIFICATIONS'!$AD859)))</f>
        <v/>
      </c>
      <c r="AF859" s="138" t="str">
        <f>IF(V859="","",VLOOKUP(MONTH(V859),LISTES!$A$15:$B$26,2,FALSE))</f>
        <v/>
      </c>
      <c r="AG859" s="140"/>
      <c r="AH859" s="87"/>
      <c r="AI859" s="87"/>
      <c r="AJ859" s="87" t="s">
        <v>529</v>
      </c>
      <c r="AK859" s="118"/>
      <c r="AL859" s="87"/>
      <c r="AM859" s="119"/>
      <c r="AN859" s="127"/>
      <c r="AO859" s="162">
        <f>IF('SUIVI DES VERIFICATIONS'!$V859&gt;0,IF('SUIVI DES VERIFICATIONS'!$W859="",1,0),0)</f>
        <v>0</v>
      </c>
      <c r="AP859" s="141">
        <f>IF('SUIVI DES VERIFICATIONS'!$V859&gt;0,IF('SUIVI DES VERIFICATIONS'!$X859="",1,0),0)</f>
        <v>0</v>
      </c>
      <c r="AQ859" s="141">
        <f>IF('SUIVI DES VERIFICATIONS'!$V859&gt;0,IF('SUIVI DES VERIFICATIONS'!$AG859="",1,0),0)</f>
        <v>0</v>
      </c>
      <c r="AR859" s="150" t="str">
        <f>IF(Y859="","",VLOOKUP(Y859,'[1]TABLEAU LC1'!A:A,1,FALSE))</f>
        <v/>
      </c>
    </row>
    <row r="860" spans="1:44" ht="30" customHeight="1">
      <c r="A860" s="95" t="str">
        <f t="shared" si="29"/>
        <v>43109-1-1-2</v>
      </c>
      <c r="B860" s="85">
        <v>43109</v>
      </c>
      <c r="C860" s="81" t="str">
        <f>VLOOKUP(A860,'Liste détentions mat2k'!$A$1:$I$2946,3,FALSE)</f>
        <v xml:space="preserve">SLM TOULON                    </v>
      </c>
      <c r="D860" s="86">
        <v>1</v>
      </c>
      <c r="E860" s="86">
        <v>1</v>
      </c>
      <c r="F860" s="86">
        <v>2</v>
      </c>
      <c r="G860" s="81" t="str">
        <f>IF('SUIVI DES VERIFICATIONS'!$D860="","",VLOOKUP(A860,'Liste détentions mat2k'!$A$1:$I$2946,5,FALSE))</f>
        <v xml:space="preserve">ETAT MAJOR                    </v>
      </c>
      <c r="H860" s="81" t="str">
        <f>IF('SUIVI DES VERIFICATIONS'!$E860="","",VLOOKUP(A860,'Liste détentions mat2k'!$A$1:$I$2946,7,FALSE))</f>
        <v xml:space="preserve">CSG                           </v>
      </c>
      <c r="I860" s="102" t="str">
        <f>IF('SUIVI DES VERIFICATIONS'!$F860="","",VLOOKUP(A860,'Liste détentions mat2k'!$A$1:$I$2946,9,FALSE))</f>
        <v xml:space="preserve">CASERNEMENT                   </v>
      </c>
      <c r="J860" s="109" t="s">
        <v>525</v>
      </c>
      <c r="K860" s="104" t="s">
        <v>525</v>
      </c>
      <c r="L860" s="104" t="s">
        <v>525</v>
      </c>
      <c r="M860" s="104" t="s">
        <v>525</v>
      </c>
      <c r="N860" s="104" t="s">
        <v>525</v>
      </c>
      <c r="O860" s="104" t="s">
        <v>526</v>
      </c>
      <c r="P860" s="104"/>
      <c r="Q860" s="104"/>
      <c r="R860" s="104"/>
      <c r="S860" s="104"/>
      <c r="T860" s="104"/>
      <c r="U860" s="114"/>
      <c r="V860" s="123"/>
      <c r="W860" s="117"/>
      <c r="X860" s="117"/>
      <c r="Y860" s="128"/>
      <c r="Z860" s="123"/>
      <c r="AA860" s="132"/>
      <c r="AB860" s="151" t="str">
        <f>IF('SUIVI DES VERIFICATIONS'!$V860="","",IF('SUIVI DES VERIFICATIONS'!$V860&lt;='SUIVI DES VERIFICATIONS'!$AD860,0,'SUIVI DES VERIFICATIONS'!$V860-'SUIVI DES VERIFICATIONS'!$AD860))</f>
        <v/>
      </c>
      <c r="AC860" s="134" t="str">
        <f t="shared" si="28"/>
        <v>JUIN</v>
      </c>
      <c r="AD860" s="135">
        <f>VLOOKUP('SUIVI DES VERIFICATIONS'!$AC860,'Liste 2'!$D$1:$E$12,2,FALSE)</f>
        <v>43646</v>
      </c>
      <c r="AE860" s="134" t="str">
        <f>IF('SUIVI DES VERIFICATIONS'!$V860="","",(MONTH('SUIVI DES VERIFICATIONS'!$V860))-(MONTH('SUIVI DES VERIFICATIONS'!$AD860)))</f>
        <v/>
      </c>
      <c r="AF860" s="134" t="str">
        <f>IF(V860="","",VLOOKUP(MONTH(V860),LISTES!$A$15:$B$26,2,FALSE))</f>
        <v/>
      </c>
      <c r="AG860" s="136"/>
      <c r="AH860" s="81"/>
      <c r="AI860" s="81"/>
      <c r="AJ860" s="81"/>
      <c r="AK860" s="116"/>
      <c r="AL860" s="81"/>
      <c r="AM860" s="117"/>
      <c r="AN860" s="128"/>
      <c r="AO860" s="163">
        <f>IF('SUIVI DES VERIFICATIONS'!$V860&gt;0,IF('SUIVI DES VERIFICATIONS'!$W860="",1,0),0)</f>
        <v>0</v>
      </c>
      <c r="AP860" s="137">
        <f>IF('SUIVI DES VERIFICATIONS'!$V860&gt;0,IF('SUIVI DES VERIFICATIONS'!$X860="",1,0),0)</f>
        <v>0</v>
      </c>
      <c r="AQ860" s="137">
        <f>IF('SUIVI DES VERIFICATIONS'!$V860&gt;0,IF('SUIVI DES VERIFICATIONS'!$AG860="",1,0),0)</f>
        <v>0</v>
      </c>
      <c r="AR860" s="152" t="str">
        <f>IF(Y860="","",VLOOKUP(Y860,'[1]TABLEAU LC1'!A:A,1,FALSE))</f>
        <v/>
      </c>
    </row>
    <row r="861" spans="1:44" ht="30" customHeight="1">
      <c r="A861" s="94" t="str">
        <f t="shared" si="29"/>
        <v>43109-1-1-4</v>
      </c>
      <c r="B861" s="88">
        <v>43109</v>
      </c>
      <c r="C861" s="87" t="str">
        <f>VLOOKUP(A861,'Liste détentions mat2k'!$A$1:$I$2946,3,FALSE)</f>
        <v xml:space="preserve">SLM TOULON                    </v>
      </c>
      <c r="D861" s="89">
        <v>1</v>
      </c>
      <c r="E861" s="89">
        <v>1</v>
      </c>
      <c r="F861" s="89">
        <v>4</v>
      </c>
      <c r="G861" s="87" t="str">
        <f>IF('SUIVI DES VERIFICATIONS'!$D861="","",VLOOKUP(A861,'Liste détentions mat2k'!$A$1:$I$2946,5,FALSE))</f>
        <v xml:space="preserve">ETAT MAJOR                    </v>
      </c>
      <c r="H861" s="87" t="str">
        <f>IF('SUIVI DES VERIFICATIONS'!$E861="","",VLOOKUP(A861,'Liste détentions mat2k'!$A$1:$I$2946,7,FALSE))</f>
        <v xml:space="preserve">CSG                           </v>
      </c>
      <c r="I861" s="101" t="str">
        <f>IF('SUIVI DES VERIFICATIONS'!$F861="","",VLOOKUP(A861,'Liste détentions mat2k'!$A$1:$I$2946,9,FALSE))</f>
        <v xml:space="preserve">EFFETS SPECIAUX               </v>
      </c>
      <c r="J861" s="108" t="s">
        <v>525</v>
      </c>
      <c r="K861" s="105" t="s">
        <v>526</v>
      </c>
      <c r="L861" s="105" t="s">
        <v>525</v>
      </c>
      <c r="M861" s="105" t="s">
        <v>525</v>
      </c>
      <c r="N861" s="105" t="s">
        <v>525</v>
      </c>
      <c r="O861" s="105" t="s">
        <v>525</v>
      </c>
      <c r="P861" s="105"/>
      <c r="Q861" s="105"/>
      <c r="R861" s="105"/>
      <c r="S861" s="105"/>
      <c r="T861" s="105"/>
      <c r="U861" s="113"/>
      <c r="V861" s="122">
        <v>43536</v>
      </c>
      <c r="W861" s="119" t="s">
        <v>542</v>
      </c>
      <c r="X861" s="119" t="s">
        <v>825</v>
      </c>
      <c r="Y861" s="127" t="s">
        <v>822</v>
      </c>
      <c r="Z861" s="122">
        <v>43495</v>
      </c>
      <c r="AA861" s="131"/>
      <c r="AB861" s="149">
        <f>IF('SUIVI DES VERIFICATIONS'!$V861="","",IF('SUIVI DES VERIFICATIONS'!$V861&lt;='SUIVI DES VERIFICATIONS'!$AD861,0,'SUIVI DES VERIFICATIONS'!$V861-'SUIVI DES VERIFICATIONS'!$AD861))</f>
        <v>12</v>
      </c>
      <c r="AC861" s="138" t="str">
        <f t="shared" si="28"/>
        <v>FEVRIER</v>
      </c>
      <c r="AD861" s="139">
        <f>VLOOKUP('SUIVI DES VERIFICATIONS'!$AC861,'Liste 2'!$D$1:$E$12,2,FALSE)</f>
        <v>43524</v>
      </c>
      <c r="AE861" s="138">
        <f>IF('SUIVI DES VERIFICATIONS'!$V861="","",(MONTH('SUIVI DES VERIFICATIONS'!$V861))-(MONTH('SUIVI DES VERIFICATIONS'!$AD861)))</f>
        <v>1</v>
      </c>
      <c r="AF861" s="138" t="str">
        <f>IF(V861="","",VLOOKUP(MONTH(V861),LISTES!$A$15:$B$26,2,FALSE))</f>
        <v>MARS</v>
      </c>
      <c r="AG861" s="140" t="s">
        <v>8</v>
      </c>
      <c r="AH861" s="87"/>
      <c r="AI861" s="87"/>
      <c r="AJ861" s="87" t="s">
        <v>529</v>
      </c>
      <c r="AK861" s="118">
        <v>43558</v>
      </c>
      <c r="AL861" s="87"/>
      <c r="AM861" s="119"/>
      <c r="AN861" s="127"/>
      <c r="AO861" s="162">
        <f>IF('SUIVI DES VERIFICATIONS'!$V861&gt;0,IF('SUIVI DES VERIFICATIONS'!$W861="",1,0),0)</f>
        <v>0</v>
      </c>
      <c r="AP861" s="141">
        <f>IF('SUIVI DES VERIFICATIONS'!$V861&gt;0,IF('SUIVI DES VERIFICATIONS'!$X861="",1,0),0)</f>
        <v>0</v>
      </c>
      <c r="AQ861" s="141">
        <f>IF('SUIVI DES VERIFICATIONS'!$V861&gt;0,IF('SUIVI DES VERIFICATIONS'!$AG861="",1,0),0)</f>
        <v>0</v>
      </c>
      <c r="AR861" s="150" t="str">
        <f>IF(Y861="","",VLOOKUP(Y861,'[1]TABLEAU LC1'!A:A,1,FALSE))</f>
        <v>2019-683</v>
      </c>
    </row>
    <row r="862" spans="1:44" ht="30" customHeight="1">
      <c r="A862" s="95" t="str">
        <f t="shared" si="29"/>
        <v>43109-1-1-8</v>
      </c>
      <c r="B862" s="85">
        <v>43109</v>
      </c>
      <c r="C862" s="81" t="str">
        <f>VLOOKUP(A862,'Liste détentions mat2k'!$A$1:$I$2946,3,FALSE)</f>
        <v xml:space="preserve">SLM TOULON                    </v>
      </c>
      <c r="D862" s="86">
        <v>1</v>
      </c>
      <c r="E862" s="86">
        <v>1</v>
      </c>
      <c r="F862" s="86">
        <v>8</v>
      </c>
      <c r="G862" s="81" t="str">
        <f>IF('SUIVI DES VERIFICATIONS'!$D862="","",VLOOKUP(A862,'Liste détentions mat2k'!$A$1:$I$2946,5,FALSE))</f>
        <v xml:space="preserve">ETAT MAJOR                    </v>
      </c>
      <c r="H862" s="81" t="str">
        <f>IF('SUIVI DES VERIFICATIONS'!$E862="","",VLOOKUP(A862,'Liste détentions mat2k'!$A$1:$I$2946,7,FALSE))</f>
        <v xml:space="preserve">CSG                           </v>
      </c>
      <c r="I862" s="102" t="str">
        <f>IF('SUIVI DES VERIFICATIONS'!$F862="","",VLOOKUP(A862,'Liste détentions mat2k'!$A$1:$I$2946,9,FALSE))</f>
        <v xml:space="preserve">COUCHAGE                      </v>
      </c>
      <c r="J862" s="109" t="s">
        <v>525</v>
      </c>
      <c r="K862" s="104" t="s">
        <v>525</v>
      </c>
      <c r="L862" s="104" t="s">
        <v>525</v>
      </c>
      <c r="M862" s="104" t="s">
        <v>526</v>
      </c>
      <c r="N862" s="104" t="s">
        <v>525</v>
      </c>
      <c r="O862" s="104" t="s">
        <v>525</v>
      </c>
      <c r="P862" s="104"/>
      <c r="Q862" s="104"/>
      <c r="R862" s="104"/>
      <c r="S862" s="104"/>
      <c r="T862" s="104"/>
      <c r="U862" s="114"/>
      <c r="V862" s="123"/>
      <c r="W862" s="117"/>
      <c r="X862" s="117"/>
      <c r="Y862" s="128"/>
      <c r="Z862" s="123">
        <v>43553</v>
      </c>
      <c r="AA862" s="132"/>
      <c r="AB862" s="151" t="str">
        <f>IF('SUIVI DES VERIFICATIONS'!$V862="","",IF('SUIVI DES VERIFICATIONS'!$V862&lt;='SUIVI DES VERIFICATIONS'!$AD862,0,'SUIVI DES VERIFICATIONS'!$V862-'SUIVI DES VERIFICATIONS'!$AD862))</f>
        <v/>
      </c>
      <c r="AC862" s="134" t="str">
        <f t="shared" si="28"/>
        <v>AVRIL</v>
      </c>
      <c r="AD862" s="135">
        <f>VLOOKUP('SUIVI DES VERIFICATIONS'!$AC862,'Liste 2'!$D$1:$E$12,2,FALSE)</f>
        <v>43585</v>
      </c>
      <c r="AE862" s="134" t="str">
        <f>IF('SUIVI DES VERIFICATIONS'!$V862="","",(MONTH('SUIVI DES VERIFICATIONS'!$V862))-(MONTH('SUIVI DES VERIFICATIONS'!$AD862)))</f>
        <v/>
      </c>
      <c r="AF862" s="134" t="str">
        <f>IF(V862="","",VLOOKUP(MONTH(V862),LISTES!$A$15:$B$26,2,FALSE))</f>
        <v/>
      </c>
      <c r="AG862" s="136"/>
      <c r="AH862" s="81"/>
      <c r="AI862" s="81"/>
      <c r="AJ862" s="81"/>
      <c r="AK862" s="116"/>
      <c r="AL862" s="81"/>
      <c r="AM862" s="117"/>
      <c r="AN862" s="128"/>
      <c r="AO862" s="163">
        <f>IF('SUIVI DES VERIFICATIONS'!$V862&gt;0,IF('SUIVI DES VERIFICATIONS'!$W862="",1,0),0)</f>
        <v>0</v>
      </c>
      <c r="AP862" s="137">
        <f>IF('SUIVI DES VERIFICATIONS'!$V862&gt;0,IF('SUIVI DES VERIFICATIONS'!$X862="",1,0),0)</f>
        <v>0</v>
      </c>
      <c r="AQ862" s="137">
        <f>IF('SUIVI DES VERIFICATIONS'!$V862&gt;0,IF('SUIVI DES VERIFICATIONS'!$AG862="",1,0),0)</f>
        <v>0</v>
      </c>
      <c r="AR862" s="152" t="str">
        <f>IF(Y862="","",VLOOKUP(Y862,'[1]TABLEAU LC1'!A:A,1,FALSE))</f>
        <v/>
      </c>
    </row>
    <row r="863" spans="1:44" ht="30" customHeight="1">
      <c r="A863" s="94" t="str">
        <f t="shared" si="29"/>
        <v>43109-2-2-1</v>
      </c>
      <c r="B863" s="88">
        <v>43109</v>
      </c>
      <c r="C863" s="87" t="str">
        <f>VLOOKUP(A863,'Liste détentions mat2k'!$A$1:$I$2946,3,FALSE)</f>
        <v xml:space="preserve">SLM TOULON                    </v>
      </c>
      <c r="D863" s="89">
        <v>2</v>
      </c>
      <c r="E863" s="89">
        <v>2</v>
      </c>
      <c r="F863" s="89">
        <v>1</v>
      </c>
      <c r="G863" s="87" t="str">
        <f>IF('SUIVI DES VERIFICATIONS'!$D863="","",VLOOKUP(A863,'Liste détentions mat2k'!$A$1:$I$2946,5,FALSE))</f>
        <v xml:space="preserve">DIV/LOG                       </v>
      </c>
      <c r="H863" s="87" t="str">
        <f>IF('SUIVI DES VERIFICATIONS'!$E863="","",VLOOKUP(A863,'Liste détentions mat2k'!$A$1:$I$2946,7,FALSE))</f>
        <v xml:space="preserve">GPRPA                         </v>
      </c>
      <c r="I863" s="101" t="str">
        <f>IF('SUIVI DES VERIFICATIONS'!$F863="","",VLOOKUP(A863,'Liste détentions mat2k'!$A$1:$I$2946,9,FALSE))</f>
        <v xml:space="preserve">CASERNEMENT                   </v>
      </c>
      <c r="J863" s="108" t="s">
        <v>525</v>
      </c>
      <c r="K863" s="105" t="s">
        <v>525</v>
      </c>
      <c r="L863" s="105" t="s">
        <v>525</v>
      </c>
      <c r="M863" s="105" t="s">
        <v>526</v>
      </c>
      <c r="N863" s="105" t="s">
        <v>525</v>
      </c>
      <c r="O863" s="105" t="s">
        <v>525</v>
      </c>
      <c r="P863" s="105"/>
      <c r="Q863" s="105"/>
      <c r="R863" s="105"/>
      <c r="S863" s="105"/>
      <c r="T863" s="105"/>
      <c r="U863" s="113"/>
      <c r="V863" s="122">
        <v>43556</v>
      </c>
      <c r="W863" s="119" t="s">
        <v>542</v>
      </c>
      <c r="X863" s="119" t="s">
        <v>825</v>
      </c>
      <c r="Y863" s="127" t="s">
        <v>972</v>
      </c>
      <c r="Z863" s="122">
        <v>43553</v>
      </c>
      <c r="AA863" s="131"/>
      <c r="AB863" s="149">
        <f>IF('SUIVI DES VERIFICATIONS'!$V863="","",IF('SUIVI DES VERIFICATIONS'!$V863&lt;='SUIVI DES VERIFICATIONS'!$AD863,0,'SUIVI DES VERIFICATIONS'!$V863-'SUIVI DES VERIFICATIONS'!$AD863))</f>
        <v>0</v>
      </c>
      <c r="AC863" s="138" t="str">
        <f t="shared" ref="AC863:AC894" si="30">IF(J863&lt;&gt;"","JANVIER",IF(K863&lt;&gt;"","FEVRIER",IF(L863&lt;&gt;"","MARS",IF(M863&lt;&gt;"","AVRIL",IF(N863&lt;&gt;"","MAI",IF(O863&lt;&gt;"","JUIN",IF(P863&lt;&gt;"","JUILLET",IF(Q863&lt;&gt;"","AOUT",IF(R863&lt;&gt;"","SEPTEMBRE",IF(S863&lt;&gt;"","OCTOBRE",IF(T863&lt;&gt;"","NOVEMBRE",IF(U863&lt;&gt;"","DECEMBRE",""))))))))))))</f>
        <v>AVRIL</v>
      </c>
      <c r="AD863" s="139">
        <f>VLOOKUP('SUIVI DES VERIFICATIONS'!$AC863,'Liste 2'!$D$1:$E$12,2,FALSE)</f>
        <v>43585</v>
      </c>
      <c r="AE863" s="138">
        <f>IF('SUIVI DES VERIFICATIONS'!$V863="","",(MONTH('SUIVI DES VERIFICATIONS'!$V863))-(MONTH('SUIVI DES VERIFICATIONS'!$AD863)))</f>
        <v>0</v>
      </c>
      <c r="AF863" s="138" t="str">
        <f>IF(V863="","",VLOOKUP(MONTH(V863),LISTES!$A$15:$B$26,2,FALSE))</f>
        <v>AVRIL</v>
      </c>
      <c r="AG863" s="140" t="s">
        <v>8</v>
      </c>
      <c r="AH863" s="87"/>
      <c r="AI863" s="87"/>
      <c r="AJ863" s="87"/>
      <c r="AK863" s="118"/>
      <c r="AL863" s="87"/>
      <c r="AM863" s="119"/>
      <c r="AN863" s="127"/>
      <c r="AO863" s="162">
        <f>IF('SUIVI DES VERIFICATIONS'!$V863&gt;0,IF('SUIVI DES VERIFICATIONS'!$W863="",1,0),0)</f>
        <v>0</v>
      </c>
      <c r="AP863" s="141">
        <f>IF('SUIVI DES VERIFICATIONS'!$V863&gt;0,IF('SUIVI DES VERIFICATIONS'!$X863="",1,0),0)</f>
        <v>0</v>
      </c>
      <c r="AQ863" s="141">
        <f>IF('SUIVI DES VERIFICATIONS'!$V863&gt;0,IF('SUIVI DES VERIFICATIONS'!$AG863="",1,0),0)</f>
        <v>0</v>
      </c>
      <c r="AR863" s="150" t="str">
        <f>IF(Y863="","",VLOOKUP(Y863,'[1]TABLEAU LC1'!A:A,1,FALSE))</f>
        <v>2019-1025</v>
      </c>
    </row>
    <row r="864" spans="1:44" ht="30" customHeight="1">
      <c r="A864" s="95" t="str">
        <f t="shared" si="29"/>
        <v>43109-2-2-2</v>
      </c>
      <c r="B864" s="85">
        <v>43109</v>
      </c>
      <c r="C864" s="81" t="str">
        <f>VLOOKUP(A864,'Liste détentions mat2k'!$A$1:$I$2946,3,FALSE)</f>
        <v xml:space="preserve">SLM TOULON                    </v>
      </c>
      <c r="D864" s="86">
        <v>2</v>
      </c>
      <c r="E864" s="86">
        <v>2</v>
      </c>
      <c r="F864" s="86">
        <v>2</v>
      </c>
      <c r="G864" s="81" t="str">
        <f>IF('SUIVI DES VERIFICATIONS'!$D864="","",VLOOKUP(A864,'Liste détentions mat2k'!$A$1:$I$2946,5,FALSE))</f>
        <v xml:space="preserve">DIV/LOG                       </v>
      </c>
      <c r="H864" s="81" t="str">
        <f>IF('SUIVI DES VERIFICATIONS'!$E864="","",VLOOKUP(A864,'Liste détentions mat2k'!$A$1:$I$2946,7,FALSE))</f>
        <v xml:space="preserve">GPRPA                         </v>
      </c>
      <c r="I864" s="102" t="str">
        <f>IF('SUIVI DES VERIFICATIONS'!$F864="","",VLOOKUP(A864,'Liste détentions mat2k'!$A$1:$I$2946,9,FALSE))</f>
        <v xml:space="preserve">MATERIEL DE BUREAU            </v>
      </c>
      <c r="J864" s="109" t="s">
        <v>525</v>
      </c>
      <c r="K864" s="104" t="s">
        <v>525</v>
      </c>
      <c r="L864" s="104" t="s">
        <v>525</v>
      </c>
      <c r="M864" s="104" t="s">
        <v>525</v>
      </c>
      <c r="N864" s="104" t="s">
        <v>525</v>
      </c>
      <c r="O864" s="104" t="s">
        <v>526</v>
      </c>
      <c r="P864" s="104"/>
      <c r="Q864" s="104"/>
      <c r="R864" s="104"/>
      <c r="S864" s="104"/>
      <c r="T864" s="104"/>
      <c r="U864" s="114"/>
      <c r="V864" s="123"/>
      <c r="W864" s="117"/>
      <c r="X864" s="117"/>
      <c r="Y864" s="128"/>
      <c r="Z864" s="123"/>
      <c r="AA864" s="132"/>
      <c r="AB864" s="151" t="str">
        <f>IF('SUIVI DES VERIFICATIONS'!$V864="","",IF('SUIVI DES VERIFICATIONS'!$V864&lt;='SUIVI DES VERIFICATIONS'!$AD864,0,'SUIVI DES VERIFICATIONS'!$V864-'SUIVI DES VERIFICATIONS'!$AD864))</f>
        <v/>
      </c>
      <c r="AC864" s="134" t="str">
        <f t="shared" si="30"/>
        <v>JUIN</v>
      </c>
      <c r="AD864" s="135">
        <f>VLOOKUP('SUIVI DES VERIFICATIONS'!$AC864,'Liste 2'!$D$1:$E$12,2,FALSE)</f>
        <v>43646</v>
      </c>
      <c r="AE864" s="134" t="str">
        <f>IF('SUIVI DES VERIFICATIONS'!$V864="","",(MONTH('SUIVI DES VERIFICATIONS'!$V864))-(MONTH('SUIVI DES VERIFICATIONS'!$AD864)))</f>
        <v/>
      </c>
      <c r="AF864" s="134" t="str">
        <f>IF(V864="","",VLOOKUP(MONTH(V864),LISTES!$A$15:$B$26,2,FALSE))</f>
        <v/>
      </c>
      <c r="AG864" s="136"/>
      <c r="AH864" s="81"/>
      <c r="AI864" s="81"/>
      <c r="AJ864" s="81"/>
      <c r="AK864" s="116"/>
      <c r="AL864" s="81"/>
      <c r="AM864" s="117"/>
      <c r="AN864" s="128"/>
      <c r="AO864" s="163">
        <f>IF('SUIVI DES VERIFICATIONS'!$V864&gt;0,IF('SUIVI DES VERIFICATIONS'!$W864="",1,0),0)</f>
        <v>0</v>
      </c>
      <c r="AP864" s="137">
        <f>IF('SUIVI DES VERIFICATIONS'!$V864&gt;0,IF('SUIVI DES VERIFICATIONS'!$X864="",1,0),0)</f>
        <v>0</v>
      </c>
      <c r="AQ864" s="137">
        <f>IF('SUIVI DES VERIFICATIONS'!$V864&gt;0,IF('SUIVI DES VERIFICATIONS'!$AG864="",1,0),0)</f>
        <v>0</v>
      </c>
      <c r="AR864" s="152" t="str">
        <f>IF(Y864="","",VLOOKUP(Y864,'[1]TABLEAU LC1'!A:A,1,FALSE))</f>
        <v/>
      </c>
    </row>
    <row r="865" spans="1:44" ht="30" customHeight="1">
      <c r="A865" s="94" t="str">
        <f t="shared" si="29"/>
        <v>43109-2-3-1</v>
      </c>
      <c r="B865" s="88">
        <v>43109</v>
      </c>
      <c r="C865" s="87" t="str">
        <f>VLOOKUP(A865,'Liste détentions mat2k'!$A$1:$I$2946,3,FALSE)</f>
        <v xml:space="preserve">SLM TOULON                    </v>
      </c>
      <c r="D865" s="89">
        <v>2</v>
      </c>
      <c r="E865" s="89">
        <v>3</v>
      </c>
      <c r="F865" s="89">
        <v>1</v>
      </c>
      <c r="G865" s="87" t="str">
        <f>IF('SUIVI DES VERIFICATIONS'!$D865="","",VLOOKUP(A865,'Liste détentions mat2k'!$A$1:$I$2946,5,FALSE))</f>
        <v xml:space="preserve">DIV/LOG                       </v>
      </c>
      <c r="H865" s="87" t="str">
        <f>IF('SUIVI DES VERIFICATIONS'!$E865="","",VLOOKUP(A865,'Liste détentions mat2k'!$A$1:$I$2946,7,FALSE))</f>
        <v xml:space="preserve">REMISE                        </v>
      </c>
      <c r="I865" s="101" t="str">
        <f>IF('SUIVI DES VERIFICATIONS'!$F865="","",VLOOKUP(A865,'Liste détentions mat2k'!$A$1:$I$2946,9,FALSE))</f>
        <v xml:space="preserve">CASERNEMENT                   </v>
      </c>
      <c r="J865" s="108" t="s">
        <v>525</v>
      </c>
      <c r="K865" s="105" t="s">
        <v>525</v>
      </c>
      <c r="L865" s="105" t="s">
        <v>525</v>
      </c>
      <c r="M865" s="105" t="s">
        <v>525</v>
      </c>
      <c r="N865" s="105" t="s">
        <v>525</v>
      </c>
      <c r="O865" s="105" t="s">
        <v>526</v>
      </c>
      <c r="P865" s="105"/>
      <c r="Q865" s="105"/>
      <c r="R865" s="105"/>
      <c r="S865" s="105"/>
      <c r="T865" s="105"/>
      <c r="U865" s="113"/>
      <c r="V865" s="122"/>
      <c r="W865" s="119"/>
      <c r="X865" s="119"/>
      <c r="Y865" s="127"/>
      <c r="Z865" s="122"/>
      <c r="AA865" s="131"/>
      <c r="AB865" s="149" t="str">
        <f>IF('SUIVI DES VERIFICATIONS'!$V865="","",IF('SUIVI DES VERIFICATIONS'!$V865&lt;='SUIVI DES VERIFICATIONS'!$AD865,0,'SUIVI DES VERIFICATIONS'!$V865-'SUIVI DES VERIFICATIONS'!$AD865))</f>
        <v/>
      </c>
      <c r="AC865" s="138" t="str">
        <f t="shared" si="30"/>
        <v>JUIN</v>
      </c>
      <c r="AD865" s="139">
        <f>VLOOKUP('SUIVI DES VERIFICATIONS'!$AC865,'Liste 2'!$D$1:$E$12,2,FALSE)</f>
        <v>43646</v>
      </c>
      <c r="AE865" s="138" t="str">
        <f>IF('SUIVI DES VERIFICATIONS'!$V865="","",(MONTH('SUIVI DES VERIFICATIONS'!$V865))-(MONTH('SUIVI DES VERIFICATIONS'!$AD865)))</f>
        <v/>
      </c>
      <c r="AF865" s="138" t="str">
        <f>IF(V865="","",VLOOKUP(MONTH(V865),LISTES!$A$15:$B$26,2,FALSE))</f>
        <v/>
      </c>
      <c r="AG865" s="140"/>
      <c r="AH865" s="87"/>
      <c r="AI865" s="87"/>
      <c r="AJ865" s="87"/>
      <c r="AK865" s="118"/>
      <c r="AL865" s="87"/>
      <c r="AM865" s="119"/>
      <c r="AN865" s="127"/>
      <c r="AO865" s="162">
        <f>IF('SUIVI DES VERIFICATIONS'!$V865&gt;0,IF('SUIVI DES VERIFICATIONS'!$W865="",1,0),0)</f>
        <v>0</v>
      </c>
      <c r="AP865" s="141">
        <f>IF('SUIVI DES VERIFICATIONS'!$V865&gt;0,IF('SUIVI DES VERIFICATIONS'!$X865="",1,0),0)</f>
        <v>0</v>
      </c>
      <c r="AQ865" s="141">
        <f>IF('SUIVI DES VERIFICATIONS'!$V865&gt;0,IF('SUIVI DES VERIFICATIONS'!$AG865="",1,0),0)</f>
        <v>0</v>
      </c>
      <c r="AR865" s="150" t="str">
        <f>IF(Y865="","",VLOOKUP(Y865,'[1]TABLEAU LC1'!A:A,1,FALSE))</f>
        <v/>
      </c>
    </row>
    <row r="866" spans="1:44" ht="30" customHeight="1">
      <c r="A866" s="95" t="str">
        <f t="shared" si="29"/>
        <v>43109-2-3-2</v>
      </c>
      <c r="B866" s="85">
        <v>43109</v>
      </c>
      <c r="C866" s="81" t="str">
        <f>VLOOKUP(A866,'Liste détentions mat2k'!$A$1:$I$2946,3,FALSE)</f>
        <v xml:space="preserve">SLM TOULON                    </v>
      </c>
      <c r="D866" s="86">
        <v>2</v>
      </c>
      <c r="E866" s="86">
        <v>3</v>
      </c>
      <c r="F866" s="86">
        <v>2</v>
      </c>
      <c r="G866" s="81" t="str">
        <f>IF('SUIVI DES VERIFICATIONS'!$D866="","",VLOOKUP(A866,'Liste détentions mat2k'!$A$1:$I$2946,5,FALSE))</f>
        <v xml:space="preserve">DIV/LOG                       </v>
      </c>
      <c r="H866" s="81" t="str">
        <f>IF('SUIVI DES VERIFICATIONS'!$E866="","",VLOOKUP(A866,'Liste détentions mat2k'!$A$1:$I$2946,7,FALSE))</f>
        <v xml:space="preserve">REMISE                        </v>
      </c>
      <c r="I866" s="102" t="str">
        <f>IF('SUIVI DES VERIFICATIONS'!$F866="","",VLOOKUP(A866,'Liste détentions mat2k'!$A$1:$I$2946,9,FALSE))</f>
        <v xml:space="preserve">MAT BUREAU                    </v>
      </c>
      <c r="J866" s="109"/>
      <c r="K866" s="104" t="s">
        <v>525</v>
      </c>
      <c r="L866" s="104" t="s">
        <v>525</v>
      </c>
      <c r="M866" s="104" t="s">
        <v>525</v>
      </c>
      <c r="N866" s="104" t="s">
        <v>526</v>
      </c>
      <c r="O866" s="104" t="s">
        <v>525</v>
      </c>
      <c r="P866" s="104"/>
      <c r="Q866" s="104"/>
      <c r="R866" s="104"/>
      <c r="S866" s="104"/>
      <c r="T866" s="104"/>
      <c r="U866" s="114"/>
      <c r="V866" s="123"/>
      <c r="W866" s="117"/>
      <c r="X866" s="117"/>
      <c r="Y866" s="128"/>
      <c r="Z866" s="123">
        <v>43584</v>
      </c>
      <c r="AA866" s="132"/>
      <c r="AB866" s="151" t="str">
        <f>IF('SUIVI DES VERIFICATIONS'!$V866="","",IF('SUIVI DES VERIFICATIONS'!$V866&lt;='SUIVI DES VERIFICATIONS'!$AD866,0,'SUIVI DES VERIFICATIONS'!$V866-'SUIVI DES VERIFICATIONS'!$AD866))</f>
        <v/>
      </c>
      <c r="AC866" s="134" t="str">
        <f t="shared" si="30"/>
        <v>MAI</v>
      </c>
      <c r="AD866" s="135">
        <f>VLOOKUP('SUIVI DES VERIFICATIONS'!$AC866,'Liste 2'!$D$1:$E$12,2,FALSE)</f>
        <v>43616</v>
      </c>
      <c r="AE866" s="134" t="str">
        <f>IF('SUIVI DES VERIFICATIONS'!$V866="","",(MONTH('SUIVI DES VERIFICATIONS'!$V866))-(MONTH('SUIVI DES VERIFICATIONS'!$AD866)))</f>
        <v/>
      </c>
      <c r="AF866" s="134" t="str">
        <f>IF(V866="","",VLOOKUP(MONTH(V866),LISTES!$A$15:$B$26,2,FALSE))</f>
        <v/>
      </c>
      <c r="AG866" s="136"/>
      <c r="AH866" s="81"/>
      <c r="AI866" s="81"/>
      <c r="AJ866" s="81"/>
      <c r="AK866" s="116"/>
      <c r="AL866" s="81"/>
      <c r="AM866" s="117"/>
      <c r="AN866" s="128"/>
      <c r="AO866" s="163">
        <f>IF('SUIVI DES VERIFICATIONS'!$V866&gt;0,IF('SUIVI DES VERIFICATIONS'!$W866="",1,0),0)</f>
        <v>0</v>
      </c>
      <c r="AP866" s="137">
        <f>IF('SUIVI DES VERIFICATIONS'!$V866&gt;0,IF('SUIVI DES VERIFICATIONS'!$X866="",1,0),0)</f>
        <v>0</v>
      </c>
      <c r="AQ866" s="137">
        <f>IF('SUIVI DES VERIFICATIONS'!$V866&gt;0,IF('SUIVI DES VERIFICATIONS'!$AG866="",1,0),0)</f>
        <v>0</v>
      </c>
      <c r="AR866" s="152" t="str">
        <f>IF(Y866="","",VLOOKUP(Y866,'[1]TABLEAU LC1'!A:A,1,FALSE))</f>
        <v/>
      </c>
    </row>
    <row r="867" spans="1:44" ht="30" customHeight="1">
      <c r="A867" s="94" t="str">
        <f t="shared" si="29"/>
        <v>43109-2-3-3</v>
      </c>
      <c r="B867" s="88">
        <v>43109</v>
      </c>
      <c r="C867" s="87" t="str">
        <f>VLOOKUP(A867,'Liste détentions mat2k'!$A$1:$I$2946,3,FALSE)</f>
        <v xml:space="preserve">SLM TOULON                    </v>
      </c>
      <c r="D867" s="89">
        <v>2</v>
      </c>
      <c r="E867" s="89">
        <v>3</v>
      </c>
      <c r="F867" s="89">
        <v>3</v>
      </c>
      <c r="G867" s="87" t="str">
        <f>IF('SUIVI DES VERIFICATIONS'!$D867="","",VLOOKUP(A867,'Liste détentions mat2k'!$A$1:$I$2946,5,FALSE))</f>
        <v xml:space="preserve">DIV/LOG                       </v>
      </c>
      <c r="H867" s="87" t="str">
        <f>IF('SUIVI DES VERIFICATIONS'!$E867="","",VLOOKUP(A867,'Liste détentions mat2k'!$A$1:$I$2946,7,FALSE))</f>
        <v xml:space="preserve">REMISE                        </v>
      </c>
      <c r="I867" s="101" t="str">
        <f>IF('SUIVI DES VERIFICATIONS'!$F867="","",VLOOKUP(A867,'Liste détentions mat2k'!$A$1:$I$2946,9,FALSE))</f>
        <v xml:space="preserve">EFFETS SPECIAUX               </v>
      </c>
      <c r="J867" s="108" t="s">
        <v>525</v>
      </c>
      <c r="K867" s="105" t="s">
        <v>525</v>
      </c>
      <c r="L867" s="105" t="s">
        <v>525</v>
      </c>
      <c r="M867" s="105" t="s">
        <v>525</v>
      </c>
      <c r="N867" s="105" t="s">
        <v>526</v>
      </c>
      <c r="O867" s="105" t="s">
        <v>525</v>
      </c>
      <c r="P867" s="105"/>
      <c r="Q867" s="105"/>
      <c r="R867" s="105"/>
      <c r="S867" s="105"/>
      <c r="T867" s="105"/>
      <c r="U867" s="113"/>
      <c r="V867" s="122"/>
      <c r="W867" s="119"/>
      <c r="X867" s="119"/>
      <c r="Y867" s="127"/>
      <c r="Z867" s="122">
        <v>43584</v>
      </c>
      <c r="AA867" s="131"/>
      <c r="AB867" s="149" t="str">
        <f>IF('SUIVI DES VERIFICATIONS'!$V867="","",IF('SUIVI DES VERIFICATIONS'!$V867&lt;='SUIVI DES VERIFICATIONS'!$AD867,0,'SUIVI DES VERIFICATIONS'!$V867-'SUIVI DES VERIFICATIONS'!$AD867))</f>
        <v/>
      </c>
      <c r="AC867" s="138" t="str">
        <f t="shared" si="30"/>
        <v>MAI</v>
      </c>
      <c r="AD867" s="139">
        <f>VLOOKUP('SUIVI DES VERIFICATIONS'!$AC867,'Liste 2'!$D$1:$E$12,2,FALSE)</f>
        <v>43616</v>
      </c>
      <c r="AE867" s="138" t="str">
        <f>IF('SUIVI DES VERIFICATIONS'!$V867="","",(MONTH('SUIVI DES VERIFICATIONS'!$V867))-(MONTH('SUIVI DES VERIFICATIONS'!$AD867)))</f>
        <v/>
      </c>
      <c r="AF867" s="138" t="str">
        <f>IF(V867="","",VLOOKUP(MONTH(V867),LISTES!$A$15:$B$26,2,FALSE))</f>
        <v/>
      </c>
      <c r="AG867" s="140"/>
      <c r="AH867" s="87"/>
      <c r="AI867" s="87"/>
      <c r="AJ867" s="87" t="s">
        <v>529</v>
      </c>
      <c r="AK867" s="118"/>
      <c r="AL867" s="87"/>
      <c r="AM867" s="119"/>
      <c r="AN867" s="127"/>
      <c r="AO867" s="162">
        <f>IF('SUIVI DES VERIFICATIONS'!$V867&gt;0,IF('SUIVI DES VERIFICATIONS'!$W867="",1,0),0)</f>
        <v>0</v>
      </c>
      <c r="AP867" s="141">
        <f>IF('SUIVI DES VERIFICATIONS'!$V867&gt;0,IF('SUIVI DES VERIFICATIONS'!$X867="",1,0),0)</f>
        <v>0</v>
      </c>
      <c r="AQ867" s="141">
        <f>IF('SUIVI DES VERIFICATIONS'!$V867&gt;0,IF('SUIVI DES VERIFICATIONS'!$AG867="",1,0),0)</f>
        <v>0</v>
      </c>
      <c r="AR867" s="150" t="str">
        <f>IF(Y867="","",VLOOKUP(Y867,'[1]TABLEAU LC1'!A:A,1,FALSE))</f>
        <v/>
      </c>
    </row>
    <row r="868" spans="1:44" ht="30" customHeight="1">
      <c r="A868" s="95" t="str">
        <f t="shared" si="29"/>
        <v>43109-2-4-2</v>
      </c>
      <c r="B868" s="85">
        <v>43109</v>
      </c>
      <c r="C868" s="81" t="str">
        <f>VLOOKUP(A868,'Liste détentions mat2k'!$A$1:$I$2946,3,FALSE)</f>
        <v xml:space="preserve">SLM TOULON                    </v>
      </c>
      <c r="D868" s="86">
        <v>2</v>
      </c>
      <c r="E868" s="86">
        <v>4</v>
      </c>
      <c r="F868" s="86">
        <v>2</v>
      </c>
      <c r="G868" s="81" t="str">
        <f>IF('SUIVI DES VERIFICATIONS'!$D868="","",VLOOKUP(A868,'Liste détentions mat2k'!$A$1:$I$2946,5,FALSE))</f>
        <v xml:space="preserve">DIV/LOG                       </v>
      </c>
      <c r="H868" s="81" t="str">
        <f>IF('SUIVI DES VERIFICATIONS'!$E868="","",VLOOKUP(A868,'Liste détentions mat2k'!$A$1:$I$2946,7,FALSE))</f>
        <v xml:space="preserve">GLB                           </v>
      </c>
      <c r="I868" s="102" t="str">
        <f>IF('SUIVI DES VERIFICATIONS'!$F868="","",VLOOKUP(A868,'Liste détentions mat2k'!$A$1:$I$2946,9,FALSE))</f>
        <v xml:space="preserve">EFFETS SPECIAUX               </v>
      </c>
      <c r="J868" s="109" t="s">
        <v>525</v>
      </c>
      <c r="K868" s="104" t="s">
        <v>526</v>
      </c>
      <c r="L868" s="104" t="s">
        <v>525</v>
      </c>
      <c r="M868" s="104" t="s">
        <v>525</v>
      </c>
      <c r="N868" s="104" t="s">
        <v>525</v>
      </c>
      <c r="O868" s="104" t="s">
        <v>525</v>
      </c>
      <c r="P868" s="104"/>
      <c r="Q868" s="104"/>
      <c r="R868" s="104"/>
      <c r="S868" s="104"/>
      <c r="T868" s="104"/>
      <c r="U868" s="114"/>
      <c r="V868" s="123">
        <v>43536</v>
      </c>
      <c r="W868" s="117" t="s">
        <v>542</v>
      </c>
      <c r="X868" s="117" t="s">
        <v>825</v>
      </c>
      <c r="Y868" s="128" t="s">
        <v>816</v>
      </c>
      <c r="Z868" s="123">
        <v>43495</v>
      </c>
      <c r="AA868" s="132"/>
      <c r="AB868" s="151">
        <f>IF('SUIVI DES VERIFICATIONS'!$V868="","",IF('SUIVI DES VERIFICATIONS'!$V868&lt;='SUIVI DES VERIFICATIONS'!$AD868,0,'SUIVI DES VERIFICATIONS'!$V868-'SUIVI DES VERIFICATIONS'!$AD868))</f>
        <v>12</v>
      </c>
      <c r="AC868" s="134" t="str">
        <f t="shared" si="30"/>
        <v>FEVRIER</v>
      </c>
      <c r="AD868" s="135">
        <f>VLOOKUP('SUIVI DES VERIFICATIONS'!$AC868,'Liste 2'!$D$1:$E$12,2,FALSE)</f>
        <v>43524</v>
      </c>
      <c r="AE868" s="134">
        <f>IF('SUIVI DES VERIFICATIONS'!$V868="","",(MONTH('SUIVI DES VERIFICATIONS'!$V868))-(MONTH('SUIVI DES VERIFICATIONS'!$AD868)))</f>
        <v>1</v>
      </c>
      <c r="AF868" s="134" t="str">
        <f>IF(V868="","",VLOOKUP(MONTH(V868),LISTES!$A$15:$B$26,2,FALSE))</f>
        <v>MARS</v>
      </c>
      <c r="AG868" s="136" t="s">
        <v>8</v>
      </c>
      <c r="AH868" s="81"/>
      <c r="AI868" s="81"/>
      <c r="AJ868" s="81" t="s">
        <v>529</v>
      </c>
      <c r="AK868" s="116">
        <v>43558</v>
      </c>
      <c r="AL868" s="81"/>
      <c r="AM868" s="117"/>
      <c r="AN868" s="128"/>
      <c r="AO868" s="163">
        <f>IF('SUIVI DES VERIFICATIONS'!$V868&gt;0,IF('SUIVI DES VERIFICATIONS'!$W868="",1,0),0)</f>
        <v>0</v>
      </c>
      <c r="AP868" s="137">
        <f>IF('SUIVI DES VERIFICATIONS'!$V868&gt;0,IF('SUIVI DES VERIFICATIONS'!$X868="",1,0),0)</f>
        <v>0</v>
      </c>
      <c r="AQ868" s="137">
        <f>IF('SUIVI DES VERIFICATIONS'!$V868&gt;0,IF('SUIVI DES VERIFICATIONS'!$AG868="",1,0),0)</f>
        <v>0</v>
      </c>
      <c r="AR868" s="152" t="str">
        <f>IF(Y868="","",VLOOKUP(Y868,'[1]TABLEAU LC1'!A:A,1,FALSE))</f>
        <v>2019-673</v>
      </c>
    </row>
    <row r="869" spans="1:44" ht="30" customHeight="1">
      <c r="A869" s="94" t="str">
        <f t="shared" si="29"/>
        <v>43109-2-4-3</v>
      </c>
      <c r="B869" s="88">
        <v>43109</v>
      </c>
      <c r="C869" s="87" t="str">
        <f>VLOOKUP(A869,'Liste détentions mat2k'!$A$1:$I$2946,3,FALSE)</f>
        <v xml:space="preserve">SLM TOULON                    </v>
      </c>
      <c r="D869" s="89">
        <v>2</v>
      </c>
      <c r="E869" s="89">
        <v>4</v>
      </c>
      <c r="F869" s="89">
        <v>3</v>
      </c>
      <c r="G869" s="87" t="str">
        <f>IF('SUIVI DES VERIFICATIONS'!$D869="","",VLOOKUP(A869,'Liste détentions mat2k'!$A$1:$I$2946,5,FALSE))</f>
        <v xml:space="preserve">DIV/LOG                       </v>
      </c>
      <c r="H869" s="87" t="str">
        <f>IF('SUIVI DES VERIFICATIONS'!$E869="","",VLOOKUP(A869,'Liste détentions mat2k'!$A$1:$I$2946,7,FALSE))</f>
        <v xml:space="preserve">GLB                           </v>
      </c>
      <c r="I869" s="101" t="str">
        <f>IF('SUIVI DES VERIFICATIONS'!$F869="","",VLOOKUP(A869,'Liste détentions mat2k'!$A$1:$I$2946,9,FALSE))</f>
        <v xml:space="preserve">MAT BUREAU                    </v>
      </c>
      <c r="J869" s="108" t="s">
        <v>525</v>
      </c>
      <c r="K869" s="105" t="s">
        <v>525</v>
      </c>
      <c r="L869" s="105" t="s">
        <v>525</v>
      </c>
      <c r="M869" s="105" t="s">
        <v>526</v>
      </c>
      <c r="N869" s="105" t="s">
        <v>525</v>
      </c>
      <c r="O869" s="105" t="s">
        <v>525</v>
      </c>
      <c r="P869" s="105"/>
      <c r="Q869" s="105"/>
      <c r="R869" s="105"/>
      <c r="S869" s="105"/>
      <c r="T869" s="105"/>
      <c r="U869" s="113"/>
      <c r="V869" s="122">
        <v>43553</v>
      </c>
      <c r="W869" s="119" t="s">
        <v>542</v>
      </c>
      <c r="X869" s="119" t="s">
        <v>825</v>
      </c>
      <c r="Y869" s="127" t="s">
        <v>946</v>
      </c>
      <c r="Z869" s="122">
        <v>43553</v>
      </c>
      <c r="AA869" s="131"/>
      <c r="AB869" s="149">
        <f>IF('SUIVI DES VERIFICATIONS'!$V869="","",IF('SUIVI DES VERIFICATIONS'!$V869&lt;='SUIVI DES VERIFICATIONS'!$AD869,0,'SUIVI DES VERIFICATIONS'!$V869-'SUIVI DES VERIFICATIONS'!$AD869))</f>
        <v>0</v>
      </c>
      <c r="AC869" s="138" t="str">
        <f t="shared" si="30"/>
        <v>AVRIL</v>
      </c>
      <c r="AD869" s="139">
        <f>VLOOKUP('SUIVI DES VERIFICATIONS'!$AC869,'Liste 2'!$D$1:$E$12,2,FALSE)</f>
        <v>43585</v>
      </c>
      <c r="AE869" s="138">
        <f>IF('SUIVI DES VERIFICATIONS'!$V869="","",(MONTH('SUIVI DES VERIFICATIONS'!$V869))-(MONTH('SUIVI DES VERIFICATIONS'!$AD869)))</f>
        <v>-1</v>
      </c>
      <c r="AF869" s="138" t="str">
        <f>IF(V869="","",VLOOKUP(MONTH(V869),LISTES!$A$15:$B$26,2,FALSE))</f>
        <v>MARS</v>
      </c>
      <c r="AG869" s="140" t="s">
        <v>8</v>
      </c>
      <c r="AH869" s="87"/>
      <c r="AI869" s="87"/>
      <c r="AJ869" s="87"/>
      <c r="AK869" s="118"/>
      <c r="AL869" s="87"/>
      <c r="AM869" s="119"/>
      <c r="AN869" s="127"/>
      <c r="AO869" s="162">
        <f>IF('SUIVI DES VERIFICATIONS'!$V869&gt;0,IF('SUIVI DES VERIFICATIONS'!$W869="",1,0),0)</f>
        <v>0</v>
      </c>
      <c r="AP869" s="141">
        <f>IF('SUIVI DES VERIFICATIONS'!$V869&gt;0,IF('SUIVI DES VERIFICATIONS'!$X869="",1,0),0)</f>
        <v>0</v>
      </c>
      <c r="AQ869" s="141">
        <f>IF('SUIVI DES VERIFICATIONS'!$V869&gt;0,IF('SUIVI DES VERIFICATIONS'!$AG869="",1,0),0)</f>
        <v>0</v>
      </c>
      <c r="AR869" s="150" t="str">
        <f>IF(Y869="","",VLOOKUP(Y869,'[1]TABLEAU LC1'!A:A,1,FALSE))</f>
        <v>2019-924</v>
      </c>
    </row>
    <row r="870" spans="1:44" ht="30" customHeight="1">
      <c r="A870" s="95" t="str">
        <f t="shared" si="29"/>
        <v>43109-2-5-1</v>
      </c>
      <c r="B870" s="85">
        <v>43109</v>
      </c>
      <c r="C870" s="81" t="str">
        <f>VLOOKUP(A870,'Liste détentions mat2k'!$A$1:$I$2946,3,FALSE)</f>
        <v xml:space="preserve">SLM TOULON                    </v>
      </c>
      <c r="D870" s="86">
        <v>2</v>
      </c>
      <c r="E870" s="86">
        <v>5</v>
      </c>
      <c r="F870" s="86">
        <v>1</v>
      </c>
      <c r="G870" s="81" t="str">
        <f>IF('SUIVI DES VERIFICATIONS'!$D870="","",VLOOKUP(A870,'Liste détentions mat2k'!$A$1:$I$2946,5,FALSE))</f>
        <v xml:space="preserve">DIV/LOG                       </v>
      </c>
      <c r="H870" s="81" t="str">
        <f>IF('SUIVI DES VERIFICATIONS'!$E870="","",VLOOKUP(A870,'Liste détentions mat2k'!$A$1:$I$2946,7,FALSE))</f>
        <v xml:space="preserve">GMN                           </v>
      </c>
      <c r="I870" s="102" t="str">
        <f>IF('SUIVI DES VERIFICATIONS'!$F870="","",VLOOKUP(A870,'Liste détentions mat2k'!$A$1:$I$2946,9,FALSE))</f>
        <v xml:space="preserve">CASERNEMENT                   </v>
      </c>
      <c r="J870" s="109"/>
      <c r="K870" s="104" t="s">
        <v>525</v>
      </c>
      <c r="L870" s="104" t="s">
        <v>525</v>
      </c>
      <c r="M870" s="104" t="s">
        <v>526</v>
      </c>
      <c r="N870" s="104" t="s">
        <v>525</v>
      </c>
      <c r="O870" s="104" t="s">
        <v>525</v>
      </c>
      <c r="P870" s="104"/>
      <c r="Q870" s="104"/>
      <c r="R870" s="104"/>
      <c r="S870" s="104"/>
      <c r="T870" s="104"/>
      <c r="U870" s="114"/>
      <c r="V870" s="123">
        <v>43570</v>
      </c>
      <c r="W870" s="117" t="s">
        <v>542</v>
      </c>
      <c r="X870" s="117" t="s">
        <v>553</v>
      </c>
      <c r="Y870" s="128" t="s">
        <v>1049</v>
      </c>
      <c r="Z870" s="123">
        <v>43553</v>
      </c>
      <c r="AA870" s="132"/>
      <c r="AB870" s="151">
        <f>IF('SUIVI DES VERIFICATIONS'!$V870="","",IF('SUIVI DES VERIFICATIONS'!$V870&lt;='SUIVI DES VERIFICATIONS'!$AD870,0,'SUIVI DES VERIFICATIONS'!$V870-'SUIVI DES VERIFICATIONS'!$AD870))</f>
        <v>0</v>
      </c>
      <c r="AC870" s="134" t="str">
        <f t="shared" si="30"/>
        <v>AVRIL</v>
      </c>
      <c r="AD870" s="135">
        <f>VLOOKUP('SUIVI DES VERIFICATIONS'!$AC870,'Liste 2'!$D$1:$E$12,2,FALSE)</f>
        <v>43585</v>
      </c>
      <c r="AE870" s="134">
        <f>IF('SUIVI DES VERIFICATIONS'!$V870="","",(MONTH('SUIVI DES VERIFICATIONS'!$V870))-(MONTH('SUIVI DES VERIFICATIONS'!$AD870)))</f>
        <v>0</v>
      </c>
      <c r="AF870" s="134" t="str">
        <f>IF(V870="","",VLOOKUP(MONTH(V870),LISTES!$A$15:$B$26,2,FALSE))</f>
        <v>AVRIL</v>
      </c>
      <c r="AG870" s="136" t="s">
        <v>9</v>
      </c>
      <c r="AH870" s="81"/>
      <c r="AI870" s="81"/>
      <c r="AJ870" s="81"/>
      <c r="AK870" s="116"/>
      <c r="AL870" s="81"/>
      <c r="AM870" s="117"/>
      <c r="AN870" s="128"/>
      <c r="AO870" s="163">
        <f>IF('SUIVI DES VERIFICATIONS'!$V870&gt;0,IF('SUIVI DES VERIFICATIONS'!$W870="",1,0),0)</f>
        <v>0</v>
      </c>
      <c r="AP870" s="137">
        <f>IF('SUIVI DES VERIFICATIONS'!$V870&gt;0,IF('SUIVI DES VERIFICATIONS'!$X870="",1,0),0)</f>
        <v>0</v>
      </c>
      <c r="AQ870" s="137">
        <f>IF('SUIVI DES VERIFICATIONS'!$V870&gt;0,IF('SUIVI DES VERIFICATIONS'!$AG870="",1,0),0)</f>
        <v>0</v>
      </c>
      <c r="AR870" s="152" t="str">
        <f>IF(Y870="","",VLOOKUP(Y870,'[1]TABLEAU LC1'!A:A,1,FALSE))</f>
        <v>2019-1205</v>
      </c>
    </row>
    <row r="871" spans="1:44" ht="45" customHeight="1">
      <c r="A871" s="94" t="str">
        <f t="shared" si="29"/>
        <v>43109-2-5-2</v>
      </c>
      <c r="B871" s="88">
        <v>43109</v>
      </c>
      <c r="C871" s="87" t="str">
        <f>VLOOKUP(A871,'Liste détentions mat2k'!$A$1:$I$2946,3,FALSE)</f>
        <v xml:space="preserve">SLM TOULON                    </v>
      </c>
      <c r="D871" s="89">
        <v>2</v>
      </c>
      <c r="E871" s="89">
        <v>5</v>
      </c>
      <c r="F871" s="89">
        <v>2</v>
      </c>
      <c r="G871" s="87" t="str">
        <f>IF('SUIVI DES VERIFICATIONS'!$D871="","",VLOOKUP(A871,'Liste détentions mat2k'!$A$1:$I$2946,5,FALSE))</f>
        <v xml:space="preserve">DIV/LOG                       </v>
      </c>
      <c r="H871" s="87" t="str">
        <f>IF('SUIVI DES VERIFICATIONS'!$E871="","",VLOOKUP(A871,'Liste détentions mat2k'!$A$1:$I$2946,7,FALSE))</f>
        <v xml:space="preserve">GMN                           </v>
      </c>
      <c r="I871" s="101" t="str">
        <f>IF('SUIVI DES VERIFICATIONS'!$F871="","",VLOOKUP(A871,'Liste détentions mat2k'!$A$1:$I$2946,9,FALSE))</f>
        <v xml:space="preserve">EFFETS SPECIAUX               </v>
      </c>
      <c r="J871" s="108" t="s">
        <v>525</v>
      </c>
      <c r="K871" s="105" t="s">
        <v>525</v>
      </c>
      <c r="L871" s="105" t="s">
        <v>525</v>
      </c>
      <c r="M871" s="105" t="s">
        <v>526</v>
      </c>
      <c r="N871" s="105" t="s">
        <v>525</v>
      </c>
      <c r="O871" s="105" t="s">
        <v>525</v>
      </c>
      <c r="P871" s="105"/>
      <c r="Q871" s="105"/>
      <c r="R871" s="105"/>
      <c r="S871" s="105"/>
      <c r="T871" s="105"/>
      <c r="U871" s="113"/>
      <c r="V871" s="122">
        <v>43564</v>
      </c>
      <c r="W871" s="119" t="s">
        <v>542</v>
      </c>
      <c r="X871" s="119" t="s">
        <v>825</v>
      </c>
      <c r="Y871" s="127" t="s">
        <v>1005</v>
      </c>
      <c r="Z871" s="122">
        <v>43553</v>
      </c>
      <c r="AA871" s="131"/>
      <c r="AB871" s="149">
        <f>IF('SUIVI DES VERIFICATIONS'!$V871="","",IF('SUIVI DES VERIFICATIONS'!$V871&lt;='SUIVI DES VERIFICATIONS'!$AD871,0,'SUIVI DES VERIFICATIONS'!$V871-'SUIVI DES VERIFICATIONS'!$AD871))</f>
        <v>0</v>
      </c>
      <c r="AC871" s="138" t="str">
        <f t="shared" si="30"/>
        <v>AVRIL</v>
      </c>
      <c r="AD871" s="139">
        <f>VLOOKUP('SUIVI DES VERIFICATIONS'!$AC871,'Liste 2'!$D$1:$E$12,2,FALSE)</f>
        <v>43585</v>
      </c>
      <c r="AE871" s="138">
        <f>IF('SUIVI DES VERIFICATIONS'!$V871="","",(MONTH('SUIVI DES VERIFICATIONS'!$V871))-(MONTH('SUIVI DES VERIFICATIONS'!$AD871)))</f>
        <v>0</v>
      </c>
      <c r="AF871" s="138" t="str">
        <f>IF(V871="","",VLOOKUP(MONTH(V871),LISTES!$A$15:$B$26,2,FALSE))</f>
        <v>AVRIL</v>
      </c>
      <c r="AG871" s="140" t="s">
        <v>9</v>
      </c>
      <c r="AH871" s="87"/>
      <c r="AI871" s="87"/>
      <c r="AJ871" s="87" t="s">
        <v>529</v>
      </c>
      <c r="AK871" s="118">
        <v>43579</v>
      </c>
      <c r="AL871" s="87"/>
      <c r="AM871" s="119"/>
      <c r="AN871" s="127"/>
      <c r="AO871" s="162">
        <f>IF('SUIVI DES VERIFICATIONS'!$V871&gt;0,IF('SUIVI DES VERIFICATIONS'!$W871="",1,0),0)</f>
        <v>0</v>
      </c>
      <c r="AP871" s="141">
        <f>IF('SUIVI DES VERIFICATIONS'!$V871&gt;0,IF('SUIVI DES VERIFICATIONS'!$X871="",1,0),0)</f>
        <v>0</v>
      </c>
      <c r="AQ871" s="141">
        <f>IF('SUIVI DES VERIFICATIONS'!$V871&gt;0,IF('SUIVI DES VERIFICATIONS'!$AG871="",1,0),0)</f>
        <v>0</v>
      </c>
      <c r="AR871" s="150" t="str">
        <f>IF(Y871="","",VLOOKUP(Y871,'[1]TABLEAU LC1'!A:A,1,FALSE))</f>
        <v>2019-1135</v>
      </c>
    </row>
    <row r="872" spans="1:44" ht="30" customHeight="1">
      <c r="A872" s="95" t="str">
        <f t="shared" si="29"/>
        <v>43109-2-5-3</v>
      </c>
      <c r="B872" s="85">
        <v>43109</v>
      </c>
      <c r="C872" s="81" t="str">
        <f>VLOOKUP(A872,'Liste détentions mat2k'!$A$1:$I$2946,3,FALSE)</f>
        <v xml:space="preserve">SLM TOULON                    </v>
      </c>
      <c r="D872" s="86">
        <v>2</v>
      </c>
      <c r="E872" s="86">
        <v>5</v>
      </c>
      <c r="F872" s="86">
        <v>3</v>
      </c>
      <c r="G872" s="81" t="str">
        <f>IF('SUIVI DES VERIFICATIONS'!$D872="","",VLOOKUP(A872,'Liste détentions mat2k'!$A$1:$I$2946,5,FALSE))</f>
        <v xml:space="preserve">DIV/LOG                       </v>
      </c>
      <c r="H872" s="81" t="str">
        <f>IF('SUIVI DES VERIFICATIONS'!$E872="","",VLOOKUP(A872,'Liste détentions mat2k'!$A$1:$I$2946,7,FALSE))</f>
        <v xml:space="preserve">GMN                           </v>
      </c>
      <c r="I872" s="102" t="str">
        <f>IF('SUIVI DES VERIFICATIONS'!$F872="","",VLOOKUP(A872,'Liste détentions mat2k'!$A$1:$I$2946,9,FALSE))</f>
        <v xml:space="preserve">MAT DE BUREAU                 </v>
      </c>
      <c r="J872" s="109" t="s">
        <v>525</v>
      </c>
      <c r="K872" s="104" t="s">
        <v>525</v>
      </c>
      <c r="L872" s="104" t="s">
        <v>525</v>
      </c>
      <c r="M872" s="104" t="s">
        <v>525</v>
      </c>
      <c r="N872" s="104" t="s">
        <v>525</v>
      </c>
      <c r="O872" s="104" t="s">
        <v>526</v>
      </c>
      <c r="P872" s="104"/>
      <c r="Q872" s="104"/>
      <c r="R872" s="104"/>
      <c r="S872" s="104"/>
      <c r="T872" s="104"/>
      <c r="U872" s="114"/>
      <c r="V872" s="123"/>
      <c r="W872" s="117"/>
      <c r="X872" s="117"/>
      <c r="Y872" s="128"/>
      <c r="Z872" s="123"/>
      <c r="AA872" s="132"/>
      <c r="AB872" s="151" t="str">
        <f>IF('SUIVI DES VERIFICATIONS'!$V872="","",IF('SUIVI DES VERIFICATIONS'!$V872&lt;='SUIVI DES VERIFICATIONS'!$AD872,0,'SUIVI DES VERIFICATIONS'!$V872-'SUIVI DES VERIFICATIONS'!$AD872))</f>
        <v/>
      </c>
      <c r="AC872" s="134" t="str">
        <f t="shared" si="30"/>
        <v>JUIN</v>
      </c>
      <c r="AD872" s="135">
        <f>VLOOKUP('SUIVI DES VERIFICATIONS'!$AC872,'Liste 2'!$D$1:$E$12,2,FALSE)</f>
        <v>43646</v>
      </c>
      <c r="AE872" s="134" t="str">
        <f>IF('SUIVI DES VERIFICATIONS'!$V872="","",(MONTH('SUIVI DES VERIFICATIONS'!$V872))-(MONTH('SUIVI DES VERIFICATIONS'!$AD872)))</f>
        <v/>
      </c>
      <c r="AF872" s="134" t="str">
        <f>IF(V872="","",VLOOKUP(MONTH(V872),LISTES!$A$15:$B$26,2,FALSE))</f>
        <v/>
      </c>
      <c r="AG872" s="136"/>
      <c r="AH872" s="81"/>
      <c r="AI872" s="81"/>
      <c r="AJ872" s="81"/>
      <c r="AK872" s="116"/>
      <c r="AL872" s="81"/>
      <c r="AM872" s="117"/>
      <c r="AN872" s="128"/>
      <c r="AO872" s="163">
        <f>IF('SUIVI DES VERIFICATIONS'!$V872&gt;0,IF('SUIVI DES VERIFICATIONS'!$W872="",1,0),0)</f>
        <v>0</v>
      </c>
      <c r="AP872" s="137">
        <f>IF('SUIVI DES VERIFICATIONS'!$V872&gt;0,IF('SUIVI DES VERIFICATIONS'!$X872="",1,0),0)</f>
        <v>0</v>
      </c>
      <c r="AQ872" s="137">
        <f>IF('SUIVI DES VERIFICATIONS'!$V872&gt;0,IF('SUIVI DES VERIFICATIONS'!$AG872="",1,0),0)</f>
        <v>0</v>
      </c>
      <c r="AR872" s="152" t="str">
        <f>IF(Y872="","",VLOOKUP(Y872,'[1]TABLEAU LC1'!A:A,1,FALSE))</f>
        <v/>
      </c>
    </row>
    <row r="873" spans="1:44" ht="30" customHeight="1">
      <c r="A873" s="94" t="str">
        <f t="shared" si="29"/>
        <v>43109-2-6-2</v>
      </c>
      <c r="B873" s="88">
        <v>43109</v>
      </c>
      <c r="C873" s="87" t="str">
        <f>VLOOKUP(A873,'Liste détentions mat2k'!$A$1:$I$2946,3,FALSE)</f>
        <v xml:space="preserve">SLM TOULON                    </v>
      </c>
      <c r="D873" s="89">
        <v>2</v>
      </c>
      <c r="E873" s="89">
        <v>6</v>
      </c>
      <c r="F873" s="89">
        <v>2</v>
      </c>
      <c r="G873" s="87" t="str">
        <f>IF('SUIVI DES VERIFICATIONS'!$D873="","",VLOOKUP(A873,'Liste détentions mat2k'!$A$1:$I$2946,5,FALSE))</f>
        <v xml:space="preserve">DIV/LOG                       </v>
      </c>
      <c r="H873" s="87" t="str">
        <f>IF('SUIVI DES VERIFICATIONS'!$E873="","",VLOOKUP(A873,'Liste détentions mat2k'!$A$1:$I$2946,7,FALSE))</f>
        <v xml:space="preserve">AI                            </v>
      </c>
      <c r="I873" s="101" t="str">
        <f>IF('SUIVI DES VERIFICATIONS'!$F873="","",VLOOKUP(A873,'Liste détentions mat2k'!$A$1:$I$2946,9,FALSE))</f>
        <v xml:space="preserve">EFFETS SPECIAUX               </v>
      </c>
      <c r="J873" s="108" t="s">
        <v>525</v>
      </c>
      <c r="K873" s="105" t="s">
        <v>526</v>
      </c>
      <c r="L873" s="105" t="s">
        <v>525</v>
      </c>
      <c r="M873" s="105" t="s">
        <v>525</v>
      </c>
      <c r="N873" s="105" t="s">
        <v>525</v>
      </c>
      <c r="O873" s="105" t="s">
        <v>525</v>
      </c>
      <c r="P873" s="105"/>
      <c r="Q873" s="105"/>
      <c r="R873" s="105"/>
      <c r="S873" s="105"/>
      <c r="T873" s="105"/>
      <c r="U873" s="113"/>
      <c r="V873" s="122">
        <v>43497</v>
      </c>
      <c r="W873" s="119" t="s">
        <v>542</v>
      </c>
      <c r="X873" s="119" t="s">
        <v>825</v>
      </c>
      <c r="Y873" s="127" t="s">
        <v>622</v>
      </c>
      <c r="Z873" s="122">
        <v>43495</v>
      </c>
      <c r="AA873" s="131"/>
      <c r="AB873" s="149">
        <f>IF('SUIVI DES VERIFICATIONS'!$V873="","",IF('SUIVI DES VERIFICATIONS'!$V873&lt;='SUIVI DES VERIFICATIONS'!$AD873,0,'SUIVI DES VERIFICATIONS'!$V873-'SUIVI DES VERIFICATIONS'!$AD873))</f>
        <v>0</v>
      </c>
      <c r="AC873" s="138" t="str">
        <f t="shared" si="30"/>
        <v>FEVRIER</v>
      </c>
      <c r="AD873" s="139">
        <f>VLOOKUP('SUIVI DES VERIFICATIONS'!$AC873,'Liste 2'!$D$1:$E$12,2,FALSE)</f>
        <v>43524</v>
      </c>
      <c r="AE873" s="138">
        <f>IF('SUIVI DES VERIFICATIONS'!$V873="","",(MONTH('SUIVI DES VERIFICATIONS'!$V873))-(MONTH('SUIVI DES VERIFICATIONS'!$AD873)))</f>
        <v>0</v>
      </c>
      <c r="AF873" s="138" t="str">
        <f>IF(V873="","",VLOOKUP(MONTH(V873),LISTES!$A$15:$B$26,2,FALSE))</f>
        <v>FEVRIER</v>
      </c>
      <c r="AG873" s="140" t="s">
        <v>7</v>
      </c>
      <c r="AH873" s="87"/>
      <c r="AI873" s="87"/>
      <c r="AJ873" s="87" t="s">
        <v>529</v>
      </c>
      <c r="AK873" s="118">
        <v>43542</v>
      </c>
      <c r="AL873" s="87"/>
      <c r="AM873" s="119"/>
      <c r="AN873" s="127"/>
      <c r="AO873" s="162">
        <f>IF('SUIVI DES VERIFICATIONS'!$V873&gt;0,IF('SUIVI DES VERIFICATIONS'!$W873="",1,0),0)</f>
        <v>0</v>
      </c>
      <c r="AP873" s="141">
        <f>IF('SUIVI DES VERIFICATIONS'!$V873&gt;0,IF('SUIVI DES VERIFICATIONS'!$X873="",1,0),0)</f>
        <v>0</v>
      </c>
      <c r="AQ873" s="141">
        <f>IF('SUIVI DES VERIFICATIONS'!$V873&gt;0,IF('SUIVI DES VERIFICATIONS'!$AG873="",1,0),0)</f>
        <v>0</v>
      </c>
      <c r="AR873" s="150" t="str">
        <f>IF(Y873="","",VLOOKUP(Y873,'[1]TABLEAU LC1'!A:A,1,FALSE))</f>
        <v>2019-274</v>
      </c>
    </row>
    <row r="874" spans="1:44" ht="30" customHeight="1">
      <c r="A874" s="95" t="str">
        <f t="shared" si="29"/>
        <v>43109-2-6-3</v>
      </c>
      <c r="B874" s="85">
        <v>43109</v>
      </c>
      <c r="C874" s="81" t="str">
        <f>VLOOKUP(A874,'Liste détentions mat2k'!$A$1:$I$2946,3,FALSE)</f>
        <v xml:space="preserve">SLM TOULON                    </v>
      </c>
      <c r="D874" s="86">
        <v>2</v>
      </c>
      <c r="E874" s="86">
        <v>6</v>
      </c>
      <c r="F874" s="86">
        <v>3</v>
      </c>
      <c r="G874" s="81" t="str">
        <f>IF('SUIVI DES VERIFICATIONS'!$D874="","",VLOOKUP(A874,'Liste détentions mat2k'!$A$1:$I$2946,5,FALSE))</f>
        <v xml:space="preserve">DIV/LOG                       </v>
      </c>
      <c r="H874" s="81" t="str">
        <f>IF('SUIVI DES VERIFICATIONS'!$E874="","",VLOOKUP(A874,'Liste détentions mat2k'!$A$1:$I$2946,7,FALSE))</f>
        <v xml:space="preserve">AI                            </v>
      </c>
      <c r="I874" s="102" t="str">
        <f>IF('SUIVI DES VERIFICATIONS'!$F874="","",VLOOKUP(A874,'Liste détentions mat2k'!$A$1:$I$2946,9,FALSE))</f>
        <v xml:space="preserve">MAT BUREAU                    </v>
      </c>
      <c r="J874" s="109" t="s">
        <v>525</v>
      </c>
      <c r="K874" s="104" t="s">
        <v>525</v>
      </c>
      <c r="L874" s="104" t="s">
        <v>525</v>
      </c>
      <c r="M874" s="104" t="s">
        <v>526</v>
      </c>
      <c r="N874" s="104" t="s">
        <v>525</v>
      </c>
      <c r="O874" s="104" t="s">
        <v>525</v>
      </c>
      <c r="P874" s="104"/>
      <c r="Q874" s="104"/>
      <c r="R874" s="104"/>
      <c r="S874" s="104"/>
      <c r="T874" s="104"/>
      <c r="U874" s="114"/>
      <c r="V874" s="123"/>
      <c r="W874" s="117"/>
      <c r="X874" s="117"/>
      <c r="Y874" s="128"/>
      <c r="Z874" s="123">
        <v>43553</v>
      </c>
      <c r="AA874" s="132"/>
      <c r="AB874" s="151" t="str">
        <f>IF('SUIVI DES VERIFICATIONS'!$V874="","",IF('SUIVI DES VERIFICATIONS'!$V874&lt;='SUIVI DES VERIFICATIONS'!$AD874,0,'SUIVI DES VERIFICATIONS'!$V874-'SUIVI DES VERIFICATIONS'!$AD874))</f>
        <v/>
      </c>
      <c r="AC874" s="134" t="str">
        <f t="shared" si="30"/>
        <v>AVRIL</v>
      </c>
      <c r="AD874" s="135">
        <f>VLOOKUP('SUIVI DES VERIFICATIONS'!$AC874,'Liste 2'!$D$1:$E$12,2,FALSE)</f>
        <v>43585</v>
      </c>
      <c r="AE874" s="134" t="str">
        <f>IF('SUIVI DES VERIFICATIONS'!$V874="","",(MONTH('SUIVI DES VERIFICATIONS'!$V874))-(MONTH('SUIVI DES VERIFICATIONS'!$AD874)))</f>
        <v/>
      </c>
      <c r="AF874" s="134" t="str">
        <f>IF(V874="","",VLOOKUP(MONTH(V874),LISTES!$A$15:$B$26,2,FALSE))</f>
        <v/>
      </c>
      <c r="AG874" s="136"/>
      <c r="AH874" s="81"/>
      <c r="AI874" s="81"/>
      <c r="AJ874" s="81"/>
      <c r="AK874" s="116"/>
      <c r="AL874" s="81"/>
      <c r="AM874" s="117"/>
      <c r="AN874" s="128"/>
      <c r="AO874" s="163">
        <f>IF('SUIVI DES VERIFICATIONS'!$V874&gt;0,IF('SUIVI DES VERIFICATIONS'!$W874="",1,0),0)</f>
        <v>0</v>
      </c>
      <c r="AP874" s="137">
        <f>IF('SUIVI DES VERIFICATIONS'!$V874&gt;0,IF('SUIVI DES VERIFICATIONS'!$X874="",1,0),0)</f>
        <v>0</v>
      </c>
      <c r="AQ874" s="137">
        <f>IF('SUIVI DES VERIFICATIONS'!$V874&gt;0,IF('SUIVI DES VERIFICATIONS'!$AG874="",1,0),0)</f>
        <v>0</v>
      </c>
      <c r="AR874" s="152" t="str">
        <f>IF(Y874="","",VLOOKUP(Y874,'[1]TABLEAU LC1'!A:A,1,FALSE))</f>
        <v/>
      </c>
    </row>
    <row r="875" spans="1:44" ht="30" customHeight="1">
      <c r="A875" s="94" t="str">
        <f t="shared" si="29"/>
        <v>43109-2-7-1</v>
      </c>
      <c r="B875" s="88">
        <v>43109</v>
      </c>
      <c r="C875" s="87" t="str">
        <f>VLOOKUP(A875,'Liste détentions mat2k'!$A$1:$I$2946,3,FALSE)</f>
        <v xml:space="preserve">SLM TOULON                    </v>
      </c>
      <c r="D875" s="89">
        <v>2</v>
      </c>
      <c r="E875" s="89">
        <v>7</v>
      </c>
      <c r="F875" s="89">
        <v>1</v>
      </c>
      <c r="G875" s="87" t="str">
        <f>IF('SUIVI DES VERIFICATIONS'!$D875="","",VLOOKUP(A875,'Liste détentions mat2k'!$A$1:$I$2946,5,FALSE))</f>
        <v xml:space="preserve">DIV/LOG                       </v>
      </c>
      <c r="H875" s="87" t="str">
        <f>IF('SUIVI DES VERIFICATIONS'!$E875="","",VLOOKUP(A875,'Liste détentions mat2k'!$A$1:$I$2946,7,FALSE))</f>
        <v xml:space="preserve">TRANSIT                       </v>
      </c>
      <c r="I875" s="101" t="str">
        <f>IF('SUIVI DES VERIFICATIONS'!$F875="","",VLOOKUP(A875,'Liste détentions mat2k'!$A$1:$I$2946,9,FALSE))</f>
        <v xml:space="preserve">CASERNEMENT                   </v>
      </c>
      <c r="J875" s="108" t="s">
        <v>525</v>
      </c>
      <c r="K875" s="105" t="s">
        <v>526</v>
      </c>
      <c r="L875" s="105" t="s">
        <v>525</v>
      </c>
      <c r="M875" s="105" t="s">
        <v>525</v>
      </c>
      <c r="N875" s="105" t="s">
        <v>525</v>
      </c>
      <c r="O875" s="105" t="s">
        <v>525</v>
      </c>
      <c r="P875" s="105"/>
      <c r="Q875" s="105"/>
      <c r="R875" s="105"/>
      <c r="S875" s="105"/>
      <c r="T875" s="105"/>
      <c r="U875" s="113"/>
      <c r="V875" s="122">
        <v>43496</v>
      </c>
      <c r="W875" s="119" t="s">
        <v>542</v>
      </c>
      <c r="X875" s="119" t="s">
        <v>825</v>
      </c>
      <c r="Y875" s="127" t="s">
        <v>587</v>
      </c>
      <c r="Z875" s="122">
        <v>43495</v>
      </c>
      <c r="AA875" s="131"/>
      <c r="AB875" s="149">
        <f>IF('SUIVI DES VERIFICATIONS'!$V875="","",IF('SUIVI DES VERIFICATIONS'!$V875&lt;='SUIVI DES VERIFICATIONS'!$AD875,0,'SUIVI DES VERIFICATIONS'!$V875-'SUIVI DES VERIFICATIONS'!$AD875))</f>
        <v>0</v>
      </c>
      <c r="AC875" s="138" t="str">
        <f t="shared" si="30"/>
        <v>FEVRIER</v>
      </c>
      <c r="AD875" s="139">
        <f>VLOOKUP('SUIVI DES VERIFICATIONS'!$AC875,'Liste 2'!$D$1:$E$12,2,FALSE)</f>
        <v>43524</v>
      </c>
      <c r="AE875" s="138">
        <f>IF('SUIVI DES VERIFICATIONS'!$V875="","",(MONTH('SUIVI DES VERIFICATIONS'!$V875))-(MONTH('SUIVI DES VERIFICATIONS'!$AD875)))</f>
        <v>-1</v>
      </c>
      <c r="AF875" s="138" t="str">
        <f>IF(V875="","",VLOOKUP(MONTH(V875),LISTES!$A$15:$B$26,2,FALSE))</f>
        <v>JANVIER</v>
      </c>
      <c r="AG875" s="140" t="s">
        <v>6</v>
      </c>
      <c r="AH875" s="87"/>
      <c r="AI875" s="87"/>
      <c r="AJ875" s="87"/>
      <c r="AK875" s="118"/>
      <c r="AL875" s="87"/>
      <c r="AM875" s="119"/>
      <c r="AN875" s="127"/>
      <c r="AO875" s="162">
        <f>IF('SUIVI DES VERIFICATIONS'!$V875&gt;0,IF('SUIVI DES VERIFICATIONS'!$W875="",1,0),0)</f>
        <v>0</v>
      </c>
      <c r="AP875" s="141">
        <f>IF('SUIVI DES VERIFICATIONS'!$V875&gt;0,IF('SUIVI DES VERIFICATIONS'!$X875="",1,0),0)</f>
        <v>0</v>
      </c>
      <c r="AQ875" s="141">
        <f>IF('SUIVI DES VERIFICATIONS'!$V875&gt;0,IF('SUIVI DES VERIFICATIONS'!$AG875="",1,0),0)</f>
        <v>0</v>
      </c>
      <c r="AR875" s="150" t="str">
        <f>IF(Y875="","",VLOOKUP(Y875,'[1]TABLEAU LC1'!A:A,1,FALSE))</f>
        <v>2019-212</v>
      </c>
    </row>
    <row r="876" spans="1:44" ht="30" customHeight="1">
      <c r="A876" s="95" t="str">
        <f t="shared" si="29"/>
        <v>43109-3-10-2</v>
      </c>
      <c r="B876" s="85">
        <v>43109</v>
      </c>
      <c r="C876" s="81" t="str">
        <f>VLOOKUP(A876,'Liste détentions mat2k'!$A$1:$I$2946,3,FALSE)</f>
        <v xml:space="preserve">SLM TOULON                    </v>
      </c>
      <c r="D876" s="86">
        <v>3</v>
      </c>
      <c r="E876" s="86">
        <v>10</v>
      </c>
      <c r="F876" s="86">
        <v>2</v>
      </c>
      <c r="G876" s="81" t="str">
        <f>IF('SUIVI DES VERIFICATIONS'!$D876="","",VLOOKUP(A876,'Liste détentions mat2k'!$A$1:$I$2946,5,FALSE))</f>
        <v xml:space="preserve">DIVAT                         </v>
      </c>
      <c r="H876" s="81" t="str">
        <f>IF('SUIVI DES VERIFICATIONS'!$E876="","",VLOOKUP(A876,'Liste détentions mat2k'!$A$1:$I$2946,7,FALSE))</f>
        <v xml:space="preserve">MECANIQUE                     </v>
      </c>
      <c r="I876" s="102" t="str">
        <f>IF('SUIVI DES VERIFICATIONS'!$F876="","",VLOOKUP(A876,'Liste détentions mat2k'!$A$1:$I$2946,9,FALSE))</f>
        <v xml:space="preserve">CASERNEMENT                   </v>
      </c>
      <c r="J876" s="109" t="s">
        <v>525</v>
      </c>
      <c r="K876" s="104" t="s">
        <v>525</v>
      </c>
      <c r="L876" s="104" t="s">
        <v>525</v>
      </c>
      <c r="M876" s="104" t="s">
        <v>525</v>
      </c>
      <c r="N876" s="104" t="s">
        <v>525</v>
      </c>
      <c r="O876" s="104" t="s">
        <v>526</v>
      </c>
      <c r="P876" s="104"/>
      <c r="Q876" s="104"/>
      <c r="R876" s="104"/>
      <c r="S876" s="104"/>
      <c r="T876" s="104"/>
      <c r="U876" s="114"/>
      <c r="V876" s="123"/>
      <c r="W876" s="117"/>
      <c r="X876" s="117"/>
      <c r="Y876" s="128"/>
      <c r="Z876" s="123"/>
      <c r="AA876" s="132"/>
      <c r="AB876" s="151" t="str">
        <f>IF('SUIVI DES VERIFICATIONS'!$V876="","",IF('SUIVI DES VERIFICATIONS'!$V876&lt;='SUIVI DES VERIFICATIONS'!$AD876,0,'SUIVI DES VERIFICATIONS'!$V876-'SUIVI DES VERIFICATIONS'!$AD876))</f>
        <v/>
      </c>
      <c r="AC876" s="134" t="str">
        <f t="shared" si="30"/>
        <v>JUIN</v>
      </c>
      <c r="AD876" s="135">
        <f>VLOOKUP('SUIVI DES VERIFICATIONS'!$AC876,'Liste 2'!$D$1:$E$12,2,FALSE)</f>
        <v>43646</v>
      </c>
      <c r="AE876" s="134" t="str">
        <f>IF('SUIVI DES VERIFICATIONS'!$V876="","",(MONTH('SUIVI DES VERIFICATIONS'!$V876))-(MONTH('SUIVI DES VERIFICATIONS'!$AD876)))</f>
        <v/>
      </c>
      <c r="AF876" s="134" t="str">
        <f>IF(V876="","",VLOOKUP(MONTH(V876),LISTES!$A$15:$B$26,2,FALSE))</f>
        <v/>
      </c>
      <c r="AG876" s="136"/>
      <c r="AH876" s="81"/>
      <c r="AI876" s="81"/>
      <c r="AJ876" s="81"/>
      <c r="AK876" s="116"/>
      <c r="AL876" s="81"/>
      <c r="AM876" s="117"/>
      <c r="AN876" s="128"/>
      <c r="AO876" s="163">
        <f>IF('SUIVI DES VERIFICATIONS'!$V876&gt;0,IF('SUIVI DES VERIFICATIONS'!$W876="",1,0),0)</f>
        <v>0</v>
      </c>
      <c r="AP876" s="137">
        <f>IF('SUIVI DES VERIFICATIONS'!$V876&gt;0,IF('SUIVI DES VERIFICATIONS'!$X876="",1,0),0)</f>
        <v>0</v>
      </c>
      <c r="AQ876" s="137">
        <f>IF('SUIVI DES VERIFICATIONS'!$V876&gt;0,IF('SUIVI DES VERIFICATIONS'!$AG876="",1,0),0)</f>
        <v>0</v>
      </c>
      <c r="AR876" s="152" t="str">
        <f>IF(Y876="","",VLOOKUP(Y876,'[1]TABLEAU LC1'!A:A,1,FALSE))</f>
        <v/>
      </c>
    </row>
    <row r="877" spans="1:44" ht="30" customHeight="1">
      <c r="A877" s="94" t="str">
        <f t="shared" si="29"/>
        <v>43109-3-10-3</v>
      </c>
      <c r="B877" s="88">
        <v>43109</v>
      </c>
      <c r="C877" s="87" t="str">
        <f>VLOOKUP(A877,'Liste détentions mat2k'!$A$1:$I$2946,3,FALSE)</f>
        <v xml:space="preserve">SLM TOULON                    </v>
      </c>
      <c r="D877" s="89">
        <v>3</v>
      </c>
      <c r="E877" s="89">
        <v>10</v>
      </c>
      <c r="F877" s="89">
        <v>3</v>
      </c>
      <c r="G877" s="87" t="str">
        <f>IF('SUIVI DES VERIFICATIONS'!$D877="","",VLOOKUP(A877,'Liste détentions mat2k'!$A$1:$I$2946,5,FALSE))</f>
        <v xml:space="preserve">DIVAT                         </v>
      </c>
      <c r="H877" s="87" t="str">
        <f>IF('SUIVI DES VERIFICATIONS'!$E877="","",VLOOKUP(A877,'Liste détentions mat2k'!$A$1:$I$2946,7,FALSE))</f>
        <v xml:space="preserve">MECANIQUE                     </v>
      </c>
      <c r="I877" s="101" t="str">
        <f>IF('SUIVI DES VERIFICATIONS'!$F877="","",VLOOKUP(A877,'Liste détentions mat2k'!$A$1:$I$2946,9,FALSE))</f>
        <v xml:space="preserve">EFFETS SPECIAUX               </v>
      </c>
      <c r="J877" s="108"/>
      <c r="K877" s="105" t="s">
        <v>525</v>
      </c>
      <c r="L877" s="105" t="s">
        <v>526</v>
      </c>
      <c r="M877" s="105" t="s">
        <v>525</v>
      </c>
      <c r="N877" s="105" t="s">
        <v>525</v>
      </c>
      <c r="O877" s="105" t="s">
        <v>525</v>
      </c>
      <c r="P877" s="105"/>
      <c r="Q877" s="105"/>
      <c r="R877" s="105"/>
      <c r="S877" s="105"/>
      <c r="T877" s="105"/>
      <c r="U877" s="113"/>
      <c r="V877" s="122">
        <v>43542</v>
      </c>
      <c r="W877" s="119" t="s">
        <v>542</v>
      </c>
      <c r="X877" s="119" t="s">
        <v>825</v>
      </c>
      <c r="Y877" s="127" t="s">
        <v>907</v>
      </c>
      <c r="Z877" s="122">
        <v>43523</v>
      </c>
      <c r="AA877" s="131"/>
      <c r="AB877" s="149">
        <f>IF('SUIVI DES VERIFICATIONS'!$V877="","",IF('SUIVI DES VERIFICATIONS'!$V877&lt;='SUIVI DES VERIFICATIONS'!$AD877,0,'SUIVI DES VERIFICATIONS'!$V877-'SUIVI DES VERIFICATIONS'!$AD877))</f>
        <v>0</v>
      </c>
      <c r="AC877" s="138" t="str">
        <f t="shared" si="30"/>
        <v>MARS</v>
      </c>
      <c r="AD877" s="139">
        <f>VLOOKUP('SUIVI DES VERIFICATIONS'!$AC877,'Liste 2'!$D$1:$E$12,2,FALSE)</f>
        <v>43555</v>
      </c>
      <c r="AE877" s="138">
        <f>IF('SUIVI DES VERIFICATIONS'!$V877="","",(MONTH('SUIVI DES VERIFICATIONS'!$V877))-(MONTH('SUIVI DES VERIFICATIONS'!$AD877)))</f>
        <v>0</v>
      </c>
      <c r="AF877" s="138" t="str">
        <f>IF(V877="","",VLOOKUP(MONTH(V877),LISTES!$A$15:$B$26,2,FALSE))</f>
        <v>MARS</v>
      </c>
      <c r="AG877" s="140" t="s">
        <v>8</v>
      </c>
      <c r="AH877" s="87"/>
      <c r="AI877" s="87"/>
      <c r="AJ877" s="87" t="s">
        <v>529</v>
      </c>
      <c r="AK877" s="118">
        <v>43571</v>
      </c>
      <c r="AL877" s="87"/>
      <c r="AM877" s="119"/>
      <c r="AN877" s="127"/>
      <c r="AO877" s="162">
        <f>IF('SUIVI DES VERIFICATIONS'!$V877&gt;0,IF('SUIVI DES VERIFICATIONS'!$W877="",1,0),0)</f>
        <v>0</v>
      </c>
      <c r="AP877" s="141">
        <f>IF('SUIVI DES VERIFICATIONS'!$V877&gt;0,IF('SUIVI DES VERIFICATIONS'!$X877="",1,0),0)</f>
        <v>0</v>
      </c>
      <c r="AQ877" s="141">
        <f>IF('SUIVI DES VERIFICATIONS'!$V877&gt;0,IF('SUIVI DES VERIFICATIONS'!$AG877="",1,0),0)</f>
        <v>0</v>
      </c>
      <c r="AR877" s="150" t="str">
        <f>IF(Y877="","",VLOOKUP(Y877,'[1]TABLEAU LC1'!A:A,1,FALSE))</f>
        <v>2019-829</v>
      </c>
    </row>
    <row r="878" spans="1:44" ht="30" customHeight="1">
      <c r="A878" s="95" t="str">
        <f t="shared" ref="A878:A912" si="31">CONCATENATE(B878,"-",D878,"-",E878,"-",F878)</f>
        <v>43109-3-11-2</v>
      </c>
      <c r="B878" s="85">
        <v>43109</v>
      </c>
      <c r="C878" s="81" t="str">
        <f>VLOOKUP(A878,'Liste détentions mat2k'!$A$1:$I$2946,3,FALSE)</f>
        <v xml:space="preserve">SLM TOULON                    </v>
      </c>
      <c r="D878" s="86">
        <v>3</v>
      </c>
      <c r="E878" s="86">
        <v>11</v>
      </c>
      <c r="F878" s="86">
        <v>2</v>
      </c>
      <c r="G878" s="81" t="str">
        <f>IF('SUIVI DES VERIFICATIONS'!$D878="","",VLOOKUP(A878,'Liste détentions mat2k'!$A$1:$I$2946,5,FALSE))</f>
        <v xml:space="preserve">DIVAT                         </v>
      </c>
      <c r="H878" s="81" t="str">
        <f>IF('SUIVI DES VERIFICATIONS'!$E878="","",VLOOKUP(A878,'Liste détentions mat2k'!$A$1:$I$2946,7,FALSE))</f>
        <v xml:space="preserve">PROD/FDM                      </v>
      </c>
      <c r="I878" s="102" t="str">
        <f>IF('SUIVI DES VERIFICATIONS'!$F878="","",VLOOKUP(A878,'Liste détentions mat2k'!$A$1:$I$2946,9,FALSE))</f>
        <v xml:space="preserve">EFF SPEC/MAT DIVERS           </v>
      </c>
      <c r="J878" s="109"/>
      <c r="K878" s="104" t="s">
        <v>525</v>
      </c>
      <c r="L878" s="104" t="s">
        <v>526</v>
      </c>
      <c r="M878" s="104" t="s">
        <v>525</v>
      </c>
      <c r="N878" s="104" t="s">
        <v>525</v>
      </c>
      <c r="O878" s="104" t="s">
        <v>525</v>
      </c>
      <c r="P878" s="104"/>
      <c r="Q878" s="104"/>
      <c r="R878" s="104"/>
      <c r="S878" s="104"/>
      <c r="T878" s="104"/>
      <c r="U878" s="114"/>
      <c r="V878" s="123">
        <v>43542</v>
      </c>
      <c r="W878" s="117" t="s">
        <v>542</v>
      </c>
      <c r="X878" s="117" t="s">
        <v>825</v>
      </c>
      <c r="Y878" s="128" t="s">
        <v>911</v>
      </c>
      <c r="Z878" s="123">
        <v>43523</v>
      </c>
      <c r="AA878" s="132"/>
      <c r="AB878" s="151">
        <f>IF('SUIVI DES VERIFICATIONS'!$V878="","",IF('SUIVI DES VERIFICATIONS'!$V878&lt;='SUIVI DES VERIFICATIONS'!$AD878,0,'SUIVI DES VERIFICATIONS'!$V878-'SUIVI DES VERIFICATIONS'!$AD878))</f>
        <v>0</v>
      </c>
      <c r="AC878" s="134" t="str">
        <f t="shared" si="30"/>
        <v>MARS</v>
      </c>
      <c r="AD878" s="135">
        <f>VLOOKUP('SUIVI DES VERIFICATIONS'!$AC878,'Liste 2'!$D$1:$E$12,2,FALSE)</f>
        <v>43555</v>
      </c>
      <c r="AE878" s="134">
        <f>IF('SUIVI DES VERIFICATIONS'!$V878="","",(MONTH('SUIVI DES VERIFICATIONS'!$V878))-(MONTH('SUIVI DES VERIFICATIONS'!$AD878)))</f>
        <v>0</v>
      </c>
      <c r="AF878" s="134" t="str">
        <f>IF(V878="","",VLOOKUP(MONTH(V878),LISTES!$A$15:$B$26,2,FALSE))</f>
        <v>MARS</v>
      </c>
      <c r="AG878" s="136" t="s">
        <v>8</v>
      </c>
      <c r="AH878" s="81"/>
      <c r="AI878" s="81"/>
      <c r="AJ878" s="81"/>
      <c r="AK878" s="116"/>
      <c r="AL878" s="81" t="s">
        <v>526</v>
      </c>
      <c r="AM878" s="117"/>
      <c r="AN878" s="128"/>
      <c r="AO878" s="163">
        <f>IF('SUIVI DES VERIFICATIONS'!$V878&gt;0,IF('SUIVI DES VERIFICATIONS'!$W878="",1,0),0)</f>
        <v>0</v>
      </c>
      <c r="AP878" s="137">
        <f>IF('SUIVI DES VERIFICATIONS'!$V878&gt;0,IF('SUIVI DES VERIFICATIONS'!$X878="",1,0),0)</f>
        <v>0</v>
      </c>
      <c r="AQ878" s="137">
        <f>IF('SUIVI DES VERIFICATIONS'!$V878&gt;0,IF('SUIVI DES VERIFICATIONS'!$AG878="",1,0),0)</f>
        <v>0</v>
      </c>
      <c r="AR878" s="152" t="str">
        <f>IF(Y878="","",VLOOKUP(Y878,'[1]TABLEAU LC1'!A:A,1,FALSE))</f>
        <v>2019-846</v>
      </c>
    </row>
    <row r="879" spans="1:44" ht="30" customHeight="1">
      <c r="A879" s="94" t="str">
        <f t="shared" si="31"/>
        <v>43109-3-11-3</v>
      </c>
      <c r="B879" s="88">
        <v>43109</v>
      </c>
      <c r="C879" s="87" t="str">
        <f>VLOOKUP(A879,'Liste détentions mat2k'!$A$1:$I$2946,3,FALSE)</f>
        <v xml:space="preserve">SLM TOULON                    </v>
      </c>
      <c r="D879" s="89">
        <v>3</v>
      </c>
      <c r="E879" s="89">
        <v>11</v>
      </c>
      <c r="F879" s="89">
        <v>3</v>
      </c>
      <c r="G879" s="87" t="str">
        <f>IF('SUIVI DES VERIFICATIONS'!$D879="","",VLOOKUP(A879,'Liste détentions mat2k'!$A$1:$I$2946,5,FALSE))</f>
        <v xml:space="preserve">DIVAT                         </v>
      </c>
      <c r="H879" s="87" t="str">
        <f>IF('SUIVI DES VERIFICATIONS'!$E879="","",VLOOKUP(A879,'Liste détentions mat2k'!$A$1:$I$2946,7,FALSE))</f>
        <v xml:space="preserve">PROD/FDM                      </v>
      </c>
      <c r="I879" s="101" t="str">
        <f>IF('SUIVI DES VERIFICATIONS'!$F879="","",VLOOKUP(A879,'Liste détentions mat2k'!$A$1:$I$2946,9,FALSE))</f>
        <v xml:space="preserve">CASERNEMENT                   </v>
      </c>
      <c r="J879" s="108" t="s">
        <v>525</v>
      </c>
      <c r="K879" s="105" t="s">
        <v>525</v>
      </c>
      <c r="L879" s="105" t="s">
        <v>525</v>
      </c>
      <c r="M879" s="105" t="s">
        <v>525</v>
      </c>
      <c r="N879" s="105" t="s">
        <v>526</v>
      </c>
      <c r="O879" s="105" t="s">
        <v>525</v>
      </c>
      <c r="P879" s="105"/>
      <c r="Q879" s="105"/>
      <c r="R879" s="105"/>
      <c r="S879" s="105"/>
      <c r="T879" s="105"/>
      <c r="U879" s="113"/>
      <c r="V879" s="122"/>
      <c r="W879" s="119"/>
      <c r="X879" s="119"/>
      <c r="Y879" s="127"/>
      <c r="Z879" s="122">
        <v>43584</v>
      </c>
      <c r="AA879" s="131"/>
      <c r="AB879" s="149" t="str">
        <f>IF('SUIVI DES VERIFICATIONS'!$V879="","",IF('SUIVI DES VERIFICATIONS'!$V879&lt;='SUIVI DES VERIFICATIONS'!$AD879,0,'SUIVI DES VERIFICATIONS'!$V879-'SUIVI DES VERIFICATIONS'!$AD879))</f>
        <v/>
      </c>
      <c r="AC879" s="138" t="str">
        <f t="shared" si="30"/>
        <v>MAI</v>
      </c>
      <c r="AD879" s="139">
        <f>VLOOKUP('SUIVI DES VERIFICATIONS'!$AC879,'Liste 2'!$D$1:$E$12,2,FALSE)</f>
        <v>43616</v>
      </c>
      <c r="AE879" s="138" t="str">
        <f>IF('SUIVI DES VERIFICATIONS'!$V879="","",(MONTH('SUIVI DES VERIFICATIONS'!$V879))-(MONTH('SUIVI DES VERIFICATIONS'!$AD879)))</f>
        <v/>
      </c>
      <c r="AF879" s="138" t="str">
        <f>IF(V879="","",VLOOKUP(MONTH(V879),LISTES!$A$15:$B$26,2,FALSE))</f>
        <v/>
      </c>
      <c r="AG879" s="140"/>
      <c r="AH879" s="87"/>
      <c r="AI879" s="87"/>
      <c r="AJ879" s="87"/>
      <c r="AK879" s="118"/>
      <c r="AL879" s="87"/>
      <c r="AM879" s="119"/>
      <c r="AN879" s="127"/>
      <c r="AO879" s="162">
        <f>IF('SUIVI DES VERIFICATIONS'!$V879&gt;0,IF('SUIVI DES VERIFICATIONS'!$W879="",1,0),0)</f>
        <v>0</v>
      </c>
      <c r="AP879" s="141">
        <f>IF('SUIVI DES VERIFICATIONS'!$V879&gt;0,IF('SUIVI DES VERIFICATIONS'!$X879="",1,0),0)</f>
        <v>0</v>
      </c>
      <c r="AQ879" s="141">
        <f>IF('SUIVI DES VERIFICATIONS'!$V879&gt;0,IF('SUIVI DES VERIFICATIONS'!$AG879="",1,0),0)</f>
        <v>0</v>
      </c>
      <c r="AR879" s="150" t="str">
        <f>IF(Y879="","",VLOOKUP(Y879,'[1]TABLEAU LC1'!A:A,1,FALSE))</f>
        <v/>
      </c>
    </row>
    <row r="880" spans="1:44" ht="30" customHeight="1">
      <c r="A880" s="95" t="str">
        <f t="shared" si="31"/>
        <v>43109-3-11-8</v>
      </c>
      <c r="B880" s="85">
        <v>43109</v>
      </c>
      <c r="C880" s="81" t="str">
        <f>VLOOKUP(A880,'Liste détentions mat2k'!$A$1:$I$2946,3,FALSE)</f>
        <v xml:space="preserve">SLM TOULON                    </v>
      </c>
      <c r="D880" s="86">
        <v>3</v>
      </c>
      <c r="E880" s="86">
        <v>11</v>
      </c>
      <c r="F880" s="86">
        <v>8</v>
      </c>
      <c r="G880" s="81" t="str">
        <f>IF('SUIVI DES VERIFICATIONS'!$D880="","",VLOOKUP(A880,'Liste détentions mat2k'!$A$1:$I$2946,5,FALSE))</f>
        <v xml:space="preserve">DIVAT                         </v>
      </c>
      <c r="H880" s="81" t="str">
        <f>IF('SUIVI DES VERIFICATIONS'!$E880="","",VLOOKUP(A880,'Liste détentions mat2k'!$A$1:$I$2946,7,FALSE))</f>
        <v xml:space="preserve">PROD/FDM                      </v>
      </c>
      <c r="I880" s="102" t="str">
        <f>IF('SUIVI DES VERIFICATIONS'!$F880="","",VLOOKUP(A880,'Liste détentions mat2k'!$A$1:$I$2946,9,FALSE))</f>
        <v xml:space="preserve">CASERNEMENT FDM               </v>
      </c>
      <c r="J880" s="109" t="s">
        <v>525</v>
      </c>
      <c r="K880" s="104" t="s">
        <v>525</v>
      </c>
      <c r="L880" s="104" t="s">
        <v>525</v>
      </c>
      <c r="M880" s="104" t="s">
        <v>525</v>
      </c>
      <c r="N880" s="104" t="s">
        <v>526</v>
      </c>
      <c r="O880" s="104" t="s">
        <v>525</v>
      </c>
      <c r="P880" s="104"/>
      <c r="Q880" s="104"/>
      <c r="R880" s="104"/>
      <c r="S880" s="104"/>
      <c r="T880" s="104"/>
      <c r="U880" s="114"/>
      <c r="V880" s="123"/>
      <c r="W880" s="117"/>
      <c r="X880" s="117"/>
      <c r="Y880" s="128"/>
      <c r="Z880" s="123">
        <v>43584</v>
      </c>
      <c r="AA880" s="132"/>
      <c r="AB880" s="151" t="str">
        <f>IF('SUIVI DES VERIFICATIONS'!$V880="","",IF('SUIVI DES VERIFICATIONS'!$V880&lt;='SUIVI DES VERIFICATIONS'!$AD880,0,'SUIVI DES VERIFICATIONS'!$V880-'SUIVI DES VERIFICATIONS'!$AD880))</f>
        <v/>
      </c>
      <c r="AC880" s="134" t="str">
        <f t="shared" si="30"/>
        <v>MAI</v>
      </c>
      <c r="AD880" s="135">
        <f>VLOOKUP('SUIVI DES VERIFICATIONS'!$AC880,'Liste 2'!$D$1:$E$12,2,FALSE)</f>
        <v>43616</v>
      </c>
      <c r="AE880" s="134" t="str">
        <f>IF('SUIVI DES VERIFICATIONS'!$V880="","",(MONTH('SUIVI DES VERIFICATIONS'!$V880))-(MONTH('SUIVI DES VERIFICATIONS'!$AD880)))</f>
        <v/>
      </c>
      <c r="AF880" s="134" t="str">
        <f>IF(V880="","",VLOOKUP(MONTH(V880),LISTES!$A$15:$B$26,2,FALSE))</f>
        <v/>
      </c>
      <c r="AG880" s="136"/>
      <c r="AH880" s="81"/>
      <c r="AI880" s="81"/>
      <c r="AJ880" s="81"/>
      <c r="AK880" s="116"/>
      <c r="AL880" s="81"/>
      <c r="AM880" s="117"/>
      <c r="AN880" s="128"/>
      <c r="AO880" s="163">
        <f>IF('SUIVI DES VERIFICATIONS'!$V880&gt;0,IF('SUIVI DES VERIFICATIONS'!$W880="",1,0),0)</f>
        <v>0</v>
      </c>
      <c r="AP880" s="137">
        <f>IF('SUIVI DES VERIFICATIONS'!$V880&gt;0,IF('SUIVI DES VERIFICATIONS'!$X880="",1,0),0)</f>
        <v>0</v>
      </c>
      <c r="AQ880" s="137">
        <f>IF('SUIVI DES VERIFICATIONS'!$V880&gt;0,IF('SUIVI DES VERIFICATIONS'!$AG880="",1,0),0)</f>
        <v>0</v>
      </c>
      <c r="AR880" s="152" t="str">
        <f>IF(Y880="","",VLOOKUP(Y880,'[1]TABLEAU LC1'!A:A,1,FALSE))</f>
        <v/>
      </c>
    </row>
    <row r="881" spans="1:44" ht="30" customHeight="1">
      <c r="A881" s="94" t="str">
        <f t="shared" si="31"/>
        <v>43109-3-12-1</v>
      </c>
      <c r="B881" s="88">
        <v>43109</v>
      </c>
      <c r="C881" s="87" t="str">
        <f>VLOOKUP(A881,'Liste détentions mat2k'!$A$1:$I$2946,3,FALSE)</f>
        <v xml:space="preserve">SLM TOULON                    </v>
      </c>
      <c r="D881" s="89">
        <v>3</v>
      </c>
      <c r="E881" s="89">
        <v>12</v>
      </c>
      <c r="F881" s="89">
        <v>1</v>
      </c>
      <c r="G881" s="87" t="str">
        <f>IF('SUIVI DES VERIFICATIONS'!$D881="","",VLOOKUP(A881,'Liste détentions mat2k'!$A$1:$I$2946,5,FALSE))</f>
        <v xml:space="preserve">DIVAT                         </v>
      </c>
      <c r="H881" s="87" t="str">
        <f>IF('SUIVI DES VERIFICATIONS'!$E881="","",VLOOKUP(A881,'Liste détentions mat2k'!$A$1:$I$2946,7,FALSE))</f>
        <v xml:space="preserve">PST                           </v>
      </c>
      <c r="I881" s="101" t="str">
        <f>IF('SUIVI DES VERIFICATIONS'!$F881="","",VLOOKUP(A881,'Liste détentions mat2k'!$A$1:$I$2946,9,FALSE))</f>
        <v xml:space="preserve">EQUIPEMENT/SOUTIEN/ATELIER    </v>
      </c>
      <c r="J881" s="108"/>
      <c r="K881" s="105" t="s">
        <v>526</v>
      </c>
      <c r="L881" s="105" t="s">
        <v>525</v>
      </c>
      <c r="M881" s="105" t="s">
        <v>525</v>
      </c>
      <c r="N881" s="105" t="s">
        <v>525</v>
      </c>
      <c r="O881" s="105" t="s">
        <v>525</v>
      </c>
      <c r="P881" s="105"/>
      <c r="Q881" s="105"/>
      <c r="R881" s="105"/>
      <c r="S881" s="105"/>
      <c r="T881" s="105"/>
      <c r="U881" s="113"/>
      <c r="V881" s="122">
        <v>43496</v>
      </c>
      <c r="W881" s="119" t="s">
        <v>542</v>
      </c>
      <c r="X881" s="119" t="s">
        <v>825</v>
      </c>
      <c r="Y881" s="127" t="s">
        <v>618</v>
      </c>
      <c r="Z881" s="122">
        <v>43495</v>
      </c>
      <c r="AA881" s="131"/>
      <c r="AB881" s="149">
        <f>IF('SUIVI DES VERIFICATIONS'!$V881="","",IF('SUIVI DES VERIFICATIONS'!$V881&lt;='SUIVI DES VERIFICATIONS'!$AD881,0,'SUIVI DES VERIFICATIONS'!$V881-'SUIVI DES VERIFICATIONS'!$AD881))</f>
        <v>0</v>
      </c>
      <c r="AC881" s="138" t="str">
        <f t="shared" si="30"/>
        <v>FEVRIER</v>
      </c>
      <c r="AD881" s="139">
        <f>VLOOKUP('SUIVI DES VERIFICATIONS'!$AC881,'Liste 2'!$D$1:$E$12,2,FALSE)</f>
        <v>43524</v>
      </c>
      <c r="AE881" s="138">
        <f>IF('SUIVI DES VERIFICATIONS'!$V881="","",(MONTH('SUIVI DES VERIFICATIONS'!$V881))-(MONTH('SUIVI DES VERIFICATIONS'!$AD881)))</f>
        <v>-1</v>
      </c>
      <c r="AF881" s="138" t="str">
        <f>IF(V881="","",VLOOKUP(MONTH(V881),LISTES!$A$15:$B$26,2,FALSE))</f>
        <v>JANVIER</v>
      </c>
      <c r="AG881" s="140" t="s">
        <v>6</v>
      </c>
      <c r="AH881" s="87"/>
      <c r="AI881" s="87"/>
      <c r="AJ881" s="87" t="s">
        <v>529</v>
      </c>
      <c r="AK881" s="118">
        <v>43542</v>
      </c>
      <c r="AL881" s="87"/>
      <c r="AM881" s="119"/>
      <c r="AN881" s="127"/>
      <c r="AO881" s="162">
        <f>IF('SUIVI DES VERIFICATIONS'!$V881&gt;0,IF('SUIVI DES VERIFICATIONS'!$W881="",1,0),0)</f>
        <v>0</v>
      </c>
      <c r="AP881" s="141">
        <f>IF('SUIVI DES VERIFICATIONS'!$V881&gt;0,IF('SUIVI DES VERIFICATIONS'!$X881="",1,0),0)</f>
        <v>0</v>
      </c>
      <c r="AQ881" s="141">
        <f>IF('SUIVI DES VERIFICATIONS'!$V881&gt;0,IF('SUIVI DES VERIFICATIONS'!$AG881="",1,0),0)</f>
        <v>0</v>
      </c>
      <c r="AR881" s="150" t="str">
        <f>IF(Y881="","",VLOOKUP(Y881,'[1]TABLEAU LC1'!A:A,1,FALSE))</f>
        <v>2019-264</v>
      </c>
    </row>
    <row r="882" spans="1:44" ht="30" customHeight="1">
      <c r="A882" s="95" t="str">
        <f t="shared" si="31"/>
        <v>43109-3-12-3</v>
      </c>
      <c r="B882" s="85">
        <v>43109</v>
      </c>
      <c r="C882" s="81" t="str">
        <f>VLOOKUP(A882,'Liste détentions mat2k'!$A$1:$I$2946,3,FALSE)</f>
        <v xml:space="preserve">SLM TOULON                    </v>
      </c>
      <c r="D882" s="86">
        <v>3</v>
      </c>
      <c r="E882" s="86">
        <v>12</v>
      </c>
      <c r="F882" s="86">
        <v>3</v>
      </c>
      <c r="G882" s="81" t="str">
        <f>IF('SUIVI DES VERIFICATIONS'!$D882="","",VLOOKUP(A882,'Liste détentions mat2k'!$A$1:$I$2946,5,FALSE))</f>
        <v xml:space="preserve">DIVAT                         </v>
      </c>
      <c r="H882" s="81" t="str">
        <f>IF('SUIVI DES VERIFICATIONS'!$E882="","",VLOOKUP(A882,'Liste détentions mat2k'!$A$1:$I$2946,7,FALSE))</f>
        <v xml:space="preserve">PST                           </v>
      </c>
      <c r="I882" s="102" t="str">
        <f>IF('SUIVI DES VERIFICATIONS'!$F882="","",VLOOKUP(A882,'Liste détentions mat2k'!$A$1:$I$2946,9,FALSE))</f>
        <v xml:space="preserve">EFFETS SPECIAUX PST           </v>
      </c>
      <c r="J882" s="109" t="s">
        <v>525</v>
      </c>
      <c r="K882" s="104" t="s">
        <v>525</v>
      </c>
      <c r="L882" s="104" t="s">
        <v>526</v>
      </c>
      <c r="M882" s="104" t="s">
        <v>525</v>
      </c>
      <c r="N882" s="104" t="s">
        <v>525</v>
      </c>
      <c r="O882" s="104" t="s">
        <v>525</v>
      </c>
      <c r="P882" s="104"/>
      <c r="Q882" s="104"/>
      <c r="R882" s="104"/>
      <c r="S882" s="104"/>
      <c r="T882" s="104"/>
      <c r="U882" s="114"/>
      <c r="V882" s="123">
        <v>43528</v>
      </c>
      <c r="W882" s="117" t="s">
        <v>542</v>
      </c>
      <c r="X882" s="117" t="s">
        <v>825</v>
      </c>
      <c r="Y882" s="128" t="s">
        <v>815</v>
      </c>
      <c r="Z882" s="123">
        <v>43523</v>
      </c>
      <c r="AA882" s="132"/>
      <c r="AB882" s="151">
        <f>IF('SUIVI DES VERIFICATIONS'!$V882="","",IF('SUIVI DES VERIFICATIONS'!$V882&lt;='SUIVI DES VERIFICATIONS'!$AD882,0,'SUIVI DES VERIFICATIONS'!$V882-'SUIVI DES VERIFICATIONS'!$AD882))</f>
        <v>0</v>
      </c>
      <c r="AC882" s="134" t="str">
        <f t="shared" si="30"/>
        <v>MARS</v>
      </c>
      <c r="AD882" s="135">
        <f>VLOOKUP('SUIVI DES VERIFICATIONS'!$AC882,'Liste 2'!$D$1:$E$12,2,FALSE)</f>
        <v>43555</v>
      </c>
      <c r="AE882" s="134">
        <f>IF('SUIVI DES VERIFICATIONS'!$V882="","",(MONTH('SUIVI DES VERIFICATIONS'!$V882))-(MONTH('SUIVI DES VERIFICATIONS'!$AD882)))</f>
        <v>0</v>
      </c>
      <c r="AF882" s="134" t="str">
        <f>IF(V882="","",VLOOKUP(MONTH(V882),LISTES!$A$15:$B$26,2,FALSE))</f>
        <v>MARS</v>
      </c>
      <c r="AG882" s="136" t="s">
        <v>8</v>
      </c>
      <c r="AH882" s="81"/>
      <c r="AI882" s="81"/>
      <c r="AJ882" s="81" t="s">
        <v>529</v>
      </c>
      <c r="AK882" s="116">
        <v>43558</v>
      </c>
      <c r="AL882" s="81"/>
      <c r="AM882" s="117"/>
      <c r="AN882" s="128"/>
      <c r="AO882" s="163">
        <f>IF('SUIVI DES VERIFICATIONS'!$V882&gt;0,IF('SUIVI DES VERIFICATIONS'!$W882="",1,0),0)</f>
        <v>0</v>
      </c>
      <c r="AP882" s="137">
        <f>IF('SUIVI DES VERIFICATIONS'!$V882&gt;0,IF('SUIVI DES VERIFICATIONS'!$X882="",1,0),0)</f>
        <v>0</v>
      </c>
      <c r="AQ882" s="137">
        <f>IF('SUIVI DES VERIFICATIONS'!$V882&gt;0,IF('SUIVI DES VERIFICATIONS'!$AG882="",1,0),0)</f>
        <v>0</v>
      </c>
      <c r="AR882" s="152" t="str">
        <f>IF(Y882="","",VLOOKUP(Y882,'[1]TABLEAU LC1'!A:A,1,FALSE))</f>
        <v>2019-672</v>
      </c>
    </row>
    <row r="883" spans="1:44" ht="30" customHeight="1">
      <c r="A883" s="94" t="str">
        <f t="shared" si="31"/>
        <v>43109-3-12-8</v>
      </c>
      <c r="B883" s="88">
        <v>43109</v>
      </c>
      <c r="C883" s="87" t="str">
        <f>VLOOKUP(A883,'Liste détentions mat2k'!$A$1:$I$2946,3,FALSE)</f>
        <v xml:space="preserve">SLM TOULON                    </v>
      </c>
      <c r="D883" s="89">
        <v>3</v>
      </c>
      <c r="E883" s="89">
        <v>12</v>
      </c>
      <c r="F883" s="89">
        <v>8</v>
      </c>
      <c r="G883" s="87" t="str">
        <f>IF('SUIVI DES VERIFICATIONS'!$D883="","",VLOOKUP(A883,'Liste détentions mat2k'!$A$1:$I$2946,5,FALSE))</f>
        <v xml:space="preserve">DIVAT                         </v>
      </c>
      <c r="H883" s="87" t="str">
        <f>IF('SUIVI DES VERIFICATIONS'!$E883="","",VLOOKUP(A883,'Liste détentions mat2k'!$A$1:$I$2946,7,FALSE))</f>
        <v xml:space="preserve">PST                           </v>
      </c>
      <c r="I883" s="101" t="str">
        <f>IF('SUIVI DES VERIFICATIONS'!$F883="","",VLOOKUP(A883,'Liste détentions mat2k'!$A$1:$I$2946,9,FALSE))</f>
        <v xml:space="preserve">CASERNEMENT PLONGEE           </v>
      </c>
      <c r="J883" s="108" t="s">
        <v>525</v>
      </c>
      <c r="K883" s="105" t="s">
        <v>526</v>
      </c>
      <c r="L883" s="105" t="s">
        <v>525</v>
      </c>
      <c r="M883" s="105" t="s">
        <v>525</v>
      </c>
      <c r="N883" s="105" t="s">
        <v>525</v>
      </c>
      <c r="O883" s="105" t="s">
        <v>525</v>
      </c>
      <c r="P883" s="105"/>
      <c r="Q883" s="105"/>
      <c r="R883" s="105"/>
      <c r="S883" s="105"/>
      <c r="T883" s="105"/>
      <c r="U883" s="113"/>
      <c r="V883" s="122">
        <v>43531</v>
      </c>
      <c r="W883" s="119" t="s">
        <v>537</v>
      </c>
      <c r="X883" s="119" t="s">
        <v>825</v>
      </c>
      <c r="Y883" s="127" t="s">
        <v>812</v>
      </c>
      <c r="Z883" s="122">
        <v>43495</v>
      </c>
      <c r="AA883" s="131"/>
      <c r="AB883" s="149">
        <f>IF('SUIVI DES VERIFICATIONS'!$V883="","",IF('SUIVI DES VERIFICATIONS'!$V883&lt;='SUIVI DES VERIFICATIONS'!$AD883,0,'SUIVI DES VERIFICATIONS'!$V883-'SUIVI DES VERIFICATIONS'!$AD883))</f>
        <v>7</v>
      </c>
      <c r="AC883" s="138" t="str">
        <f t="shared" si="30"/>
        <v>FEVRIER</v>
      </c>
      <c r="AD883" s="139">
        <f>VLOOKUP('SUIVI DES VERIFICATIONS'!$AC883,'Liste 2'!$D$1:$E$12,2,FALSE)</f>
        <v>43524</v>
      </c>
      <c r="AE883" s="138">
        <f>IF('SUIVI DES VERIFICATIONS'!$V883="","",(MONTH('SUIVI DES VERIFICATIONS'!$V883))-(MONTH('SUIVI DES VERIFICATIONS'!$AD883)))</f>
        <v>1</v>
      </c>
      <c r="AF883" s="138" t="str">
        <f>IF(V883="","",VLOOKUP(MONTH(V883),LISTES!$A$15:$B$26,2,FALSE))</f>
        <v>MARS</v>
      </c>
      <c r="AG883" s="140" t="s">
        <v>8</v>
      </c>
      <c r="AH883" s="87"/>
      <c r="AI883" s="87"/>
      <c r="AJ883" s="87"/>
      <c r="AK883" s="118"/>
      <c r="AL883" s="87"/>
      <c r="AM883" s="119"/>
      <c r="AN883" s="127"/>
      <c r="AO883" s="162">
        <f>IF('SUIVI DES VERIFICATIONS'!$V883&gt;0,IF('SUIVI DES VERIFICATIONS'!$W883="",1,0),0)</f>
        <v>0</v>
      </c>
      <c r="AP883" s="141">
        <f>IF('SUIVI DES VERIFICATIONS'!$V883&gt;0,IF('SUIVI DES VERIFICATIONS'!$X883="",1,0),0)</f>
        <v>0</v>
      </c>
      <c r="AQ883" s="141">
        <f>IF('SUIVI DES VERIFICATIONS'!$V883&gt;0,IF('SUIVI DES VERIFICATIONS'!$AG883="",1,0),0)</f>
        <v>0</v>
      </c>
      <c r="AR883" s="150" t="str">
        <f>IF(Y883="","",VLOOKUP(Y883,'[1]TABLEAU LC1'!A:A,1,FALSE))</f>
        <v>2019-658</v>
      </c>
    </row>
    <row r="884" spans="1:44" ht="30" customHeight="1">
      <c r="A884" s="95" t="str">
        <f t="shared" si="31"/>
        <v>43109-3-13-1</v>
      </c>
      <c r="B884" s="85">
        <v>43109</v>
      </c>
      <c r="C884" s="81" t="str">
        <f>VLOOKUP(A884,'Liste détentions mat2k'!$A$1:$I$2946,3,FALSE)</f>
        <v xml:space="preserve">SLM TOULON                    </v>
      </c>
      <c r="D884" s="86">
        <v>3</v>
      </c>
      <c r="E884" s="86">
        <v>13</v>
      </c>
      <c r="F884" s="86">
        <v>1</v>
      </c>
      <c r="G884" s="81" t="str">
        <f>IF('SUIVI DES VERIFICATIONS'!$D884="","",VLOOKUP(A884,'Liste détentions mat2k'!$A$1:$I$2946,5,FALSE))</f>
        <v xml:space="preserve">DIVAT                         </v>
      </c>
      <c r="H884" s="81" t="str">
        <f>IF('SUIVI DES VERIFICATIONS'!$E884="","",VLOOKUP(A884,'Liste détentions mat2k'!$A$1:$I$2946,7,FALSE))</f>
        <v xml:space="preserve">CHAUDRONNERIE                 </v>
      </c>
      <c r="I884" s="102" t="str">
        <f>IF('SUIVI DES VERIFICATIONS'!$F884="","",VLOOKUP(A884,'Liste détentions mat2k'!$A$1:$I$2946,9,FALSE))</f>
        <v xml:space="preserve">GROS OUTILLAGE                </v>
      </c>
      <c r="J884" s="109"/>
      <c r="K884" s="104" t="s">
        <v>526</v>
      </c>
      <c r="L884" s="104" t="s">
        <v>525</v>
      </c>
      <c r="M884" s="104" t="s">
        <v>525</v>
      </c>
      <c r="N884" s="104" t="s">
        <v>525</v>
      </c>
      <c r="O884" s="104" t="s">
        <v>525</v>
      </c>
      <c r="P884" s="104"/>
      <c r="Q884" s="104"/>
      <c r="R884" s="104"/>
      <c r="S884" s="104"/>
      <c r="T884" s="104"/>
      <c r="U884" s="114"/>
      <c r="V884" s="123">
        <v>43536</v>
      </c>
      <c r="W884" s="117" t="s">
        <v>542</v>
      </c>
      <c r="X884" s="117" t="s">
        <v>825</v>
      </c>
      <c r="Y884" s="128" t="s">
        <v>817</v>
      </c>
      <c r="Z884" s="123">
        <v>43495</v>
      </c>
      <c r="AA884" s="132"/>
      <c r="AB884" s="151">
        <f>IF('SUIVI DES VERIFICATIONS'!$V884="","",IF('SUIVI DES VERIFICATIONS'!$V884&lt;='SUIVI DES VERIFICATIONS'!$AD884,0,'SUIVI DES VERIFICATIONS'!$V884-'SUIVI DES VERIFICATIONS'!$AD884))</f>
        <v>12</v>
      </c>
      <c r="AC884" s="134" t="str">
        <f t="shared" si="30"/>
        <v>FEVRIER</v>
      </c>
      <c r="AD884" s="135">
        <f>VLOOKUP('SUIVI DES VERIFICATIONS'!$AC884,'Liste 2'!$D$1:$E$12,2,FALSE)</f>
        <v>43524</v>
      </c>
      <c r="AE884" s="134">
        <f>IF('SUIVI DES VERIFICATIONS'!$V884="","",(MONTH('SUIVI DES VERIFICATIONS'!$V884))-(MONTH('SUIVI DES VERIFICATIONS'!$AD884)))</f>
        <v>1</v>
      </c>
      <c r="AF884" s="134" t="str">
        <f>IF(V884="","",VLOOKUP(MONTH(V884),LISTES!$A$15:$B$26,2,FALSE))</f>
        <v>MARS</v>
      </c>
      <c r="AG884" s="136" t="s">
        <v>8</v>
      </c>
      <c r="AH884" s="81"/>
      <c r="AI884" s="81"/>
      <c r="AJ884" s="81"/>
      <c r="AK884" s="116"/>
      <c r="AL884" s="81"/>
      <c r="AM884" s="117"/>
      <c r="AN884" s="128"/>
      <c r="AO884" s="163">
        <f>IF('SUIVI DES VERIFICATIONS'!$V884&gt;0,IF('SUIVI DES VERIFICATIONS'!$W884="",1,0),0)</f>
        <v>0</v>
      </c>
      <c r="AP884" s="137">
        <f>IF('SUIVI DES VERIFICATIONS'!$V884&gt;0,IF('SUIVI DES VERIFICATIONS'!$X884="",1,0),0)</f>
        <v>0</v>
      </c>
      <c r="AQ884" s="137">
        <f>IF('SUIVI DES VERIFICATIONS'!$V884&gt;0,IF('SUIVI DES VERIFICATIONS'!$AG884="",1,0),0)</f>
        <v>0</v>
      </c>
      <c r="AR884" s="152" t="str">
        <f>IF(Y884="","",VLOOKUP(Y884,'[1]TABLEAU LC1'!A:A,1,FALSE))</f>
        <v>2019-674</v>
      </c>
    </row>
    <row r="885" spans="1:44" ht="30" customHeight="1">
      <c r="A885" s="94" t="str">
        <f t="shared" si="31"/>
        <v>43109-3-13-2</v>
      </c>
      <c r="B885" s="88">
        <v>43109</v>
      </c>
      <c r="C885" s="87" t="str">
        <f>VLOOKUP(A885,'Liste détentions mat2k'!$A$1:$I$2946,3,FALSE)</f>
        <v xml:space="preserve">SLM TOULON                    </v>
      </c>
      <c r="D885" s="89">
        <v>3</v>
      </c>
      <c r="E885" s="89">
        <v>13</v>
      </c>
      <c r="F885" s="89">
        <v>2</v>
      </c>
      <c r="G885" s="87" t="str">
        <f>IF('SUIVI DES VERIFICATIONS'!$D885="","",VLOOKUP(A885,'Liste détentions mat2k'!$A$1:$I$2946,5,FALSE))</f>
        <v xml:space="preserve">DIVAT                         </v>
      </c>
      <c r="H885" s="87" t="str">
        <f>IF('SUIVI DES VERIFICATIONS'!$E885="","",VLOOKUP(A885,'Liste détentions mat2k'!$A$1:$I$2946,7,FALSE))</f>
        <v xml:space="preserve">CHAUDRONNERIE                 </v>
      </c>
      <c r="I885" s="101" t="str">
        <f>IF('SUIVI DES VERIFICATIONS'!$F885="","",VLOOKUP(A885,'Liste détentions mat2k'!$A$1:$I$2946,9,FALSE))</f>
        <v xml:space="preserve">CASERNEMENT                   </v>
      </c>
      <c r="J885" s="108" t="s">
        <v>525</v>
      </c>
      <c r="K885" s="105" t="s">
        <v>525</v>
      </c>
      <c r="L885" s="105" t="s">
        <v>525</v>
      </c>
      <c r="M885" s="105" t="s">
        <v>526</v>
      </c>
      <c r="N885" s="105" t="s">
        <v>525</v>
      </c>
      <c r="O885" s="105" t="s">
        <v>525</v>
      </c>
      <c r="P885" s="105"/>
      <c r="Q885" s="105"/>
      <c r="R885" s="105"/>
      <c r="S885" s="105"/>
      <c r="T885" s="105"/>
      <c r="U885" s="113"/>
      <c r="V885" s="122">
        <v>43556</v>
      </c>
      <c r="W885" s="119" t="s">
        <v>542</v>
      </c>
      <c r="X885" s="119" t="s">
        <v>825</v>
      </c>
      <c r="Y885" s="127" t="s">
        <v>971</v>
      </c>
      <c r="Z885" s="122">
        <v>43553</v>
      </c>
      <c r="AA885" s="131"/>
      <c r="AB885" s="149">
        <f>IF('SUIVI DES VERIFICATIONS'!$V885="","",IF('SUIVI DES VERIFICATIONS'!$V885&lt;='SUIVI DES VERIFICATIONS'!$AD885,0,'SUIVI DES VERIFICATIONS'!$V885-'SUIVI DES VERIFICATIONS'!$AD885))</f>
        <v>0</v>
      </c>
      <c r="AC885" s="138" t="str">
        <f t="shared" si="30"/>
        <v>AVRIL</v>
      </c>
      <c r="AD885" s="139">
        <f>VLOOKUP('SUIVI DES VERIFICATIONS'!$AC885,'Liste 2'!$D$1:$E$12,2,FALSE)</f>
        <v>43585</v>
      </c>
      <c r="AE885" s="138">
        <f>IF('SUIVI DES VERIFICATIONS'!$V885="","",(MONTH('SUIVI DES VERIFICATIONS'!$V885))-(MONTH('SUIVI DES VERIFICATIONS'!$AD885)))</f>
        <v>0</v>
      </c>
      <c r="AF885" s="138" t="str">
        <f>IF(V885="","",VLOOKUP(MONTH(V885),LISTES!$A$15:$B$26,2,FALSE))</f>
        <v>AVRIL</v>
      </c>
      <c r="AG885" s="140" t="s">
        <v>8</v>
      </c>
      <c r="AH885" s="87"/>
      <c r="AI885" s="87"/>
      <c r="AJ885" s="87"/>
      <c r="AK885" s="118"/>
      <c r="AL885" s="87"/>
      <c r="AM885" s="119"/>
      <c r="AN885" s="127"/>
      <c r="AO885" s="162">
        <f>IF('SUIVI DES VERIFICATIONS'!$V885&gt;0,IF('SUIVI DES VERIFICATIONS'!$W885="",1,0),0)</f>
        <v>0</v>
      </c>
      <c r="AP885" s="141">
        <f>IF('SUIVI DES VERIFICATIONS'!$V885&gt;0,IF('SUIVI DES VERIFICATIONS'!$X885="",1,0),0)</f>
        <v>0</v>
      </c>
      <c r="AQ885" s="141">
        <f>IF('SUIVI DES VERIFICATIONS'!$V885&gt;0,IF('SUIVI DES VERIFICATIONS'!$AG885="",1,0),0)</f>
        <v>0</v>
      </c>
      <c r="AR885" s="150" t="str">
        <f>IF(Y885="","",VLOOKUP(Y885,'[1]TABLEAU LC1'!A:A,1,FALSE))</f>
        <v>2019-1027</v>
      </c>
    </row>
    <row r="886" spans="1:44" ht="30" customHeight="1">
      <c r="A886" s="95" t="str">
        <f t="shared" si="31"/>
        <v>43109-3-13-3</v>
      </c>
      <c r="B886" s="85">
        <v>43109</v>
      </c>
      <c r="C886" s="81" t="str">
        <f>VLOOKUP(A886,'Liste détentions mat2k'!$A$1:$I$2946,3,FALSE)</f>
        <v xml:space="preserve">SLM TOULON                    </v>
      </c>
      <c r="D886" s="86">
        <v>3</v>
      </c>
      <c r="E886" s="86">
        <v>13</v>
      </c>
      <c r="F886" s="86">
        <v>3</v>
      </c>
      <c r="G886" s="81" t="str">
        <f>IF('SUIVI DES VERIFICATIONS'!$D886="","",VLOOKUP(A886,'Liste détentions mat2k'!$A$1:$I$2946,5,FALSE))</f>
        <v xml:space="preserve">DIVAT                         </v>
      </c>
      <c r="H886" s="81" t="str">
        <f>IF('SUIVI DES VERIFICATIONS'!$E886="","",VLOOKUP(A886,'Liste détentions mat2k'!$A$1:$I$2946,7,FALSE))</f>
        <v xml:space="preserve">CHAUDRONNERIE                 </v>
      </c>
      <c r="I886" s="102" t="str">
        <f>IF('SUIVI DES VERIFICATIONS'!$F886="","",VLOOKUP(A886,'Liste détentions mat2k'!$A$1:$I$2946,9,FALSE))</f>
        <v xml:space="preserve">EFFETS SPECIAUX               </v>
      </c>
      <c r="J886" s="109"/>
      <c r="K886" s="104" t="s">
        <v>525</v>
      </c>
      <c r="L886" s="104" t="s">
        <v>526</v>
      </c>
      <c r="M886" s="104" t="s">
        <v>525</v>
      </c>
      <c r="N886" s="104" t="s">
        <v>525</v>
      </c>
      <c r="O886" s="104" t="s">
        <v>525</v>
      </c>
      <c r="P886" s="104"/>
      <c r="Q886" s="104"/>
      <c r="R886" s="104"/>
      <c r="S886" s="104"/>
      <c r="T886" s="104"/>
      <c r="U886" s="114"/>
      <c r="V886" s="123">
        <v>43537</v>
      </c>
      <c r="W886" s="117" t="s">
        <v>542</v>
      </c>
      <c r="X886" s="117" t="s">
        <v>825</v>
      </c>
      <c r="Y886" s="128" t="s">
        <v>906</v>
      </c>
      <c r="Z886" s="123">
        <v>43523</v>
      </c>
      <c r="AA886" s="132"/>
      <c r="AB886" s="151">
        <f>IF('SUIVI DES VERIFICATIONS'!$V886="","",IF('SUIVI DES VERIFICATIONS'!$V886&lt;='SUIVI DES VERIFICATIONS'!$AD886,0,'SUIVI DES VERIFICATIONS'!$V886-'SUIVI DES VERIFICATIONS'!$AD886))</f>
        <v>0</v>
      </c>
      <c r="AC886" s="134" t="str">
        <f t="shared" si="30"/>
        <v>MARS</v>
      </c>
      <c r="AD886" s="135">
        <f>VLOOKUP('SUIVI DES VERIFICATIONS'!$AC886,'Liste 2'!$D$1:$E$12,2,FALSE)</f>
        <v>43555</v>
      </c>
      <c r="AE886" s="134">
        <f>IF('SUIVI DES VERIFICATIONS'!$V886="","",(MONTH('SUIVI DES VERIFICATIONS'!$V886))-(MONTH('SUIVI DES VERIFICATIONS'!$AD886)))</f>
        <v>0</v>
      </c>
      <c r="AF886" s="134" t="str">
        <f>IF(V886="","",VLOOKUP(MONTH(V886),LISTES!$A$15:$B$26,2,FALSE))</f>
        <v>MARS</v>
      </c>
      <c r="AG886" s="136" t="s">
        <v>8</v>
      </c>
      <c r="AH886" s="81"/>
      <c r="AI886" s="81"/>
      <c r="AJ886" s="81" t="s">
        <v>529</v>
      </c>
      <c r="AK886" s="116">
        <v>43571</v>
      </c>
      <c r="AL886" s="81"/>
      <c r="AM886" s="117"/>
      <c r="AN886" s="128"/>
      <c r="AO886" s="163">
        <f>IF('SUIVI DES VERIFICATIONS'!$V886&gt;0,IF('SUIVI DES VERIFICATIONS'!$W886="",1,0),0)</f>
        <v>0</v>
      </c>
      <c r="AP886" s="137">
        <f>IF('SUIVI DES VERIFICATIONS'!$V886&gt;0,IF('SUIVI DES VERIFICATIONS'!$X886="",1,0),0)</f>
        <v>0</v>
      </c>
      <c r="AQ886" s="137">
        <f>IF('SUIVI DES VERIFICATIONS'!$V886&gt;0,IF('SUIVI DES VERIFICATIONS'!$AG886="",1,0),0)</f>
        <v>0</v>
      </c>
      <c r="AR886" s="152" t="str">
        <f>IF(Y886="","",VLOOKUP(Y886,'[1]TABLEAU LC1'!A:A,1,FALSE))</f>
        <v>2019-828</v>
      </c>
    </row>
    <row r="887" spans="1:44" ht="30" customHeight="1">
      <c r="A887" s="94" t="str">
        <f t="shared" si="31"/>
        <v>43109-3-14-1</v>
      </c>
      <c r="B887" s="88">
        <v>43109</v>
      </c>
      <c r="C887" s="87" t="str">
        <f>VLOOKUP(A887,'Liste détentions mat2k'!$A$1:$I$2946,3,FALSE)</f>
        <v xml:space="preserve">SLM TOULON                    </v>
      </c>
      <c r="D887" s="89">
        <v>3</v>
      </c>
      <c r="E887" s="89">
        <v>14</v>
      </c>
      <c r="F887" s="89">
        <v>1</v>
      </c>
      <c r="G887" s="87" t="str">
        <f>IF('SUIVI DES VERIFICATIONS'!$D887="","",VLOOKUP(A887,'Liste détentions mat2k'!$A$1:$I$2946,5,FALSE))</f>
        <v xml:space="preserve">DIVAT                         </v>
      </c>
      <c r="H887" s="87" t="str">
        <f>IF('SUIVI DES VERIFICATIONS'!$E887="","",VLOOKUP(A887,'Liste détentions mat2k'!$A$1:$I$2946,7,FALSE))</f>
        <v xml:space="preserve">CHARPENTAGE                   </v>
      </c>
      <c r="I887" s="101" t="str">
        <f>IF('SUIVI DES VERIFICATIONS'!$F887="","",VLOOKUP(A887,'Liste détentions mat2k'!$A$1:$I$2946,9,FALSE))</f>
        <v xml:space="preserve">CHARPENTAGE                   </v>
      </c>
      <c r="J887" s="108" t="s">
        <v>525</v>
      </c>
      <c r="K887" s="105" t="s">
        <v>525</v>
      </c>
      <c r="L887" s="105" t="s">
        <v>525</v>
      </c>
      <c r="M887" s="105" t="s">
        <v>525</v>
      </c>
      <c r="N887" s="105" t="s">
        <v>526</v>
      </c>
      <c r="O887" s="105" t="s">
        <v>525</v>
      </c>
      <c r="P887" s="105"/>
      <c r="Q887" s="105"/>
      <c r="R887" s="105"/>
      <c r="S887" s="105"/>
      <c r="T887" s="105"/>
      <c r="U887" s="113"/>
      <c r="V887" s="122">
        <v>43598</v>
      </c>
      <c r="W887" s="119" t="s">
        <v>542</v>
      </c>
      <c r="X887" s="119" t="s">
        <v>825</v>
      </c>
      <c r="Y887" s="127" t="s">
        <v>1546</v>
      </c>
      <c r="Z887" s="122">
        <v>43584</v>
      </c>
      <c r="AA887" s="131"/>
      <c r="AB887" s="149">
        <f>IF('SUIVI DES VERIFICATIONS'!$V887="","",IF('SUIVI DES VERIFICATIONS'!$V887&lt;='SUIVI DES VERIFICATIONS'!$AD887,0,'SUIVI DES VERIFICATIONS'!$V887-'SUIVI DES VERIFICATIONS'!$AD887))</f>
        <v>0</v>
      </c>
      <c r="AC887" s="138" t="str">
        <f t="shared" si="30"/>
        <v>MAI</v>
      </c>
      <c r="AD887" s="139">
        <f>VLOOKUP('SUIVI DES VERIFICATIONS'!$AC887,'Liste 2'!$D$1:$E$12,2,FALSE)</f>
        <v>43616</v>
      </c>
      <c r="AE887" s="138">
        <f>IF('SUIVI DES VERIFICATIONS'!$V887="","",(MONTH('SUIVI DES VERIFICATIONS'!$V887))-(MONTH('SUIVI DES VERIFICATIONS'!$AD887)))</f>
        <v>0</v>
      </c>
      <c r="AF887" s="138" t="str">
        <f>IF(V887="","",VLOOKUP(MONTH(V887),LISTES!$A$15:$B$26,2,FALSE))</f>
        <v>MAI</v>
      </c>
      <c r="AG887" s="140"/>
      <c r="AH887" s="87"/>
      <c r="AI887" s="87"/>
      <c r="AJ887" s="87" t="s">
        <v>529</v>
      </c>
      <c r="AK887" s="118">
        <v>43600</v>
      </c>
      <c r="AL887" s="87"/>
      <c r="AM887" s="119"/>
      <c r="AN887" s="127"/>
      <c r="AO887" s="162">
        <f>IF('SUIVI DES VERIFICATIONS'!$V887&gt;0,IF('SUIVI DES VERIFICATIONS'!$W887="",1,0),0)</f>
        <v>0</v>
      </c>
      <c r="AP887" s="141">
        <f>IF('SUIVI DES VERIFICATIONS'!$V887&gt;0,IF('SUIVI DES VERIFICATIONS'!$X887="",1,0),0)</f>
        <v>0</v>
      </c>
      <c r="AQ887" s="141">
        <f>IF('SUIVI DES VERIFICATIONS'!$V887&gt;0,IF('SUIVI DES VERIFICATIONS'!$AG887="",1,0),0)</f>
        <v>1</v>
      </c>
      <c r="AR887" s="150" t="str">
        <f>IF(Y887="","",VLOOKUP(Y887,'[1]TABLEAU LC1'!A:A,1,FALSE))</f>
        <v>2019-1557</v>
      </c>
    </row>
    <row r="888" spans="1:44" ht="30" customHeight="1">
      <c r="A888" s="95" t="str">
        <f t="shared" si="31"/>
        <v>43109-3-14-2</v>
      </c>
      <c r="B888" s="85">
        <v>43109</v>
      </c>
      <c r="C888" s="81" t="str">
        <f>VLOOKUP(A888,'Liste détentions mat2k'!$A$1:$I$2946,3,FALSE)</f>
        <v xml:space="preserve">SLM TOULON                    </v>
      </c>
      <c r="D888" s="86">
        <v>3</v>
      </c>
      <c r="E888" s="86">
        <v>14</v>
      </c>
      <c r="F888" s="86">
        <v>2</v>
      </c>
      <c r="G888" s="81" t="str">
        <f>IF('SUIVI DES VERIFICATIONS'!$D888="","",VLOOKUP(A888,'Liste détentions mat2k'!$A$1:$I$2946,5,FALSE))</f>
        <v xml:space="preserve">DIVAT                         </v>
      </c>
      <c r="H888" s="81" t="str">
        <f>IF('SUIVI DES VERIFICATIONS'!$E888="","",VLOOKUP(A888,'Liste détentions mat2k'!$A$1:$I$2946,7,FALSE))</f>
        <v xml:space="preserve">CHARPENTAGE                   </v>
      </c>
      <c r="I888" s="102" t="str">
        <f>IF('SUIVI DES VERIFICATIONS'!$F888="","",VLOOKUP(A888,'Liste détentions mat2k'!$A$1:$I$2946,9,FALSE))</f>
        <v xml:space="preserve">EFFETS SPECIAUX               </v>
      </c>
      <c r="J888" s="109" t="s">
        <v>525</v>
      </c>
      <c r="K888" s="104" t="s">
        <v>526</v>
      </c>
      <c r="L888" s="104" t="s">
        <v>525</v>
      </c>
      <c r="M888" s="104" t="s">
        <v>525</v>
      </c>
      <c r="N888" s="104" t="s">
        <v>525</v>
      </c>
      <c r="O888" s="104" t="s">
        <v>525</v>
      </c>
      <c r="P888" s="104"/>
      <c r="Q888" s="104"/>
      <c r="R888" s="104"/>
      <c r="S888" s="104"/>
      <c r="T888" s="104"/>
      <c r="U888" s="114"/>
      <c r="V888" s="123">
        <v>43500</v>
      </c>
      <c r="W888" s="117" t="s">
        <v>542</v>
      </c>
      <c r="X888" s="117" t="s">
        <v>825</v>
      </c>
      <c r="Y888" s="128" t="s">
        <v>600</v>
      </c>
      <c r="Z888" s="123">
        <v>43495</v>
      </c>
      <c r="AA888" s="132"/>
      <c r="AB888" s="151">
        <f>IF('SUIVI DES VERIFICATIONS'!$V888="","",IF('SUIVI DES VERIFICATIONS'!$V888&lt;='SUIVI DES VERIFICATIONS'!$AD888,0,'SUIVI DES VERIFICATIONS'!$V888-'SUIVI DES VERIFICATIONS'!$AD888))</f>
        <v>0</v>
      </c>
      <c r="AC888" s="134" t="str">
        <f t="shared" si="30"/>
        <v>FEVRIER</v>
      </c>
      <c r="AD888" s="135">
        <f>VLOOKUP('SUIVI DES VERIFICATIONS'!$AC888,'Liste 2'!$D$1:$E$12,2,FALSE)</f>
        <v>43524</v>
      </c>
      <c r="AE888" s="134">
        <f>IF('SUIVI DES VERIFICATIONS'!$V888="","",(MONTH('SUIVI DES VERIFICATIONS'!$V888))-(MONTH('SUIVI DES VERIFICATIONS'!$AD888)))</f>
        <v>0</v>
      </c>
      <c r="AF888" s="134" t="str">
        <f>IF(V888="","",VLOOKUP(MONTH(V888),LISTES!$A$15:$B$26,2,FALSE))</f>
        <v>FEVRIER</v>
      </c>
      <c r="AG888" s="136" t="s">
        <v>6</v>
      </c>
      <c r="AH888" s="81"/>
      <c r="AI888" s="81"/>
      <c r="AJ888" s="81" t="s">
        <v>529</v>
      </c>
      <c r="AK888" s="116">
        <v>43542</v>
      </c>
      <c r="AL888" s="81"/>
      <c r="AM888" s="117"/>
      <c r="AN888" s="128"/>
      <c r="AO888" s="163">
        <f>IF('SUIVI DES VERIFICATIONS'!$V888&gt;0,IF('SUIVI DES VERIFICATIONS'!$W888="",1,0),0)</f>
        <v>0</v>
      </c>
      <c r="AP888" s="137">
        <f>IF('SUIVI DES VERIFICATIONS'!$V888&gt;0,IF('SUIVI DES VERIFICATIONS'!$X888="",1,0),0)</f>
        <v>0</v>
      </c>
      <c r="AQ888" s="137">
        <f>IF('SUIVI DES VERIFICATIONS'!$V888&gt;0,IF('SUIVI DES VERIFICATIONS'!$AG888="",1,0),0)</f>
        <v>0</v>
      </c>
      <c r="AR888" s="152" t="str">
        <f>IF(Y888="","",VLOOKUP(Y888,'[1]TABLEAU LC1'!A:A,1,FALSE))</f>
        <v>2019-233</v>
      </c>
    </row>
    <row r="889" spans="1:44" ht="30" customHeight="1">
      <c r="A889" s="94" t="str">
        <f t="shared" si="31"/>
        <v>43109-3-14-3</v>
      </c>
      <c r="B889" s="88">
        <v>43109</v>
      </c>
      <c r="C889" s="87" t="str">
        <f>VLOOKUP(A889,'Liste détentions mat2k'!$A$1:$I$2946,3,FALSE)</f>
        <v xml:space="preserve">SLM TOULON                    </v>
      </c>
      <c r="D889" s="89">
        <v>3</v>
      </c>
      <c r="E889" s="89">
        <v>14</v>
      </c>
      <c r="F889" s="89">
        <v>3</v>
      </c>
      <c r="G889" s="87" t="str">
        <f>IF('SUIVI DES VERIFICATIONS'!$D889="","",VLOOKUP(A889,'Liste détentions mat2k'!$A$1:$I$2946,5,FALSE))</f>
        <v xml:space="preserve">DIVAT                         </v>
      </c>
      <c r="H889" s="87" t="str">
        <f>IF('SUIVI DES VERIFICATIONS'!$E889="","",VLOOKUP(A889,'Liste détentions mat2k'!$A$1:$I$2946,7,FALSE))</f>
        <v xml:space="preserve">CHARPENTAGE                   </v>
      </c>
      <c r="I889" s="101" t="str">
        <f>IF('SUIVI DES VERIFICATIONS'!$F889="","",VLOOKUP(A889,'Liste détentions mat2k'!$A$1:$I$2946,9,FALSE))</f>
        <v xml:space="preserve">CASERNEMENT                   </v>
      </c>
      <c r="J889" s="108" t="s">
        <v>525</v>
      </c>
      <c r="K889" s="105" t="s">
        <v>525</v>
      </c>
      <c r="L889" s="105" t="s">
        <v>526</v>
      </c>
      <c r="M889" s="105" t="s">
        <v>525</v>
      </c>
      <c r="N889" s="105" t="s">
        <v>525</v>
      </c>
      <c r="O889" s="105" t="s">
        <v>525</v>
      </c>
      <c r="P889" s="105"/>
      <c r="Q889" s="105"/>
      <c r="R889" s="105"/>
      <c r="S889" s="105"/>
      <c r="T889" s="105"/>
      <c r="U889" s="113"/>
      <c r="V889" s="122">
        <v>43525</v>
      </c>
      <c r="W889" s="119" t="s">
        <v>542</v>
      </c>
      <c r="X889" s="119" t="s">
        <v>825</v>
      </c>
      <c r="Y889" s="127" t="s">
        <v>732</v>
      </c>
      <c r="Z889" s="122">
        <v>43523</v>
      </c>
      <c r="AA889" s="131"/>
      <c r="AB889" s="149">
        <f>IF('SUIVI DES VERIFICATIONS'!$V889="","",IF('SUIVI DES VERIFICATIONS'!$V889&lt;='SUIVI DES VERIFICATIONS'!$AD889,0,'SUIVI DES VERIFICATIONS'!$V889-'SUIVI DES VERIFICATIONS'!$AD889))</f>
        <v>0</v>
      </c>
      <c r="AC889" s="138" t="str">
        <f t="shared" si="30"/>
        <v>MARS</v>
      </c>
      <c r="AD889" s="139">
        <f>VLOOKUP('SUIVI DES VERIFICATIONS'!$AC889,'Liste 2'!$D$1:$E$12,2,FALSE)</f>
        <v>43555</v>
      </c>
      <c r="AE889" s="138">
        <f>IF('SUIVI DES VERIFICATIONS'!$V889="","",(MONTH('SUIVI DES VERIFICATIONS'!$V889))-(MONTH('SUIVI DES VERIFICATIONS'!$AD889)))</f>
        <v>0</v>
      </c>
      <c r="AF889" s="138" t="str">
        <f>IF(V889="","",VLOOKUP(MONTH(V889),LISTES!$A$15:$B$26,2,FALSE))</f>
        <v>MARS</v>
      </c>
      <c r="AG889" s="140" t="s">
        <v>7</v>
      </c>
      <c r="AH889" s="87"/>
      <c r="AI889" s="87"/>
      <c r="AJ889" s="87"/>
      <c r="AK889" s="118"/>
      <c r="AL889" s="87"/>
      <c r="AM889" s="119"/>
      <c r="AN889" s="127"/>
      <c r="AO889" s="162">
        <f>IF('SUIVI DES VERIFICATIONS'!$V889&gt;0,IF('SUIVI DES VERIFICATIONS'!$W889="",1,0),0)</f>
        <v>0</v>
      </c>
      <c r="AP889" s="141">
        <f>IF('SUIVI DES VERIFICATIONS'!$V889&gt;0,IF('SUIVI DES VERIFICATIONS'!$X889="",1,0),0)</f>
        <v>0</v>
      </c>
      <c r="AQ889" s="141">
        <f>IF('SUIVI DES VERIFICATIONS'!$V889&gt;0,IF('SUIVI DES VERIFICATIONS'!$AG889="",1,0),0)</f>
        <v>0</v>
      </c>
      <c r="AR889" s="150" t="str">
        <f>IF(Y889="","",VLOOKUP(Y889,'[1]TABLEAU LC1'!A:A,1,FALSE))</f>
        <v>2019-523</v>
      </c>
    </row>
    <row r="890" spans="1:44" ht="30" customHeight="1">
      <c r="A890" s="95" t="str">
        <f t="shared" si="31"/>
        <v>43109-3-15-4</v>
      </c>
      <c r="B890" s="85">
        <v>43109</v>
      </c>
      <c r="C890" s="81" t="str">
        <f>VLOOKUP(A890,'Liste détentions mat2k'!$A$1:$I$2946,3,FALSE)</f>
        <v xml:space="preserve">SLM TOULON                    </v>
      </c>
      <c r="D890" s="86">
        <v>3</v>
      </c>
      <c r="E890" s="86">
        <v>15</v>
      </c>
      <c r="F890" s="86">
        <v>4</v>
      </c>
      <c r="G890" s="81" t="str">
        <f>IF('SUIVI DES VERIFICATIONS'!$D890="","",VLOOKUP(A890,'Liste détentions mat2k'!$A$1:$I$2946,5,FALSE))</f>
        <v xml:space="preserve">DIVAT                         </v>
      </c>
      <c r="H890" s="81" t="str">
        <f>IF('SUIVI DES VERIFICATIONS'!$E890="","",VLOOKUP(A890,'Liste détentions mat2k'!$A$1:$I$2946,7,FALSE))</f>
        <v xml:space="preserve">ELECTRICITE                   </v>
      </c>
      <c r="I890" s="102" t="str">
        <f>IF('SUIVI DES VERIFICATIONS'!$F890="","",VLOOKUP(A890,'Liste détentions mat2k'!$A$1:$I$2946,9,FALSE))</f>
        <v xml:space="preserve">EFFETS SPECIAUX               </v>
      </c>
      <c r="J890" s="109" t="s">
        <v>525</v>
      </c>
      <c r="K890" s="104" t="s">
        <v>526</v>
      </c>
      <c r="L890" s="104" t="s">
        <v>525</v>
      </c>
      <c r="M890" s="104" t="s">
        <v>525</v>
      </c>
      <c r="N890" s="104" t="s">
        <v>525</v>
      </c>
      <c r="O890" s="104" t="s">
        <v>525</v>
      </c>
      <c r="P890" s="104"/>
      <c r="Q890" s="104"/>
      <c r="R890" s="104"/>
      <c r="S890" s="104"/>
      <c r="T890" s="104"/>
      <c r="U890" s="114"/>
      <c r="V890" s="123">
        <v>43500</v>
      </c>
      <c r="W890" s="117" t="s">
        <v>542</v>
      </c>
      <c r="X890" s="117" t="s">
        <v>825</v>
      </c>
      <c r="Y890" s="128" t="s">
        <v>623</v>
      </c>
      <c r="Z890" s="123">
        <v>43495</v>
      </c>
      <c r="AA890" s="132"/>
      <c r="AB890" s="151">
        <f>IF('SUIVI DES VERIFICATIONS'!$V890="","",IF('SUIVI DES VERIFICATIONS'!$V890&lt;='SUIVI DES VERIFICATIONS'!$AD890,0,'SUIVI DES VERIFICATIONS'!$V890-'SUIVI DES VERIFICATIONS'!$AD890))</f>
        <v>0</v>
      </c>
      <c r="AC890" s="134" t="str">
        <f t="shared" si="30"/>
        <v>FEVRIER</v>
      </c>
      <c r="AD890" s="135">
        <f>VLOOKUP('SUIVI DES VERIFICATIONS'!$AC890,'Liste 2'!$D$1:$E$12,2,FALSE)</f>
        <v>43524</v>
      </c>
      <c r="AE890" s="134">
        <f>IF('SUIVI DES VERIFICATIONS'!$V890="","",(MONTH('SUIVI DES VERIFICATIONS'!$V890))-(MONTH('SUIVI DES VERIFICATIONS'!$AD890)))</f>
        <v>0</v>
      </c>
      <c r="AF890" s="134" t="str">
        <f>IF(V890="","",VLOOKUP(MONTH(V890),LISTES!$A$15:$B$26,2,FALSE))</f>
        <v>FEVRIER</v>
      </c>
      <c r="AG890" s="136" t="s">
        <v>7</v>
      </c>
      <c r="AH890" s="81"/>
      <c r="AI890" s="81"/>
      <c r="AJ890" s="81" t="s">
        <v>529</v>
      </c>
      <c r="AK890" s="116">
        <v>43542</v>
      </c>
      <c r="AL890" s="81"/>
      <c r="AM890" s="117"/>
      <c r="AN890" s="128"/>
      <c r="AO890" s="163">
        <f>IF('SUIVI DES VERIFICATIONS'!$V890&gt;0,IF('SUIVI DES VERIFICATIONS'!$W890="",1,0),0)</f>
        <v>0</v>
      </c>
      <c r="AP890" s="137">
        <f>IF('SUIVI DES VERIFICATIONS'!$V890&gt;0,IF('SUIVI DES VERIFICATIONS'!$X890="",1,0),0)</f>
        <v>0</v>
      </c>
      <c r="AQ890" s="137">
        <f>IF('SUIVI DES VERIFICATIONS'!$V890&gt;0,IF('SUIVI DES VERIFICATIONS'!$AG890="",1,0),0)</f>
        <v>0</v>
      </c>
      <c r="AR890" s="152" t="str">
        <f>IF(Y890="","",VLOOKUP(Y890,'[1]TABLEAU LC1'!A:A,1,FALSE))</f>
        <v>2019-275</v>
      </c>
    </row>
    <row r="891" spans="1:44" ht="30" customHeight="1">
      <c r="A891" s="94" t="str">
        <f t="shared" si="31"/>
        <v>43109-3-15-5</v>
      </c>
      <c r="B891" s="88">
        <v>43109</v>
      </c>
      <c r="C891" s="87" t="str">
        <f>VLOOKUP(A891,'Liste détentions mat2k'!$A$1:$I$2946,3,FALSE)</f>
        <v xml:space="preserve">SLM TOULON                    </v>
      </c>
      <c r="D891" s="89">
        <v>3</v>
      </c>
      <c r="E891" s="89">
        <v>15</v>
      </c>
      <c r="F891" s="89">
        <v>5</v>
      </c>
      <c r="G891" s="87" t="str">
        <f>IF('SUIVI DES VERIFICATIONS'!$D891="","",VLOOKUP(A891,'Liste détentions mat2k'!$A$1:$I$2946,5,FALSE))</f>
        <v xml:space="preserve">DIVAT                         </v>
      </c>
      <c r="H891" s="87" t="str">
        <f>IF('SUIVI DES VERIFICATIONS'!$E891="","",VLOOKUP(A891,'Liste détentions mat2k'!$A$1:$I$2946,7,FALSE))</f>
        <v xml:space="preserve">ELECTRICITE                   </v>
      </c>
      <c r="I891" s="101" t="str">
        <f>IF('SUIVI DES VERIFICATIONS'!$F891="","",VLOOKUP(A891,'Liste détentions mat2k'!$A$1:$I$2946,9,FALSE))</f>
        <v xml:space="preserve">CASERNEMENT                   </v>
      </c>
      <c r="J891" s="108" t="s">
        <v>525</v>
      </c>
      <c r="K891" s="105" t="s">
        <v>525</v>
      </c>
      <c r="L891" s="105" t="s">
        <v>525</v>
      </c>
      <c r="M891" s="105" t="s">
        <v>526</v>
      </c>
      <c r="N891" s="105" t="s">
        <v>525</v>
      </c>
      <c r="O891" s="105" t="s">
        <v>525</v>
      </c>
      <c r="P891" s="105"/>
      <c r="Q891" s="105"/>
      <c r="R891" s="105"/>
      <c r="S891" s="105"/>
      <c r="T891" s="105"/>
      <c r="U891" s="113"/>
      <c r="V891" s="122">
        <v>43553</v>
      </c>
      <c r="W891" s="119" t="s">
        <v>542</v>
      </c>
      <c r="X891" s="119" t="s">
        <v>825</v>
      </c>
      <c r="Y891" s="127" t="s">
        <v>1045</v>
      </c>
      <c r="Z891" s="122">
        <v>43553</v>
      </c>
      <c r="AA891" s="131"/>
      <c r="AB891" s="149">
        <f>IF('SUIVI DES VERIFICATIONS'!$V891="","",IF('SUIVI DES VERIFICATIONS'!$V891&lt;='SUIVI DES VERIFICATIONS'!$AD891,0,'SUIVI DES VERIFICATIONS'!$V891-'SUIVI DES VERIFICATIONS'!$AD891))</f>
        <v>0</v>
      </c>
      <c r="AC891" s="138" t="str">
        <f t="shared" si="30"/>
        <v>AVRIL</v>
      </c>
      <c r="AD891" s="139">
        <f>VLOOKUP('SUIVI DES VERIFICATIONS'!$AC891,'Liste 2'!$D$1:$E$12,2,FALSE)</f>
        <v>43585</v>
      </c>
      <c r="AE891" s="138">
        <f>IF('SUIVI DES VERIFICATIONS'!$V891="","",(MONTH('SUIVI DES VERIFICATIONS'!$V891))-(MONTH('SUIVI DES VERIFICATIONS'!$AD891)))</f>
        <v>-1</v>
      </c>
      <c r="AF891" s="138" t="str">
        <f>IF(V891="","",VLOOKUP(MONTH(V891),LISTES!$A$15:$B$26,2,FALSE))</f>
        <v>MARS</v>
      </c>
      <c r="AG891" s="140" t="s">
        <v>9</v>
      </c>
      <c r="AH891" s="87"/>
      <c r="AI891" s="87"/>
      <c r="AJ891" s="87"/>
      <c r="AK891" s="118"/>
      <c r="AL891" s="87"/>
      <c r="AM891" s="119"/>
      <c r="AN891" s="127"/>
      <c r="AO891" s="162">
        <f>IF('SUIVI DES VERIFICATIONS'!$V891&gt;0,IF('SUIVI DES VERIFICATIONS'!$W891="",1,0),0)</f>
        <v>0</v>
      </c>
      <c r="AP891" s="141">
        <f>IF('SUIVI DES VERIFICATIONS'!$V891&gt;0,IF('SUIVI DES VERIFICATIONS'!$X891="",1,0),0)</f>
        <v>0</v>
      </c>
      <c r="AQ891" s="141">
        <f>IF('SUIVI DES VERIFICATIONS'!$V891&gt;0,IF('SUIVI DES VERIFICATIONS'!$AG891="",1,0),0)</f>
        <v>0</v>
      </c>
      <c r="AR891" s="150" t="str">
        <f>IF(Y891="","",VLOOKUP(Y891,'[1]TABLEAU LC1'!A:A,1,FALSE))</f>
        <v>2019-1196</v>
      </c>
    </row>
    <row r="892" spans="1:44" ht="30" customHeight="1">
      <c r="A892" s="95" t="str">
        <f t="shared" si="31"/>
        <v>43109-3-16-1</v>
      </c>
      <c r="B892" s="85">
        <v>43109</v>
      </c>
      <c r="C892" s="81" t="str">
        <f>VLOOKUP(A892,'Liste détentions mat2k'!$A$1:$I$2946,3,FALSE)</f>
        <v xml:space="preserve">SLM TOULON                    </v>
      </c>
      <c r="D892" s="86">
        <v>3</v>
      </c>
      <c r="E892" s="86">
        <v>16</v>
      </c>
      <c r="F892" s="86">
        <v>1</v>
      </c>
      <c r="G892" s="81" t="str">
        <f>IF('SUIVI DES VERIFICATIONS'!$D892="","",VLOOKUP(A892,'Liste détentions mat2k'!$A$1:$I$2946,5,FALSE))</f>
        <v xml:space="preserve">DIVAT                         </v>
      </c>
      <c r="H892" s="81" t="str">
        <f>IF('SUIVI DES VERIFICATIONS'!$E892="","",VLOOKUP(A892,'Liste détentions mat2k'!$A$1:$I$2946,7,FALSE))</f>
        <v xml:space="preserve">BSM                           </v>
      </c>
      <c r="I892" s="102" t="str">
        <f>IF('SUIVI DES VERIFICATIONS'!$F892="","",VLOOKUP(A892,'Liste détentions mat2k'!$A$1:$I$2946,9,FALSE))</f>
        <v xml:space="preserve">CASERNEMENT                   </v>
      </c>
      <c r="J892" s="109" t="s">
        <v>525</v>
      </c>
      <c r="K892" s="104" t="s">
        <v>525</v>
      </c>
      <c r="L892" s="104" t="s">
        <v>525</v>
      </c>
      <c r="M892" s="104" t="s">
        <v>525</v>
      </c>
      <c r="N892" s="104" t="s">
        <v>526</v>
      </c>
      <c r="O892" s="104" t="s">
        <v>525</v>
      </c>
      <c r="P892" s="104"/>
      <c r="Q892" s="104"/>
      <c r="R892" s="104"/>
      <c r="S892" s="104"/>
      <c r="T892" s="104"/>
      <c r="U892" s="114"/>
      <c r="V892" s="123"/>
      <c r="W892" s="117"/>
      <c r="X892" s="117"/>
      <c r="Y892" s="128"/>
      <c r="Z892" s="123"/>
      <c r="AA892" s="132"/>
      <c r="AB892" s="151" t="str">
        <f>IF('SUIVI DES VERIFICATIONS'!$V892="","",IF('SUIVI DES VERIFICATIONS'!$V892&lt;='SUIVI DES VERIFICATIONS'!$AD892,0,'SUIVI DES VERIFICATIONS'!$V892-'SUIVI DES VERIFICATIONS'!$AD892))</f>
        <v/>
      </c>
      <c r="AC892" s="134" t="str">
        <f t="shared" si="30"/>
        <v>MAI</v>
      </c>
      <c r="AD892" s="135">
        <f>VLOOKUP('SUIVI DES VERIFICATIONS'!$AC892,'Liste 2'!$D$1:$E$12,2,FALSE)</f>
        <v>43616</v>
      </c>
      <c r="AE892" s="134" t="str">
        <f>IF('SUIVI DES VERIFICATIONS'!$V892="","",(MONTH('SUIVI DES VERIFICATIONS'!$V892))-(MONTH('SUIVI DES VERIFICATIONS'!$AD892)))</f>
        <v/>
      </c>
      <c r="AF892" s="134" t="str">
        <f>IF(V892="","",VLOOKUP(MONTH(V892),LISTES!$A$15:$B$26,2,FALSE))</f>
        <v/>
      </c>
      <c r="AG892" s="136"/>
      <c r="AH892" s="81"/>
      <c r="AI892" s="81"/>
      <c r="AJ892" s="81"/>
      <c r="AK892" s="116"/>
      <c r="AL892" s="81"/>
      <c r="AM892" s="117"/>
      <c r="AN892" s="128"/>
      <c r="AO892" s="163">
        <f>IF('SUIVI DES VERIFICATIONS'!$V892&gt;0,IF('SUIVI DES VERIFICATIONS'!$W892="",1,0),0)</f>
        <v>0</v>
      </c>
      <c r="AP892" s="137">
        <f>IF('SUIVI DES VERIFICATIONS'!$V892&gt;0,IF('SUIVI DES VERIFICATIONS'!$X892="",1,0),0)</f>
        <v>0</v>
      </c>
      <c r="AQ892" s="137">
        <f>IF('SUIVI DES VERIFICATIONS'!$V892&gt;0,IF('SUIVI DES VERIFICATIONS'!$AG892="",1,0),0)</f>
        <v>0</v>
      </c>
      <c r="AR892" s="152" t="str">
        <f>IF(Y892="","",VLOOKUP(Y892,'[1]TABLEAU LC1'!A:A,1,FALSE))</f>
        <v/>
      </c>
    </row>
    <row r="893" spans="1:44" ht="30" customHeight="1">
      <c r="A893" s="94" t="str">
        <f t="shared" si="31"/>
        <v>43109-3-16-10</v>
      </c>
      <c r="B893" s="88">
        <v>43109</v>
      </c>
      <c r="C893" s="87" t="str">
        <f>VLOOKUP(A893,'Liste détentions mat2k'!$A$1:$I$2946,3,FALSE)</f>
        <v xml:space="preserve">SLM TOULON                    </v>
      </c>
      <c r="D893" s="89">
        <v>3</v>
      </c>
      <c r="E893" s="89">
        <v>16</v>
      </c>
      <c r="F893" s="89">
        <v>10</v>
      </c>
      <c r="G893" s="87" t="str">
        <f>IF('SUIVI DES VERIFICATIONS'!$D893="","",VLOOKUP(A893,'Liste détentions mat2k'!$A$1:$I$2946,5,FALSE))</f>
        <v xml:space="preserve">DIVAT                         </v>
      </c>
      <c r="H893" s="87" t="str">
        <f>IF('SUIVI DES VERIFICATIONS'!$E893="","",VLOOKUP(A893,'Liste détentions mat2k'!$A$1:$I$2946,7,FALSE))</f>
        <v xml:space="preserve">BSM                           </v>
      </c>
      <c r="I893" s="101" t="str">
        <f>IF('SUIVI DES VERIFICATIONS'!$F893="","",VLOOKUP(A893,'Liste détentions mat2k'!$A$1:$I$2946,9,FALSE))</f>
        <v xml:space="preserve">EFFETS SPECIAUX               </v>
      </c>
      <c r="J893" s="108" t="s">
        <v>525</v>
      </c>
      <c r="K893" s="105" t="s">
        <v>525</v>
      </c>
      <c r="L893" s="105" t="s">
        <v>525</v>
      </c>
      <c r="M893" s="105" t="s">
        <v>525</v>
      </c>
      <c r="N893" s="105" t="s">
        <v>525</v>
      </c>
      <c r="O893" s="105" t="s">
        <v>526</v>
      </c>
      <c r="P893" s="105"/>
      <c r="Q893" s="105"/>
      <c r="R893" s="105"/>
      <c r="S893" s="105"/>
      <c r="T893" s="105"/>
      <c r="U893" s="113"/>
      <c r="V893" s="122"/>
      <c r="W893" s="119"/>
      <c r="X893" s="119"/>
      <c r="Y893" s="127"/>
      <c r="Z893" s="122"/>
      <c r="AA893" s="131"/>
      <c r="AB893" s="149" t="str">
        <f>IF('SUIVI DES VERIFICATIONS'!$V893="","",IF('SUIVI DES VERIFICATIONS'!$V893&lt;='SUIVI DES VERIFICATIONS'!$AD893,0,'SUIVI DES VERIFICATIONS'!$V893-'SUIVI DES VERIFICATIONS'!$AD893))</f>
        <v/>
      </c>
      <c r="AC893" s="138" t="str">
        <f t="shared" si="30"/>
        <v>JUIN</v>
      </c>
      <c r="AD893" s="139">
        <f>VLOOKUP('SUIVI DES VERIFICATIONS'!$AC893,'Liste 2'!$D$1:$E$12,2,FALSE)</f>
        <v>43646</v>
      </c>
      <c r="AE893" s="138" t="str">
        <f>IF('SUIVI DES VERIFICATIONS'!$V893="","",(MONTH('SUIVI DES VERIFICATIONS'!$V893))-(MONTH('SUIVI DES VERIFICATIONS'!$AD893)))</f>
        <v/>
      </c>
      <c r="AF893" s="138" t="str">
        <f>IF(V893="","",VLOOKUP(MONTH(V893),LISTES!$A$15:$B$26,2,FALSE))</f>
        <v/>
      </c>
      <c r="AG893" s="140"/>
      <c r="AH893" s="87"/>
      <c r="AI893" s="87"/>
      <c r="AJ893" s="87" t="s">
        <v>529</v>
      </c>
      <c r="AK893" s="118"/>
      <c r="AL893" s="87"/>
      <c r="AM893" s="119"/>
      <c r="AN893" s="127"/>
      <c r="AO893" s="162">
        <f>IF('SUIVI DES VERIFICATIONS'!$V893&gt;0,IF('SUIVI DES VERIFICATIONS'!$W893="",1,0),0)</f>
        <v>0</v>
      </c>
      <c r="AP893" s="141">
        <f>IF('SUIVI DES VERIFICATIONS'!$V893&gt;0,IF('SUIVI DES VERIFICATIONS'!$X893="",1,0),0)</f>
        <v>0</v>
      </c>
      <c r="AQ893" s="141">
        <f>IF('SUIVI DES VERIFICATIONS'!$V893&gt;0,IF('SUIVI DES VERIFICATIONS'!$AG893="",1,0),0)</f>
        <v>0</v>
      </c>
      <c r="AR893" s="150" t="str">
        <f>IF(Y893="","",VLOOKUP(Y893,'[1]TABLEAU LC1'!A:A,1,FALSE))</f>
        <v/>
      </c>
    </row>
    <row r="894" spans="1:44" ht="30" customHeight="1">
      <c r="A894" s="95" t="str">
        <f t="shared" si="31"/>
        <v>43109-3-8-3</v>
      </c>
      <c r="B894" s="85">
        <v>43109</v>
      </c>
      <c r="C894" s="81" t="str">
        <f>VLOOKUP(A894,'Liste détentions mat2k'!$A$1:$I$2946,3,FALSE)</f>
        <v xml:space="preserve">SLM TOULON                    </v>
      </c>
      <c r="D894" s="86">
        <v>3</v>
      </c>
      <c r="E894" s="86">
        <v>8</v>
      </c>
      <c r="F894" s="86">
        <v>3</v>
      </c>
      <c r="G894" s="81" t="str">
        <f>IF('SUIVI DES VERIFICATIONS'!$D894="","",VLOOKUP(A894,'Liste détentions mat2k'!$A$1:$I$2946,5,FALSE))</f>
        <v xml:space="preserve">DIVAT                         </v>
      </c>
      <c r="H894" s="81" t="str">
        <f>IF('SUIVI DES VERIFICATIONS'!$E894="","",VLOOKUP(A894,'Liste détentions mat2k'!$A$1:$I$2946,7,FALSE))</f>
        <v xml:space="preserve">MAITRISE D'OEUVRE             </v>
      </c>
      <c r="I894" s="102" t="str">
        <f>IF('SUIVI DES VERIFICATIONS'!$F894="","",VLOOKUP(A894,'Liste détentions mat2k'!$A$1:$I$2946,9,FALSE))</f>
        <v xml:space="preserve">CASERNEMENT                   </v>
      </c>
      <c r="J894" s="109" t="s">
        <v>525</v>
      </c>
      <c r="K894" s="104" t="s">
        <v>525</v>
      </c>
      <c r="L894" s="104" t="s">
        <v>525</v>
      </c>
      <c r="M894" s="104" t="s">
        <v>526</v>
      </c>
      <c r="N894" s="104" t="s">
        <v>525</v>
      </c>
      <c r="O894" s="104" t="s">
        <v>525</v>
      </c>
      <c r="P894" s="104"/>
      <c r="Q894" s="104"/>
      <c r="R894" s="104"/>
      <c r="S894" s="104"/>
      <c r="T894" s="104"/>
      <c r="U894" s="114"/>
      <c r="V894" s="123">
        <v>43567</v>
      </c>
      <c r="W894" s="117" t="s">
        <v>537</v>
      </c>
      <c r="X894" s="117" t="s">
        <v>825</v>
      </c>
      <c r="Y894" s="128" t="s">
        <v>1046</v>
      </c>
      <c r="Z894" s="123">
        <v>43553</v>
      </c>
      <c r="AA894" s="132"/>
      <c r="AB894" s="151">
        <f>IF('SUIVI DES VERIFICATIONS'!$V894="","",IF('SUIVI DES VERIFICATIONS'!$V894&lt;='SUIVI DES VERIFICATIONS'!$AD894,0,'SUIVI DES VERIFICATIONS'!$V894-'SUIVI DES VERIFICATIONS'!$AD894))</f>
        <v>0</v>
      </c>
      <c r="AC894" s="134" t="str">
        <f t="shared" si="30"/>
        <v>AVRIL</v>
      </c>
      <c r="AD894" s="135">
        <f>VLOOKUP('SUIVI DES VERIFICATIONS'!$AC894,'Liste 2'!$D$1:$E$12,2,FALSE)</f>
        <v>43585</v>
      </c>
      <c r="AE894" s="134">
        <f>IF('SUIVI DES VERIFICATIONS'!$V894="","",(MONTH('SUIVI DES VERIFICATIONS'!$V894))-(MONTH('SUIVI DES VERIFICATIONS'!$AD894)))</f>
        <v>0</v>
      </c>
      <c r="AF894" s="134" t="str">
        <f>IF(V894="","",VLOOKUP(MONTH(V894),LISTES!$A$15:$B$26,2,FALSE))</f>
        <v>AVRIL</v>
      </c>
      <c r="AG894" s="136" t="s">
        <v>9</v>
      </c>
      <c r="AH894" s="81"/>
      <c r="AI894" s="81"/>
      <c r="AJ894" s="81"/>
      <c r="AK894" s="116"/>
      <c r="AL894" s="81"/>
      <c r="AM894" s="117"/>
      <c r="AN894" s="128"/>
      <c r="AO894" s="163">
        <f>IF('SUIVI DES VERIFICATIONS'!$V894&gt;0,IF('SUIVI DES VERIFICATIONS'!$W894="",1,0),0)</f>
        <v>0</v>
      </c>
      <c r="AP894" s="137">
        <f>IF('SUIVI DES VERIFICATIONS'!$V894&gt;0,IF('SUIVI DES VERIFICATIONS'!$X894="",1,0),0)</f>
        <v>0</v>
      </c>
      <c r="AQ894" s="137">
        <f>IF('SUIVI DES VERIFICATIONS'!$V894&gt;0,IF('SUIVI DES VERIFICATIONS'!$AG894="",1,0),0)</f>
        <v>0</v>
      </c>
      <c r="AR894" s="152" t="str">
        <f>IF(Y894="","",VLOOKUP(Y894,'[1]TABLEAU LC1'!A:A,1,FALSE))</f>
        <v>2019-1198</v>
      </c>
    </row>
    <row r="895" spans="1:44" ht="60.75" customHeight="1">
      <c r="A895" s="94" t="str">
        <f t="shared" si="31"/>
        <v>43109-3-9-1</v>
      </c>
      <c r="B895" s="88">
        <v>43109</v>
      </c>
      <c r="C895" s="87" t="str">
        <f>VLOOKUP(A895,'Liste détentions mat2k'!$A$1:$I$2946,3,FALSE)</f>
        <v xml:space="preserve">SLM TOULON                    </v>
      </c>
      <c r="D895" s="89">
        <v>3</v>
      </c>
      <c r="E895" s="89">
        <v>9</v>
      </c>
      <c r="F895" s="89">
        <v>1</v>
      </c>
      <c r="G895" s="87" t="str">
        <f>IF('SUIVI DES VERIFICATIONS'!$D895="","",VLOOKUP(A895,'Liste détentions mat2k'!$A$1:$I$2946,5,FALSE))</f>
        <v xml:space="preserve">DIVAT                         </v>
      </c>
      <c r="H895" s="87" t="str">
        <f>IF('SUIVI DES VERIFICATIONS'!$E895="","",VLOOKUP(A895,'Liste détentions mat2k'!$A$1:$I$2946,7,FALSE))</f>
        <v xml:space="preserve">AE                            </v>
      </c>
      <c r="I895" s="101" t="str">
        <f>IF('SUIVI DES VERIFICATIONS'!$F895="","",VLOOKUP(A895,'Liste détentions mat2k'!$A$1:$I$2946,9,FALSE))</f>
        <v xml:space="preserve">EFFETS SPECIAUX               </v>
      </c>
      <c r="J895" s="108" t="s">
        <v>525</v>
      </c>
      <c r="K895" s="105" t="s">
        <v>525</v>
      </c>
      <c r="L895" s="105" t="s">
        <v>526</v>
      </c>
      <c r="M895" s="105" t="s">
        <v>525</v>
      </c>
      <c r="N895" s="105" t="s">
        <v>525</v>
      </c>
      <c r="O895" s="105" t="s">
        <v>525</v>
      </c>
      <c r="P895" s="105"/>
      <c r="Q895" s="105"/>
      <c r="R895" s="105"/>
      <c r="S895" s="105"/>
      <c r="T895" s="105"/>
      <c r="U895" s="113"/>
      <c r="V895" s="122"/>
      <c r="W895" s="119"/>
      <c r="X895" s="119"/>
      <c r="Y895" s="127"/>
      <c r="Z895" s="122">
        <v>43523</v>
      </c>
      <c r="AA895" s="131"/>
      <c r="AB895" s="149" t="str">
        <f>IF('SUIVI DES VERIFICATIONS'!$V895="","",IF('SUIVI DES VERIFICATIONS'!$V895&lt;='SUIVI DES VERIFICATIONS'!$AD895,0,'SUIVI DES VERIFICATIONS'!$V895-'SUIVI DES VERIFICATIONS'!$AD895))</f>
        <v/>
      </c>
      <c r="AC895" s="138" t="str">
        <f t="shared" ref="AC895:AC912" si="32">IF(J895&lt;&gt;"","JANVIER",IF(K895&lt;&gt;"","FEVRIER",IF(L895&lt;&gt;"","MARS",IF(M895&lt;&gt;"","AVRIL",IF(N895&lt;&gt;"","MAI",IF(O895&lt;&gt;"","JUIN",IF(P895&lt;&gt;"","JUILLET",IF(Q895&lt;&gt;"","AOUT",IF(R895&lt;&gt;"","SEPTEMBRE",IF(S895&lt;&gt;"","OCTOBRE",IF(T895&lt;&gt;"","NOVEMBRE",IF(U895&lt;&gt;"","DECEMBRE",""))))))))))))</f>
        <v>MARS</v>
      </c>
      <c r="AD895" s="139">
        <f>VLOOKUP('SUIVI DES VERIFICATIONS'!$AC895,'Liste 2'!$D$1:$E$12,2,FALSE)</f>
        <v>43555</v>
      </c>
      <c r="AE895" s="138" t="str">
        <f>IF('SUIVI DES VERIFICATIONS'!$V895="","",(MONTH('SUIVI DES VERIFICATIONS'!$V895))-(MONTH('SUIVI DES VERIFICATIONS'!$AD895)))</f>
        <v/>
      </c>
      <c r="AF895" s="138" t="str">
        <f>IF(V895="","",VLOOKUP(MONTH(V895),LISTES!$A$15:$B$26,2,FALSE))</f>
        <v/>
      </c>
      <c r="AG895" s="140"/>
      <c r="AH895" s="87"/>
      <c r="AI895" s="87"/>
      <c r="AJ895" s="87" t="s">
        <v>529</v>
      </c>
      <c r="AK895" s="118"/>
      <c r="AL895" s="87"/>
      <c r="AM895" s="119"/>
      <c r="AN895" s="127"/>
      <c r="AO895" s="162">
        <f>IF('SUIVI DES VERIFICATIONS'!$V895&gt;0,IF('SUIVI DES VERIFICATIONS'!$W895="",1,0),0)</f>
        <v>0</v>
      </c>
      <c r="AP895" s="141">
        <f>IF('SUIVI DES VERIFICATIONS'!$V895&gt;0,IF('SUIVI DES VERIFICATIONS'!$X895="",1,0),0)</f>
        <v>0</v>
      </c>
      <c r="AQ895" s="141">
        <f>IF('SUIVI DES VERIFICATIONS'!$V895&gt;0,IF('SUIVI DES VERIFICATIONS'!$AG895="",1,0),0)</f>
        <v>0</v>
      </c>
      <c r="AR895" s="150" t="str">
        <f>IF(Y895="","",VLOOKUP(Y895,'[1]TABLEAU LC1'!A:A,1,FALSE))</f>
        <v/>
      </c>
    </row>
    <row r="896" spans="1:44" ht="30" customHeight="1">
      <c r="A896" s="95" t="str">
        <f t="shared" si="31"/>
        <v>43109-3-9-2</v>
      </c>
      <c r="B896" s="85">
        <v>43109</v>
      </c>
      <c r="C896" s="81" t="str">
        <f>VLOOKUP(A896,'Liste détentions mat2k'!$A$1:$I$2946,3,FALSE)</f>
        <v xml:space="preserve">SLM TOULON                    </v>
      </c>
      <c r="D896" s="86">
        <v>3</v>
      </c>
      <c r="E896" s="86">
        <v>9</v>
      </c>
      <c r="F896" s="86">
        <v>2</v>
      </c>
      <c r="G896" s="81" t="str">
        <f>IF('SUIVI DES VERIFICATIONS'!$D896="","",VLOOKUP(A896,'Liste détentions mat2k'!$A$1:$I$2946,5,FALSE))</f>
        <v xml:space="preserve">DIVAT                         </v>
      </c>
      <c r="H896" s="81" t="str">
        <f>IF('SUIVI DES VERIFICATIONS'!$E896="","",VLOOKUP(A896,'Liste détentions mat2k'!$A$1:$I$2946,7,FALSE))</f>
        <v xml:space="preserve">AE                            </v>
      </c>
      <c r="I896" s="102" t="str">
        <f>IF('SUIVI DES VERIFICATIONS'!$F896="","",VLOOKUP(A896,'Liste détentions mat2k'!$A$1:$I$2946,9,FALSE))</f>
        <v xml:space="preserve">EFFETS CASERNEMENT            </v>
      </c>
      <c r="J896" s="109"/>
      <c r="K896" s="104" t="s">
        <v>525</v>
      </c>
      <c r="L896" s="104" t="s">
        <v>525</v>
      </c>
      <c r="M896" s="104" t="s">
        <v>526</v>
      </c>
      <c r="N896" s="104" t="s">
        <v>525</v>
      </c>
      <c r="O896" s="104" t="s">
        <v>525</v>
      </c>
      <c r="P896" s="104"/>
      <c r="Q896" s="104"/>
      <c r="R896" s="104"/>
      <c r="S896" s="104"/>
      <c r="T896" s="104"/>
      <c r="U896" s="114"/>
      <c r="V896" s="123"/>
      <c r="W896" s="117"/>
      <c r="X896" s="117"/>
      <c r="Y896" s="128"/>
      <c r="Z896" s="123">
        <v>43553</v>
      </c>
      <c r="AA896" s="132"/>
      <c r="AB896" s="151" t="str">
        <f>IF('SUIVI DES VERIFICATIONS'!$V896="","",IF('SUIVI DES VERIFICATIONS'!$V896&lt;='SUIVI DES VERIFICATIONS'!$AD896,0,'SUIVI DES VERIFICATIONS'!$V896-'SUIVI DES VERIFICATIONS'!$AD896))</f>
        <v/>
      </c>
      <c r="AC896" s="134" t="str">
        <f t="shared" si="32"/>
        <v>AVRIL</v>
      </c>
      <c r="AD896" s="135">
        <f>VLOOKUP('SUIVI DES VERIFICATIONS'!$AC896,'Liste 2'!$D$1:$E$12,2,FALSE)</f>
        <v>43585</v>
      </c>
      <c r="AE896" s="134" t="str">
        <f>IF('SUIVI DES VERIFICATIONS'!$V896="","",(MONTH('SUIVI DES VERIFICATIONS'!$V896))-(MONTH('SUIVI DES VERIFICATIONS'!$AD896)))</f>
        <v/>
      </c>
      <c r="AF896" s="134" t="str">
        <f>IF(V896="","",VLOOKUP(MONTH(V896),LISTES!$A$15:$B$26,2,FALSE))</f>
        <v/>
      </c>
      <c r="AG896" s="136"/>
      <c r="AH896" s="81"/>
      <c r="AI896" s="81"/>
      <c r="AJ896" s="81"/>
      <c r="AK896" s="116"/>
      <c r="AL896" s="81"/>
      <c r="AM896" s="117"/>
      <c r="AN896" s="128"/>
      <c r="AO896" s="163">
        <f>IF('SUIVI DES VERIFICATIONS'!$V896&gt;0,IF('SUIVI DES VERIFICATIONS'!$W896="",1,0),0)</f>
        <v>0</v>
      </c>
      <c r="AP896" s="137">
        <f>IF('SUIVI DES VERIFICATIONS'!$V896&gt;0,IF('SUIVI DES VERIFICATIONS'!$X896="",1,0),0)</f>
        <v>0</v>
      </c>
      <c r="AQ896" s="137">
        <f>IF('SUIVI DES VERIFICATIONS'!$V896&gt;0,IF('SUIVI DES VERIFICATIONS'!$AG896="",1,0),0)</f>
        <v>0</v>
      </c>
      <c r="AR896" s="152" t="str">
        <f>IF(Y896="","",VLOOKUP(Y896,'[1]TABLEAU LC1'!A:A,1,FALSE))</f>
        <v/>
      </c>
    </row>
    <row r="897" spans="1:44" ht="65.25" customHeight="1">
      <c r="A897" s="94" t="str">
        <f t="shared" si="31"/>
        <v>43109-3-9-3</v>
      </c>
      <c r="B897" s="88">
        <v>43109</v>
      </c>
      <c r="C897" s="87" t="str">
        <f>VLOOKUP(A897,'Liste détentions mat2k'!$A$1:$I$2946,3,FALSE)</f>
        <v xml:space="preserve">SLM TOULON                    </v>
      </c>
      <c r="D897" s="89">
        <v>3</v>
      </c>
      <c r="E897" s="89">
        <v>9</v>
      </c>
      <c r="F897" s="89">
        <v>3</v>
      </c>
      <c r="G897" s="87" t="str">
        <f>IF('SUIVI DES VERIFICATIONS'!$D897="","",VLOOKUP(A897,'Liste détentions mat2k'!$A$1:$I$2946,5,FALSE))</f>
        <v xml:space="preserve">DIVAT                         </v>
      </c>
      <c r="H897" s="87" t="str">
        <f>IF('SUIVI DES VERIFICATIONS'!$E897="","",VLOOKUP(A897,'Liste détentions mat2k'!$A$1:$I$2946,7,FALSE))</f>
        <v xml:space="preserve">AE                            </v>
      </c>
      <c r="I897" s="101" t="str">
        <f>IF('SUIVI DES VERIFICATIONS'!$F897="","",VLOOKUP(A897,'Liste détentions mat2k'!$A$1:$I$2946,9,FALSE))</f>
        <v xml:space="preserve">AUDIO/VIDEO                   </v>
      </c>
      <c r="J897" s="108" t="s">
        <v>525</v>
      </c>
      <c r="K897" s="105" t="s">
        <v>526</v>
      </c>
      <c r="L897" s="105" t="s">
        <v>525</v>
      </c>
      <c r="M897" s="105" t="s">
        <v>525</v>
      </c>
      <c r="N897" s="105" t="s">
        <v>525</v>
      </c>
      <c r="O897" s="105" t="s">
        <v>525</v>
      </c>
      <c r="P897" s="105"/>
      <c r="Q897" s="105"/>
      <c r="R897" s="105"/>
      <c r="S897" s="105"/>
      <c r="T897" s="105"/>
      <c r="U897" s="113"/>
      <c r="V897" s="122">
        <v>43545</v>
      </c>
      <c r="W897" s="119" t="s">
        <v>537</v>
      </c>
      <c r="X897" s="119" t="s">
        <v>825</v>
      </c>
      <c r="Y897" s="127" t="s">
        <v>891</v>
      </c>
      <c r="Z897" s="122">
        <v>43500</v>
      </c>
      <c r="AA897" s="131"/>
      <c r="AB897" s="149">
        <f>IF('SUIVI DES VERIFICATIONS'!$V897="","",IF('SUIVI DES VERIFICATIONS'!$V897&lt;='SUIVI DES VERIFICATIONS'!$AD897,0,'SUIVI DES VERIFICATIONS'!$V897-'SUIVI DES VERIFICATIONS'!$AD897))</f>
        <v>21</v>
      </c>
      <c r="AC897" s="138" t="str">
        <f t="shared" si="32"/>
        <v>FEVRIER</v>
      </c>
      <c r="AD897" s="139">
        <f>VLOOKUP('SUIVI DES VERIFICATIONS'!$AC897,'Liste 2'!$D$1:$E$12,2,FALSE)</f>
        <v>43524</v>
      </c>
      <c r="AE897" s="138">
        <f>IF('SUIVI DES VERIFICATIONS'!$V897="","",(MONTH('SUIVI DES VERIFICATIONS'!$V897))-(MONTH('SUIVI DES VERIFICATIONS'!$AD897)))</f>
        <v>1</v>
      </c>
      <c r="AF897" s="138" t="str">
        <f>IF(V897="","",VLOOKUP(MONTH(V897),LISTES!$A$15:$B$26,2,FALSE))</f>
        <v>MARS</v>
      </c>
      <c r="AG897" s="140" t="s">
        <v>8</v>
      </c>
      <c r="AH897" s="87"/>
      <c r="AI897" s="87"/>
      <c r="AJ897" s="87"/>
      <c r="AK897" s="118"/>
      <c r="AL897" s="87"/>
      <c r="AM897" s="119"/>
      <c r="AN897" s="127"/>
      <c r="AO897" s="162">
        <f>IF('SUIVI DES VERIFICATIONS'!$V897&gt;0,IF('SUIVI DES VERIFICATIONS'!$W897="",1,0),0)</f>
        <v>0</v>
      </c>
      <c r="AP897" s="141">
        <f>IF('SUIVI DES VERIFICATIONS'!$V897&gt;0,IF('SUIVI DES VERIFICATIONS'!$X897="",1,0),0)</f>
        <v>0</v>
      </c>
      <c r="AQ897" s="141">
        <f>IF('SUIVI DES VERIFICATIONS'!$V897&gt;0,IF('SUIVI DES VERIFICATIONS'!$AG897="",1,0),0)</f>
        <v>0</v>
      </c>
      <c r="AR897" s="150" t="str">
        <f>IF(Y897="","",VLOOKUP(Y897,'[1]TABLEAU LC1'!A:A,1,FALSE))</f>
        <v>2019-786</v>
      </c>
    </row>
    <row r="898" spans="1:44" ht="30" customHeight="1">
      <c r="A898" s="95" t="str">
        <f t="shared" si="31"/>
        <v>43639-10--0</v>
      </c>
      <c r="B898" s="85">
        <v>43639</v>
      </c>
      <c r="C898" s="81" t="str">
        <f>VLOOKUP(A898,'Liste détentions mat2k'!$A$1:$I$2946,3,FALSE)</f>
        <v xml:space="preserve">SLPA AERO                     </v>
      </c>
      <c r="D898" s="86">
        <v>10</v>
      </c>
      <c r="E898" s="86"/>
      <c r="F898" s="86">
        <v>0</v>
      </c>
      <c r="G898" s="81" t="str">
        <f>IF('SUIVI DES VERIFICATIONS'!$D898="","",VLOOKUP(A898,'Liste détentions mat2k'!$A$1:$I$2946,5,FALSE))</f>
        <v xml:space="preserve">UNIQUE                        </v>
      </c>
      <c r="H898" s="81" t="str">
        <f>IF('SUIVI DES VERIFICATIONS'!$E898="","",VLOOKUP(A898,'Liste détentions mat2k'!$A$1:$I$2946,7,FALSE))</f>
        <v/>
      </c>
      <c r="I898" s="102" t="str">
        <f>IF('SUIVI DES VERIFICATIONS'!$F898="","",VLOOKUP(A898,'Liste détentions mat2k'!$A$1:$I$2946,9,FALSE))</f>
        <v xml:space="preserve">CASERNEMENT                   </v>
      </c>
      <c r="J898" s="109" t="s">
        <v>525</v>
      </c>
      <c r="K898" s="104"/>
      <c r="L898" s="104" t="s">
        <v>525</v>
      </c>
      <c r="M898" s="104" t="s">
        <v>525</v>
      </c>
      <c r="N898" s="104" t="s">
        <v>526</v>
      </c>
      <c r="O898" s="104" t="s">
        <v>525</v>
      </c>
      <c r="P898" s="104"/>
      <c r="Q898" s="104"/>
      <c r="R898" s="104"/>
      <c r="S898" s="104"/>
      <c r="T898" s="104"/>
      <c r="U898" s="114"/>
      <c r="V898" s="123">
        <v>43585</v>
      </c>
      <c r="W898" s="117" t="s">
        <v>542</v>
      </c>
      <c r="X898" s="117" t="s">
        <v>825</v>
      </c>
      <c r="Y898" s="128" t="s">
        <v>1103</v>
      </c>
      <c r="Z898" s="123">
        <v>43584</v>
      </c>
      <c r="AA898" s="132"/>
      <c r="AB898" s="151">
        <f>IF('SUIVI DES VERIFICATIONS'!$V898="","",IF('SUIVI DES VERIFICATIONS'!$V898&lt;='SUIVI DES VERIFICATIONS'!$AD898,0,'SUIVI DES VERIFICATIONS'!$V898-'SUIVI DES VERIFICATIONS'!$AD898))</f>
        <v>0</v>
      </c>
      <c r="AC898" s="134" t="str">
        <f t="shared" si="32"/>
        <v>MAI</v>
      </c>
      <c r="AD898" s="135">
        <f>VLOOKUP('SUIVI DES VERIFICATIONS'!$AC898,'Liste 2'!$D$1:$E$12,2,FALSE)</f>
        <v>43616</v>
      </c>
      <c r="AE898" s="134">
        <f>IF('SUIVI DES VERIFICATIONS'!$V898="","",(MONTH('SUIVI DES VERIFICATIONS'!$V898))-(MONTH('SUIVI DES VERIFICATIONS'!$AD898)))</f>
        <v>-1</v>
      </c>
      <c r="AF898" s="134" t="str">
        <f>IF(V898="","",VLOOKUP(MONTH(V898),LISTES!$A$15:$B$26,2,FALSE))</f>
        <v>AVRIL</v>
      </c>
      <c r="AG898" s="136"/>
      <c r="AH898" s="81"/>
      <c r="AI898" s="81"/>
      <c r="AJ898" s="81"/>
      <c r="AK898" s="116"/>
      <c r="AL898" s="81"/>
      <c r="AM898" s="117"/>
      <c r="AN898" s="128"/>
      <c r="AO898" s="163">
        <f>IF('SUIVI DES VERIFICATIONS'!$V898&gt;0,IF('SUIVI DES VERIFICATIONS'!$W898="",1,0),0)</f>
        <v>0</v>
      </c>
      <c r="AP898" s="137">
        <f>IF('SUIVI DES VERIFICATIONS'!$V898&gt;0,IF('SUIVI DES VERIFICATIONS'!$X898="",1,0),0)</f>
        <v>0</v>
      </c>
      <c r="AQ898" s="137">
        <f>IF('SUIVI DES VERIFICATIONS'!$V898&gt;0,IF('SUIVI DES VERIFICATIONS'!$AG898="",1,0),0)</f>
        <v>1</v>
      </c>
      <c r="AR898" s="152" t="str">
        <f>IF(Y898="","",VLOOKUP(Y898,'[1]TABLEAU LC1'!A:A,1,FALSE))</f>
        <v>2019-1414</v>
      </c>
    </row>
    <row r="899" spans="1:44" ht="30" customHeight="1">
      <c r="A899" s="94" t="str">
        <f t="shared" si="31"/>
        <v>43639-10--2</v>
      </c>
      <c r="B899" s="88">
        <v>43639</v>
      </c>
      <c r="C899" s="87" t="str">
        <f>VLOOKUP(A899,'Liste détentions mat2k'!$A$1:$I$2946,3,FALSE)</f>
        <v xml:space="preserve">SLPA AERO                     </v>
      </c>
      <c r="D899" s="89">
        <v>10</v>
      </c>
      <c r="E899" s="89"/>
      <c r="F899" s="89">
        <v>2</v>
      </c>
      <c r="G899" s="87" t="str">
        <f>IF('SUIVI DES VERIFICATIONS'!$D899="","",VLOOKUP(A899,'Liste détentions mat2k'!$A$1:$I$2946,5,FALSE))</f>
        <v xml:space="preserve">UNIQUE                        </v>
      </c>
      <c r="H899" s="87" t="str">
        <f>IF('SUIVI DES VERIFICATIONS'!$E899="","",VLOOKUP(A899,'Liste détentions mat2k'!$A$1:$I$2946,7,FALSE))</f>
        <v/>
      </c>
      <c r="I899" s="101" t="str">
        <f>IF('SUIVI DES VERIFICATIONS'!$F899="","",VLOOKUP(A899,'Liste détentions mat2k'!$A$1:$I$2946,9,FALSE))</f>
        <v xml:space="preserve">DIVERS                        </v>
      </c>
      <c r="J899" s="108" t="s">
        <v>525</v>
      </c>
      <c r="K899" s="105" t="s">
        <v>525</v>
      </c>
      <c r="L899" s="105" t="s">
        <v>525</v>
      </c>
      <c r="M899" s="105" t="s">
        <v>525</v>
      </c>
      <c r="N899" s="105" t="s">
        <v>526</v>
      </c>
      <c r="O899" s="105" t="s">
        <v>525</v>
      </c>
      <c r="P899" s="105"/>
      <c r="Q899" s="105"/>
      <c r="R899" s="105"/>
      <c r="S899" s="105"/>
      <c r="T899" s="105"/>
      <c r="U899" s="113"/>
      <c r="V899" s="122">
        <v>43585</v>
      </c>
      <c r="W899" s="119" t="s">
        <v>542</v>
      </c>
      <c r="X899" s="119" t="s">
        <v>825</v>
      </c>
      <c r="Y899" s="127" t="s">
        <v>1102</v>
      </c>
      <c r="Z899" s="122">
        <v>43584</v>
      </c>
      <c r="AA899" s="131"/>
      <c r="AB899" s="149">
        <f>IF('SUIVI DES VERIFICATIONS'!$V899="","",IF('SUIVI DES VERIFICATIONS'!$V899&lt;='SUIVI DES VERIFICATIONS'!$AD899,0,'SUIVI DES VERIFICATIONS'!$V899-'SUIVI DES VERIFICATIONS'!$AD899))</f>
        <v>0</v>
      </c>
      <c r="AC899" s="138" t="str">
        <f t="shared" si="32"/>
        <v>MAI</v>
      </c>
      <c r="AD899" s="139">
        <f>VLOOKUP('SUIVI DES VERIFICATIONS'!$AC899,'Liste 2'!$D$1:$E$12,2,FALSE)</f>
        <v>43616</v>
      </c>
      <c r="AE899" s="138">
        <f>IF('SUIVI DES VERIFICATIONS'!$V899="","",(MONTH('SUIVI DES VERIFICATIONS'!$V899))-(MONTH('SUIVI DES VERIFICATIONS'!$AD899)))</f>
        <v>-1</v>
      </c>
      <c r="AF899" s="138" t="str">
        <f>IF(V899="","",VLOOKUP(MONTH(V899),LISTES!$A$15:$B$26,2,FALSE))</f>
        <v>AVRIL</v>
      </c>
      <c r="AG899" s="140"/>
      <c r="AH899" s="87"/>
      <c r="AI899" s="87"/>
      <c r="AJ899" s="87"/>
      <c r="AK899" s="118"/>
      <c r="AL899" s="87"/>
      <c r="AM899" s="119"/>
      <c r="AN899" s="127"/>
      <c r="AO899" s="162">
        <f>IF('SUIVI DES VERIFICATIONS'!$V899&gt;0,IF('SUIVI DES VERIFICATIONS'!$W899="",1,0),0)</f>
        <v>0</v>
      </c>
      <c r="AP899" s="141">
        <f>IF('SUIVI DES VERIFICATIONS'!$V899&gt;0,IF('SUIVI DES VERIFICATIONS'!$X899="",1,0),0)</f>
        <v>0</v>
      </c>
      <c r="AQ899" s="141">
        <f>IF('SUIVI DES VERIFICATIONS'!$V899&gt;0,IF('SUIVI DES VERIFICATIONS'!$AG899="",1,0),0)</f>
        <v>1</v>
      </c>
      <c r="AR899" s="150" t="str">
        <f>IF(Y899="","",VLOOKUP(Y899,'[1]TABLEAU LC1'!A:A,1,FALSE))</f>
        <v>2019-1415</v>
      </c>
    </row>
    <row r="900" spans="1:44" ht="30" customHeight="1">
      <c r="A900" s="95" t="str">
        <f t="shared" si="31"/>
        <v>43638-10--0</v>
      </c>
      <c r="B900" s="85">
        <v>43638</v>
      </c>
      <c r="C900" s="81" t="str">
        <f>VLOOKUP(A900,'Liste détentions mat2k'!$A$1:$I$2946,3,FALSE)</f>
        <v xml:space="preserve">SLPA TOULON                   </v>
      </c>
      <c r="D900" s="86">
        <v>10</v>
      </c>
      <c r="E900" s="86"/>
      <c r="F900" s="86">
        <v>0</v>
      </c>
      <c r="G900" s="81" t="str">
        <f>IF('SUIVI DES VERIFICATIONS'!$D900="","",VLOOKUP(A900,'Liste détentions mat2k'!$A$1:$I$2946,5,FALSE))</f>
        <v xml:space="preserve">SERVICE UNIQUE                </v>
      </c>
      <c r="H900" s="81" t="str">
        <f>IF('SUIVI DES VERIFICATIONS'!$E900="","",VLOOKUP(A900,'Liste détentions mat2k'!$A$1:$I$2946,7,FALSE))</f>
        <v/>
      </c>
      <c r="I900" s="102" t="str">
        <f>IF('SUIVI DES VERIFICATIONS'!$F900="","",VLOOKUP(A900,'Liste détentions mat2k'!$A$1:$I$2946,9,FALSE))</f>
        <v xml:space="preserve">DIVERS HCC                    </v>
      </c>
      <c r="J900" s="109"/>
      <c r="K900" s="104" t="s">
        <v>525</v>
      </c>
      <c r="L900" s="104" t="s">
        <v>525</v>
      </c>
      <c r="M900" s="104" t="s">
        <v>525</v>
      </c>
      <c r="N900" s="104" t="s">
        <v>526</v>
      </c>
      <c r="O900" s="104"/>
      <c r="P900" s="104"/>
      <c r="Q900" s="104"/>
      <c r="R900" s="104"/>
      <c r="S900" s="104"/>
      <c r="T900" s="104"/>
      <c r="U900" s="114"/>
      <c r="V900" s="123">
        <v>43487</v>
      </c>
      <c r="W900" s="117" t="s">
        <v>543</v>
      </c>
      <c r="X900" s="117" t="s">
        <v>825</v>
      </c>
      <c r="Y900" s="128" t="s">
        <v>559</v>
      </c>
      <c r="Z900" s="123"/>
      <c r="AA900" s="132"/>
      <c r="AB900" s="151">
        <f>IF('SUIVI DES VERIFICATIONS'!$V900="","",IF('SUIVI DES VERIFICATIONS'!$V900&lt;='SUIVI DES VERIFICATIONS'!$AD900,0,'SUIVI DES VERIFICATIONS'!$V900-'SUIVI DES VERIFICATIONS'!$AD900))</f>
        <v>0</v>
      </c>
      <c r="AC900" s="134" t="str">
        <f t="shared" si="32"/>
        <v>MAI</v>
      </c>
      <c r="AD900" s="135">
        <f>VLOOKUP('SUIVI DES VERIFICATIONS'!$AC900,'Liste 2'!$D$1:$E$12,2,FALSE)</f>
        <v>43616</v>
      </c>
      <c r="AE900" s="134">
        <f>IF('SUIVI DES VERIFICATIONS'!$V900="","",(MONTH('SUIVI DES VERIFICATIONS'!$V900))-(MONTH('SUIVI DES VERIFICATIONS'!$AD900)))</f>
        <v>-4</v>
      </c>
      <c r="AF900" s="134" t="str">
        <f>IF(V900="","",VLOOKUP(MONTH(V900),LISTES!$A$15:$B$26,2,FALSE))</f>
        <v>JANVIER</v>
      </c>
      <c r="AG900" s="136" t="s">
        <v>6</v>
      </c>
      <c r="AH900" s="81"/>
      <c r="AI900" s="81"/>
      <c r="AJ900" s="81"/>
      <c r="AK900" s="116"/>
      <c r="AL900" s="81"/>
      <c r="AM900" s="117"/>
      <c r="AN900" s="128"/>
      <c r="AO900" s="163">
        <f>IF('SUIVI DES VERIFICATIONS'!$V900&gt;0,IF('SUIVI DES VERIFICATIONS'!$W900="",1,0),0)</f>
        <v>0</v>
      </c>
      <c r="AP900" s="137">
        <f>IF('SUIVI DES VERIFICATIONS'!$V900&gt;0,IF('SUIVI DES VERIFICATIONS'!$X900="",1,0),0)</f>
        <v>0</v>
      </c>
      <c r="AQ900" s="137">
        <f>IF('SUIVI DES VERIFICATIONS'!$V900&gt;0,IF('SUIVI DES VERIFICATIONS'!$AG900="",1,0),0)</f>
        <v>0</v>
      </c>
      <c r="AR900" s="152" t="str">
        <f>IF(Y900="","",VLOOKUP(Y900,'[1]TABLEAU LC1'!A:A,1,FALSE))</f>
        <v>2019-80</v>
      </c>
    </row>
    <row r="901" spans="1:44" ht="30" customHeight="1">
      <c r="A901" s="94" t="str">
        <f t="shared" si="31"/>
        <v>43638-10--1</v>
      </c>
      <c r="B901" s="88">
        <v>43638</v>
      </c>
      <c r="C901" s="87" t="str">
        <f>VLOOKUP(A901,'Liste détentions mat2k'!$A$1:$I$2946,3,FALSE)</f>
        <v xml:space="preserve">SLPA TOULON                   </v>
      </c>
      <c r="D901" s="89">
        <v>10</v>
      </c>
      <c r="E901" s="89"/>
      <c r="F901" s="89">
        <v>1</v>
      </c>
      <c r="G901" s="87" t="str">
        <f>IF('SUIVI DES VERIFICATIONS'!$D901="","",VLOOKUP(A901,'Liste détentions mat2k'!$A$1:$I$2946,5,FALSE))</f>
        <v xml:space="preserve">SERVICE UNIQUE                </v>
      </c>
      <c r="H901" s="87" t="str">
        <f>IF('SUIVI DES VERIFICATIONS'!$E901="","",VLOOKUP(A901,'Liste détentions mat2k'!$A$1:$I$2946,7,FALSE))</f>
        <v/>
      </c>
      <c r="I901" s="101" t="str">
        <f>IF('SUIVI DES VERIFICATIONS'!$F901="","",VLOOKUP(A901,'Liste détentions mat2k'!$A$1:$I$2946,9,FALSE))</f>
        <v xml:space="preserve">DIVERS AF                     </v>
      </c>
      <c r="J901" s="108" t="s">
        <v>525</v>
      </c>
      <c r="K901" s="105" t="s">
        <v>525</v>
      </c>
      <c r="L901" s="105" t="s">
        <v>525</v>
      </c>
      <c r="M901" s="105" t="s">
        <v>525</v>
      </c>
      <c r="N901" s="105" t="s">
        <v>526</v>
      </c>
      <c r="O901" s="105" t="s">
        <v>525</v>
      </c>
      <c r="P901" s="105"/>
      <c r="Q901" s="105"/>
      <c r="R901" s="105"/>
      <c r="S901" s="105"/>
      <c r="T901" s="105"/>
      <c r="U901" s="113"/>
      <c r="V901" s="122"/>
      <c r="W901" s="119"/>
      <c r="X901" s="119"/>
      <c r="Y901" s="127"/>
      <c r="Z901" s="122">
        <v>43584</v>
      </c>
      <c r="AA901" s="131"/>
      <c r="AB901" s="149" t="str">
        <f>IF('SUIVI DES VERIFICATIONS'!$V901="","",IF('SUIVI DES VERIFICATIONS'!$V901&lt;='SUIVI DES VERIFICATIONS'!$AD901,0,'SUIVI DES VERIFICATIONS'!$V901-'SUIVI DES VERIFICATIONS'!$AD901))</f>
        <v/>
      </c>
      <c r="AC901" s="138" t="str">
        <f t="shared" si="32"/>
        <v>MAI</v>
      </c>
      <c r="AD901" s="139">
        <f>VLOOKUP('SUIVI DES VERIFICATIONS'!$AC901,'Liste 2'!$D$1:$E$12,2,FALSE)</f>
        <v>43616</v>
      </c>
      <c r="AE901" s="138" t="str">
        <f>IF('SUIVI DES VERIFICATIONS'!$V901="","",(MONTH('SUIVI DES VERIFICATIONS'!$V901))-(MONTH('SUIVI DES VERIFICATIONS'!$AD901)))</f>
        <v/>
      </c>
      <c r="AF901" s="138" t="str">
        <f>IF(V901="","",VLOOKUP(MONTH(V901),LISTES!$A$15:$B$26,2,FALSE))</f>
        <v/>
      </c>
      <c r="AG901" s="140"/>
      <c r="AH901" s="87"/>
      <c r="AI901" s="87"/>
      <c r="AJ901" s="87"/>
      <c r="AK901" s="118"/>
      <c r="AL901" s="87"/>
      <c r="AM901" s="119"/>
      <c r="AN901" s="127"/>
      <c r="AO901" s="162">
        <f>IF('SUIVI DES VERIFICATIONS'!$V901&gt;0,IF('SUIVI DES VERIFICATIONS'!$W901="",1,0),0)</f>
        <v>0</v>
      </c>
      <c r="AP901" s="141">
        <f>IF('SUIVI DES VERIFICATIONS'!$V901&gt;0,IF('SUIVI DES VERIFICATIONS'!$X901="",1,0),0)</f>
        <v>0</v>
      </c>
      <c r="AQ901" s="141">
        <f>IF('SUIVI DES VERIFICATIONS'!$V901&gt;0,IF('SUIVI DES VERIFICATIONS'!$AG901="",1,0),0)</f>
        <v>0</v>
      </c>
      <c r="AR901" s="150" t="str">
        <f>IF(Y901="","",VLOOKUP(Y901,'[1]TABLEAU LC1'!A:A,1,FALSE))</f>
        <v/>
      </c>
    </row>
    <row r="902" spans="1:44" ht="30" customHeight="1">
      <c r="A902" s="95" t="str">
        <f t="shared" si="31"/>
        <v>17663-11--1</v>
      </c>
      <c r="B902" s="85">
        <v>17663</v>
      </c>
      <c r="C902" s="81" t="str">
        <f>VLOOKUP(A902,'Liste détentions mat2k'!$A$1:$I$2946,3,FALSE)</f>
        <v xml:space="preserve">TAAPE                         </v>
      </c>
      <c r="D902" s="86">
        <v>11</v>
      </c>
      <c r="E902" s="86"/>
      <c r="F902" s="86">
        <v>1</v>
      </c>
      <c r="G902" s="81" t="str">
        <f>IF('SUIVI DES VERIFICATIONS'!$D902="","",VLOOKUP(A902,'Liste détentions mat2k'!$A$1:$I$2946,5,FALSE))</f>
        <v xml:space="preserve">PONT / CDN                    </v>
      </c>
      <c r="H902" s="81" t="str">
        <f>IF('SUIVI DES VERIFICATIONS'!$E902="","",VLOOKUP(A902,'Liste détentions mat2k'!$A$1:$I$2946,7,FALSE))</f>
        <v/>
      </c>
      <c r="I902" s="102" t="str">
        <f>IF('SUIVI DES VERIFICATIONS'!$F902="","",VLOOKUP(A902,'Liste détentions mat2k'!$A$1:$I$2946,9,FALSE))</f>
        <v xml:space="preserve">TIMONERIE                     </v>
      </c>
      <c r="J902" s="109" t="s">
        <v>525</v>
      </c>
      <c r="K902" s="104" t="s">
        <v>525</v>
      </c>
      <c r="L902" s="104" t="s">
        <v>526</v>
      </c>
      <c r="M902" s="104" t="s">
        <v>525</v>
      </c>
      <c r="N902" s="104" t="s">
        <v>525</v>
      </c>
      <c r="O902" s="104" t="s">
        <v>525</v>
      </c>
      <c r="P902" s="104"/>
      <c r="Q902" s="104"/>
      <c r="R902" s="104"/>
      <c r="S902" s="104"/>
      <c r="T902" s="104"/>
      <c r="U902" s="114"/>
      <c r="V902" s="123">
        <v>43531</v>
      </c>
      <c r="W902" s="117" t="s">
        <v>542</v>
      </c>
      <c r="X902" s="117" t="s">
        <v>825</v>
      </c>
      <c r="Y902" s="128" t="s">
        <v>897</v>
      </c>
      <c r="Z902" s="123">
        <v>43525</v>
      </c>
      <c r="AA902" s="132"/>
      <c r="AB902" s="151">
        <f>IF('SUIVI DES VERIFICATIONS'!$V902="","",IF('SUIVI DES VERIFICATIONS'!$V902&lt;='SUIVI DES VERIFICATIONS'!$AD902,0,'SUIVI DES VERIFICATIONS'!$V902-'SUIVI DES VERIFICATIONS'!$AD902))</f>
        <v>0</v>
      </c>
      <c r="AC902" s="134" t="str">
        <f t="shared" si="32"/>
        <v>MARS</v>
      </c>
      <c r="AD902" s="135">
        <f>VLOOKUP('SUIVI DES VERIFICATIONS'!$AC902,'Liste 2'!$D$1:$E$12,2,FALSE)</f>
        <v>43555</v>
      </c>
      <c r="AE902" s="134">
        <f>IF('SUIVI DES VERIFICATIONS'!$V902="","",(MONTH('SUIVI DES VERIFICATIONS'!$V902))-(MONTH('SUIVI DES VERIFICATIONS'!$AD902)))</f>
        <v>0</v>
      </c>
      <c r="AF902" s="134" t="str">
        <f>IF(V902="","",VLOOKUP(MONTH(V902),LISTES!$A$15:$B$26,2,FALSE))</f>
        <v>MARS</v>
      </c>
      <c r="AG902" s="136" t="s">
        <v>8</v>
      </c>
      <c r="AH902" s="81"/>
      <c r="AI902" s="81"/>
      <c r="AJ902" s="81" t="s">
        <v>529</v>
      </c>
      <c r="AK902" s="116">
        <v>43571</v>
      </c>
      <c r="AL902" s="81"/>
      <c r="AM902" s="117"/>
      <c r="AN902" s="128"/>
      <c r="AO902" s="163">
        <f>IF('SUIVI DES VERIFICATIONS'!$V902&gt;0,IF('SUIVI DES VERIFICATIONS'!$W902="",1,0),0)</f>
        <v>0</v>
      </c>
      <c r="AP902" s="137">
        <f>IF('SUIVI DES VERIFICATIONS'!$V902&gt;0,IF('SUIVI DES VERIFICATIONS'!$X902="",1,0),0)</f>
        <v>0</v>
      </c>
      <c r="AQ902" s="137">
        <f>IF('SUIVI DES VERIFICATIONS'!$V902&gt;0,IF('SUIVI DES VERIFICATIONS'!$AG902="",1,0),0)</f>
        <v>0</v>
      </c>
      <c r="AR902" s="152" t="str">
        <f>IF(Y902="","",VLOOKUP(Y902,'[1]TABLEAU LC1'!A:A,1,FALSE))</f>
        <v>2019-813</v>
      </c>
    </row>
    <row r="903" spans="1:44" ht="30" customHeight="1">
      <c r="A903" s="94" t="str">
        <f t="shared" si="31"/>
        <v>17663-11--3</v>
      </c>
      <c r="B903" s="88">
        <v>17663</v>
      </c>
      <c r="C903" s="87" t="str">
        <f>VLOOKUP(A903,'Liste détentions mat2k'!$A$1:$I$2946,3,FALSE)</f>
        <v xml:space="preserve">TAAPE                         </v>
      </c>
      <c r="D903" s="89">
        <v>11</v>
      </c>
      <c r="E903" s="89"/>
      <c r="F903" s="89">
        <v>3</v>
      </c>
      <c r="G903" s="87" t="str">
        <f>IF('SUIVI DES VERIFICATIONS'!$D903="","",VLOOKUP(A903,'Liste détentions mat2k'!$A$1:$I$2946,5,FALSE))</f>
        <v xml:space="preserve">PONT / CDN                    </v>
      </c>
      <c r="H903" s="87" t="str">
        <f>IF('SUIVI DES VERIFICATIONS'!$E903="","",VLOOKUP(A903,'Liste détentions mat2k'!$A$1:$I$2946,7,FALSE))</f>
        <v/>
      </c>
      <c r="I903" s="101" t="str">
        <f>IF('SUIVI DES VERIFICATIONS'!$F903="","",VLOOKUP(A903,'Liste détentions mat2k'!$A$1:$I$2946,9,FALSE))</f>
        <v xml:space="preserve">EFFETS SPECIAUX               </v>
      </c>
      <c r="J903" s="108"/>
      <c r="K903" s="105" t="s">
        <v>525</v>
      </c>
      <c r="L903" s="105" t="s">
        <v>526</v>
      </c>
      <c r="M903" s="105" t="s">
        <v>525</v>
      </c>
      <c r="N903" s="105" t="s">
        <v>525</v>
      </c>
      <c r="O903" s="105" t="s">
        <v>525</v>
      </c>
      <c r="P903" s="105"/>
      <c r="Q903" s="105"/>
      <c r="R903" s="105"/>
      <c r="S903" s="105"/>
      <c r="T903" s="105"/>
      <c r="U903" s="113"/>
      <c r="V903" s="122">
        <v>43558</v>
      </c>
      <c r="W903" s="119" t="s">
        <v>542</v>
      </c>
      <c r="X903" s="119" t="s">
        <v>553</v>
      </c>
      <c r="Y903" s="127" t="s">
        <v>981</v>
      </c>
      <c r="Z903" s="122">
        <v>43553</v>
      </c>
      <c r="AA903" s="131"/>
      <c r="AB903" s="149">
        <f>IF('SUIVI DES VERIFICATIONS'!$V903="","",IF('SUIVI DES VERIFICATIONS'!$V903&lt;='SUIVI DES VERIFICATIONS'!$AD903,0,'SUIVI DES VERIFICATIONS'!$V903-'SUIVI DES VERIFICATIONS'!$AD903))</f>
        <v>3</v>
      </c>
      <c r="AC903" s="138" t="str">
        <f t="shared" si="32"/>
        <v>MARS</v>
      </c>
      <c r="AD903" s="139">
        <f>VLOOKUP('SUIVI DES VERIFICATIONS'!$AC903,'Liste 2'!$D$1:$E$12,2,FALSE)</f>
        <v>43555</v>
      </c>
      <c r="AE903" s="138">
        <f>IF('SUIVI DES VERIFICATIONS'!$V903="","",(MONTH('SUIVI DES VERIFICATIONS'!$V903))-(MONTH('SUIVI DES VERIFICATIONS'!$AD903)))</f>
        <v>1</v>
      </c>
      <c r="AF903" s="138" t="str">
        <f>IF(V903="","",VLOOKUP(MONTH(V903),LISTES!$A$15:$B$26,2,FALSE))</f>
        <v>AVRIL</v>
      </c>
      <c r="AG903" s="140" t="s">
        <v>9</v>
      </c>
      <c r="AH903" s="87"/>
      <c r="AI903" s="87"/>
      <c r="AJ903" s="87" t="s">
        <v>529</v>
      </c>
      <c r="AK903" s="118">
        <v>43600</v>
      </c>
      <c r="AL903" s="87"/>
      <c r="AM903" s="119"/>
      <c r="AN903" s="127"/>
      <c r="AO903" s="162">
        <f>IF('SUIVI DES VERIFICATIONS'!$V903&gt;0,IF('SUIVI DES VERIFICATIONS'!$W903="",1,0),0)</f>
        <v>0</v>
      </c>
      <c r="AP903" s="141">
        <f>IF('SUIVI DES VERIFICATIONS'!$V903&gt;0,IF('SUIVI DES VERIFICATIONS'!$X903="",1,0),0)</f>
        <v>0</v>
      </c>
      <c r="AQ903" s="141">
        <f>IF('SUIVI DES VERIFICATIONS'!$V903&gt;0,IF('SUIVI DES VERIFICATIONS'!$AG903="",1,0),0)</f>
        <v>0</v>
      </c>
      <c r="AR903" s="150" t="str">
        <f>IF(Y903="","",VLOOKUP(Y903,'[1]TABLEAU LC1'!A:A,1,FALSE))</f>
        <v>2019-1058</v>
      </c>
    </row>
    <row r="904" spans="1:44" ht="30" customHeight="1">
      <c r="A904" s="95" t="str">
        <f t="shared" si="31"/>
        <v>17663-11--4</v>
      </c>
      <c r="B904" s="85">
        <v>17663</v>
      </c>
      <c r="C904" s="81" t="str">
        <f>VLOOKUP(A904,'Liste détentions mat2k'!$A$1:$I$2946,3,FALSE)</f>
        <v xml:space="preserve">TAAPE                         </v>
      </c>
      <c r="D904" s="86">
        <v>11</v>
      </c>
      <c r="E904" s="86"/>
      <c r="F904" s="86">
        <v>4</v>
      </c>
      <c r="G904" s="81" t="str">
        <f>IF('SUIVI DES VERIFICATIONS'!$D904="","",VLOOKUP(A904,'Liste détentions mat2k'!$A$1:$I$2946,5,FALSE))</f>
        <v xml:space="preserve">PONT / CDN                    </v>
      </c>
      <c r="H904" s="81" t="str">
        <f>IF('SUIVI DES VERIFICATIONS'!$E904="","",VLOOKUP(A904,'Liste détentions mat2k'!$A$1:$I$2946,7,FALSE))</f>
        <v/>
      </c>
      <c r="I904" s="102" t="str">
        <f>IF('SUIVI DES VERIFICATIONS'!$F904="","",VLOOKUP(A904,'Liste détentions mat2k'!$A$1:$I$2946,9,FALSE))</f>
        <v xml:space="preserve">COUCHAGE                      </v>
      </c>
      <c r="J904" s="109" t="s">
        <v>525</v>
      </c>
      <c r="K904" s="104" t="s">
        <v>525</v>
      </c>
      <c r="L904" s="104" t="s">
        <v>526</v>
      </c>
      <c r="M904" s="104" t="s">
        <v>525</v>
      </c>
      <c r="N904" s="104" t="s">
        <v>525</v>
      </c>
      <c r="O904" s="104" t="s">
        <v>525</v>
      </c>
      <c r="P904" s="104"/>
      <c r="Q904" s="104"/>
      <c r="R904" s="104"/>
      <c r="S904" s="104"/>
      <c r="T904" s="104"/>
      <c r="U904" s="114"/>
      <c r="V904" s="123">
        <v>43558</v>
      </c>
      <c r="W904" s="117" t="s">
        <v>542</v>
      </c>
      <c r="X904" s="117" t="s">
        <v>825</v>
      </c>
      <c r="Y904" s="128" t="s">
        <v>980</v>
      </c>
      <c r="Z904" s="123">
        <v>43553</v>
      </c>
      <c r="AA904" s="132"/>
      <c r="AB904" s="151">
        <f>IF('SUIVI DES VERIFICATIONS'!$V904="","",IF('SUIVI DES VERIFICATIONS'!$V904&lt;='SUIVI DES VERIFICATIONS'!$AD904,0,'SUIVI DES VERIFICATIONS'!$V904-'SUIVI DES VERIFICATIONS'!$AD904))</f>
        <v>3</v>
      </c>
      <c r="AC904" s="134" t="str">
        <f t="shared" si="32"/>
        <v>MARS</v>
      </c>
      <c r="AD904" s="135">
        <f>VLOOKUP('SUIVI DES VERIFICATIONS'!$AC904,'Liste 2'!$D$1:$E$12,2,FALSE)</f>
        <v>43555</v>
      </c>
      <c r="AE904" s="134">
        <f>IF('SUIVI DES VERIFICATIONS'!$V904="","",(MONTH('SUIVI DES VERIFICATIONS'!$V904))-(MONTH('SUIVI DES VERIFICATIONS'!$AD904)))</f>
        <v>1</v>
      </c>
      <c r="AF904" s="134" t="str">
        <f>IF(V904="","",VLOOKUP(MONTH(V904),LISTES!$A$15:$B$26,2,FALSE))</f>
        <v>AVRIL</v>
      </c>
      <c r="AG904" s="136" t="s">
        <v>9</v>
      </c>
      <c r="AH904" s="81"/>
      <c r="AI904" s="81"/>
      <c r="AJ904" s="81" t="s">
        <v>529</v>
      </c>
      <c r="AK904" s="116">
        <v>43600</v>
      </c>
      <c r="AL904" s="81"/>
      <c r="AM904" s="117"/>
      <c r="AN904" s="128"/>
      <c r="AO904" s="163">
        <f>IF('SUIVI DES VERIFICATIONS'!$V904&gt;0,IF('SUIVI DES VERIFICATIONS'!$W904="",1,0),0)</f>
        <v>0</v>
      </c>
      <c r="AP904" s="137">
        <f>IF('SUIVI DES VERIFICATIONS'!$V904&gt;0,IF('SUIVI DES VERIFICATIONS'!$X904="",1,0),0)</f>
        <v>0</v>
      </c>
      <c r="AQ904" s="137">
        <f>IF('SUIVI DES VERIFICATIONS'!$V904&gt;0,IF('SUIVI DES VERIFICATIONS'!$AG904="",1,0),0)</f>
        <v>0</v>
      </c>
      <c r="AR904" s="152" t="str">
        <f>IF(Y904="","",VLOOKUP(Y904,'[1]TABLEAU LC1'!A:A,1,FALSE))</f>
        <v>2019-1057</v>
      </c>
    </row>
    <row r="905" spans="1:44" ht="30" customHeight="1">
      <c r="A905" s="94" t="str">
        <f t="shared" si="31"/>
        <v>17663-11--6</v>
      </c>
      <c r="B905" s="88">
        <v>17663</v>
      </c>
      <c r="C905" s="87" t="str">
        <f>VLOOKUP(A905,'Liste détentions mat2k'!$A$1:$I$2946,3,FALSE)</f>
        <v xml:space="preserve">TAAPE                         </v>
      </c>
      <c r="D905" s="89">
        <v>11</v>
      </c>
      <c r="E905" s="89"/>
      <c r="F905" s="89">
        <v>6</v>
      </c>
      <c r="G905" s="87" t="str">
        <f>IF('SUIVI DES VERIFICATIONS'!$D905="","",VLOOKUP(A905,'Liste détentions mat2k'!$A$1:$I$2946,5,FALSE))</f>
        <v xml:space="preserve">PONT / CDN                    </v>
      </c>
      <c r="H905" s="87" t="str">
        <f>IF('SUIVI DES VERIFICATIONS'!$E905="","",VLOOKUP(A905,'Liste détentions mat2k'!$A$1:$I$2946,7,FALSE))</f>
        <v/>
      </c>
      <c r="I905" s="101" t="str">
        <f>IF('SUIVI DES VERIFICATIONS'!$F905="","",VLOOKUP(A905,'Liste détentions mat2k'!$A$1:$I$2946,9,FALSE))</f>
        <v xml:space="preserve">MANOEUVRE                     </v>
      </c>
      <c r="J905" s="108" t="s">
        <v>525</v>
      </c>
      <c r="K905" s="105" t="s">
        <v>525</v>
      </c>
      <c r="L905" s="105" t="s">
        <v>525</v>
      </c>
      <c r="M905" s="105" t="s">
        <v>525</v>
      </c>
      <c r="N905" s="105" t="s">
        <v>526</v>
      </c>
      <c r="O905" s="105" t="s">
        <v>525</v>
      </c>
      <c r="P905" s="105"/>
      <c r="Q905" s="105"/>
      <c r="R905" s="105"/>
      <c r="S905" s="105"/>
      <c r="T905" s="105"/>
      <c r="U905" s="113"/>
      <c r="V905" s="122"/>
      <c r="W905" s="119"/>
      <c r="X905" s="119"/>
      <c r="Y905" s="127"/>
      <c r="Z905" s="122">
        <v>43587</v>
      </c>
      <c r="AA905" s="131"/>
      <c r="AB905" s="149" t="str">
        <f>IF('SUIVI DES VERIFICATIONS'!$V905="","",IF('SUIVI DES VERIFICATIONS'!$V905&lt;='SUIVI DES VERIFICATIONS'!$AD905,0,'SUIVI DES VERIFICATIONS'!$V905-'SUIVI DES VERIFICATIONS'!$AD905))</f>
        <v/>
      </c>
      <c r="AC905" s="138" t="str">
        <f t="shared" si="32"/>
        <v>MAI</v>
      </c>
      <c r="AD905" s="139">
        <f>VLOOKUP('SUIVI DES VERIFICATIONS'!$AC905,'Liste 2'!$D$1:$E$12,2,FALSE)</f>
        <v>43616</v>
      </c>
      <c r="AE905" s="138" t="str">
        <f>IF('SUIVI DES VERIFICATIONS'!$V905="","",(MONTH('SUIVI DES VERIFICATIONS'!$V905))-(MONTH('SUIVI DES VERIFICATIONS'!$AD905)))</f>
        <v/>
      </c>
      <c r="AF905" s="138" t="str">
        <f>IF(V905="","",VLOOKUP(MONTH(V905),LISTES!$A$15:$B$26,2,FALSE))</f>
        <v/>
      </c>
      <c r="AG905" s="140"/>
      <c r="AH905" s="87"/>
      <c r="AI905" s="87"/>
      <c r="AJ905" s="87"/>
      <c r="AK905" s="118"/>
      <c r="AL905" s="87"/>
      <c r="AM905" s="119"/>
      <c r="AN905" s="127"/>
      <c r="AO905" s="162">
        <f>IF('SUIVI DES VERIFICATIONS'!$V905&gt;0,IF('SUIVI DES VERIFICATIONS'!$W905="",1,0),0)</f>
        <v>0</v>
      </c>
      <c r="AP905" s="141">
        <f>IF('SUIVI DES VERIFICATIONS'!$V905&gt;0,IF('SUIVI DES VERIFICATIONS'!$X905="",1,0),0)</f>
        <v>0</v>
      </c>
      <c r="AQ905" s="141">
        <f>IF('SUIVI DES VERIFICATIONS'!$V905&gt;0,IF('SUIVI DES VERIFICATIONS'!$AG905="",1,0),0)</f>
        <v>0</v>
      </c>
      <c r="AR905" s="150" t="str">
        <f>IF(Y905="","",VLOOKUP(Y905,'[1]TABLEAU LC1'!A:A,1,FALSE))</f>
        <v/>
      </c>
    </row>
    <row r="906" spans="1:44" ht="30" customHeight="1">
      <c r="A906" s="95" t="str">
        <f t="shared" si="31"/>
        <v>17663-11--7</v>
      </c>
      <c r="B906" s="85">
        <v>17663</v>
      </c>
      <c r="C906" s="81" t="str">
        <f>VLOOKUP(A906,'Liste détentions mat2k'!$A$1:$I$2946,3,FALSE)</f>
        <v xml:space="preserve">TAAPE                         </v>
      </c>
      <c r="D906" s="86">
        <v>11</v>
      </c>
      <c r="E906" s="86"/>
      <c r="F906" s="86">
        <v>7</v>
      </c>
      <c r="G906" s="81" t="str">
        <f>IF('SUIVI DES VERIFICATIONS'!$D906="","",VLOOKUP(A906,'Liste détentions mat2k'!$A$1:$I$2946,5,FALSE))</f>
        <v xml:space="preserve">PONT / CDN                    </v>
      </c>
      <c r="H906" s="81" t="str">
        <f>IF('SUIVI DES VERIFICATIONS'!$E906="","",VLOOKUP(A906,'Liste détentions mat2k'!$A$1:$I$2946,7,FALSE))</f>
        <v/>
      </c>
      <c r="I906" s="102" t="str">
        <f>IF('SUIVI DES VERIFICATIONS'!$F906="","",VLOOKUP(A906,'Liste détentions mat2k'!$A$1:$I$2946,9,FALSE))</f>
        <v xml:space="preserve">ARMES INFANTERIE              </v>
      </c>
      <c r="J906" s="109"/>
      <c r="K906" s="104" t="s">
        <v>525</v>
      </c>
      <c r="L906" s="104" t="s">
        <v>526</v>
      </c>
      <c r="M906" s="104" t="s">
        <v>525</v>
      </c>
      <c r="N906" s="104" t="s">
        <v>525</v>
      </c>
      <c r="O906" s="104" t="s">
        <v>525</v>
      </c>
      <c r="P906" s="104"/>
      <c r="Q906" s="104"/>
      <c r="R906" s="104"/>
      <c r="S906" s="104"/>
      <c r="T906" s="104"/>
      <c r="U906" s="114"/>
      <c r="V906" s="123">
        <v>43528</v>
      </c>
      <c r="W906" s="117" t="s">
        <v>542</v>
      </c>
      <c r="X906" s="117" t="s">
        <v>825</v>
      </c>
      <c r="Y906" s="128" t="s">
        <v>865</v>
      </c>
      <c r="Z906" s="123">
        <v>43525</v>
      </c>
      <c r="AA906" s="132"/>
      <c r="AB906" s="151">
        <f>IF('SUIVI DES VERIFICATIONS'!$V906="","",IF('SUIVI DES VERIFICATIONS'!$V906&lt;='SUIVI DES VERIFICATIONS'!$AD906,0,'SUIVI DES VERIFICATIONS'!$V906-'SUIVI DES VERIFICATIONS'!$AD906))</f>
        <v>0</v>
      </c>
      <c r="AC906" s="134" t="str">
        <f t="shared" si="32"/>
        <v>MARS</v>
      </c>
      <c r="AD906" s="135">
        <f>VLOOKUP('SUIVI DES VERIFICATIONS'!$AC906,'Liste 2'!$D$1:$E$12,2,FALSE)</f>
        <v>43555</v>
      </c>
      <c r="AE906" s="134">
        <f>IF('SUIVI DES VERIFICATIONS'!$V906="","",(MONTH('SUIVI DES VERIFICATIONS'!$V906))-(MONTH('SUIVI DES VERIFICATIONS'!$AD906)))</f>
        <v>0</v>
      </c>
      <c r="AF906" s="134" t="str">
        <f>IF(V906="","",VLOOKUP(MONTH(V906),LISTES!$A$15:$B$26,2,FALSE))</f>
        <v>MARS</v>
      </c>
      <c r="AG906" s="136" t="s">
        <v>8</v>
      </c>
      <c r="AH906" s="81"/>
      <c r="AI906" s="81"/>
      <c r="AJ906" s="81" t="s">
        <v>529</v>
      </c>
      <c r="AK906" s="116">
        <v>43558</v>
      </c>
      <c r="AL906" s="81"/>
      <c r="AM906" s="117"/>
      <c r="AN906" s="128"/>
      <c r="AO906" s="163">
        <f>IF('SUIVI DES VERIFICATIONS'!$V906&gt;0,IF('SUIVI DES VERIFICATIONS'!$W906="",1,0),0)</f>
        <v>0</v>
      </c>
      <c r="AP906" s="137">
        <f>IF('SUIVI DES VERIFICATIONS'!$V906&gt;0,IF('SUIVI DES VERIFICATIONS'!$X906="",1,0),0)</f>
        <v>0</v>
      </c>
      <c r="AQ906" s="137">
        <f>IF('SUIVI DES VERIFICATIONS'!$V906&gt;0,IF('SUIVI DES VERIFICATIONS'!$AG906="",1,0),0)</f>
        <v>0</v>
      </c>
      <c r="AR906" s="152" t="str">
        <f>IF(Y906="","",VLOOKUP(Y906,'[1]TABLEAU LC1'!A:A,1,FALSE))</f>
        <v>2019-702</v>
      </c>
    </row>
    <row r="907" spans="1:44" ht="30" customHeight="1">
      <c r="A907" s="94" t="str">
        <f t="shared" si="31"/>
        <v>17663-12--0</v>
      </c>
      <c r="B907" s="88">
        <v>17663</v>
      </c>
      <c r="C907" s="87" t="str">
        <f>VLOOKUP(A907,'Liste détentions mat2k'!$A$1:$I$2946,3,FALSE)</f>
        <v xml:space="preserve">TAAPE                         </v>
      </c>
      <c r="D907" s="89">
        <v>12</v>
      </c>
      <c r="E907" s="89"/>
      <c r="F907" s="89">
        <v>0</v>
      </c>
      <c r="G907" s="87" t="str">
        <f>IF('SUIVI DES VERIFICATIONS'!$D907="","",VLOOKUP(A907,'Liste détentions mat2k'!$A$1:$I$2946,5,FALSE))</f>
        <v xml:space="preserve">COMMISSARIAT/SANTE            </v>
      </c>
      <c r="H907" s="87" t="str">
        <f>IF('SUIVI DES VERIFICATIONS'!$E907="","",VLOOKUP(A907,'Liste détentions mat2k'!$A$1:$I$2946,7,FALSE))</f>
        <v/>
      </c>
      <c r="I907" s="101" t="str">
        <f>IF('SUIVI DES VERIFICATIONS'!$F907="","",VLOOKUP(A907,'Liste détentions mat2k'!$A$1:$I$2946,9,FALSE))</f>
        <v xml:space="preserve">COMMISSARIAT                  </v>
      </c>
      <c r="J907" s="108" t="s">
        <v>525</v>
      </c>
      <c r="K907" s="105" t="s">
        <v>526</v>
      </c>
      <c r="L907" s="105" t="s">
        <v>525</v>
      </c>
      <c r="M907" s="105" t="s">
        <v>525</v>
      </c>
      <c r="N907" s="105" t="s">
        <v>525</v>
      </c>
      <c r="O907" s="105" t="s">
        <v>525</v>
      </c>
      <c r="P907" s="105"/>
      <c r="Q907" s="105"/>
      <c r="R907" s="105"/>
      <c r="S907" s="105"/>
      <c r="T907" s="105"/>
      <c r="U907" s="113"/>
      <c r="V907" s="122">
        <v>43502</v>
      </c>
      <c r="W907" s="119" t="s">
        <v>542</v>
      </c>
      <c r="X907" s="119" t="s">
        <v>825</v>
      </c>
      <c r="Y907" s="127" t="s">
        <v>620</v>
      </c>
      <c r="Z907" s="122">
        <v>43496</v>
      </c>
      <c r="AA907" s="131"/>
      <c r="AB907" s="149">
        <f>IF('SUIVI DES VERIFICATIONS'!$V907="","",IF('SUIVI DES VERIFICATIONS'!$V907&lt;='SUIVI DES VERIFICATIONS'!$AD907,0,'SUIVI DES VERIFICATIONS'!$V907-'SUIVI DES VERIFICATIONS'!$AD907))</f>
        <v>0</v>
      </c>
      <c r="AC907" s="138" t="str">
        <f t="shared" si="32"/>
        <v>FEVRIER</v>
      </c>
      <c r="AD907" s="139">
        <f>VLOOKUP('SUIVI DES VERIFICATIONS'!$AC907,'Liste 2'!$D$1:$E$12,2,FALSE)</f>
        <v>43524</v>
      </c>
      <c r="AE907" s="138">
        <f>IF('SUIVI DES VERIFICATIONS'!$V907="","",(MONTH('SUIVI DES VERIFICATIONS'!$V907))-(MONTH('SUIVI DES VERIFICATIONS'!$AD907)))</f>
        <v>0</v>
      </c>
      <c r="AF907" s="138" t="str">
        <f>IF(V907="","",VLOOKUP(MONTH(V907),LISTES!$A$15:$B$26,2,FALSE))</f>
        <v>FEVRIER</v>
      </c>
      <c r="AG907" s="140" t="s">
        <v>7</v>
      </c>
      <c r="AH907" s="87"/>
      <c r="AI907" s="87"/>
      <c r="AJ907" s="87"/>
      <c r="AK907" s="118"/>
      <c r="AL907" s="87"/>
      <c r="AM907" s="119"/>
      <c r="AN907" s="127"/>
      <c r="AO907" s="162">
        <f>IF('SUIVI DES VERIFICATIONS'!$V907&gt;0,IF('SUIVI DES VERIFICATIONS'!$W907="",1,0),0)</f>
        <v>0</v>
      </c>
      <c r="AP907" s="141">
        <f>IF('SUIVI DES VERIFICATIONS'!$V907&gt;0,IF('SUIVI DES VERIFICATIONS'!$X907="",1,0),0)</f>
        <v>0</v>
      </c>
      <c r="AQ907" s="141">
        <f>IF('SUIVI DES VERIFICATIONS'!$V907&gt;0,IF('SUIVI DES VERIFICATIONS'!$AG907="",1,0),0)</f>
        <v>0</v>
      </c>
      <c r="AR907" s="150" t="str">
        <f>IF(Y907="","",VLOOKUP(Y907,'[1]TABLEAU LC1'!A:A,1,FALSE))</f>
        <v>2019-271</v>
      </c>
    </row>
    <row r="908" spans="1:44" ht="30" customHeight="1">
      <c r="A908" s="95" t="str">
        <f t="shared" si="31"/>
        <v>17663-12--1</v>
      </c>
      <c r="B908" s="85">
        <v>17663</v>
      </c>
      <c r="C908" s="81" t="str">
        <f>VLOOKUP(A908,'Liste détentions mat2k'!$A$1:$I$2946,3,FALSE)</f>
        <v xml:space="preserve">TAAPE                         </v>
      </c>
      <c r="D908" s="86">
        <v>12</v>
      </c>
      <c r="E908" s="86"/>
      <c r="F908" s="86">
        <v>1</v>
      </c>
      <c r="G908" s="81" t="str">
        <f>IF('SUIVI DES VERIFICATIONS'!$D908="","",VLOOKUP(A908,'Liste détentions mat2k'!$A$1:$I$2946,5,FALSE))</f>
        <v xml:space="preserve">COMMISSARIAT/SANTE            </v>
      </c>
      <c r="H908" s="81" t="str">
        <f>IF('SUIVI DES VERIFICATIONS'!$E908="","",VLOOKUP(A908,'Liste détentions mat2k'!$A$1:$I$2946,7,FALSE))</f>
        <v/>
      </c>
      <c r="I908" s="102" t="str">
        <f>IF('SUIVI DES VERIFICATIONS'!$F908="","",VLOOKUP(A908,'Liste détentions mat2k'!$A$1:$I$2946,9,FALSE))</f>
        <v xml:space="preserve">INFORMATIQUE                  </v>
      </c>
      <c r="J908" s="109" t="s">
        <v>525</v>
      </c>
      <c r="K908" s="104" t="s">
        <v>525</v>
      </c>
      <c r="L908" s="104" t="s">
        <v>526</v>
      </c>
      <c r="M908" s="104" t="s">
        <v>525</v>
      </c>
      <c r="N908" s="104" t="s">
        <v>525</v>
      </c>
      <c r="O908" s="104" t="s">
        <v>525</v>
      </c>
      <c r="P908" s="104"/>
      <c r="Q908" s="104"/>
      <c r="R908" s="104"/>
      <c r="S908" s="104"/>
      <c r="T908" s="104"/>
      <c r="U908" s="114"/>
      <c r="V908" s="123">
        <v>43528</v>
      </c>
      <c r="W908" s="117" t="s">
        <v>542</v>
      </c>
      <c r="X908" s="117" t="s">
        <v>825</v>
      </c>
      <c r="Y908" s="128" t="s">
        <v>898</v>
      </c>
      <c r="Z908" s="123">
        <v>43525</v>
      </c>
      <c r="AA908" s="132"/>
      <c r="AB908" s="151">
        <f>IF('SUIVI DES VERIFICATIONS'!$V908="","",IF('SUIVI DES VERIFICATIONS'!$V908&lt;='SUIVI DES VERIFICATIONS'!$AD908,0,'SUIVI DES VERIFICATIONS'!$V908-'SUIVI DES VERIFICATIONS'!$AD908))</f>
        <v>0</v>
      </c>
      <c r="AC908" s="134" t="str">
        <f t="shared" si="32"/>
        <v>MARS</v>
      </c>
      <c r="AD908" s="135">
        <f>VLOOKUP('SUIVI DES VERIFICATIONS'!$AC908,'Liste 2'!$D$1:$E$12,2,FALSE)</f>
        <v>43555</v>
      </c>
      <c r="AE908" s="134">
        <f>IF('SUIVI DES VERIFICATIONS'!$V908="","",(MONTH('SUIVI DES VERIFICATIONS'!$V908))-(MONTH('SUIVI DES VERIFICATIONS'!$AD908)))</f>
        <v>0</v>
      </c>
      <c r="AF908" s="134" t="str">
        <f>IF(V908="","",VLOOKUP(MONTH(V908),LISTES!$A$15:$B$26,2,FALSE))</f>
        <v>MARS</v>
      </c>
      <c r="AG908" s="136" t="s">
        <v>8</v>
      </c>
      <c r="AH908" s="81"/>
      <c r="AI908" s="81"/>
      <c r="AJ908" s="81"/>
      <c r="AK908" s="116"/>
      <c r="AL908" s="81"/>
      <c r="AM908" s="117"/>
      <c r="AN908" s="128"/>
      <c r="AO908" s="163">
        <f>IF('SUIVI DES VERIFICATIONS'!$V908&gt;0,IF('SUIVI DES VERIFICATIONS'!$W908="",1,0),0)</f>
        <v>0</v>
      </c>
      <c r="AP908" s="137">
        <f>IF('SUIVI DES VERIFICATIONS'!$V908&gt;0,IF('SUIVI DES VERIFICATIONS'!$X908="",1,0),0)</f>
        <v>0</v>
      </c>
      <c r="AQ908" s="137">
        <f>IF('SUIVI DES VERIFICATIONS'!$V908&gt;0,IF('SUIVI DES VERIFICATIONS'!$AG908="",1,0),0)</f>
        <v>0</v>
      </c>
      <c r="AR908" s="152" t="str">
        <f>IF(Y908="","",VLOOKUP(Y908,'[1]TABLEAU LC1'!A:A,1,FALSE))</f>
        <v>2019-814</v>
      </c>
    </row>
    <row r="909" spans="1:44" ht="30" customHeight="1">
      <c r="A909" s="94" t="str">
        <f t="shared" si="31"/>
        <v>17663-12--2</v>
      </c>
      <c r="B909" s="88">
        <v>17663</v>
      </c>
      <c r="C909" s="87" t="str">
        <f>VLOOKUP(A909,'Liste détentions mat2k'!$A$1:$I$2946,3,FALSE)</f>
        <v xml:space="preserve">TAAPE                         </v>
      </c>
      <c r="D909" s="89">
        <v>12</v>
      </c>
      <c r="E909" s="89"/>
      <c r="F909" s="89">
        <v>2</v>
      </c>
      <c r="G909" s="87" t="str">
        <f>IF('SUIVI DES VERIFICATIONS'!$D909="","",VLOOKUP(A909,'Liste détentions mat2k'!$A$1:$I$2946,5,FALSE))</f>
        <v xml:space="preserve">COMMISSARIAT/SANTE            </v>
      </c>
      <c r="H909" s="87" t="str">
        <f>IF('SUIVI DES VERIFICATIONS'!$E909="","",VLOOKUP(A909,'Liste détentions mat2k'!$A$1:$I$2946,7,FALSE))</f>
        <v/>
      </c>
      <c r="I909" s="101" t="str">
        <f>IF('SUIVI DES VERIFICATIONS'!$F909="","",VLOOKUP(A909,'Liste détentions mat2k'!$A$1:$I$2946,9,FALSE))</f>
        <v xml:space="preserve">TABLE CDT                     </v>
      </c>
      <c r="J909" s="108"/>
      <c r="K909" s="105" t="s">
        <v>525</v>
      </c>
      <c r="L909" s="105" t="s">
        <v>525</v>
      </c>
      <c r="M909" s="105" t="s">
        <v>526</v>
      </c>
      <c r="N909" s="105" t="s">
        <v>525</v>
      </c>
      <c r="O909" s="105" t="s">
        <v>525</v>
      </c>
      <c r="P909" s="105"/>
      <c r="Q909" s="105"/>
      <c r="R909" s="105"/>
      <c r="S909" s="105"/>
      <c r="T909" s="105"/>
      <c r="U909" s="113"/>
      <c r="V909" s="122">
        <v>43537</v>
      </c>
      <c r="W909" s="119" t="s">
        <v>543</v>
      </c>
      <c r="X909" s="119" t="s">
        <v>825</v>
      </c>
      <c r="Y909" s="127" t="s">
        <v>951</v>
      </c>
      <c r="Z909" s="122">
        <v>43552</v>
      </c>
      <c r="AA909" s="131"/>
      <c r="AB909" s="149">
        <f>IF('SUIVI DES VERIFICATIONS'!$V909="","",IF('SUIVI DES VERIFICATIONS'!$V909&lt;='SUIVI DES VERIFICATIONS'!$AD909,0,'SUIVI DES VERIFICATIONS'!$V909-'SUIVI DES VERIFICATIONS'!$AD909))</f>
        <v>0</v>
      </c>
      <c r="AC909" s="138" t="str">
        <f t="shared" si="32"/>
        <v>AVRIL</v>
      </c>
      <c r="AD909" s="139">
        <f>VLOOKUP('SUIVI DES VERIFICATIONS'!$AC909,'Liste 2'!$D$1:$E$12,2,FALSE)</f>
        <v>43585</v>
      </c>
      <c r="AE909" s="138">
        <f>IF('SUIVI DES VERIFICATIONS'!$V909="","",(MONTH('SUIVI DES VERIFICATIONS'!$V909))-(MONTH('SUIVI DES VERIFICATIONS'!$AD909)))</f>
        <v>-1</v>
      </c>
      <c r="AF909" s="138" t="str">
        <f>IF(V909="","",VLOOKUP(MONTH(V909),LISTES!$A$15:$B$26,2,FALSE))</f>
        <v>MARS</v>
      </c>
      <c r="AG909" s="140" t="s">
        <v>8</v>
      </c>
      <c r="AH909" s="87" t="s">
        <v>526</v>
      </c>
      <c r="AI909" s="87"/>
      <c r="AJ909" s="87"/>
      <c r="AK909" s="118"/>
      <c r="AL909" s="87"/>
      <c r="AM909" s="119"/>
      <c r="AN909" s="127"/>
      <c r="AO909" s="162">
        <f>IF('SUIVI DES VERIFICATIONS'!$V909&gt;0,IF('SUIVI DES VERIFICATIONS'!$W909="",1,0),0)</f>
        <v>0</v>
      </c>
      <c r="AP909" s="141">
        <f>IF('SUIVI DES VERIFICATIONS'!$V909&gt;0,IF('SUIVI DES VERIFICATIONS'!$X909="",1,0),0)</f>
        <v>0</v>
      </c>
      <c r="AQ909" s="141">
        <f>IF('SUIVI DES VERIFICATIONS'!$V909&gt;0,IF('SUIVI DES VERIFICATIONS'!$AG909="",1,0),0)</f>
        <v>0</v>
      </c>
      <c r="AR909" s="150" t="str">
        <f>IF(Y909="","",VLOOKUP(Y909,'[1]TABLEAU LC1'!A:A,1,FALSE))</f>
        <v>2019-842</v>
      </c>
    </row>
    <row r="910" spans="1:44" ht="30" customHeight="1">
      <c r="A910" s="95" t="str">
        <f t="shared" si="31"/>
        <v>17663-21--2</v>
      </c>
      <c r="B910" s="85">
        <v>17663</v>
      </c>
      <c r="C910" s="81" t="str">
        <f>VLOOKUP(A910,'Liste détentions mat2k'!$A$1:$I$2946,3,FALSE)</f>
        <v xml:space="preserve">TAAPE                         </v>
      </c>
      <c r="D910" s="86">
        <v>21</v>
      </c>
      <c r="E910" s="86"/>
      <c r="F910" s="86">
        <v>2</v>
      </c>
      <c r="G910" s="81" t="str">
        <f>IF('SUIVI DES VERIFICATIONS'!$D910="","",VLOOKUP(A910,'Liste détentions mat2k'!$A$1:$I$2946,5,FALSE))</f>
        <v xml:space="preserve">FLOTTEUR MOBILITE             </v>
      </c>
      <c r="H910" s="81" t="str">
        <f>IF('SUIVI DES VERIFICATIONS'!$E910="","",VLOOKUP(A910,'Liste détentions mat2k'!$A$1:$I$2946,7,FALSE))</f>
        <v/>
      </c>
      <c r="I910" s="102" t="str">
        <f>IF('SUIVI DES VERIFICATIONS'!$F910="","",VLOOKUP(A910,'Liste détentions mat2k'!$A$1:$I$2946,9,FALSE))</f>
        <v xml:space="preserve">EXTERIEUR                     </v>
      </c>
      <c r="J910" s="109" t="s">
        <v>525</v>
      </c>
      <c r="K910" s="104" t="s">
        <v>525</v>
      </c>
      <c r="L910" s="104" t="s">
        <v>525</v>
      </c>
      <c r="M910" s="104" t="s">
        <v>525</v>
      </c>
      <c r="N910" s="104" t="s">
        <v>526</v>
      </c>
      <c r="O910" s="104" t="s">
        <v>525</v>
      </c>
      <c r="P910" s="104"/>
      <c r="Q910" s="104"/>
      <c r="R910" s="104"/>
      <c r="S910" s="104"/>
      <c r="T910" s="104"/>
      <c r="U910" s="114"/>
      <c r="V910" s="123">
        <v>43502</v>
      </c>
      <c r="W910" s="117" t="s">
        <v>537</v>
      </c>
      <c r="X910" s="117" t="s">
        <v>825</v>
      </c>
      <c r="Y910" s="128" t="s">
        <v>685</v>
      </c>
      <c r="Z910" s="123"/>
      <c r="AA910" s="132"/>
      <c r="AB910" s="151">
        <f>IF('SUIVI DES VERIFICATIONS'!$V910="","",IF('SUIVI DES VERIFICATIONS'!$V910&lt;='SUIVI DES VERIFICATIONS'!$AD910,0,'SUIVI DES VERIFICATIONS'!$V910-'SUIVI DES VERIFICATIONS'!$AD910))</f>
        <v>0</v>
      </c>
      <c r="AC910" s="134" t="str">
        <f t="shared" si="32"/>
        <v>MAI</v>
      </c>
      <c r="AD910" s="135">
        <f>VLOOKUP('SUIVI DES VERIFICATIONS'!$AC910,'Liste 2'!$D$1:$E$12,2,FALSE)</f>
        <v>43616</v>
      </c>
      <c r="AE910" s="134">
        <f>IF('SUIVI DES VERIFICATIONS'!$V910="","",(MONTH('SUIVI DES VERIFICATIONS'!$V910))-(MONTH('SUIVI DES VERIFICATIONS'!$AD910)))</f>
        <v>-3</v>
      </c>
      <c r="AF910" s="134" t="str">
        <f>IF(V910="","",VLOOKUP(MONTH(V910),LISTES!$A$15:$B$26,2,FALSE))</f>
        <v>FEVRIER</v>
      </c>
      <c r="AG910" s="136" t="s">
        <v>7</v>
      </c>
      <c r="AH910" s="81"/>
      <c r="AI910" s="81"/>
      <c r="AJ910" s="81"/>
      <c r="AK910" s="116"/>
      <c r="AL910" s="81"/>
      <c r="AM910" s="117"/>
      <c r="AN910" s="128"/>
      <c r="AO910" s="163">
        <f>IF('SUIVI DES VERIFICATIONS'!$V910&gt;0,IF('SUIVI DES VERIFICATIONS'!$W910="",1,0),0)</f>
        <v>0</v>
      </c>
      <c r="AP910" s="137">
        <f>IF('SUIVI DES VERIFICATIONS'!$V910&gt;0,IF('SUIVI DES VERIFICATIONS'!$X910="",1,0),0)</f>
        <v>0</v>
      </c>
      <c r="AQ910" s="137">
        <f>IF('SUIVI DES VERIFICATIONS'!$V910&gt;0,IF('SUIVI DES VERIFICATIONS'!$AG910="",1,0),0)</f>
        <v>0</v>
      </c>
      <c r="AR910" s="152" t="str">
        <f>IF(Y910="","",VLOOKUP(Y910,'[1]TABLEAU LC1'!A:A,1,FALSE))</f>
        <v>2019-400</v>
      </c>
    </row>
    <row r="911" spans="1:44" ht="25.5" customHeight="1">
      <c r="A911" s="94" t="str">
        <f t="shared" si="31"/>
        <v>17663-21--5</v>
      </c>
      <c r="B911" s="88">
        <v>17663</v>
      </c>
      <c r="C911" s="87" t="str">
        <f>VLOOKUP(A911,'Liste détentions mat2k'!$A$1:$I$2946,3,FALSE)</f>
        <v xml:space="preserve">TAAPE                         </v>
      </c>
      <c r="D911" s="89">
        <v>21</v>
      </c>
      <c r="E911" s="89"/>
      <c r="F911" s="89">
        <v>5</v>
      </c>
      <c r="G911" s="87" t="str">
        <f>IF('SUIVI DES VERIFICATIONS'!$D911="","",VLOOKUP(A911,'Liste détentions mat2k'!$A$1:$I$2946,5,FALSE))</f>
        <v xml:space="preserve">FLOTTEUR MOBILITE             </v>
      </c>
      <c r="H911" s="87" t="str">
        <f>IF('SUIVI DES VERIFICATIONS'!$E911="","",VLOOKUP(A911,'Liste détentions mat2k'!$A$1:$I$2946,7,FALSE))</f>
        <v/>
      </c>
      <c r="I911" s="101" t="str">
        <f>IF('SUIVI DES VERIFICATIONS'!$F911="","",VLOOKUP(A911,'Liste détentions mat2k'!$A$1:$I$2946,9,FALSE))</f>
        <v xml:space="preserve">MACHINE                       </v>
      </c>
      <c r="J911" s="108" t="s">
        <v>525</v>
      </c>
      <c r="K911" s="105" t="s">
        <v>525</v>
      </c>
      <c r="L911" s="105" t="s">
        <v>526</v>
      </c>
      <c r="M911" s="105" t="s">
        <v>525</v>
      </c>
      <c r="N911" s="105" t="s">
        <v>525</v>
      </c>
      <c r="O911" s="105" t="s">
        <v>525</v>
      </c>
      <c r="P911" s="105"/>
      <c r="Q911" s="105"/>
      <c r="R911" s="105"/>
      <c r="S911" s="105"/>
      <c r="T911" s="105"/>
      <c r="U911" s="113"/>
      <c r="V911" s="122">
        <v>43544</v>
      </c>
      <c r="W911" s="119" t="s">
        <v>542</v>
      </c>
      <c r="X911" s="119" t="s">
        <v>825</v>
      </c>
      <c r="Y911" s="127" t="s">
        <v>1022</v>
      </c>
      <c r="Z911" s="122">
        <v>43553</v>
      </c>
      <c r="AA911" s="131"/>
      <c r="AB911" s="149">
        <f>IF('SUIVI DES VERIFICATIONS'!$V911="","",IF('SUIVI DES VERIFICATIONS'!$V911&lt;='SUIVI DES VERIFICATIONS'!$AD911,0,'SUIVI DES VERIFICATIONS'!$V911-'SUIVI DES VERIFICATIONS'!$AD911))</f>
        <v>0</v>
      </c>
      <c r="AC911" s="138" t="str">
        <f t="shared" si="32"/>
        <v>MARS</v>
      </c>
      <c r="AD911" s="139">
        <f>VLOOKUP('SUIVI DES VERIFICATIONS'!$AC911,'Liste 2'!$D$1:$E$12,2,FALSE)</f>
        <v>43555</v>
      </c>
      <c r="AE911" s="138">
        <f>IF('SUIVI DES VERIFICATIONS'!$V911="","",(MONTH('SUIVI DES VERIFICATIONS'!$V911))-(MONTH('SUIVI DES VERIFICATIONS'!$AD911)))</f>
        <v>0</v>
      </c>
      <c r="AF911" s="138" t="str">
        <f>IF(V911="","",VLOOKUP(MONTH(V911),LISTES!$A$15:$B$26,2,FALSE))</f>
        <v>MARS</v>
      </c>
      <c r="AG911" s="140" t="s">
        <v>9</v>
      </c>
      <c r="AH911" s="87"/>
      <c r="AI911" s="87"/>
      <c r="AJ911" s="87"/>
      <c r="AK911" s="118"/>
      <c r="AL911" s="87"/>
      <c r="AM911" s="119"/>
      <c r="AN911" s="127"/>
      <c r="AO911" s="162">
        <f>IF('SUIVI DES VERIFICATIONS'!$V911&gt;0,IF('SUIVI DES VERIFICATIONS'!$W911="",1,0),0)</f>
        <v>0</v>
      </c>
      <c r="AP911" s="141">
        <f>IF('SUIVI DES VERIFICATIONS'!$V911&gt;0,IF('SUIVI DES VERIFICATIONS'!$X911="",1,0),0)</f>
        <v>0</v>
      </c>
      <c r="AQ911" s="141">
        <f>IF('SUIVI DES VERIFICATIONS'!$V911&gt;0,IF('SUIVI DES VERIFICATIONS'!$AG911="",1,0),0)</f>
        <v>0</v>
      </c>
      <c r="AR911" s="150" t="str">
        <f>IF(Y911="","",VLOOKUP(Y911,'[1]TABLEAU LC1'!A:A,1,FALSE))</f>
        <v>2019-1157</v>
      </c>
    </row>
    <row r="912" spans="1:44" ht="43.5" customHeight="1" thickBot="1">
      <c r="A912" s="96" t="str">
        <f t="shared" si="31"/>
        <v>17663-21--7</v>
      </c>
      <c r="B912" s="97">
        <v>17663</v>
      </c>
      <c r="C912" s="98" t="str">
        <f>VLOOKUP(A912,'Liste détentions mat2k'!$A$1:$I$2946,3,FALSE)</f>
        <v xml:space="preserve">TAAPE                         </v>
      </c>
      <c r="D912" s="99">
        <v>21</v>
      </c>
      <c r="E912" s="99"/>
      <c r="F912" s="99">
        <v>7</v>
      </c>
      <c r="G912" s="98" t="str">
        <f>IF('SUIVI DES VERIFICATIONS'!$D912="","",VLOOKUP(A912,'Liste détentions mat2k'!$A$1:$I$2946,5,FALSE))</f>
        <v xml:space="preserve">FLOTTEUR MOBILITE             </v>
      </c>
      <c r="H912" s="98" t="str">
        <f>IF('SUIVI DES VERIFICATIONS'!$E912="","",VLOOKUP(A912,'Liste détentions mat2k'!$A$1:$I$2946,7,FALSE))</f>
        <v/>
      </c>
      <c r="I912" s="103" t="str">
        <f>IF('SUIVI DES VERIFICATIONS'!$F912="","",VLOOKUP(A912,'Liste détentions mat2k'!$A$1:$I$2946,9,FALSE))</f>
        <v xml:space="preserve">SECURITE                      </v>
      </c>
      <c r="J912" s="110" t="s">
        <v>525</v>
      </c>
      <c r="K912" s="111" t="s">
        <v>526</v>
      </c>
      <c r="L912" s="111" t="s">
        <v>525</v>
      </c>
      <c r="M912" s="111" t="s">
        <v>525</v>
      </c>
      <c r="N912" s="111" t="s">
        <v>525</v>
      </c>
      <c r="O912" s="111" t="s">
        <v>525</v>
      </c>
      <c r="P912" s="111"/>
      <c r="Q912" s="111"/>
      <c r="R912" s="111"/>
      <c r="S912" s="111"/>
      <c r="T912" s="111"/>
      <c r="U912" s="115"/>
      <c r="V912" s="124">
        <v>43502</v>
      </c>
      <c r="W912" s="125" t="s">
        <v>542</v>
      </c>
      <c r="X912" s="125" t="s">
        <v>825</v>
      </c>
      <c r="Y912" s="129" t="s">
        <v>656</v>
      </c>
      <c r="Z912" s="124">
        <v>43496</v>
      </c>
      <c r="AA912" s="133"/>
      <c r="AB912" s="153">
        <f>IF('SUIVI DES VERIFICATIONS'!$V912="","",IF('SUIVI DES VERIFICATIONS'!$V912&lt;='SUIVI DES VERIFICATIONS'!$AD912,0,'SUIVI DES VERIFICATIONS'!$V912-'SUIVI DES VERIFICATIONS'!$AD912))</f>
        <v>0</v>
      </c>
      <c r="AC912" s="154" t="str">
        <f t="shared" si="32"/>
        <v>FEVRIER</v>
      </c>
      <c r="AD912" s="155">
        <f>VLOOKUP('SUIVI DES VERIFICATIONS'!$AC912,'Liste 2'!$D$1:$E$12,2,FALSE)</f>
        <v>43524</v>
      </c>
      <c r="AE912" s="154">
        <f>IF('SUIVI DES VERIFICATIONS'!$V912="","",(MONTH('SUIVI DES VERIFICATIONS'!$V912))-(MONTH('SUIVI DES VERIFICATIONS'!$AD912)))</f>
        <v>0</v>
      </c>
      <c r="AF912" s="154" t="str">
        <f>IF(V912="","",VLOOKUP(MONTH(V912),LISTES!$A$15:$B$26,2,FALSE))</f>
        <v>FEVRIER</v>
      </c>
      <c r="AG912" s="156" t="s">
        <v>7</v>
      </c>
      <c r="AH912" s="98"/>
      <c r="AI912" s="98"/>
      <c r="AJ912" s="98" t="s">
        <v>529</v>
      </c>
      <c r="AK912" s="157">
        <v>43542</v>
      </c>
      <c r="AL912" s="98"/>
      <c r="AM912" s="125"/>
      <c r="AN912" s="129"/>
      <c r="AO912" s="164">
        <f>IF('SUIVI DES VERIFICATIONS'!$V912&gt;0,IF('SUIVI DES VERIFICATIONS'!$W912="",1,0),0)</f>
        <v>0</v>
      </c>
      <c r="AP912" s="158">
        <f>IF('SUIVI DES VERIFICATIONS'!$V912&gt;0,IF('SUIVI DES VERIFICATIONS'!$X912="",1,0),0)</f>
        <v>0</v>
      </c>
      <c r="AQ912" s="158">
        <f>IF('SUIVI DES VERIFICATIONS'!$V912&gt;0,IF('SUIVI DES VERIFICATIONS'!$AG912="",1,0),0)</f>
        <v>0</v>
      </c>
      <c r="AR912" s="159" t="str">
        <f>IF(Y912="","",VLOOKUP(Y912,'[1]TABLEAU LC1'!A:A,1,FALSE))</f>
        <v>2019-325</v>
      </c>
    </row>
    <row r="913" spans="22:24" ht="30" customHeight="1">
      <c r="V913" s="80"/>
    </row>
    <row r="914" spans="22:24" ht="30" customHeight="1"/>
    <row r="915" spans="22:24" ht="30" customHeight="1"/>
    <row r="918" spans="22:24">
      <c r="X918" s="83"/>
    </row>
  </sheetData>
  <sheetProtection sheet="1" formatCells="0" formatColumns="0" formatRows="0" insertColumns="0" insertRows="0" deleteColumns="0" deleteRows="0" sort="0" autoFilter="0"/>
  <autoFilter ref="A2:AR912"/>
  <customSheetViews>
    <customSheetView guid="{046F8E3F-03CE-4DCA-AB5C-A59BA7597253}" scale="70" showGridLines="0" fitToPage="1" showAutoFilter="1">
      <selection activeCell="E6" sqref="E6"/>
      <pageMargins left="0.25" right="0.25" top="0.75" bottom="0.75" header="0.3" footer="0.3"/>
      <pageSetup paperSize="8" scale="22" fitToHeight="0" orientation="landscape" r:id="rId1"/>
      <autoFilter ref="A2:AS912"/>
    </customSheetView>
    <customSheetView guid="{B6EE4B7B-F91C-4AB8-9EDA-71F284670602}" showPageBreaks="1" showGridLines="0" fitToPage="1" filter="1" showAutoFilter="1" topLeftCell="AF1">
      <selection activeCell="AL286" sqref="AL286"/>
      <pageMargins left="0.25" right="0.25" top="0.75" bottom="0.75" header="0.3" footer="0.3"/>
      <printOptions horizontalCentered="1"/>
      <pageSetup paperSize="9" scale="16" fitToHeight="0" orientation="landscape" r:id="rId2"/>
      <autoFilter ref="A2:AS912">
        <filterColumn colId="2">
          <filters>
            <filter val="CENTRE DPMM LAMALGUE"/>
          </filters>
        </filterColumn>
        <filterColumn colId="36">
          <customFilters>
            <customFilter operator="notEqual" val=" "/>
          </customFilters>
        </filterColumn>
      </autoFilter>
    </customSheetView>
    <customSheetView guid="{6045C7C7-4FE0-4A60-B1B4-25A18F6E7C6A}" scale="80" showPageBreaks="1" showGridLines="0" fitToPage="1" showAutoFilter="1" topLeftCell="C1">
      <selection activeCell="X517" sqref="X517"/>
      <pageMargins left="0" right="0" top="0.74803149606299213" bottom="0.74803149606299213" header="0.31496062992125984" footer="0.31496062992125984"/>
      <pageSetup paperSize="9" scale="16" fitToHeight="0" orientation="landscape" r:id="rId3"/>
      <autoFilter ref="A2:AS912"/>
    </customSheetView>
    <customSheetView guid="{82752B00-D033-4C47-A31E-5B9FC968E023}" scale="85" showPageBreaks="1" showGridLines="0" fitToPage="1" printArea="1" showAutoFilter="1">
      <selection activeCell="AH915" sqref="AH915"/>
      <pageMargins left="0.7" right="0.7" top="0.75" bottom="0.75" header="0.3" footer="0.3"/>
      <pageSetup paperSize="9" scale="10" orientation="landscape" r:id="rId4"/>
      <autoFilter ref="A2:AS912"/>
    </customSheetView>
    <customSheetView guid="{4E72CFD1-DF4D-4261-9002-04EBA405D70D}" scale="70" showPageBreaks="1" showGridLines="0" fitToPage="1" showAutoFilter="1">
      <selection activeCell="Y323" sqref="Y323"/>
      <pageMargins left="0" right="0" top="0.74803149606299213" bottom="0.74803149606299213" header="0.31496062992125984" footer="0.31496062992125984"/>
      <pageSetup paperSize="9" scale="16" fitToHeight="0" orientation="landscape" r:id="rId5"/>
      <autoFilter ref="A2:AS912"/>
    </customSheetView>
    <customSheetView guid="{CD54A359-1DD5-4335-B88C-20C8628F3CC8}" scale="70" showPageBreaks="1" showGridLines="0" fitToPage="1" showAutoFilter="1" topLeftCell="A804">
      <selection activeCell="X826" sqref="X826"/>
      <pageMargins left="0.23622047244094491" right="0.23622047244094491" top="0.74803149606299213" bottom="0.74803149606299213" header="0.31496062992125984" footer="0.31496062992125984"/>
      <printOptions horizontalCentered="1"/>
      <pageSetup paperSize="8" scale="22" fitToHeight="0" orientation="landscape" r:id="rId6"/>
      <autoFilter ref="A2:AS912"/>
    </customSheetView>
    <customSheetView guid="{770EB101-CAB5-4B13-B096-13C5F79FA18E}" showGridLines="0" fitToPage="1" showAutoFilter="1" topLeftCell="A90">
      <selection activeCell="G106" sqref="G106"/>
      <pageMargins left="0.25" right="0.25" top="0.75" bottom="0.75" header="0.3" footer="0.3"/>
      <printOptions horizontalCentered="1"/>
      <pageSetup paperSize="9" scale="16" fitToHeight="0" orientation="landscape" r:id="rId7"/>
      <autoFilter ref="A2:AS913"/>
    </customSheetView>
    <customSheetView guid="{B0C577BD-5C1C-47FE-9CF2-53AE41DDF6E0}" scale="55" showGridLines="0" fitToPage="1" filter="1" showAutoFilter="1">
      <selection activeCell="Y63" sqref="Y63"/>
      <pageMargins left="0.25" right="0.25" top="0.75" bottom="0.75" header="0.3" footer="0.3"/>
      <pageSetup paperSize="8" scale="20" fitToHeight="0" orientation="landscape" r:id="rId8"/>
      <autoFilter ref="A2:AS914">
        <filterColumn colId="2">
          <filters>
            <filter val="ALFAN"/>
          </filters>
        </filterColumn>
      </autoFilter>
    </customSheetView>
    <customSheetView guid="{314E3621-F664-4604-A30C-48930DEDB8F3}" scale="60" showPageBreaks="1" showGridLines="0" fitToPage="1" showAutoFilter="1">
      <selection activeCell="Y485" sqref="Y485"/>
      <pageMargins left="0.7" right="0.7" top="0.75" bottom="0.75" header="0.3" footer="0.3"/>
      <pageSetup paperSize="9" scale="15" fitToHeight="0" orientation="landscape" r:id="rId9"/>
      <autoFilter ref="A2:AR922"/>
    </customSheetView>
    <customSheetView guid="{4ED618B9-0BD3-4252-AD78-B8D36FE4D83C}" scale="80" showGridLines="0" fitToPage="1" filter="1" showAutoFilter="1" topLeftCell="J1">
      <selection activeCell="X1111" sqref="X1111"/>
      <pageMargins left="0" right="0" top="0.74803149606299213" bottom="0.74803149606299213" header="0.31496062992125984" footer="0.31496062992125984"/>
      <pageSetup paperSize="9" scale="16" fitToHeight="0" orientation="landscape" r:id="rId10"/>
      <autoFilter ref="A2:AV1110">
        <filterColumn colId="1">
          <filters>
            <filter val="43108"/>
          </filters>
        </filterColumn>
        <filterColumn colId="3">
          <filters>
            <filter val="7 - 9 - 5"/>
          </filters>
        </filterColumn>
      </autoFilter>
    </customSheetView>
    <customSheetView guid="{BAAC7895-323F-4803-9EB0-68697702A879}" scale="70" showPageBreaks="1" showGridLines="0" showAutoFilter="1" topLeftCell="B1">
      <selection activeCell="V19" sqref="V19"/>
      <pageMargins left="0.7" right="0.7" top="0.75" bottom="0.75" header="0.3" footer="0.3"/>
      <pageSetup paperSize="9" orientation="landscape" r:id="rId11"/>
      <autoFilter ref="A2:AV1110"/>
    </customSheetView>
    <customSheetView guid="{60376836-BAAD-4B47-B094-2EAA86345BF8}" scale="60" showPageBreaks="1" showGridLines="0" fitToPage="1" printArea="1" showAutoFilter="1" topLeftCell="A178">
      <selection activeCell="R200" sqref="R200"/>
      <pageMargins left="0.25" right="0.25" top="0.75" bottom="0.75" header="0.3" footer="0.3"/>
      <pageSetup paperSize="8" scale="10" orientation="landscape" r:id="rId12"/>
      <autoFilter ref="A2:AV1112"/>
    </customSheetView>
    <customSheetView guid="{5BE7E546-007D-49CD-B121-DB43CADFF746}" showPageBreaks="1" showGridLines="0" showAutoFilter="1" hiddenColumns="1" topLeftCell="Y658">
      <selection activeCell="AH667" sqref="AH667"/>
      <pageMargins left="0.7" right="0.7" top="0.75" bottom="0.75" header="0.3" footer="0.3"/>
      <pageSetup paperSize="9" orientation="portrait" r:id="rId13"/>
      <autoFilter ref="A2:AU1126"/>
    </customSheetView>
    <customSheetView guid="{5520FD40-BAAB-44AC-A3E6-47FCC6ECC043}" scale="70" showGridLines="0" fitToPage="1" showAutoFilter="1" hiddenColumns="1" topLeftCell="AA1">
      <selection activeCell="AH6" sqref="AH6"/>
      <pageMargins left="0.25" right="0.25" top="0.75" bottom="0.75" header="0.3" footer="0.3"/>
      <pageSetup paperSize="8" scale="37" fitToHeight="0" orientation="landscape" r:id="rId14"/>
      <autoFilter ref="A2:AJ1157">
        <filterColumn colId="34" showButton="0"/>
      </autoFilter>
    </customSheetView>
    <customSheetView guid="{9822A6E7-DCAD-4FAF-B221-9416863CB287}" scale="90" showGridLines="0" showAutoFilter="1" hiddenColumns="1">
      <selection activeCell="A2" sqref="A2"/>
      <pageMargins left="0.7" right="0.7" top="0.75" bottom="0.75" header="0.3" footer="0.3"/>
      <pageSetup paperSize="9" orientation="portrait" r:id="rId15"/>
      <autoFilter ref="A2:AI1263">
        <filterColumn colId="30" showButton="0"/>
      </autoFilter>
    </customSheetView>
    <customSheetView guid="{99008C38-5B12-44C1-88D4-DEFE1CACFA77}" scale="90" showGridLines="0" filter="1" showAutoFilter="1" hiddenColumns="1">
      <selection activeCell="V1112" sqref="V1112"/>
      <pageMargins left="0.7" right="0.7" top="0.75" bottom="0.75" header="0.3" footer="0.3"/>
      <pageSetup paperSize="9" orientation="portrait" r:id="rId16"/>
      <autoFilter ref="A2:AI1270">
        <filterColumn colId="0">
          <filters>
            <filter val="MAURY GRISSAN"/>
          </filters>
        </filterColumn>
        <filterColumn colId="30" showButton="0"/>
      </autoFilter>
    </customSheetView>
    <customSheetView guid="{5D2A18A4-1B82-444F-A8F9-2601C5C6B0A4}" showGridLines="0" showAutoFilter="1" hiddenColumns="1">
      <pane ySplit="2" topLeftCell="A3" activePane="bottomLeft" state="frozen"/>
      <selection pane="bottomLeft" activeCell="R1259" sqref="R1259"/>
      <pageMargins left="0.7" right="0.7" top="0.75" bottom="0.75" header="0.3" footer="0.3"/>
      <pageSetup paperSize="9" orientation="portrait" r:id="rId17"/>
      <autoFilter ref="A2:AI1258">
        <filterColumn colId="30" showButton="0"/>
      </autoFilter>
    </customSheetView>
    <customSheetView guid="{A5CF8B62-4018-4C99-9182-494E78CEE385}" showPageBreaks="1" showGridLines="0" fitToPage="1" filter="1" showAutoFilter="1">
      <selection activeCell="C2" sqref="C2"/>
      <pageMargins left="0.7" right="0.7" top="0.75" bottom="0.75" header="0.3" footer="0.3"/>
      <pageSetup paperSize="9" scale="22" fitToHeight="0" orientation="landscape" r:id="rId18"/>
      <autoFilter ref="A2:AI1259">
        <filterColumn colId="0">
          <filters>
            <filter val="TECH - PORT - VENDRES"/>
          </filters>
        </filterColumn>
        <filterColumn colId="29">
          <filters blank="1"/>
        </filterColumn>
        <filterColumn colId="30" showButton="0"/>
      </autoFilter>
    </customSheetView>
    <customSheetView guid="{5C49DC3A-AD3E-46D4-8F0B-CF1A78805EAA}" scale="90" showGridLines="0" filter="1" showAutoFilter="1" hiddenColumns="1">
      <pane xSplit="4" ySplit="2" topLeftCell="AJ330" activePane="bottomRight" state="frozen"/>
      <selection pane="bottomRight" activeCell="AK2" sqref="AK1:AK2"/>
      <pageMargins left="0.7" right="0.7" top="0.75" bottom="0.75" header="0.3" footer="0.3"/>
      <pageSetup paperSize="9" orientation="portrait" r:id="rId19"/>
      <autoFilter ref="A2:AI1161">
        <filterColumn colId="27">
          <customFilters>
            <customFilter operator="notEqual" val=" "/>
          </customFilters>
        </filterColumn>
        <filterColumn colId="33" showButton="0"/>
      </autoFilter>
    </customSheetView>
    <customSheetView guid="{BFEE6488-9053-436A-86E2-094F50FB1247}" scale="70" showGridLines="0" filter="1" showAutoFilter="1" hiddenColumns="1" topLeftCell="A826">
      <selection activeCell="Z986" sqref="Z986"/>
      <pageMargins left="0.7" right="0.7" top="0.75" bottom="0.75" header="0.3" footer="0.3"/>
      <pageSetup paperSize="9" orientation="portrait" r:id="rId20"/>
      <autoFilter ref="A2:AJ1160">
        <filterColumn colId="29">
          <filters>
            <filter val="MARS"/>
          </filters>
        </filterColumn>
        <filterColumn colId="34" showButton="0"/>
      </autoFilter>
    </customSheetView>
    <customSheetView guid="{170B209C-84F9-4829-8B2A-214D90D493C9}" scale="90" showPageBreaks="1" showGridLines="0" showAutoFilter="1" topLeftCell="A523">
      <selection activeCell="U537" sqref="U537"/>
      <pageMargins left="0.7" right="0.7" top="0.75" bottom="0.75" header="0.3" footer="0.3"/>
      <pageSetup paperSize="9" orientation="landscape" r:id="rId21"/>
      <autoFilter ref="A2:AU1125"/>
    </customSheetView>
    <customSheetView guid="{7ED4D410-92B5-48BD-B775-37455B4F05AF}" scale="90" showGridLines="0" fitToPage="1" filter="1" showAutoFilter="1" topLeftCell="G578">
      <selection activeCell="X582" sqref="X582"/>
      <pageMargins left="0.7" right="0.7" top="0.75" bottom="0.75" header="0.3" footer="0.3"/>
      <pageSetup paperSize="9" scale="24" fitToHeight="0" orientation="landscape" r:id="rId22"/>
      <autoFilter ref="A2:AU1118">
        <filterColumn colId="0">
          <filters>
            <filter val="GROUPEMENT GENDARMERIE MARITIME (GGM)"/>
          </filters>
        </filterColumn>
      </autoFilter>
    </customSheetView>
    <customSheetView guid="{55D4FAC2-00F0-4F09-B958-48F5D3AB7DCA}" showPageBreaks="1" showGridLines="0" filter="1" showAutoFilter="1">
      <selection activeCell="V36" sqref="V36"/>
      <pageMargins left="0.7" right="0.7" top="0.75" bottom="0.75" header="0.3" footer="0.3"/>
      <pageSetup paperSize="9" orientation="landscape" r:id="rId23"/>
      <autoFilter ref="A2:AR930">
        <filterColumn colId="10">
          <customFilters>
            <customFilter operator="notEqual" val=" "/>
          </customFilters>
        </filterColumn>
        <filterColumn colId="22">
          <filters blank="1"/>
        </filterColumn>
        <filterColumn colId="25">
          <filters blank="1"/>
        </filterColumn>
      </autoFilter>
    </customSheetView>
    <customSheetView guid="{FC08B6EF-EA56-4ADE-9871-011E9FF523F6}" scale="85" showPageBreaks="1" showGridLines="0" fitToPage="1" showAutoFilter="1">
      <pane ySplit="371" topLeftCell="A373" activePane="bottomLeft" state="frozen"/>
      <selection pane="bottomLeft" activeCell="A302" sqref="A302"/>
      <pageMargins left="0.25" right="0.25" top="0.75" bottom="0.75" header="0.3" footer="0.3"/>
      <pageSetup paperSize="8" scale="23" fitToHeight="0" orientation="landscape" r:id="rId24"/>
      <autoFilter ref="A2:AR923"/>
    </customSheetView>
    <customSheetView guid="{9FA90C57-1AE2-4B8C-8EDF-8381CBF33265}" scale="70" showPageBreaks="1" showGridLines="0" fitToPage="1" showAutoFilter="1" topLeftCell="A296">
      <selection activeCell="G302" sqref="G302"/>
      <pageMargins left="0.25" right="0.25" top="0.75" bottom="0.75" header="0.3" footer="0.3"/>
      <pageSetup paperSize="8" scale="22" fitToHeight="0" orientation="landscape" r:id="rId25"/>
      <autoFilter ref="A2:AS913"/>
    </customSheetView>
    <customSheetView guid="{92F8FBFF-0EBC-41AC-965B-156EF5F33739}" scale="70" showPageBreaks="1" showGridLines="0" fitToPage="1" filter="1" showAutoFilter="1" topLeftCell="A878">
      <selection activeCell="Y890" sqref="Y890"/>
      <pageMargins left="0.7" right="0.7" top="0.75" bottom="0.75" header="0.3" footer="0.3"/>
      <pageSetup paperSize="9" scale="13" fitToHeight="0" orientation="landscape" r:id="rId26"/>
      <autoFilter ref="A2:AS913">
        <filterColumn colId="2">
          <filters>
            <filter val="DSLM TOULON"/>
            <filter val="SLM TOULON"/>
          </filters>
        </filterColumn>
      </autoFilter>
    </customSheetView>
  </customSheetViews>
  <mergeCells count="3">
    <mergeCell ref="V1:Y1"/>
    <mergeCell ref="Z1:AA1"/>
    <mergeCell ref="AB1:AG1"/>
  </mergeCells>
  <dataValidations xWindow="1382" yWindow="979" count="2">
    <dataValidation type="date" allowBlank="1" showInputMessage="1" showErrorMessage="1" sqref="AI3:AI912 Z3:Z912 AK3:AK912 V3:V912">
      <formula1>43466</formula1>
      <formula2>43830</formula2>
    </dataValidation>
    <dataValidation type="list" allowBlank="1" showDropDown="1" showInputMessage="1" showErrorMessage="1" errorTitle="Erreur" error="Saisir &quot;x&quot; uniquement_x000a_" sqref="AM3:AM912">
      <formula1>"X,x"</formula1>
    </dataValidation>
  </dataValidations>
  <pageMargins left="0.25" right="0.25" top="0.75" bottom="0.75" header="0.3" footer="0.3"/>
  <pageSetup paperSize="8" scale="22" fitToHeight="0" orientation="landscape" r:id="rId27"/>
  <extLst>
    <ext xmlns:x14="http://schemas.microsoft.com/office/spreadsheetml/2009/9/main" uri="{CCE6A557-97BC-4b89-ADB6-D9C93CAAB3DF}">
      <x14:dataValidations xmlns:xm="http://schemas.microsoft.com/office/excel/2006/main" xWindow="1382" yWindow="979" count="3">
        <x14:dataValidation type="list" allowBlank="1" showInputMessage="1" showErrorMessage="1">
          <x14:formula1>
            <xm:f>LISTES!$A$29:$A$31</xm:f>
          </x14:formula1>
          <xm:sqref>W3:W912</xm:sqref>
        </x14:dataValidation>
        <x14:dataValidation type="list" allowBlank="1" showInputMessage="1" showErrorMessage="1">
          <x14:formula1>
            <xm:f>LISTES!$B$15:$B$26</xm:f>
          </x14:formula1>
          <xm:sqref>AG3:AG912</xm:sqref>
        </x14:dataValidation>
        <x14:dataValidation type="list" allowBlank="1" showInputMessage="1" showErrorMessage="1" promptTitle="Obligatoire" prompt=" ">
          <x14:formula1>
            <xm:f>LISTES!$A$34:$A$37</xm:f>
          </x14:formula1>
          <xm:sqref>X3:X912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L977"/>
  <sheetViews>
    <sheetView zoomScale="80" zoomScaleNormal="80" workbookViewId="0">
      <selection activeCell="N2" sqref="N2:O2"/>
    </sheetView>
  </sheetViews>
  <sheetFormatPr baseColWidth="10" defaultRowHeight="15"/>
  <cols>
    <col min="1" max="1" width="32.42578125" style="3" bestFit="1" customWidth="1"/>
    <col min="2" max="2" width="8.7109375" style="3" bestFit="1" customWidth="1"/>
    <col min="3" max="3" width="31.5703125" style="3" bestFit="1" customWidth="1"/>
    <col min="4" max="4" width="10.140625" style="3" bestFit="1" customWidth="1"/>
    <col min="5" max="5" width="36.140625" style="3" bestFit="1" customWidth="1"/>
    <col min="6" max="6" width="10.42578125" style="3" bestFit="1" customWidth="1"/>
    <col min="7" max="7" width="34" style="3" bestFit="1" customWidth="1"/>
    <col min="8" max="8" width="12.7109375" style="3" bestFit="1" customWidth="1"/>
    <col min="9" max="9" width="34.28515625" style="3" bestFit="1" customWidth="1"/>
    <col min="10" max="10" width="11.42578125" style="3"/>
    <col min="11" max="11" width="25.28515625" style="3" customWidth="1"/>
    <col min="12" max="16384" width="11.42578125" style="3"/>
  </cols>
  <sheetData>
    <row r="1" spans="1:11">
      <c r="A1" s="60" t="s">
        <v>38</v>
      </c>
      <c r="B1" s="60" t="s">
        <v>39</v>
      </c>
      <c r="C1" s="61" t="s">
        <v>40</v>
      </c>
      <c r="D1" s="61" t="s">
        <v>41</v>
      </c>
      <c r="E1" s="61" t="s">
        <v>42</v>
      </c>
      <c r="F1" s="61" t="s">
        <v>43</v>
      </c>
      <c r="G1" s="61" t="s">
        <v>44</v>
      </c>
      <c r="H1" s="61" t="s">
        <v>45</v>
      </c>
      <c r="I1" s="61" t="s">
        <v>46</v>
      </c>
      <c r="J1" s="61" t="s">
        <v>527</v>
      </c>
      <c r="K1" s="62" t="s">
        <v>535</v>
      </c>
    </row>
    <row r="2" spans="1:11">
      <c r="A2" s="63" t="str">
        <f>CONCATENATE('Liste détentions mat2k'!$B2,"-",'Liste détentions mat2k'!$D2,"-",'Liste détentions mat2k'!$F2,"-",'Liste détentions mat2k'!$H2)</f>
        <v>11111-1-0-1</v>
      </c>
      <c r="B2" s="64">
        <v>11111</v>
      </c>
      <c r="C2" s="65" t="s">
        <v>1156</v>
      </c>
      <c r="D2" s="65">
        <v>1</v>
      </c>
      <c r="E2" s="65" t="s">
        <v>1157</v>
      </c>
      <c r="F2" s="65">
        <v>0</v>
      </c>
      <c r="G2" s="65" t="s">
        <v>66</v>
      </c>
      <c r="H2" s="65">
        <v>1</v>
      </c>
      <c r="I2" s="65" t="s">
        <v>48</v>
      </c>
      <c r="J2" s="65">
        <f>COUNTIF('SUIVI DES VERIFICATIONS'!$A$3:$A$912,'Liste détentions mat2k'!$A2)</f>
        <v>0</v>
      </c>
      <c r="K2" s="66" t="e">
        <f>VLOOKUP('Liste détentions mat2k'!$A2,#REF!,13,FALSE)</f>
        <v>#REF!</v>
      </c>
    </row>
    <row r="3" spans="1:11">
      <c r="A3" s="67" t="str">
        <f>CONCATENATE('Liste détentions mat2k'!$B3,"-",'Liste détentions mat2k'!$D3,"-",'Liste détentions mat2k'!$F3,"-",'Liste détentions mat2k'!$H3)</f>
        <v>11111-1-1-1</v>
      </c>
      <c r="B3" s="68">
        <v>11111</v>
      </c>
      <c r="C3" s="69" t="s">
        <v>1156</v>
      </c>
      <c r="D3" s="69">
        <v>1</v>
      </c>
      <c r="E3" s="69" t="s">
        <v>1157</v>
      </c>
      <c r="F3" s="69">
        <v>1</v>
      </c>
      <c r="G3" s="69" t="s">
        <v>65</v>
      </c>
      <c r="H3" s="69">
        <v>1</v>
      </c>
      <c r="I3" s="69" t="s">
        <v>49</v>
      </c>
      <c r="J3" s="69">
        <f>COUNTIF('SUIVI DES VERIFICATIONS'!$A$3:$A$912,'Liste détentions mat2k'!$A3)</f>
        <v>0</v>
      </c>
      <c r="K3" s="70" t="e">
        <f>VLOOKUP('Liste détentions mat2k'!$A3,#REF!,13,FALSE)</f>
        <v>#REF!</v>
      </c>
    </row>
    <row r="4" spans="1:11">
      <c r="A4" s="63" t="str">
        <f>CONCATENATE('Liste détentions mat2k'!$B4,"-",'Liste détentions mat2k'!$D4,"-",'Liste détentions mat2k'!$F4,"-",'Liste détentions mat2k'!$H4)</f>
        <v>11111-1-2-1</v>
      </c>
      <c r="B4" s="64">
        <v>11111</v>
      </c>
      <c r="C4" s="65" t="s">
        <v>1156</v>
      </c>
      <c r="D4" s="65">
        <v>1</v>
      </c>
      <c r="E4" s="65" t="s">
        <v>1157</v>
      </c>
      <c r="F4" s="65">
        <v>2</v>
      </c>
      <c r="G4" s="65" t="s">
        <v>1158</v>
      </c>
      <c r="H4" s="65">
        <v>1</v>
      </c>
      <c r="I4" s="65" t="s">
        <v>141</v>
      </c>
      <c r="J4" s="65">
        <f>COUNTIF('SUIVI DES VERIFICATIONS'!$A$3:$A$912,'Liste détentions mat2k'!$A4)</f>
        <v>0</v>
      </c>
      <c r="K4" s="66" t="e">
        <f>VLOOKUP('Liste détentions mat2k'!$A4,#REF!,13,FALSE)</f>
        <v>#REF!</v>
      </c>
    </row>
    <row r="5" spans="1:11">
      <c r="A5" s="67" t="str">
        <f>CONCATENATE('Liste détentions mat2k'!$B5,"-",'Liste détentions mat2k'!$D5,"-",'Liste détentions mat2k'!$F5,"-",'Liste détentions mat2k'!$H5)</f>
        <v>11111-1-2-2</v>
      </c>
      <c r="B5" s="68">
        <v>11111</v>
      </c>
      <c r="C5" s="69" t="s">
        <v>1156</v>
      </c>
      <c r="D5" s="69">
        <v>1</v>
      </c>
      <c r="E5" s="69" t="s">
        <v>1157</v>
      </c>
      <c r="F5" s="69">
        <v>2</v>
      </c>
      <c r="G5" s="69" t="s">
        <v>1158</v>
      </c>
      <c r="H5" s="69">
        <v>2</v>
      </c>
      <c r="I5" s="69" t="s">
        <v>50</v>
      </c>
      <c r="J5" s="69">
        <f>COUNTIF('SUIVI DES VERIFICATIONS'!$A$3:$A$912,'Liste détentions mat2k'!$A5)</f>
        <v>0</v>
      </c>
      <c r="K5" s="70" t="e">
        <f>VLOOKUP('Liste détentions mat2k'!$A5,#REF!,13,FALSE)</f>
        <v>#REF!</v>
      </c>
    </row>
    <row r="6" spans="1:11">
      <c r="A6" s="63" t="str">
        <f>CONCATENATE('Liste détentions mat2k'!$B6,"-",'Liste détentions mat2k'!$D6,"-",'Liste détentions mat2k'!$F6,"-",'Liste détentions mat2k'!$H6)</f>
        <v>11111-1-3-1</v>
      </c>
      <c r="B6" s="64">
        <v>11111</v>
      </c>
      <c r="C6" s="65" t="s">
        <v>1156</v>
      </c>
      <c r="D6" s="65">
        <v>1</v>
      </c>
      <c r="E6" s="65" t="s">
        <v>1157</v>
      </c>
      <c r="F6" s="65">
        <v>3</v>
      </c>
      <c r="G6" s="65" t="s">
        <v>56</v>
      </c>
      <c r="H6" s="65">
        <v>1</v>
      </c>
      <c r="I6" s="65" t="s">
        <v>48</v>
      </c>
      <c r="J6" s="65">
        <f>COUNTIF('SUIVI DES VERIFICATIONS'!$A$3:$A$912,'Liste détentions mat2k'!$A6)</f>
        <v>0</v>
      </c>
      <c r="K6" s="66" t="e">
        <f>VLOOKUP('Liste détentions mat2k'!$A6,#REF!,13,FALSE)</f>
        <v>#REF!</v>
      </c>
    </row>
    <row r="7" spans="1:11">
      <c r="A7" s="67" t="str">
        <f>CONCATENATE('Liste détentions mat2k'!$B7,"-",'Liste détentions mat2k'!$D7,"-",'Liste détentions mat2k'!$F7,"-",'Liste détentions mat2k'!$H7)</f>
        <v>11111-1-3-2</v>
      </c>
      <c r="B7" s="68">
        <v>11111</v>
      </c>
      <c r="C7" s="69" t="s">
        <v>1156</v>
      </c>
      <c r="D7" s="69">
        <v>1</v>
      </c>
      <c r="E7" s="69" t="s">
        <v>1157</v>
      </c>
      <c r="F7" s="69">
        <v>3</v>
      </c>
      <c r="G7" s="69" t="s">
        <v>56</v>
      </c>
      <c r="H7" s="69">
        <v>2</v>
      </c>
      <c r="I7" s="69" t="s">
        <v>58</v>
      </c>
      <c r="J7" s="69">
        <f>COUNTIF('SUIVI DES VERIFICATIONS'!$A$3:$A$912,'Liste détentions mat2k'!$A7)</f>
        <v>0</v>
      </c>
      <c r="K7" s="70" t="e">
        <f>VLOOKUP('Liste détentions mat2k'!$A7,#REF!,13,FALSE)</f>
        <v>#REF!</v>
      </c>
    </row>
    <row r="8" spans="1:11">
      <c r="A8" s="63" t="str">
        <f>CONCATENATE('Liste détentions mat2k'!$B8,"-",'Liste détentions mat2k'!$D8,"-",'Liste détentions mat2k'!$F8,"-",'Liste détentions mat2k'!$H8)</f>
        <v>11111-1-4-1</v>
      </c>
      <c r="B8" s="64">
        <v>11111</v>
      </c>
      <c r="C8" s="65" t="s">
        <v>1156</v>
      </c>
      <c r="D8" s="65">
        <v>1</v>
      </c>
      <c r="E8" s="65" t="s">
        <v>1157</v>
      </c>
      <c r="F8" s="65">
        <v>4</v>
      </c>
      <c r="G8" s="65" t="s">
        <v>1159</v>
      </c>
      <c r="H8" s="65">
        <v>1</v>
      </c>
      <c r="I8" s="65" t="s">
        <v>48</v>
      </c>
      <c r="J8" s="65">
        <f>COUNTIF('SUIVI DES VERIFICATIONS'!$A$3:$A$912,'Liste détentions mat2k'!$A8)</f>
        <v>0</v>
      </c>
      <c r="K8" s="66" t="e">
        <f>VLOOKUP('Liste détentions mat2k'!$A8,#REF!,13,FALSE)</f>
        <v>#REF!</v>
      </c>
    </row>
    <row r="9" spans="1:11">
      <c r="A9" s="67" t="str">
        <f>CONCATENATE('Liste détentions mat2k'!$B9,"-",'Liste détentions mat2k'!$D9,"-",'Liste détentions mat2k'!$F9,"-",'Liste détentions mat2k'!$H9)</f>
        <v>11111-1-4-2</v>
      </c>
      <c r="B9" s="71">
        <v>11111</v>
      </c>
      <c r="C9" s="69" t="s">
        <v>1156</v>
      </c>
      <c r="D9" s="69">
        <v>1</v>
      </c>
      <c r="E9" s="69" t="s">
        <v>1157</v>
      </c>
      <c r="F9" s="69">
        <v>4</v>
      </c>
      <c r="G9" s="69" t="s">
        <v>1159</v>
      </c>
      <c r="H9" s="69">
        <v>2</v>
      </c>
      <c r="I9" s="69" t="s">
        <v>1160</v>
      </c>
      <c r="J9" s="69">
        <f>COUNTIF('SUIVI DES VERIFICATIONS'!$A$3:$A$912,'Liste détentions mat2k'!$A9)</f>
        <v>0</v>
      </c>
      <c r="K9" s="70" t="e">
        <f>VLOOKUP('Liste détentions mat2k'!$A9,#REF!,13,FALSE)</f>
        <v>#REF!</v>
      </c>
    </row>
    <row r="10" spans="1:11">
      <c r="A10" s="63" t="str">
        <f>CONCATENATE('Liste détentions mat2k'!$B10,"-",'Liste détentions mat2k'!$D10,"-",'Liste détentions mat2k'!$F10,"-",'Liste détentions mat2k'!$H10)</f>
        <v>11111-2-0-1</v>
      </c>
      <c r="B10" s="72">
        <v>11111</v>
      </c>
      <c r="C10" s="65" t="s">
        <v>1156</v>
      </c>
      <c r="D10" s="65">
        <v>2</v>
      </c>
      <c r="E10" s="65" t="s">
        <v>1161</v>
      </c>
      <c r="F10" s="65">
        <v>0</v>
      </c>
      <c r="G10" s="65" t="s">
        <v>62</v>
      </c>
      <c r="H10" s="65">
        <v>1</v>
      </c>
      <c r="I10" s="65" t="s">
        <v>48</v>
      </c>
      <c r="J10" s="65">
        <f>COUNTIF('SUIVI DES VERIFICATIONS'!$A$3:$A$912,'Liste détentions mat2k'!$A10)</f>
        <v>0</v>
      </c>
      <c r="K10" s="66" t="e">
        <f>VLOOKUP('Liste détentions mat2k'!$A10,#REF!,13,FALSE)</f>
        <v>#REF!</v>
      </c>
    </row>
    <row r="11" spans="1:11">
      <c r="A11" s="67" t="str">
        <f>CONCATENATE('Liste détentions mat2k'!$B11,"-",'Liste détentions mat2k'!$D11,"-",'Liste détentions mat2k'!$F11,"-",'Liste détentions mat2k'!$H11)</f>
        <v>11111-2-1-1</v>
      </c>
      <c r="B11" s="71">
        <v>11111</v>
      </c>
      <c r="C11" s="69" t="s">
        <v>1156</v>
      </c>
      <c r="D11" s="69">
        <v>2</v>
      </c>
      <c r="E11" s="69" t="s">
        <v>1161</v>
      </c>
      <c r="F11" s="69">
        <v>1</v>
      </c>
      <c r="G11" s="69" t="s">
        <v>63</v>
      </c>
      <c r="H11" s="69">
        <v>1</v>
      </c>
      <c r="I11" s="69" t="s">
        <v>48</v>
      </c>
      <c r="J11" s="69">
        <f>COUNTIF('SUIVI DES VERIFICATIONS'!$A$3:$A$912,'Liste détentions mat2k'!$A11)</f>
        <v>0</v>
      </c>
      <c r="K11" s="70" t="e">
        <f>VLOOKUP('Liste détentions mat2k'!$A11,#REF!,13,FALSE)</f>
        <v>#REF!</v>
      </c>
    </row>
    <row r="12" spans="1:11">
      <c r="A12" s="63" t="str">
        <f>CONCATENATE('Liste détentions mat2k'!$B12,"-",'Liste détentions mat2k'!$D12,"-",'Liste détentions mat2k'!$F12,"-",'Liste détentions mat2k'!$H12)</f>
        <v>11111-2-2-1</v>
      </c>
      <c r="B12" s="72">
        <v>11111</v>
      </c>
      <c r="C12" s="65" t="s">
        <v>1156</v>
      </c>
      <c r="D12" s="65">
        <v>2</v>
      </c>
      <c r="E12" s="65" t="s">
        <v>1161</v>
      </c>
      <c r="F12" s="65">
        <v>2</v>
      </c>
      <c r="G12" s="65" t="s">
        <v>61</v>
      </c>
      <c r="H12" s="65">
        <v>1</v>
      </c>
      <c r="I12" s="65" t="s">
        <v>48</v>
      </c>
      <c r="J12" s="65">
        <f>COUNTIF('SUIVI DES VERIFICATIONS'!$A$3:$A$912,'Liste détentions mat2k'!$A12)</f>
        <v>0</v>
      </c>
      <c r="K12" s="66" t="e">
        <f>VLOOKUP('Liste détentions mat2k'!$A12,#REF!,13,FALSE)</f>
        <v>#REF!</v>
      </c>
    </row>
    <row r="13" spans="1:11">
      <c r="A13" s="67" t="str">
        <f>CONCATENATE('Liste détentions mat2k'!$B13,"-",'Liste détentions mat2k'!$D13,"-",'Liste détentions mat2k'!$F13,"-",'Liste détentions mat2k'!$H13)</f>
        <v>11111-2-2-2</v>
      </c>
      <c r="B13" s="71">
        <v>11111</v>
      </c>
      <c r="C13" s="69" t="s">
        <v>1156</v>
      </c>
      <c r="D13" s="69">
        <v>2</v>
      </c>
      <c r="E13" s="69" t="s">
        <v>1161</v>
      </c>
      <c r="F13" s="69">
        <v>2</v>
      </c>
      <c r="G13" s="69" t="s">
        <v>61</v>
      </c>
      <c r="H13" s="69">
        <v>2</v>
      </c>
      <c r="I13" s="69" t="s">
        <v>1162</v>
      </c>
      <c r="J13" s="69">
        <f>COUNTIF('SUIVI DES VERIFICATIONS'!$A$3:$A$912,'Liste détentions mat2k'!$A13)</f>
        <v>0</v>
      </c>
      <c r="K13" s="70" t="e">
        <f>VLOOKUP('Liste détentions mat2k'!$A13,#REF!,13,FALSE)</f>
        <v>#REF!</v>
      </c>
    </row>
    <row r="14" spans="1:11">
      <c r="A14" s="63" t="str">
        <f>CONCATENATE('Liste détentions mat2k'!$B14,"-",'Liste détentions mat2k'!$D14,"-",'Liste détentions mat2k'!$F14,"-",'Liste détentions mat2k'!$H14)</f>
        <v>11111-3-0-1</v>
      </c>
      <c r="B14" s="72">
        <v>11111</v>
      </c>
      <c r="C14" s="65" t="s">
        <v>1156</v>
      </c>
      <c r="D14" s="65">
        <v>3</v>
      </c>
      <c r="E14" s="65" t="s">
        <v>51</v>
      </c>
      <c r="F14" s="65">
        <v>0</v>
      </c>
      <c r="G14" s="65" t="s">
        <v>52</v>
      </c>
      <c r="H14" s="65">
        <v>1</v>
      </c>
      <c r="I14" s="65" t="s">
        <v>53</v>
      </c>
      <c r="J14" s="65">
        <f>COUNTIF('SUIVI DES VERIFICATIONS'!$A$3:$A$912,'Liste détentions mat2k'!$A14)</f>
        <v>0</v>
      </c>
      <c r="K14" s="66" t="e">
        <f>VLOOKUP('Liste détentions mat2k'!$A14,#REF!,13,FALSE)</f>
        <v>#REF!</v>
      </c>
    </row>
    <row r="15" spans="1:11">
      <c r="A15" s="67" t="str">
        <f>CONCATENATE('Liste détentions mat2k'!$B15,"-",'Liste détentions mat2k'!$D15,"-",'Liste détentions mat2k'!$F15,"-",'Liste détentions mat2k'!$H15)</f>
        <v>11111-3-0-2</v>
      </c>
      <c r="B15" s="71">
        <v>11111</v>
      </c>
      <c r="C15" s="69" t="s">
        <v>1156</v>
      </c>
      <c r="D15" s="69">
        <v>3</v>
      </c>
      <c r="E15" s="69" t="s">
        <v>51</v>
      </c>
      <c r="F15" s="69">
        <v>0</v>
      </c>
      <c r="G15" s="69" t="s">
        <v>52</v>
      </c>
      <c r="H15" s="69">
        <v>2</v>
      </c>
      <c r="I15" s="69" t="s">
        <v>54</v>
      </c>
      <c r="J15" s="69">
        <f>COUNTIF('SUIVI DES VERIFICATIONS'!$A$3:$A$912,'Liste détentions mat2k'!$A15)</f>
        <v>0</v>
      </c>
      <c r="K15" s="70" t="e">
        <f>VLOOKUP('Liste détentions mat2k'!$A15,#REF!,13,FALSE)</f>
        <v>#REF!</v>
      </c>
    </row>
    <row r="16" spans="1:11">
      <c r="A16" s="63" t="str">
        <f>CONCATENATE('Liste détentions mat2k'!$B16,"-",'Liste détentions mat2k'!$D16,"-",'Liste détentions mat2k'!$F16,"-",'Liste détentions mat2k'!$H16)</f>
        <v>11111-3-0-3</v>
      </c>
      <c r="B16" s="72">
        <v>11111</v>
      </c>
      <c r="C16" s="65" t="s">
        <v>1156</v>
      </c>
      <c r="D16" s="65">
        <v>3</v>
      </c>
      <c r="E16" s="65" t="s">
        <v>51</v>
      </c>
      <c r="F16" s="65">
        <v>0</v>
      </c>
      <c r="G16" s="65" t="s">
        <v>52</v>
      </c>
      <c r="H16" s="65">
        <v>3</v>
      </c>
      <c r="I16" s="65" t="s">
        <v>288</v>
      </c>
      <c r="J16" s="65">
        <f>COUNTIF('SUIVI DES VERIFICATIONS'!$A$3:$A$912,'Liste détentions mat2k'!$A16)</f>
        <v>0</v>
      </c>
      <c r="K16" s="66" t="e">
        <f>VLOOKUP('Liste détentions mat2k'!$A16,#REF!,13,FALSE)</f>
        <v>#REF!</v>
      </c>
    </row>
    <row r="17" spans="1:11">
      <c r="A17" s="67" t="str">
        <f>CONCATENATE('Liste détentions mat2k'!$B17,"-",'Liste détentions mat2k'!$D17,"-",'Liste détentions mat2k'!$F17,"-",'Liste détentions mat2k'!$H17)</f>
        <v>12210-21-10-20</v>
      </c>
      <c r="B17" s="71">
        <v>12210</v>
      </c>
      <c r="C17" s="69" t="s">
        <v>55</v>
      </c>
      <c r="D17" s="69">
        <v>21</v>
      </c>
      <c r="E17" s="69" t="s">
        <v>1163</v>
      </c>
      <c r="F17" s="69">
        <v>10</v>
      </c>
      <c r="G17" s="69" t="s">
        <v>1164</v>
      </c>
      <c r="H17" s="69">
        <v>20</v>
      </c>
      <c r="I17" s="69" t="s">
        <v>48</v>
      </c>
      <c r="J17" s="69">
        <f>COUNTIF('SUIVI DES VERIFICATIONS'!$A$3:$A$912,'Liste détentions mat2k'!$A17)</f>
        <v>1</v>
      </c>
      <c r="K17" s="70" t="e">
        <f>VLOOKUP('Liste détentions mat2k'!$A17,#REF!,13,FALSE)</f>
        <v>#REF!</v>
      </c>
    </row>
    <row r="18" spans="1:11">
      <c r="A18" s="63" t="str">
        <f>CONCATENATE('Liste détentions mat2k'!$B18,"-",'Liste détentions mat2k'!$D18,"-",'Liste détentions mat2k'!$F18,"-",'Liste détentions mat2k'!$H18)</f>
        <v>12210-21-10-40</v>
      </c>
      <c r="B18" s="72">
        <v>12210</v>
      </c>
      <c r="C18" s="65" t="s">
        <v>55</v>
      </c>
      <c r="D18" s="65">
        <v>21</v>
      </c>
      <c r="E18" s="65" t="s">
        <v>1163</v>
      </c>
      <c r="F18" s="65">
        <v>10</v>
      </c>
      <c r="G18" s="65" t="s">
        <v>1164</v>
      </c>
      <c r="H18" s="65">
        <v>40</v>
      </c>
      <c r="I18" s="65" t="s">
        <v>56</v>
      </c>
      <c r="J18" s="65">
        <f>COUNTIF('SUIVI DES VERIFICATIONS'!$A$3:$A$912,'Liste détentions mat2k'!$A18)</f>
        <v>1</v>
      </c>
      <c r="K18" s="66" t="e">
        <f>VLOOKUP('Liste détentions mat2k'!$A18,#REF!,13,FALSE)</f>
        <v>#REF!</v>
      </c>
    </row>
    <row r="19" spans="1:11">
      <c r="A19" s="67" t="str">
        <f>CONCATENATE('Liste détentions mat2k'!$B19,"-",'Liste détentions mat2k'!$D19,"-",'Liste détentions mat2k'!$F19,"-",'Liste détentions mat2k'!$H19)</f>
        <v>12210-21-20-10</v>
      </c>
      <c r="B19" s="71">
        <v>12210</v>
      </c>
      <c r="C19" s="69" t="s">
        <v>55</v>
      </c>
      <c r="D19" s="69">
        <v>21</v>
      </c>
      <c r="E19" s="69" t="s">
        <v>1163</v>
      </c>
      <c r="F19" s="69">
        <v>20</v>
      </c>
      <c r="G19" s="69" t="s">
        <v>1165</v>
      </c>
      <c r="H19" s="69">
        <v>10</v>
      </c>
      <c r="I19" s="69" t="s">
        <v>57</v>
      </c>
      <c r="J19" s="69">
        <f>COUNTIF('SUIVI DES VERIFICATIONS'!$A$3:$A$912,'Liste détentions mat2k'!$A19)</f>
        <v>1</v>
      </c>
      <c r="K19" s="70" t="e">
        <f>VLOOKUP('Liste détentions mat2k'!$A19,#REF!,13,FALSE)</f>
        <v>#REF!</v>
      </c>
    </row>
    <row r="20" spans="1:11">
      <c r="A20" s="63" t="str">
        <f>CONCATENATE('Liste détentions mat2k'!$B20,"-",'Liste détentions mat2k'!$D20,"-",'Liste détentions mat2k'!$F20,"-",'Liste détentions mat2k'!$H20)</f>
        <v>12210-21-20-30</v>
      </c>
      <c r="B20" s="72">
        <v>12210</v>
      </c>
      <c r="C20" s="65" t="s">
        <v>55</v>
      </c>
      <c r="D20" s="65">
        <v>21</v>
      </c>
      <c r="E20" s="65" t="s">
        <v>1163</v>
      </c>
      <c r="F20" s="65">
        <v>20</v>
      </c>
      <c r="G20" s="65" t="s">
        <v>1165</v>
      </c>
      <c r="H20" s="65">
        <v>30</v>
      </c>
      <c r="I20" s="65" t="s">
        <v>58</v>
      </c>
      <c r="J20" s="65">
        <f>COUNTIF('SUIVI DES VERIFICATIONS'!$A$3:$A$912,'Liste détentions mat2k'!$A20)</f>
        <v>1</v>
      </c>
      <c r="K20" s="66" t="e">
        <f>VLOOKUP('Liste détentions mat2k'!$A20,#REF!,13,FALSE)</f>
        <v>#REF!</v>
      </c>
    </row>
    <row r="21" spans="1:11">
      <c r="A21" s="67" t="str">
        <f>CONCATENATE('Liste détentions mat2k'!$B21,"-",'Liste détentions mat2k'!$D21,"-",'Liste détentions mat2k'!$F21,"-",'Liste détentions mat2k'!$H21)</f>
        <v>12210-21-30-10</v>
      </c>
      <c r="B21" s="71">
        <v>12210</v>
      </c>
      <c r="C21" s="69" t="s">
        <v>55</v>
      </c>
      <c r="D21" s="69">
        <v>21</v>
      </c>
      <c r="E21" s="69" t="s">
        <v>1163</v>
      </c>
      <c r="F21" s="69">
        <v>30</v>
      </c>
      <c r="G21" s="69" t="s">
        <v>1158</v>
      </c>
      <c r="H21" s="69">
        <v>10</v>
      </c>
      <c r="I21" s="69" t="s">
        <v>59</v>
      </c>
      <c r="J21" s="69">
        <f>COUNTIF('SUIVI DES VERIFICATIONS'!$A$3:$A$912,'Liste détentions mat2k'!$A21)</f>
        <v>1</v>
      </c>
      <c r="K21" s="70" t="e">
        <f>VLOOKUP('Liste détentions mat2k'!$A21,#REF!,13,FALSE)</f>
        <v>#REF!</v>
      </c>
    </row>
    <row r="22" spans="1:11">
      <c r="A22" s="63" t="str">
        <f>CONCATENATE('Liste détentions mat2k'!$B22,"-",'Liste détentions mat2k'!$D22,"-",'Liste détentions mat2k'!$F22,"-",'Liste détentions mat2k'!$H22)</f>
        <v>12210-21-40-10</v>
      </c>
      <c r="B22" s="72">
        <v>12210</v>
      </c>
      <c r="C22" s="65" t="s">
        <v>55</v>
      </c>
      <c r="D22" s="65">
        <v>21</v>
      </c>
      <c r="E22" s="65" t="s">
        <v>1163</v>
      </c>
      <c r="F22" s="65">
        <v>40</v>
      </c>
      <c r="G22" s="65" t="s">
        <v>53</v>
      </c>
      <c r="H22" s="65">
        <v>10</v>
      </c>
      <c r="I22" s="65" t="s">
        <v>54</v>
      </c>
      <c r="J22" s="65">
        <f>COUNTIF('SUIVI DES VERIFICATIONS'!$A$3:$A$912,'Liste détentions mat2k'!$A22)</f>
        <v>1</v>
      </c>
      <c r="K22" s="66" t="e">
        <f>VLOOKUP('Liste détentions mat2k'!$A22,#REF!,13,FALSE)</f>
        <v>#REF!</v>
      </c>
    </row>
    <row r="23" spans="1:11">
      <c r="A23" s="67" t="str">
        <f>CONCATENATE('Liste détentions mat2k'!$B23,"-",'Liste détentions mat2k'!$D23,"-",'Liste détentions mat2k'!$F23,"-",'Liste détentions mat2k'!$H23)</f>
        <v>12210-21-40-30</v>
      </c>
      <c r="B23" s="71">
        <v>12210</v>
      </c>
      <c r="C23" s="69" t="s">
        <v>55</v>
      </c>
      <c r="D23" s="69">
        <v>21</v>
      </c>
      <c r="E23" s="69" t="s">
        <v>1163</v>
      </c>
      <c r="F23" s="69">
        <v>40</v>
      </c>
      <c r="G23" s="69" t="s">
        <v>53</v>
      </c>
      <c r="H23" s="69">
        <v>30</v>
      </c>
      <c r="I23" s="69" t="s">
        <v>60</v>
      </c>
      <c r="J23" s="69">
        <f>COUNTIF('SUIVI DES VERIFICATIONS'!$A$3:$A$912,'Liste détentions mat2k'!$A23)</f>
        <v>1</v>
      </c>
      <c r="K23" s="70" t="e">
        <f>VLOOKUP('Liste détentions mat2k'!$A23,#REF!,13,FALSE)</f>
        <v>#REF!</v>
      </c>
    </row>
    <row r="24" spans="1:11">
      <c r="A24" s="63" t="str">
        <f>CONCATENATE('Liste détentions mat2k'!$B24,"-",'Liste détentions mat2k'!$D24,"-",'Liste détentions mat2k'!$F24,"-",'Liste détentions mat2k'!$H24)</f>
        <v>12210-22-10-10</v>
      </c>
      <c r="B24" s="72">
        <v>12210</v>
      </c>
      <c r="C24" s="65" t="s">
        <v>55</v>
      </c>
      <c r="D24" s="65">
        <v>22</v>
      </c>
      <c r="E24" s="65" t="s">
        <v>1166</v>
      </c>
      <c r="F24" s="65">
        <v>10</v>
      </c>
      <c r="G24" s="65" t="s">
        <v>1167</v>
      </c>
      <c r="H24" s="65">
        <v>10</v>
      </c>
      <c r="I24" s="65" t="s">
        <v>61</v>
      </c>
      <c r="J24" s="65">
        <f>COUNTIF('SUIVI DES VERIFICATIONS'!$A$3:$A$912,'Liste détentions mat2k'!$A24)</f>
        <v>1</v>
      </c>
      <c r="K24" s="66" t="e">
        <f>VLOOKUP('Liste détentions mat2k'!$A24,#REF!,13,FALSE)</f>
        <v>#REF!</v>
      </c>
    </row>
    <row r="25" spans="1:11">
      <c r="A25" s="67" t="str">
        <f>CONCATENATE('Liste détentions mat2k'!$B25,"-",'Liste détentions mat2k'!$D25,"-",'Liste détentions mat2k'!$F25,"-",'Liste détentions mat2k'!$H25)</f>
        <v>12210-22-10-20</v>
      </c>
      <c r="B25" s="71">
        <v>12210</v>
      </c>
      <c r="C25" s="69" t="s">
        <v>55</v>
      </c>
      <c r="D25" s="69">
        <v>22</v>
      </c>
      <c r="E25" s="69" t="s">
        <v>1166</v>
      </c>
      <c r="F25" s="69">
        <v>10</v>
      </c>
      <c r="G25" s="69" t="s">
        <v>1167</v>
      </c>
      <c r="H25" s="69">
        <v>20</v>
      </c>
      <c r="I25" s="69" t="s">
        <v>62</v>
      </c>
      <c r="J25" s="69">
        <f>COUNTIF('SUIVI DES VERIFICATIONS'!$A$3:$A$912,'Liste détentions mat2k'!$A25)</f>
        <v>1</v>
      </c>
      <c r="K25" s="70" t="e">
        <f>VLOOKUP('Liste détentions mat2k'!$A25,#REF!,13,FALSE)</f>
        <v>#REF!</v>
      </c>
    </row>
    <row r="26" spans="1:11">
      <c r="A26" s="63" t="str">
        <f>CONCATENATE('Liste détentions mat2k'!$B26,"-",'Liste détentions mat2k'!$D26,"-",'Liste détentions mat2k'!$F26,"-",'Liste détentions mat2k'!$H26)</f>
        <v>12210-22-20-10</v>
      </c>
      <c r="B26" s="72">
        <v>12210</v>
      </c>
      <c r="C26" s="65" t="s">
        <v>55</v>
      </c>
      <c r="D26" s="65">
        <v>22</v>
      </c>
      <c r="E26" s="65" t="s">
        <v>1166</v>
      </c>
      <c r="F26" s="65">
        <v>20</v>
      </c>
      <c r="G26" s="65" t="s">
        <v>1161</v>
      </c>
      <c r="H26" s="65">
        <v>10</v>
      </c>
      <c r="I26" s="65" t="s">
        <v>63</v>
      </c>
      <c r="J26" s="65">
        <f>COUNTIF('SUIVI DES VERIFICATIONS'!$A$3:$A$912,'Liste détentions mat2k'!$A26)</f>
        <v>1</v>
      </c>
      <c r="K26" s="66" t="e">
        <f>VLOOKUP('Liste détentions mat2k'!$A26,#REF!,13,FALSE)</f>
        <v>#REF!</v>
      </c>
    </row>
    <row r="27" spans="1:11">
      <c r="A27" s="67" t="str">
        <f>CONCATENATE('Liste détentions mat2k'!$B27,"-",'Liste détentions mat2k'!$D27,"-",'Liste détentions mat2k'!$F27,"-",'Liste détentions mat2k'!$H27)</f>
        <v>12220-70--0</v>
      </c>
      <c r="B27" s="71">
        <v>12220</v>
      </c>
      <c r="C27" s="69" t="s">
        <v>64</v>
      </c>
      <c r="D27" s="69">
        <v>70</v>
      </c>
      <c r="E27" s="69" t="s">
        <v>1163</v>
      </c>
      <c r="F27" s="69"/>
      <c r="G27" s="69"/>
      <c r="H27" s="69">
        <v>0</v>
      </c>
      <c r="I27" s="69" t="s">
        <v>65</v>
      </c>
      <c r="J27" s="69">
        <f>COUNTIF('SUIVI DES VERIFICATIONS'!$A$3:$A$912,'Liste détentions mat2k'!$A27)</f>
        <v>1</v>
      </c>
      <c r="K27" s="70" t="e">
        <f>VLOOKUP('Liste détentions mat2k'!$A27,#REF!,13,FALSE)</f>
        <v>#REF!</v>
      </c>
    </row>
    <row r="28" spans="1:11">
      <c r="A28" s="63" t="str">
        <f>CONCATENATE('Liste détentions mat2k'!$B28,"-",'Liste détentions mat2k'!$D28,"-",'Liste détentions mat2k'!$F28,"-",'Liste détentions mat2k'!$H28)</f>
        <v>12220-70--1</v>
      </c>
      <c r="B28" s="72">
        <v>12220</v>
      </c>
      <c r="C28" s="65" t="s">
        <v>64</v>
      </c>
      <c r="D28" s="65">
        <v>70</v>
      </c>
      <c r="E28" s="65" t="s">
        <v>1163</v>
      </c>
      <c r="F28" s="65"/>
      <c r="G28" s="65"/>
      <c r="H28" s="65">
        <v>1</v>
      </c>
      <c r="I28" s="65" t="s">
        <v>66</v>
      </c>
      <c r="J28" s="65">
        <f>COUNTIF('SUIVI DES VERIFICATIONS'!$A$3:$A$912,'Liste détentions mat2k'!$A28)</f>
        <v>1</v>
      </c>
      <c r="K28" s="66" t="e">
        <f>VLOOKUP('Liste détentions mat2k'!$A28,#REF!,13,FALSE)</f>
        <v>#REF!</v>
      </c>
    </row>
    <row r="29" spans="1:11">
      <c r="A29" s="67" t="str">
        <f>CONCATENATE('Liste détentions mat2k'!$B29,"-",'Liste détentions mat2k'!$D29,"-",'Liste détentions mat2k'!$F29,"-",'Liste détentions mat2k'!$H29)</f>
        <v>12220-70--2</v>
      </c>
      <c r="B29" s="71">
        <v>12220</v>
      </c>
      <c r="C29" s="69" t="s">
        <v>64</v>
      </c>
      <c r="D29" s="69">
        <v>70</v>
      </c>
      <c r="E29" s="69" t="s">
        <v>1163</v>
      </c>
      <c r="F29" s="69"/>
      <c r="G29" s="69"/>
      <c r="H29" s="69">
        <v>2</v>
      </c>
      <c r="I29" s="69" t="s">
        <v>48</v>
      </c>
      <c r="J29" s="69">
        <f>COUNTIF('SUIVI DES VERIFICATIONS'!$A$3:$A$912,'Liste détentions mat2k'!$A29)</f>
        <v>1</v>
      </c>
      <c r="K29" s="70" t="e">
        <f>VLOOKUP('Liste détentions mat2k'!$A29,#REF!,13,FALSE)</f>
        <v>#REF!</v>
      </c>
    </row>
    <row r="30" spans="1:11">
      <c r="A30" s="63" t="str">
        <f>CONCATENATE('Liste détentions mat2k'!$B30,"-",'Liste détentions mat2k'!$D30,"-",'Liste détentions mat2k'!$F30,"-",'Liste détentions mat2k'!$H30)</f>
        <v>12220-70--3</v>
      </c>
      <c r="B30" s="72">
        <v>12220</v>
      </c>
      <c r="C30" s="65" t="s">
        <v>64</v>
      </c>
      <c r="D30" s="65">
        <v>70</v>
      </c>
      <c r="E30" s="65" t="s">
        <v>1163</v>
      </c>
      <c r="F30" s="65"/>
      <c r="G30" s="65"/>
      <c r="H30" s="65">
        <v>3</v>
      </c>
      <c r="I30" s="65" t="s">
        <v>67</v>
      </c>
      <c r="J30" s="65">
        <f>COUNTIF('SUIVI DES VERIFICATIONS'!$A$3:$A$912,'Liste détentions mat2k'!$A30)</f>
        <v>1</v>
      </c>
      <c r="K30" s="66" t="e">
        <f>VLOOKUP('Liste détentions mat2k'!$A30,#REF!,13,FALSE)</f>
        <v>#REF!</v>
      </c>
    </row>
    <row r="31" spans="1:11">
      <c r="A31" s="67" t="str">
        <f>CONCATENATE('Liste détentions mat2k'!$B31,"-",'Liste détentions mat2k'!$D31,"-",'Liste détentions mat2k'!$F31,"-",'Liste détentions mat2k'!$H31)</f>
        <v>12220-70--5</v>
      </c>
      <c r="B31" s="71">
        <v>12220</v>
      </c>
      <c r="C31" s="69" t="s">
        <v>64</v>
      </c>
      <c r="D31" s="69">
        <v>70</v>
      </c>
      <c r="E31" s="69" t="s">
        <v>1163</v>
      </c>
      <c r="F31" s="69"/>
      <c r="G31" s="69"/>
      <c r="H31" s="69">
        <v>5</v>
      </c>
      <c r="I31" s="69" t="s">
        <v>68</v>
      </c>
      <c r="J31" s="69">
        <f>COUNTIF('SUIVI DES VERIFICATIONS'!$A$3:$A$912,'Liste détentions mat2k'!$A31)</f>
        <v>1</v>
      </c>
      <c r="K31" s="70" t="e">
        <f>VLOOKUP('Liste détentions mat2k'!$A31,#REF!,13,FALSE)</f>
        <v>#REF!</v>
      </c>
    </row>
    <row r="32" spans="1:11">
      <c r="A32" s="63" t="str">
        <f>CONCATENATE('Liste détentions mat2k'!$B32,"-",'Liste détentions mat2k'!$D32,"-",'Liste détentions mat2k'!$F32,"-",'Liste détentions mat2k'!$H32)</f>
        <v>12220-71--0</v>
      </c>
      <c r="B32" s="72">
        <v>12220</v>
      </c>
      <c r="C32" s="65" t="s">
        <v>64</v>
      </c>
      <c r="D32" s="65">
        <v>71</v>
      </c>
      <c r="E32" s="65" t="s">
        <v>1168</v>
      </c>
      <c r="F32" s="65"/>
      <c r="G32" s="65"/>
      <c r="H32" s="65">
        <v>0</v>
      </c>
      <c r="I32" s="65" t="s">
        <v>69</v>
      </c>
      <c r="J32" s="65">
        <f>COUNTIF('SUIVI DES VERIFICATIONS'!$A$3:$A$912,'Liste détentions mat2k'!$A32)</f>
        <v>1</v>
      </c>
      <c r="K32" s="66" t="e">
        <f>VLOOKUP('Liste détentions mat2k'!$A32,#REF!,13,FALSE)</f>
        <v>#REF!</v>
      </c>
    </row>
    <row r="33" spans="1:11">
      <c r="A33" s="67" t="str">
        <f>CONCATENATE('Liste détentions mat2k'!$B33,"-",'Liste détentions mat2k'!$D33,"-",'Liste détentions mat2k'!$F33,"-",'Liste détentions mat2k'!$H33)</f>
        <v>12220-71--1</v>
      </c>
      <c r="B33" s="71">
        <v>12220</v>
      </c>
      <c r="C33" s="69" t="s">
        <v>64</v>
      </c>
      <c r="D33" s="69">
        <v>71</v>
      </c>
      <c r="E33" s="69" t="s">
        <v>1168</v>
      </c>
      <c r="F33" s="69"/>
      <c r="G33" s="69"/>
      <c r="H33" s="69">
        <v>1</v>
      </c>
      <c r="I33" s="69" t="s">
        <v>56</v>
      </c>
      <c r="J33" s="69">
        <f>COUNTIF('SUIVI DES VERIFICATIONS'!$A$3:$A$912,'Liste détentions mat2k'!$A33)</f>
        <v>1</v>
      </c>
      <c r="K33" s="70" t="e">
        <f>VLOOKUP('Liste détentions mat2k'!$A33,#REF!,13,FALSE)</f>
        <v>#REF!</v>
      </c>
    </row>
    <row r="34" spans="1:11">
      <c r="A34" s="63" t="str">
        <f>CONCATENATE('Liste détentions mat2k'!$B34,"-",'Liste détentions mat2k'!$D34,"-",'Liste détentions mat2k'!$F34,"-",'Liste détentions mat2k'!$H34)</f>
        <v>12220-71--3</v>
      </c>
      <c r="B34" s="72">
        <v>12220</v>
      </c>
      <c r="C34" s="65" t="s">
        <v>64</v>
      </c>
      <c r="D34" s="65">
        <v>71</v>
      </c>
      <c r="E34" s="65" t="s">
        <v>1168</v>
      </c>
      <c r="F34" s="65"/>
      <c r="G34" s="65"/>
      <c r="H34" s="65">
        <v>3</v>
      </c>
      <c r="I34" s="65" t="s">
        <v>70</v>
      </c>
      <c r="J34" s="65">
        <f>COUNTIF('SUIVI DES VERIFICATIONS'!$A$3:$A$912,'Liste détentions mat2k'!$A34)</f>
        <v>1</v>
      </c>
      <c r="K34" s="66" t="e">
        <f>VLOOKUP('Liste détentions mat2k'!$A34,#REF!,13,FALSE)</f>
        <v>#REF!</v>
      </c>
    </row>
    <row r="35" spans="1:11">
      <c r="A35" s="67" t="str">
        <f>CONCATENATE('Liste détentions mat2k'!$B35,"-",'Liste détentions mat2k'!$D35,"-",'Liste détentions mat2k'!$F35,"-",'Liste détentions mat2k'!$H35)</f>
        <v>12220-71--4</v>
      </c>
      <c r="B35" s="71">
        <v>12220</v>
      </c>
      <c r="C35" s="69" t="s">
        <v>64</v>
      </c>
      <c r="D35" s="69">
        <v>71</v>
      </c>
      <c r="E35" s="69" t="s">
        <v>1168</v>
      </c>
      <c r="F35" s="69"/>
      <c r="G35" s="69"/>
      <c r="H35" s="69">
        <v>4</v>
      </c>
      <c r="I35" s="69" t="s">
        <v>71</v>
      </c>
      <c r="J35" s="69">
        <f>COUNTIF('SUIVI DES VERIFICATIONS'!$A$3:$A$912,'Liste détentions mat2k'!$A35)</f>
        <v>1</v>
      </c>
      <c r="K35" s="70" t="e">
        <f>VLOOKUP('Liste détentions mat2k'!$A35,#REF!,13,FALSE)</f>
        <v>#REF!</v>
      </c>
    </row>
    <row r="36" spans="1:11">
      <c r="A36" s="63" t="str">
        <f>CONCATENATE('Liste détentions mat2k'!$B36,"-",'Liste détentions mat2k'!$D36,"-",'Liste détentions mat2k'!$F36,"-",'Liste détentions mat2k'!$H36)</f>
        <v>12220-80--1</v>
      </c>
      <c r="B36" s="72">
        <v>12220</v>
      </c>
      <c r="C36" s="65" t="s">
        <v>64</v>
      </c>
      <c r="D36" s="65">
        <v>80</v>
      </c>
      <c r="E36" s="65" t="s">
        <v>1169</v>
      </c>
      <c r="F36" s="65"/>
      <c r="G36" s="65"/>
      <c r="H36" s="65">
        <v>1</v>
      </c>
      <c r="I36" s="65" t="s">
        <v>63</v>
      </c>
      <c r="J36" s="65">
        <f>COUNTIF('SUIVI DES VERIFICATIONS'!$A$3:$A$912,'Liste détentions mat2k'!$A36)</f>
        <v>1</v>
      </c>
      <c r="K36" s="66" t="e">
        <f>VLOOKUP('Liste détentions mat2k'!$A36,#REF!,13,FALSE)</f>
        <v>#REF!</v>
      </c>
    </row>
    <row r="37" spans="1:11">
      <c r="A37" s="67" t="str">
        <f>CONCATENATE('Liste détentions mat2k'!$B37,"-",'Liste détentions mat2k'!$D37,"-",'Liste détentions mat2k'!$F37,"-",'Liste détentions mat2k'!$H37)</f>
        <v>12220-80--3</v>
      </c>
      <c r="B37" s="71">
        <v>12220</v>
      </c>
      <c r="C37" s="69" t="s">
        <v>64</v>
      </c>
      <c r="D37" s="69">
        <v>80</v>
      </c>
      <c r="E37" s="69" t="s">
        <v>1169</v>
      </c>
      <c r="F37" s="69"/>
      <c r="G37" s="69"/>
      <c r="H37" s="69">
        <v>3</v>
      </c>
      <c r="I37" s="69" t="s">
        <v>61</v>
      </c>
      <c r="J37" s="69">
        <f>COUNTIF('SUIVI DES VERIFICATIONS'!$A$3:$A$912,'Liste détentions mat2k'!$A37)</f>
        <v>1</v>
      </c>
      <c r="K37" s="70" t="e">
        <f>VLOOKUP('Liste détentions mat2k'!$A37,#REF!,13,FALSE)</f>
        <v>#REF!</v>
      </c>
    </row>
    <row r="38" spans="1:11">
      <c r="A38" s="63" t="str">
        <f>CONCATENATE('Liste détentions mat2k'!$B38,"-",'Liste détentions mat2k'!$D38,"-",'Liste détentions mat2k'!$F38,"-",'Liste détentions mat2k'!$H38)</f>
        <v>12220-90--0</v>
      </c>
      <c r="B38" s="72">
        <v>12220</v>
      </c>
      <c r="C38" s="65" t="s">
        <v>64</v>
      </c>
      <c r="D38" s="65">
        <v>90</v>
      </c>
      <c r="E38" s="65" t="s">
        <v>1170</v>
      </c>
      <c r="F38" s="65"/>
      <c r="G38" s="65"/>
      <c r="H38" s="65">
        <v>0</v>
      </c>
      <c r="I38" s="65" t="s">
        <v>72</v>
      </c>
      <c r="J38" s="65">
        <f>COUNTIF('SUIVI DES VERIFICATIONS'!$A$3:$A$912,'Liste détentions mat2k'!$A38)</f>
        <v>1</v>
      </c>
      <c r="K38" s="66" t="e">
        <f>VLOOKUP('Liste détentions mat2k'!$A38,#REF!,13,FALSE)</f>
        <v>#REF!</v>
      </c>
    </row>
    <row r="39" spans="1:11">
      <c r="A39" s="67" t="str">
        <f>CONCATENATE('Liste détentions mat2k'!$B39,"-",'Liste détentions mat2k'!$D39,"-",'Liste détentions mat2k'!$F39,"-",'Liste détentions mat2k'!$H39)</f>
        <v>12220-90--1</v>
      </c>
      <c r="B39" s="71">
        <v>12220</v>
      </c>
      <c r="C39" s="69" t="s">
        <v>64</v>
      </c>
      <c r="D39" s="69">
        <v>90</v>
      </c>
      <c r="E39" s="69" t="s">
        <v>1170</v>
      </c>
      <c r="F39" s="69"/>
      <c r="G39" s="69"/>
      <c r="H39" s="69">
        <v>1</v>
      </c>
      <c r="I39" s="69" t="s">
        <v>53</v>
      </c>
      <c r="J39" s="69">
        <f>COUNTIF('SUIVI DES VERIFICATIONS'!$A$3:$A$912,'Liste détentions mat2k'!$A39)</f>
        <v>1</v>
      </c>
      <c r="K39" s="70" t="e">
        <f>VLOOKUP('Liste détentions mat2k'!$A39,#REF!,13,FALSE)</f>
        <v>#REF!</v>
      </c>
    </row>
    <row r="40" spans="1:11">
      <c r="A40" s="63" t="str">
        <f>CONCATENATE('Liste détentions mat2k'!$B40,"-",'Liste détentions mat2k'!$D40,"-",'Liste détentions mat2k'!$F40,"-",'Liste détentions mat2k'!$H40)</f>
        <v>12220-90--3</v>
      </c>
      <c r="B40" s="72">
        <v>12220</v>
      </c>
      <c r="C40" s="65" t="s">
        <v>64</v>
      </c>
      <c r="D40" s="65">
        <v>90</v>
      </c>
      <c r="E40" s="65" t="s">
        <v>1170</v>
      </c>
      <c r="F40" s="65"/>
      <c r="G40" s="65"/>
      <c r="H40" s="65">
        <v>3</v>
      </c>
      <c r="I40" s="65" t="s">
        <v>73</v>
      </c>
      <c r="J40" s="65">
        <f>COUNTIF('SUIVI DES VERIFICATIONS'!$A$3:$A$912,'Liste détentions mat2k'!$A40)</f>
        <v>1</v>
      </c>
      <c r="K40" s="66" t="e">
        <f>VLOOKUP('Liste détentions mat2k'!$A40,#REF!,13,FALSE)</f>
        <v>#REF!</v>
      </c>
    </row>
    <row r="41" spans="1:11">
      <c r="A41" s="67" t="str">
        <f>CONCATENATE('Liste détentions mat2k'!$B41,"-",'Liste détentions mat2k'!$D41,"-",'Liste détentions mat2k'!$F41,"-",'Liste détentions mat2k'!$H41)</f>
        <v>12220-90--4</v>
      </c>
      <c r="B41" s="71">
        <v>12220</v>
      </c>
      <c r="C41" s="69" t="s">
        <v>64</v>
      </c>
      <c r="D41" s="69">
        <v>90</v>
      </c>
      <c r="E41" s="69" t="s">
        <v>1170</v>
      </c>
      <c r="F41" s="69"/>
      <c r="G41" s="69"/>
      <c r="H41" s="69">
        <v>4</v>
      </c>
      <c r="I41" s="69" t="s">
        <v>74</v>
      </c>
      <c r="J41" s="69">
        <f>COUNTIF('SUIVI DES VERIFICATIONS'!$A$3:$A$912,'Liste détentions mat2k'!$A41)</f>
        <v>1</v>
      </c>
      <c r="K41" s="70" t="e">
        <f>VLOOKUP('Liste détentions mat2k'!$A41,#REF!,13,FALSE)</f>
        <v>#REF!</v>
      </c>
    </row>
    <row r="42" spans="1:11">
      <c r="A42" s="63" t="str">
        <f>CONCATENATE('Liste détentions mat2k'!$B42,"-",'Liste détentions mat2k'!$D42,"-",'Liste détentions mat2k'!$F42,"-",'Liste détentions mat2k'!$H42)</f>
        <v>12608-1--10</v>
      </c>
      <c r="B42" s="72">
        <v>12608</v>
      </c>
      <c r="C42" s="65" t="s">
        <v>75</v>
      </c>
      <c r="D42" s="65">
        <v>1</v>
      </c>
      <c r="E42" s="65" t="s">
        <v>1171</v>
      </c>
      <c r="F42" s="65"/>
      <c r="G42" s="65"/>
      <c r="H42" s="65">
        <v>10</v>
      </c>
      <c r="I42" s="65" t="s">
        <v>76</v>
      </c>
      <c r="J42" s="65">
        <f>COUNTIF('SUIVI DES VERIFICATIONS'!$A$3:$A$912,'Liste détentions mat2k'!$A42)</f>
        <v>1</v>
      </c>
      <c r="K42" s="66" t="e">
        <f>VLOOKUP('Liste détentions mat2k'!$A42,#REF!,13,FALSE)</f>
        <v>#REF!</v>
      </c>
    </row>
    <row r="43" spans="1:11">
      <c r="A43" s="67" t="str">
        <f>CONCATENATE('Liste détentions mat2k'!$B43,"-",'Liste détentions mat2k'!$D43,"-",'Liste détentions mat2k'!$F43,"-",'Liste détentions mat2k'!$H43)</f>
        <v>13066-18--0</v>
      </c>
      <c r="B43" s="71">
        <v>13066</v>
      </c>
      <c r="C43" s="69" t="s">
        <v>77</v>
      </c>
      <c r="D43" s="69">
        <v>18</v>
      </c>
      <c r="E43" s="69" t="s">
        <v>1163</v>
      </c>
      <c r="F43" s="69"/>
      <c r="G43" s="69"/>
      <c r="H43" s="69">
        <v>0</v>
      </c>
      <c r="I43" s="69" t="s">
        <v>65</v>
      </c>
      <c r="J43" s="69">
        <f>COUNTIF('SUIVI DES VERIFICATIONS'!$A$3:$A$912,'Liste détentions mat2k'!$A43)</f>
        <v>1</v>
      </c>
      <c r="K43" s="70" t="e">
        <f>VLOOKUP('Liste détentions mat2k'!$A43,#REF!,13,FALSE)</f>
        <v>#REF!</v>
      </c>
    </row>
    <row r="44" spans="1:11">
      <c r="A44" s="63" t="str">
        <f>CONCATENATE('Liste détentions mat2k'!$B44,"-",'Liste détentions mat2k'!$D44,"-",'Liste détentions mat2k'!$F44,"-",'Liste détentions mat2k'!$H44)</f>
        <v>13066-18--1</v>
      </c>
      <c r="B44" s="72">
        <v>13066</v>
      </c>
      <c r="C44" s="65" t="s">
        <v>77</v>
      </c>
      <c r="D44" s="65">
        <v>18</v>
      </c>
      <c r="E44" s="65" t="s">
        <v>1163</v>
      </c>
      <c r="F44" s="65"/>
      <c r="G44" s="65"/>
      <c r="H44" s="65">
        <v>1</v>
      </c>
      <c r="I44" s="65" t="s">
        <v>66</v>
      </c>
      <c r="J44" s="65">
        <f>COUNTIF('SUIVI DES VERIFICATIONS'!$A$3:$A$912,'Liste détentions mat2k'!$A44)</f>
        <v>1</v>
      </c>
      <c r="K44" s="66" t="e">
        <f>VLOOKUP('Liste détentions mat2k'!$A44,#REF!,13,FALSE)</f>
        <v>#REF!</v>
      </c>
    </row>
    <row r="45" spans="1:11">
      <c r="A45" s="67" t="str">
        <f>CONCATENATE('Liste détentions mat2k'!$B45,"-",'Liste détentions mat2k'!$D45,"-",'Liste détentions mat2k'!$F45,"-",'Liste détentions mat2k'!$H45)</f>
        <v>13066-18--2</v>
      </c>
      <c r="B45" s="71">
        <v>13066</v>
      </c>
      <c r="C45" s="69" t="s">
        <v>77</v>
      </c>
      <c r="D45" s="69">
        <v>18</v>
      </c>
      <c r="E45" s="69" t="s">
        <v>1163</v>
      </c>
      <c r="F45" s="69"/>
      <c r="G45" s="69"/>
      <c r="H45" s="69">
        <v>2</v>
      </c>
      <c r="I45" s="69" t="s">
        <v>67</v>
      </c>
      <c r="J45" s="69">
        <f>COUNTIF('SUIVI DES VERIFICATIONS'!$A$3:$A$912,'Liste détentions mat2k'!$A45)</f>
        <v>1</v>
      </c>
      <c r="K45" s="70" t="e">
        <f>VLOOKUP('Liste détentions mat2k'!$A45,#REF!,13,FALSE)</f>
        <v>#REF!</v>
      </c>
    </row>
    <row r="46" spans="1:11">
      <c r="A46" s="63" t="str">
        <f>CONCATENATE('Liste détentions mat2k'!$B46,"-",'Liste détentions mat2k'!$D46,"-",'Liste détentions mat2k'!$F46,"-",'Liste détentions mat2k'!$H46)</f>
        <v>13066-18--4</v>
      </c>
      <c r="B46" s="72">
        <v>13066</v>
      </c>
      <c r="C46" s="65" t="s">
        <v>77</v>
      </c>
      <c r="D46" s="65">
        <v>18</v>
      </c>
      <c r="E46" s="65" t="s">
        <v>1163</v>
      </c>
      <c r="F46" s="65"/>
      <c r="G46" s="65"/>
      <c r="H46" s="65">
        <v>4</v>
      </c>
      <c r="I46" s="65" t="s">
        <v>78</v>
      </c>
      <c r="J46" s="65">
        <f>COUNTIF('SUIVI DES VERIFICATIONS'!$A$3:$A$912,'Liste détentions mat2k'!$A46)</f>
        <v>1</v>
      </c>
      <c r="K46" s="66" t="e">
        <f>VLOOKUP('Liste détentions mat2k'!$A46,#REF!,13,FALSE)</f>
        <v>#REF!</v>
      </c>
    </row>
    <row r="47" spans="1:11">
      <c r="A47" s="67" t="str">
        <f>CONCATENATE('Liste détentions mat2k'!$B47,"-",'Liste détentions mat2k'!$D47,"-",'Liste détentions mat2k'!$F47,"-",'Liste détentions mat2k'!$H47)</f>
        <v>13066-18--5</v>
      </c>
      <c r="B47" s="71">
        <v>13066</v>
      </c>
      <c r="C47" s="69" t="s">
        <v>77</v>
      </c>
      <c r="D47" s="69">
        <v>18</v>
      </c>
      <c r="E47" s="69" t="s">
        <v>1163</v>
      </c>
      <c r="F47" s="69"/>
      <c r="G47" s="69"/>
      <c r="H47" s="69">
        <v>5</v>
      </c>
      <c r="I47" s="69" t="s">
        <v>79</v>
      </c>
      <c r="J47" s="69">
        <f>COUNTIF('SUIVI DES VERIFICATIONS'!$A$3:$A$912,'Liste détentions mat2k'!$A47)</f>
        <v>1</v>
      </c>
      <c r="K47" s="70" t="e">
        <f>VLOOKUP('Liste détentions mat2k'!$A47,#REF!,13,FALSE)</f>
        <v>#REF!</v>
      </c>
    </row>
    <row r="48" spans="1:11">
      <c r="A48" s="63" t="str">
        <f>CONCATENATE('Liste détentions mat2k'!$B48,"-",'Liste détentions mat2k'!$D48,"-",'Liste détentions mat2k'!$F48,"-",'Liste détentions mat2k'!$H48)</f>
        <v>13066-18--6</v>
      </c>
      <c r="B48" s="72">
        <v>13066</v>
      </c>
      <c r="C48" s="65" t="s">
        <v>77</v>
      </c>
      <c r="D48" s="65">
        <v>18</v>
      </c>
      <c r="E48" s="65" t="s">
        <v>1163</v>
      </c>
      <c r="F48" s="65"/>
      <c r="G48" s="65"/>
      <c r="H48" s="65">
        <v>6</v>
      </c>
      <c r="I48" s="65" t="s">
        <v>80</v>
      </c>
      <c r="J48" s="65">
        <f>COUNTIF('SUIVI DES VERIFICATIONS'!$A$3:$A$912,'Liste détentions mat2k'!$A48)</f>
        <v>1</v>
      </c>
      <c r="K48" s="66" t="e">
        <f>VLOOKUP('Liste détentions mat2k'!$A48,#REF!,13,FALSE)</f>
        <v>#REF!</v>
      </c>
    </row>
    <row r="49" spans="1:11">
      <c r="A49" s="67" t="str">
        <f>CONCATENATE('Liste détentions mat2k'!$B49,"-",'Liste détentions mat2k'!$D49,"-",'Liste détentions mat2k'!$F49,"-",'Liste détentions mat2k'!$H49)</f>
        <v>13066-18--7</v>
      </c>
      <c r="B49" s="71">
        <v>13066</v>
      </c>
      <c r="C49" s="69" t="s">
        <v>77</v>
      </c>
      <c r="D49" s="69">
        <v>18</v>
      </c>
      <c r="E49" s="69" t="s">
        <v>1163</v>
      </c>
      <c r="F49" s="69"/>
      <c r="G49" s="69"/>
      <c r="H49" s="69">
        <v>7</v>
      </c>
      <c r="I49" s="69" t="s">
        <v>81</v>
      </c>
      <c r="J49" s="69">
        <f>COUNTIF('SUIVI DES VERIFICATIONS'!$A$3:$A$912,'Liste détentions mat2k'!$A49)</f>
        <v>1</v>
      </c>
      <c r="K49" s="70" t="e">
        <f>VLOOKUP('Liste détentions mat2k'!$A49,#REF!,13,FALSE)</f>
        <v>#REF!</v>
      </c>
    </row>
    <row r="50" spans="1:11">
      <c r="A50" s="63" t="str">
        <f>CONCATENATE('Liste détentions mat2k'!$B50,"-",'Liste détentions mat2k'!$D50,"-",'Liste détentions mat2k'!$F50,"-",'Liste détentions mat2k'!$H50)</f>
        <v>13066-19--0</v>
      </c>
      <c r="B50" s="72">
        <v>13066</v>
      </c>
      <c r="C50" s="65" t="s">
        <v>77</v>
      </c>
      <c r="D50" s="65">
        <v>19</v>
      </c>
      <c r="E50" s="65" t="s">
        <v>1172</v>
      </c>
      <c r="F50" s="65"/>
      <c r="G50" s="65"/>
      <c r="H50" s="65">
        <v>0</v>
      </c>
      <c r="I50" s="65" t="s">
        <v>82</v>
      </c>
      <c r="J50" s="65">
        <f>COUNTIF('SUIVI DES VERIFICATIONS'!$A$3:$A$912,'Liste détentions mat2k'!$A50)</f>
        <v>1</v>
      </c>
      <c r="K50" s="66" t="e">
        <f>VLOOKUP('Liste détentions mat2k'!$A50,#REF!,13,FALSE)</f>
        <v>#REF!</v>
      </c>
    </row>
    <row r="51" spans="1:11">
      <c r="A51" s="67" t="str">
        <f>CONCATENATE('Liste détentions mat2k'!$B51,"-",'Liste détentions mat2k'!$D51,"-",'Liste détentions mat2k'!$F51,"-",'Liste détentions mat2k'!$H51)</f>
        <v>13066-19--1</v>
      </c>
      <c r="B51" s="71">
        <v>13066</v>
      </c>
      <c r="C51" s="69" t="s">
        <v>77</v>
      </c>
      <c r="D51" s="69">
        <v>19</v>
      </c>
      <c r="E51" s="69" t="s">
        <v>1172</v>
      </c>
      <c r="F51" s="69"/>
      <c r="G51" s="69"/>
      <c r="H51" s="69">
        <v>1</v>
      </c>
      <c r="I51" s="69" t="s">
        <v>48</v>
      </c>
      <c r="J51" s="69">
        <f>COUNTIF('SUIVI DES VERIFICATIONS'!$A$3:$A$912,'Liste détentions mat2k'!$A51)</f>
        <v>1</v>
      </c>
      <c r="K51" s="70" t="e">
        <f>VLOOKUP('Liste détentions mat2k'!$A51,#REF!,13,FALSE)</f>
        <v>#REF!</v>
      </c>
    </row>
    <row r="52" spans="1:11">
      <c r="A52" s="63" t="str">
        <f>CONCATENATE('Liste détentions mat2k'!$B52,"-",'Liste détentions mat2k'!$D52,"-",'Liste détentions mat2k'!$F52,"-",'Liste détentions mat2k'!$H52)</f>
        <v>13066-19--3</v>
      </c>
      <c r="B52" s="72">
        <v>13066</v>
      </c>
      <c r="C52" s="65" t="s">
        <v>77</v>
      </c>
      <c r="D52" s="65">
        <v>19</v>
      </c>
      <c r="E52" s="65" t="s">
        <v>1172</v>
      </c>
      <c r="F52" s="65"/>
      <c r="G52" s="65"/>
      <c r="H52" s="65">
        <v>3</v>
      </c>
      <c r="I52" s="65" t="s">
        <v>71</v>
      </c>
      <c r="J52" s="65">
        <f>COUNTIF('SUIVI DES VERIFICATIONS'!$A$3:$A$912,'Liste détentions mat2k'!$A52)</f>
        <v>1</v>
      </c>
      <c r="K52" s="66" t="e">
        <f>VLOOKUP('Liste détentions mat2k'!$A52,#REF!,13,FALSE)</f>
        <v>#REF!</v>
      </c>
    </row>
    <row r="53" spans="1:11">
      <c r="A53" s="67" t="str">
        <f>CONCATENATE('Liste détentions mat2k'!$B53,"-",'Liste détentions mat2k'!$D53,"-",'Liste détentions mat2k'!$F53,"-",'Liste détentions mat2k'!$H53)</f>
        <v>13066-20--0</v>
      </c>
      <c r="B53" s="71">
        <v>13066</v>
      </c>
      <c r="C53" s="69" t="s">
        <v>77</v>
      </c>
      <c r="D53" s="69">
        <v>20</v>
      </c>
      <c r="E53" s="69" t="s">
        <v>1173</v>
      </c>
      <c r="F53" s="69"/>
      <c r="G53" s="69"/>
      <c r="H53" s="69">
        <v>0</v>
      </c>
      <c r="I53" s="69" t="s">
        <v>62</v>
      </c>
      <c r="J53" s="69">
        <f>COUNTIF('SUIVI DES VERIFICATIONS'!$A$3:$A$912,'Liste détentions mat2k'!$A53)</f>
        <v>1</v>
      </c>
      <c r="K53" s="70" t="e">
        <f>VLOOKUP('Liste détentions mat2k'!$A53,#REF!,13,FALSE)</f>
        <v>#REF!</v>
      </c>
    </row>
    <row r="54" spans="1:11">
      <c r="A54" s="63" t="str">
        <f>CONCATENATE('Liste détentions mat2k'!$B54,"-",'Liste détentions mat2k'!$D54,"-",'Liste détentions mat2k'!$F54,"-",'Liste détentions mat2k'!$H54)</f>
        <v>13066-20--1</v>
      </c>
      <c r="B54" s="72">
        <v>13066</v>
      </c>
      <c r="C54" s="65" t="s">
        <v>77</v>
      </c>
      <c r="D54" s="65">
        <v>20</v>
      </c>
      <c r="E54" s="65" t="s">
        <v>1173</v>
      </c>
      <c r="F54" s="65"/>
      <c r="G54" s="65"/>
      <c r="H54" s="65">
        <v>1</v>
      </c>
      <c r="I54" s="65" t="s">
        <v>63</v>
      </c>
      <c r="J54" s="65">
        <f>COUNTIF('SUIVI DES VERIFICATIONS'!$A$3:$A$912,'Liste détentions mat2k'!$A54)</f>
        <v>1</v>
      </c>
      <c r="K54" s="66" t="e">
        <f>VLOOKUP('Liste détentions mat2k'!$A54,#REF!,13,FALSE)</f>
        <v>#REF!</v>
      </c>
    </row>
    <row r="55" spans="1:11">
      <c r="A55" s="67" t="str">
        <f>CONCATENATE('Liste détentions mat2k'!$B55,"-",'Liste détentions mat2k'!$D55,"-",'Liste détentions mat2k'!$F55,"-",'Liste détentions mat2k'!$H55)</f>
        <v>13066-20--2</v>
      </c>
      <c r="B55" s="71">
        <v>13066</v>
      </c>
      <c r="C55" s="69" t="s">
        <v>77</v>
      </c>
      <c r="D55" s="69">
        <v>20</v>
      </c>
      <c r="E55" s="69" t="s">
        <v>1173</v>
      </c>
      <c r="F55" s="69"/>
      <c r="G55" s="69"/>
      <c r="H55" s="69">
        <v>2</v>
      </c>
      <c r="I55" s="69" t="s">
        <v>61</v>
      </c>
      <c r="J55" s="69">
        <f>COUNTIF('SUIVI DES VERIFICATIONS'!$A$3:$A$912,'Liste détentions mat2k'!$A55)</f>
        <v>1</v>
      </c>
      <c r="K55" s="70" t="e">
        <f>VLOOKUP('Liste détentions mat2k'!$A55,#REF!,13,FALSE)</f>
        <v>#REF!</v>
      </c>
    </row>
    <row r="56" spans="1:11">
      <c r="A56" s="63" t="str">
        <f>CONCATENATE('Liste détentions mat2k'!$B56,"-",'Liste détentions mat2k'!$D56,"-",'Liste détentions mat2k'!$F56,"-",'Liste détentions mat2k'!$H56)</f>
        <v>13066-30--0</v>
      </c>
      <c r="B56" s="72">
        <v>13066</v>
      </c>
      <c r="C56" s="65" t="s">
        <v>77</v>
      </c>
      <c r="D56" s="65">
        <v>30</v>
      </c>
      <c r="E56" s="65" t="s">
        <v>1174</v>
      </c>
      <c r="F56" s="65"/>
      <c r="G56" s="65"/>
      <c r="H56" s="65">
        <v>0</v>
      </c>
      <c r="I56" s="65" t="s">
        <v>83</v>
      </c>
      <c r="J56" s="65">
        <f>COUNTIF('SUIVI DES VERIFICATIONS'!$A$3:$A$912,'Liste détentions mat2k'!$A56)</f>
        <v>1</v>
      </c>
      <c r="K56" s="66" t="e">
        <f>VLOOKUP('Liste détentions mat2k'!$A56,#REF!,13,FALSE)</f>
        <v>#REF!</v>
      </c>
    </row>
    <row r="57" spans="1:11">
      <c r="A57" s="67" t="str">
        <f>CONCATENATE('Liste détentions mat2k'!$B57,"-",'Liste détentions mat2k'!$D57,"-",'Liste détentions mat2k'!$F57,"-",'Liste détentions mat2k'!$H57)</f>
        <v>13066-30--3</v>
      </c>
      <c r="B57" s="71">
        <v>13066</v>
      </c>
      <c r="C57" s="69" t="s">
        <v>77</v>
      </c>
      <c r="D57" s="69">
        <v>30</v>
      </c>
      <c r="E57" s="69" t="s">
        <v>1174</v>
      </c>
      <c r="F57" s="69"/>
      <c r="G57" s="69"/>
      <c r="H57" s="69">
        <v>3</v>
      </c>
      <c r="I57" s="69" t="s">
        <v>54</v>
      </c>
      <c r="J57" s="69">
        <f>COUNTIF('SUIVI DES VERIFICATIONS'!$A$3:$A$912,'Liste détentions mat2k'!$A57)</f>
        <v>1</v>
      </c>
      <c r="K57" s="70" t="e">
        <f>VLOOKUP('Liste détentions mat2k'!$A57,#REF!,13,FALSE)</f>
        <v>#REF!</v>
      </c>
    </row>
    <row r="58" spans="1:11">
      <c r="A58" s="63" t="str">
        <f>CONCATENATE('Liste détentions mat2k'!$B58,"-",'Liste détentions mat2k'!$D58,"-",'Liste détentions mat2k'!$F58,"-",'Liste détentions mat2k'!$H58)</f>
        <v>13066-30--4</v>
      </c>
      <c r="B58" s="72">
        <v>13066</v>
      </c>
      <c r="C58" s="65" t="s">
        <v>77</v>
      </c>
      <c r="D58" s="65">
        <v>30</v>
      </c>
      <c r="E58" s="65" t="s">
        <v>1174</v>
      </c>
      <c r="F58" s="65"/>
      <c r="G58" s="65"/>
      <c r="H58" s="65">
        <v>4</v>
      </c>
      <c r="I58" s="65" t="s">
        <v>84</v>
      </c>
      <c r="J58" s="65">
        <f>COUNTIF('SUIVI DES VERIFICATIONS'!$A$3:$A$912,'Liste détentions mat2k'!$A58)</f>
        <v>1</v>
      </c>
      <c r="K58" s="66" t="e">
        <f>VLOOKUP('Liste détentions mat2k'!$A58,#REF!,13,FALSE)</f>
        <v>#REF!</v>
      </c>
    </row>
    <row r="59" spans="1:11">
      <c r="A59" s="67" t="str">
        <f>CONCATENATE('Liste détentions mat2k'!$B59,"-",'Liste détentions mat2k'!$D59,"-",'Liste détentions mat2k'!$F59,"-",'Liste détentions mat2k'!$H59)</f>
        <v>13070-0-0-0</v>
      </c>
      <c r="B59" s="71">
        <v>13070</v>
      </c>
      <c r="C59" s="69" t="s">
        <v>85</v>
      </c>
      <c r="D59" s="69">
        <v>0</v>
      </c>
      <c r="E59" s="69" t="s">
        <v>1168</v>
      </c>
      <c r="F59" s="69">
        <v>0</v>
      </c>
      <c r="G59" s="69" t="s">
        <v>1158</v>
      </c>
      <c r="H59" s="69">
        <v>0</v>
      </c>
      <c r="I59" s="69" t="s">
        <v>86</v>
      </c>
      <c r="J59" s="69">
        <f>COUNTIF('SUIVI DES VERIFICATIONS'!$A$3:$A$912,'Liste détentions mat2k'!$A59)</f>
        <v>1</v>
      </c>
      <c r="K59" s="70" t="e">
        <f>VLOOKUP('Liste détentions mat2k'!$A59,#REF!,13,FALSE)</f>
        <v>#REF!</v>
      </c>
    </row>
    <row r="60" spans="1:11">
      <c r="A60" s="63" t="str">
        <f>CONCATENATE('Liste détentions mat2k'!$B60,"-",'Liste détentions mat2k'!$D60,"-",'Liste détentions mat2k'!$F60,"-",'Liste détentions mat2k'!$H60)</f>
        <v>13070-0-1-0</v>
      </c>
      <c r="B60" s="72">
        <v>13070</v>
      </c>
      <c r="C60" s="65" t="s">
        <v>85</v>
      </c>
      <c r="D60" s="65">
        <v>0</v>
      </c>
      <c r="E60" s="65" t="s">
        <v>1168</v>
      </c>
      <c r="F60" s="65">
        <v>1</v>
      </c>
      <c r="G60" s="65" t="s">
        <v>1175</v>
      </c>
      <c r="H60" s="65">
        <v>0</v>
      </c>
      <c r="I60" s="65" t="s">
        <v>87</v>
      </c>
      <c r="J60" s="65">
        <f>COUNTIF('SUIVI DES VERIFICATIONS'!$A$3:$A$912,'Liste détentions mat2k'!$A60)</f>
        <v>1</v>
      </c>
      <c r="K60" s="66" t="e">
        <f>VLOOKUP('Liste détentions mat2k'!$A60,#REF!,13,FALSE)</f>
        <v>#REF!</v>
      </c>
    </row>
    <row r="61" spans="1:11">
      <c r="A61" s="67" t="str">
        <f>CONCATENATE('Liste détentions mat2k'!$B61,"-",'Liste détentions mat2k'!$D61,"-",'Liste détentions mat2k'!$F61,"-",'Liste détentions mat2k'!$H61)</f>
        <v>13070-0-1-1</v>
      </c>
      <c r="B61" s="71">
        <v>13070</v>
      </c>
      <c r="C61" s="69" t="s">
        <v>85</v>
      </c>
      <c r="D61" s="69">
        <v>0</v>
      </c>
      <c r="E61" s="69" t="s">
        <v>1168</v>
      </c>
      <c r="F61" s="69">
        <v>1</v>
      </c>
      <c r="G61" s="69" t="s">
        <v>1175</v>
      </c>
      <c r="H61" s="69">
        <v>1</v>
      </c>
      <c r="I61" s="69" t="s">
        <v>88</v>
      </c>
      <c r="J61" s="69">
        <f>COUNTIF('SUIVI DES VERIFICATIONS'!$A$3:$A$912,'Liste détentions mat2k'!$A61)</f>
        <v>1</v>
      </c>
      <c r="K61" s="70" t="e">
        <f>VLOOKUP('Liste détentions mat2k'!$A61,#REF!,13,FALSE)</f>
        <v>#REF!</v>
      </c>
    </row>
    <row r="62" spans="1:11">
      <c r="A62" s="63" t="str">
        <f>CONCATENATE('Liste détentions mat2k'!$B62,"-",'Liste détentions mat2k'!$D62,"-",'Liste détentions mat2k'!$F62,"-",'Liste détentions mat2k'!$H62)</f>
        <v>13070-10-1-3</v>
      </c>
      <c r="B62" s="72">
        <v>13070</v>
      </c>
      <c r="C62" s="65" t="s">
        <v>85</v>
      </c>
      <c r="D62" s="65">
        <v>10</v>
      </c>
      <c r="E62" s="65" t="s">
        <v>1163</v>
      </c>
      <c r="F62" s="65">
        <v>1</v>
      </c>
      <c r="G62" s="65" t="s">
        <v>1165</v>
      </c>
      <c r="H62" s="65">
        <v>3</v>
      </c>
      <c r="I62" s="65" t="s">
        <v>65</v>
      </c>
      <c r="J62" s="65">
        <f>COUNTIF('SUIVI DES VERIFICATIONS'!$A$3:$A$912,'Liste détentions mat2k'!$A62)</f>
        <v>1</v>
      </c>
      <c r="K62" s="66" t="e">
        <f>VLOOKUP('Liste détentions mat2k'!$A62,#REF!,13,FALSE)</f>
        <v>#REF!</v>
      </c>
    </row>
    <row r="63" spans="1:11">
      <c r="A63" s="67" t="str">
        <f>CONCATENATE('Liste détentions mat2k'!$B63,"-",'Liste détentions mat2k'!$D63,"-",'Liste détentions mat2k'!$F63,"-",'Liste détentions mat2k'!$H63)</f>
        <v>13070-10-1-4</v>
      </c>
      <c r="B63" s="71">
        <v>13070</v>
      </c>
      <c r="C63" s="69" t="s">
        <v>85</v>
      </c>
      <c r="D63" s="69">
        <v>10</v>
      </c>
      <c r="E63" s="69" t="s">
        <v>1163</v>
      </c>
      <c r="F63" s="69">
        <v>1</v>
      </c>
      <c r="G63" s="69" t="s">
        <v>1165</v>
      </c>
      <c r="H63" s="69">
        <v>4</v>
      </c>
      <c r="I63" s="69" t="s">
        <v>78</v>
      </c>
      <c r="J63" s="69">
        <f>COUNTIF('SUIVI DES VERIFICATIONS'!$A$3:$A$912,'Liste détentions mat2k'!$A63)</f>
        <v>1</v>
      </c>
      <c r="K63" s="70" t="e">
        <f>VLOOKUP('Liste détentions mat2k'!$A63,#REF!,13,FALSE)</f>
        <v>#REF!</v>
      </c>
    </row>
    <row r="64" spans="1:11">
      <c r="A64" s="63" t="str">
        <f>CONCATENATE('Liste détentions mat2k'!$B64,"-",'Liste détentions mat2k'!$D64,"-",'Liste détentions mat2k'!$F64,"-",'Liste détentions mat2k'!$H64)</f>
        <v>13070-10-2-0</v>
      </c>
      <c r="B64" s="72">
        <v>13070</v>
      </c>
      <c r="C64" s="65" t="s">
        <v>85</v>
      </c>
      <c r="D64" s="65">
        <v>10</v>
      </c>
      <c r="E64" s="65" t="s">
        <v>1163</v>
      </c>
      <c r="F64" s="65">
        <v>2</v>
      </c>
      <c r="G64" s="65" t="s">
        <v>1164</v>
      </c>
      <c r="H64" s="65">
        <v>0</v>
      </c>
      <c r="I64" s="65" t="s">
        <v>89</v>
      </c>
      <c r="J64" s="65">
        <f>COUNTIF('SUIVI DES VERIFICATIONS'!$A$3:$A$912,'Liste détentions mat2k'!$A64)</f>
        <v>1</v>
      </c>
      <c r="K64" s="66" t="e">
        <f>VLOOKUP('Liste détentions mat2k'!$A64,#REF!,13,FALSE)</f>
        <v>#REF!</v>
      </c>
    </row>
    <row r="65" spans="1:11">
      <c r="A65" s="67" t="str">
        <f>CONCATENATE('Liste détentions mat2k'!$B65,"-",'Liste détentions mat2k'!$D65,"-",'Liste détentions mat2k'!$F65,"-",'Liste détentions mat2k'!$H65)</f>
        <v>13070-10-2-1</v>
      </c>
      <c r="B65" s="71">
        <v>13070</v>
      </c>
      <c r="C65" s="69" t="s">
        <v>85</v>
      </c>
      <c r="D65" s="69">
        <v>10</v>
      </c>
      <c r="E65" s="69" t="s">
        <v>1163</v>
      </c>
      <c r="F65" s="69">
        <v>2</v>
      </c>
      <c r="G65" s="69" t="s">
        <v>1164</v>
      </c>
      <c r="H65" s="69">
        <v>1</v>
      </c>
      <c r="I65" s="69" t="s">
        <v>90</v>
      </c>
      <c r="J65" s="69">
        <f>COUNTIF('SUIVI DES VERIFICATIONS'!$A$3:$A$912,'Liste détentions mat2k'!$A65)</f>
        <v>1</v>
      </c>
      <c r="K65" s="70" t="e">
        <f>VLOOKUP('Liste détentions mat2k'!$A65,#REF!,13,FALSE)</f>
        <v>#REF!</v>
      </c>
    </row>
    <row r="66" spans="1:11">
      <c r="A66" s="63" t="str">
        <f>CONCATENATE('Liste détentions mat2k'!$B66,"-",'Liste détentions mat2k'!$D66,"-",'Liste détentions mat2k'!$F66,"-",'Liste détentions mat2k'!$H66)</f>
        <v>13070-10-2-2</v>
      </c>
      <c r="B66" s="72">
        <v>13070</v>
      </c>
      <c r="C66" s="65" t="s">
        <v>85</v>
      </c>
      <c r="D66" s="65">
        <v>10</v>
      </c>
      <c r="E66" s="65" t="s">
        <v>1163</v>
      </c>
      <c r="F66" s="65">
        <v>2</v>
      </c>
      <c r="G66" s="65" t="s">
        <v>1164</v>
      </c>
      <c r="H66" s="65">
        <v>2</v>
      </c>
      <c r="I66" s="65" t="s">
        <v>91</v>
      </c>
      <c r="J66" s="65">
        <f>COUNTIF('SUIVI DES VERIFICATIONS'!$A$3:$A$912,'Liste détentions mat2k'!$A66)</f>
        <v>1</v>
      </c>
      <c r="K66" s="66" t="e">
        <f>VLOOKUP('Liste détentions mat2k'!$A66,#REF!,13,FALSE)</f>
        <v>#REF!</v>
      </c>
    </row>
    <row r="67" spans="1:11">
      <c r="A67" s="67" t="str">
        <f>CONCATENATE('Liste détentions mat2k'!$B67,"-",'Liste détentions mat2k'!$D67,"-",'Liste détentions mat2k'!$F67,"-",'Liste détentions mat2k'!$H67)</f>
        <v>13070-10-3-0</v>
      </c>
      <c r="B67" s="71">
        <v>13070</v>
      </c>
      <c r="C67" s="69" t="s">
        <v>85</v>
      </c>
      <c r="D67" s="69">
        <v>10</v>
      </c>
      <c r="E67" s="69" t="s">
        <v>1163</v>
      </c>
      <c r="F67" s="69">
        <v>3</v>
      </c>
      <c r="G67" s="69" t="s">
        <v>1176</v>
      </c>
      <c r="H67" s="69">
        <v>0</v>
      </c>
      <c r="I67" s="69" t="s">
        <v>92</v>
      </c>
      <c r="J67" s="69">
        <f>COUNTIF('SUIVI DES VERIFICATIONS'!$A$3:$A$912,'Liste détentions mat2k'!$A67)</f>
        <v>1</v>
      </c>
      <c r="K67" s="70" t="e">
        <f>VLOOKUP('Liste détentions mat2k'!$A67,#REF!,13,FALSE)</f>
        <v>#REF!</v>
      </c>
    </row>
    <row r="68" spans="1:11">
      <c r="A68" s="63" t="str">
        <f>CONCATENATE('Liste détentions mat2k'!$B68,"-",'Liste détentions mat2k'!$D68,"-",'Liste détentions mat2k'!$F68,"-",'Liste détentions mat2k'!$H68)</f>
        <v>13070-20-1-1</v>
      </c>
      <c r="B68" s="72">
        <v>13070</v>
      </c>
      <c r="C68" s="65" t="s">
        <v>85</v>
      </c>
      <c r="D68" s="65">
        <v>20</v>
      </c>
      <c r="E68" s="65" t="s">
        <v>1177</v>
      </c>
      <c r="F68" s="65">
        <v>1</v>
      </c>
      <c r="G68" s="65" t="s">
        <v>1166</v>
      </c>
      <c r="H68" s="65">
        <v>1</v>
      </c>
      <c r="I68" s="65" t="s">
        <v>62</v>
      </c>
      <c r="J68" s="65">
        <f>COUNTIF('SUIVI DES VERIFICATIONS'!$A$3:$A$912,'Liste détentions mat2k'!$A68)</f>
        <v>1</v>
      </c>
      <c r="K68" s="66" t="e">
        <f>VLOOKUP('Liste détentions mat2k'!$A68,#REF!,13,FALSE)</f>
        <v>#REF!</v>
      </c>
    </row>
    <row r="69" spans="1:11">
      <c r="A69" s="67" t="str">
        <f>CONCATENATE('Liste détentions mat2k'!$B69,"-",'Liste détentions mat2k'!$D69,"-",'Liste détentions mat2k'!$F69,"-",'Liste détentions mat2k'!$H69)</f>
        <v>13070-20-3-3</v>
      </c>
      <c r="B69" s="71">
        <v>13070</v>
      </c>
      <c r="C69" s="69" t="s">
        <v>85</v>
      </c>
      <c r="D69" s="69">
        <v>20</v>
      </c>
      <c r="E69" s="69" t="s">
        <v>1177</v>
      </c>
      <c r="F69" s="69">
        <v>3</v>
      </c>
      <c r="G69" s="69" t="s">
        <v>1161</v>
      </c>
      <c r="H69" s="69">
        <v>3</v>
      </c>
      <c r="I69" s="69" t="s">
        <v>61</v>
      </c>
      <c r="J69" s="69">
        <f>COUNTIF('SUIVI DES VERIFICATIONS'!$A$3:$A$912,'Liste détentions mat2k'!$A69)</f>
        <v>1</v>
      </c>
      <c r="K69" s="70" t="e">
        <f>VLOOKUP('Liste détentions mat2k'!$A69,#REF!,13,FALSE)</f>
        <v>#REF!</v>
      </c>
    </row>
    <row r="70" spans="1:11">
      <c r="A70" s="63" t="str">
        <f>CONCATENATE('Liste détentions mat2k'!$B70,"-",'Liste détentions mat2k'!$D70,"-",'Liste détentions mat2k'!$F70,"-",'Liste détentions mat2k'!$H70)</f>
        <v>13070-30-1-1</v>
      </c>
      <c r="B70" s="72">
        <v>13070</v>
      </c>
      <c r="C70" s="65" t="s">
        <v>85</v>
      </c>
      <c r="D70" s="65">
        <v>30</v>
      </c>
      <c r="E70" s="65" t="s">
        <v>51</v>
      </c>
      <c r="F70" s="65">
        <v>1</v>
      </c>
      <c r="G70" s="65" t="s">
        <v>53</v>
      </c>
      <c r="H70" s="65">
        <v>1</v>
      </c>
      <c r="I70" s="65" t="s">
        <v>93</v>
      </c>
      <c r="J70" s="65">
        <f>COUNTIF('SUIVI DES VERIFICATIONS'!$A$3:$A$912,'Liste détentions mat2k'!$A70)</f>
        <v>1</v>
      </c>
      <c r="K70" s="66" t="e">
        <f>VLOOKUP('Liste détentions mat2k'!$A70,#REF!,13,FALSE)</f>
        <v>#REF!</v>
      </c>
    </row>
    <row r="71" spans="1:11">
      <c r="A71" s="67" t="str">
        <f>CONCATENATE('Liste détentions mat2k'!$B71,"-",'Liste détentions mat2k'!$D71,"-",'Liste détentions mat2k'!$F71,"-",'Liste détentions mat2k'!$H71)</f>
        <v>13070-30-1-5</v>
      </c>
      <c r="B71" s="71">
        <v>13070</v>
      </c>
      <c r="C71" s="69" t="s">
        <v>85</v>
      </c>
      <c r="D71" s="69">
        <v>30</v>
      </c>
      <c r="E71" s="69" t="s">
        <v>51</v>
      </c>
      <c r="F71" s="69">
        <v>1</v>
      </c>
      <c r="G71" s="69" t="s">
        <v>53</v>
      </c>
      <c r="H71" s="69">
        <v>5</v>
      </c>
      <c r="I71" s="69" t="s">
        <v>94</v>
      </c>
      <c r="J71" s="69">
        <f>COUNTIF('SUIVI DES VERIFICATIONS'!$A$3:$A$912,'Liste détentions mat2k'!$A71)</f>
        <v>1</v>
      </c>
      <c r="K71" s="70" t="e">
        <f>VLOOKUP('Liste détentions mat2k'!$A71,#REF!,13,FALSE)</f>
        <v>#REF!</v>
      </c>
    </row>
    <row r="72" spans="1:11">
      <c r="A72" s="63" t="str">
        <f>CONCATENATE('Liste détentions mat2k'!$B72,"-",'Liste détentions mat2k'!$D72,"-",'Liste détentions mat2k'!$F72,"-",'Liste détentions mat2k'!$H72)</f>
        <v>13070-30-1-6</v>
      </c>
      <c r="B72" s="72">
        <v>13070</v>
      </c>
      <c r="C72" s="65" t="s">
        <v>85</v>
      </c>
      <c r="D72" s="65">
        <v>30</v>
      </c>
      <c r="E72" s="65" t="s">
        <v>51</v>
      </c>
      <c r="F72" s="65">
        <v>1</v>
      </c>
      <c r="G72" s="65" t="s">
        <v>53</v>
      </c>
      <c r="H72" s="65">
        <v>6</v>
      </c>
      <c r="I72" s="65" t="s">
        <v>95</v>
      </c>
      <c r="J72" s="65">
        <f>COUNTIF('SUIVI DES VERIFICATIONS'!$A$3:$A$912,'Liste détentions mat2k'!$A72)</f>
        <v>1</v>
      </c>
      <c r="K72" s="66" t="e">
        <f>VLOOKUP('Liste détentions mat2k'!$A72,#REF!,13,FALSE)</f>
        <v>#REF!</v>
      </c>
    </row>
    <row r="73" spans="1:11">
      <c r="A73" s="67" t="str">
        <f>CONCATENATE('Liste détentions mat2k'!$B73,"-",'Liste détentions mat2k'!$D73,"-",'Liste détentions mat2k'!$F73,"-",'Liste détentions mat2k'!$H73)</f>
        <v>13070-30-2-0</v>
      </c>
      <c r="B73" s="71">
        <v>13070</v>
      </c>
      <c r="C73" s="69" t="s">
        <v>85</v>
      </c>
      <c r="D73" s="69">
        <v>30</v>
      </c>
      <c r="E73" s="69" t="s">
        <v>51</v>
      </c>
      <c r="F73" s="69">
        <v>2</v>
      </c>
      <c r="G73" s="69" t="s">
        <v>1178</v>
      </c>
      <c r="H73" s="69">
        <v>0</v>
      </c>
      <c r="I73" s="69" t="s">
        <v>96</v>
      </c>
      <c r="J73" s="69">
        <f>COUNTIF('SUIVI DES VERIFICATIONS'!$A$3:$A$912,'Liste détentions mat2k'!$A73)</f>
        <v>1</v>
      </c>
      <c r="K73" s="70" t="e">
        <f>VLOOKUP('Liste détentions mat2k'!$A73,#REF!,13,FALSE)</f>
        <v>#REF!</v>
      </c>
    </row>
    <row r="74" spans="1:11">
      <c r="A74" s="63" t="str">
        <f>CONCATENATE('Liste détentions mat2k'!$B74,"-",'Liste détentions mat2k'!$D74,"-",'Liste détentions mat2k'!$F74,"-",'Liste détentions mat2k'!$H74)</f>
        <v>13717-20--0</v>
      </c>
      <c r="B74" s="72">
        <v>13717</v>
      </c>
      <c r="C74" s="65" t="s">
        <v>97</v>
      </c>
      <c r="D74" s="65">
        <v>20</v>
      </c>
      <c r="E74" s="65" t="s">
        <v>1163</v>
      </c>
      <c r="F74" s="65"/>
      <c r="G74" s="65"/>
      <c r="H74" s="65">
        <v>0</v>
      </c>
      <c r="I74" s="65" t="s">
        <v>66</v>
      </c>
      <c r="J74" s="65">
        <f>COUNTIF('SUIVI DES VERIFICATIONS'!$A$3:$A$912,'Liste détentions mat2k'!$A74)</f>
        <v>1</v>
      </c>
      <c r="K74" s="66" t="e">
        <f>VLOOKUP('Liste détentions mat2k'!$A74,#REF!,13,FALSE)</f>
        <v>#REF!</v>
      </c>
    </row>
    <row r="75" spans="1:11">
      <c r="A75" s="67" t="str">
        <f>CONCATENATE('Liste détentions mat2k'!$B75,"-",'Liste détentions mat2k'!$D75,"-",'Liste détentions mat2k'!$F75,"-",'Liste détentions mat2k'!$H75)</f>
        <v>13717-20--1</v>
      </c>
      <c r="B75" s="71">
        <v>13717</v>
      </c>
      <c r="C75" s="69" t="s">
        <v>97</v>
      </c>
      <c r="D75" s="69">
        <v>20</v>
      </c>
      <c r="E75" s="69" t="s">
        <v>1163</v>
      </c>
      <c r="F75" s="69"/>
      <c r="G75" s="69"/>
      <c r="H75" s="69">
        <v>1</v>
      </c>
      <c r="I75" s="69" t="s">
        <v>67</v>
      </c>
      <c r="J75" s="69">
        <f>COUNTIF('SUIVI DES VERIFICATIONS'!$A$3:$A$912,'Liste détentions mat2k'!$A75)</f>
        <v>1</v>
      </c>
      <c r="K75" s="70" t="e">
        <f>VLOOKUP('Liste détentions mat2k'!$A75,#REF!,13,FALSE)</f>
        <v>#REF!</v>
      </c>
    </row>
    <row r="76" spans="1:11">
      <c r="A76" s="63" t="str">
        <f>CONCATENATE('Liste détentions mat2k'!$B76,"-",'Liste détentions mat2k'!$D76,"-",'Liste détentions mat2k'!$F76,"-",'Liste détentions mat2k'!$H76)</f>
        <v>13717-20--4</v>
      </c>
      <c r="B76" s="72">
        <v>13717</v>
      </c>
      <c r="C76" s="65" t="s">
        <v>97</v>
      </c>
      <c r="D76" s="65">
        <v>20</v>
      </c>
      <c r="E76" s="65" t="s">
        <v>1163</v>
      </c>
      <c r="F76" s="65"/>
      <c r="G76" s="65"/>
      <c r="H76" s="65">
        <v>4</v>
      </c>
      <c r="I76" s="65" t="s">
        <v>49</v>
      </c>
      <c r="J76" s="65">
        <f>COUNTIF('SUIVI DES VERIFICATIONS'!$A$3:$A$912,'Liste détentions mat2k'!$A76)</f>
        <v>1</v>
      </c>
      <c r="K76" s="66" t="e">
        <f>VLOOKUP('Liste détentions mat2k'!$A76,#REF!,13,FALSE)</f>
        <v>#REF!</v>
      </c>
    </row>
    <row r="77" spans="1:11">
      <c r="A77" s="67" t="str">
        <f>CONCATENATE('Liste détentions mat2k'!$B77,"-",'Liste détentions mat2k'!$D77,"-",'Liste détentions mat2k'!$F77,"-",'Liste détentions mat2k'!$H77)</f>
        <v>13717-21--0</v>
      </c>
      <c r="B77" s="71">
        <v>13717</v>
      </c>
      <c r="C77" s="69" t="s">
        <v>97</v>
      </c>
      <c r="D77" s="69">
        <v>21</v>
      </c>
      <c r="E77" s="69" t="s">
        <v>1158</v>
      </c>
      <c r="F77" s="69"/>
      <c r="G77" s="69"/>
      <c r="H77" s="69">
        <v>0</v>
      </c>
      <c r="I77" s="69" t="s">
        <v>59</v>
      </c>
      <c r="J77" s="69">
        <f>COUNTIF('SUIVI DES VERIFICATIONS'!$A$3:$A$912,'Liste détentions mat2k'!$A77)</f>
        <v>1</v>
      </c>
      <c r="K77" s="70" t="e">
        <f>VLOOKUP('Liste détentions mat2k'!$A77,#REF!,13,FALSE)</f>
        <v>#REF!</v>
      </c>
    </row>
    <row r="78" spans="1:11">
      <c r="A78" s="63" t="str">
        <f>CONCATENATE('Liste détentions mat2k'!$B78,"-",'Liste détentions mat2k'!$D78,"-",'Liste détentions mat2k'!$F78,"-",'Liste détentions mat2k'!$H78)</f>
        <v>13717-21--1</v>
      </c>
      <c r="B78" s="72">
        <v>13717</v>
      </c>
      <c r="C78" s="65" t="s">
        <v>97</v>
      </c>
      <c r="D78" s="65">
        <v>21</v>
      </c>
      <c r="E78" s="65" t="s">
        <v>1158</v>
      </c>
      <c r="F78" s="65"/>
      <c r="G78" s="65"/>
      <c r="H78" s="65">
        <v>1</v>
      </c>
      <c r="I78" s="65" t="s">
        <v>70</v>
      </c>
      <c r="J78" s="65">
        <f>COUNTIF('SUIVI DES VERIFICATIONS'!$A$3:$A$912,'Liste détentions mat2k'!$A78)</f>
        <v>1</v>
      </c>
      <c r="K78" s="66" t="e">
        <f>VLOOKUP('Liste détentions mat2k'!$A78,#REF!,13,FALSE)</f>
        <v>#REF!</v>
      </c>
    </row>
    <row r="79" spans="1:11">
      <c r="A79" s="67" t="str">
        <f>CONCATENATE('Liste détentions mat2k'!$B79,"-",'Liste détentions mat2k'!$D79,"-",'Liste détentions mat2k'!$F79,"-",'Liste détentions mat2k'!$H79)</f>
        <v>13717-22--0</v>
      </c>
      <c r="B79" s="71">
        <v>13717</v>
      </c>
      <c r="C79" s="69" t="s">
        <v>97</v>
      </c>
      <c r="D79" s="69">
        <v>22</v>
      </c>
      <c r="E79" s="69" t="s">
        <v>1179</v>
      </c>
      <c r="F79" s="69"/>
      <c r="G79" s="69"/>
      <c r="H79" s="69">
        <v>0</v>
      </c>
      <c r="I79" s="69" t="s">
        <v>62</v>
      </c>
      <c r="J79" s="69">
        <f>COUNTIF('SUIVI DES VERIFICATIONS'!$A$3:$A$912,'Liste détentions mat2k'!$A79)</f>
        <v>1</v>
      </c>
      <c r="K79" s="70" t="e">
        <f>VLOOKUP('Liste détentions mat2k'!$A79,#REF!,13,FALSE)</f>
        <v>#REF!</v>
      </c>
    </row>
    <row r="80" spans="1:11">
      <c r="A80" s="63" t="str">
        <f>CONCATENATE('Liste détentions mat2k'!$B80,"-",'Liste détentions mat2k'!$D80,"-",'Liste détentions mat2k'!$F80,"-",'Liste détentions mat2k'!$H80)</f>
        <v>13717-22--1</v>
      </c>
      <c r="B80" s="72">
        <v>13717</v>
      </c>
      <c r="C80" s="65" t="s">
        <v>97</v>
      </c>
      <c r="D80" s="65">
        <v>22</v>
      </c>
      <c r="E80" s="65" t="s">
        <v>1179</v>
      </c>
      <c r="F80" s="65"/>
      <c r="G80" s="65"/>
      <c r="H80" s="65">
        <v>1</v>
      </c>
      <c r="I80" s="65" t="s">
        <v>63</v>
      </c>
      <c r="J80" s="65">
        <f>COUNTIF('SUIVI DES VERIFICATIONS'!$A$3:$A$912,'Liste détentions mat2k'!$A80)</f>
        <v>1</v>
      </c>
      <c r="K80" s="66" t="e">
        <f>VLOOKUP('Liste détentions mat2k'!$A80,#REF!,13,FALSE)</f>
        <v>#REF!</v>
      </c>
    </row>
    <row r="81" spans="1:11">
      <c r="A81" s="67" t="str">
        <f>CONCATENATE('Liste détentions mat2k'!$B81,"-",'Liste détentions mat2k'!$D81,"-",'Liste détentions mat2k'!$F81,"-",'Liste détentions mat2k'!$H81)</f>
        <v>13717-22--2</v>
      </c>
      <c r="B81" s="71">
        <v>13717</v>
      </c>
      <c r="C81" s="69" t="s">
        <v>97</v>
      </c>
      <c r="D81" s="69">
        <v>22</v>
      </c>
      <c r="E81" s="69" t="s">
        <v>1179</v>
      </c>
      <c r="F81" s="69"/>
      <c r="G81" s="69"/>
      <c r="H81" s="69">
        <v>2</v>
      </c>
      <c r="I81" s="69" t="s">
        <v>61</v>
      </c>
      <c r="J81" s="69">
        <f>COUNTIF('SUIVI DES VERIFICATIONS'!$A$3:$A$912,'Liste détentions mat2k'!$A81)</f>
        <v>1</v>
      </c>
      <c r="K81" s="70" t="e">
        <f>VLOOKUP('Liste détentions mat2k'!$A81,#REF!,13,FALSE)</f>
        <v>#REF!</v>
      </c>
    </row>
    <row r="82" spans="1:11">
      <c r="A82" s="63" t="str">
        <f>CONCATENATE('Liste détentions mat2k'!$B82,"-",'Liste détentions mat2k'!$D82,"-",'Liste détentions mat2k'!$F82,"-",'Liste détentions mat2k'!$H82)</f>
        <v>13717-23--0</v>
      </c>
      <c r="B82" s="72">
        <v>13717</v>
      </c>
      <c r="C82" s="65" t="s">
        <v>97</v>
      </c>
      <c r="D82" s="65">
        <v>23</v>
      </c>
      <c r="E82" s="65" t="s">
        <v>51</v>
      </c>
      <c r="F82" s="65"/>
      <c r="G82" s="65"/>
      <c r="H82" s="65">
        <v>0</v>
      </c>
      <c r="I82" s="65" t="s">
        <v>53</v>
      </c>
      <c r="J82" s="65">
        <f>COUNTIF('SUIVI DES VERIFICATIONS'!$A$3:$A$912,'Liste détentions mat2k'!$A82)</f>
        <v>1</v>
      </c>
      <c r="K82" s="66" t="e">
        <f>VLOOKUP('Liste détentions mat2k'!$A82,#REF!,13,FALSE)</f>
        <v>#REF!</v>
      </c>
    </row>
    <row r="83" spans="1:11">
      <c r="A83" s="67" t="str">
        <f>CONCATENATE('Liste détentions mat2k'!$B83,"-",'Liste détentions mat2k'!$D83,"-",'Liste détentions mat2k'!$F83,"-",'Liste détentions mat2k'!$H83)</f>
        <v>13717-23--2</v>
      </c>
      <c r="B83" s="71">
        <v>13717</v>
      </c>
      <c r="C83" s="69" t="s">
        <v>97</v>
      </c>
      <c r="D83" s="69">
        <v>23</v>
      </c>
      <c r="E83" s="69" t="s">
        <v>51</v>
      </c>
      <c r="F83" s="69"/>
      <c r="G83" s="69"/>
      <c r="H83" s="69">
        <v>2</v>
      </c>
      <c r="I83" s="69" t="s">
        <v>48</v>
      </c>
      <c r="J83" s="69">
        <f>COUNTIF('SUIVI DES VERIFICATIONS'!$A$3:$A$912,'Liste détentions mat2k'!$A83)</f>
        <v>1</v>
      </c>
      <c r="K83" s="70" t="e">
        <f>VLOOKUP('Liste détentions mat2k'!$A83,#REF!,13,FALSE)</f>
        <v>#REF!</v>
      </c>
    </row>
    <row r="84" spans="1:11">
      <c r="A84" s="63" t="str">
        <f>CONCATENATE('Liste détentions mat2k'!$B84,"-",'Liste détentions mat2k'!$D84,"-",'Liste détentions mat2k'!$F84,"-",'Liste détentions mat2k'!$H84)</f>
        <v>13717-24--0</v>
      </c>
      <c r="B84" s="72">
        <v>13717</v>
      </c>
      <c r="C84" s="65" t="s">
        <v>97</v>
      </c>
      <c r="D84" s="65">
        <v>24</v>
      </c>
      <c r="E84" s="65" t="s">
        <v>98</v>
      </c>
      <c r="F84" s="65"/>
      <c r="G84" s="65"/>
      <c r="H84" s="65">
        <v>0</v>
      </c>
      <c r="I84" s="65" t="s">
        <v>98</v>
      </c>
      <c r="J84" s="65">
        <f>COUNTIF('SUIVI DES VERIFICATIONS'!$A$3:$A$912,'Liste détentions mat2k'!$A84)</f>
        <v>1</v>
      </c>
      <c r="K84" s="66" t="e">
        <f>VLOOKUP('Liste détentions mat2k'!$A84,#REF!,13,FALSE)</f>
        <v>#REF!</v>
      </c>
    </row>
    <row r="85" spans="1:11">
      <c r="A85" s="67" t="str">
        <f>CONCATENATE('Liste détentions mat2k'!$B85,"-",'Liste détentions mat2k'!$D85,"-",'Liste détentions mat2k'!$F85,"-",'Liste détentions mat2k'!$H85)</f>
        <v>13805-10--1</v>
      </c>
      <c r="B85" s="71">
        <v>13805</v>
      </c>
      <c r="C85" s="69" t="s">
        <v>99</v>
      </c>
      <c r="D85" s="69">
        <v>10</v>
      </c>
      <c r="E85" s="69" t="s">
        <v>1180</v>
      </c>
      <c r="F85" s="69"/>
      <c r="G85" s="69"/>
      <c r="H85" s="69">
        <v>1</v>
      </c>
      <c r="I85" s="69" t="s">
        <v>66</v>
      </c>
      <c r="J85" s="69">
        <f>COUNTIF('SUIVI DES VERIFICATIONS'!$A$3:$A$912,'Liste détentions mat2k'!$A85)</f>
        <v>1</v>
      </c>
      <c r="K85" s="70" t="e">
        <f>VLOOKUP('Liste détentions mat2k'!$A85,#REF!,13,FALSE)</f>
        <v>#REF!</v>
      </c>
    </row>
    <row r="86" spans="1:11">
      <c r="A86" s="63" t="str">
        <f>CONCATENATE('Liste détentions mat2k'!$B86,"-",'Liste détentions mat2k'!$D86,"-",'Liste détentions mat2k'!$F86,"-",'Liste détentions mat2k'!$H86)</f>
        <v>13805-10--2</v>
      </c>
      <c r="B86" s="72">
        <v>13805</v>
      </c>
      <c r="C86" s="65" t="s">
        <v>99</v>
      </c>
      <c r="D86" s="65">
        <v>10</v>
      </c>
      <c r="E86" s="65" t="s">
        <v>1180</v>
      </c>
      <c r="F86" s="65"/>
      <c r="G86" s="65"/>
      <c r="H86" s="65">
        <v>2</v>
      </c>
      <c r="I86" s="65" t="s">
        <v>67</v>
      </c>
      <c r="J86" s="65">
        <f>COUNTIF('SUIVI DES VERIFICATIONS'!$A$3:$A$912,'Liste détentions mat2k'!$A86)</f>
        <v>1</v>
      </c>
      <c r="K86" s="66" t="e">
        <f>VLOOKUP('Liste détentions mat2k'!$A86,#REF!,13,FALSE)</f>
        <v>#REF!</v>
      </c>
    </row>
    <row r="87" spans="1:11">
      <c r="A87" s="67" t="str">
        <f>CONCATENATE('Liste détentions mat2k'!$B87,"-",'Liste détentions mat2k'!$D87,"-",'Liste détentions mat2k'!$F87,"-",'Liste détentions mat2k'!$H87)</f>
        <v>13805-10--3</v>
      </c>
      <c r="B87" s="71">
        <v>13805</v>
      </c>
      <c r="C87" s="69" t="s">
        <v>99</v>
      </c>
      <c r="D87" s="69">
        <v>10</v>
      </c>
      <c r="E87" s="69" t="s">
        <v>1180</v>
      </c>
      <c r="F87" s="69"/>
      <c r="G87" s="69"/>
      <c r="H87" s="69">
        <v>3</v>
      </c>
      <c r="I87" s="69" t="s">
        <v>78</v>
      </c>
      <c r="J87" s="69">
        <f>COUNTIF('SUIVI DES VERIFICATIONS'!$A$3:$A$912,'Liste détentions mat2k'!$A87)</f>
        <v>1</v>
      </c>
      <c r="K87" s="70" t="e">
        <f>VLOOKUP('Liste détentions mat2k'!$A87,#REF!,13,FALSE)</f>
        <v>#REF!</v>
      </c>
    </row>
    <row r="88" spans="1:11">
      <c r="A88" s="63" t="str">
        <f>CONCATENATE('Liste détentions mat2k'!$B88,"-",'Liste détentions mat2k'!$D88,"-",'Liste détentions mat2k'!$F88,"-",'Liste détentions mat2k'!$H88)</f>
        <v>13805-10--4</v>
      </c>
      <c r="B88" s="72">
        <v>13805</v>
      </c>
      <c r="C88" s="65" t="s">
        <v>99</v>
      </c>
      <c r="D88" s="65">
        <v>10</v>
      </c>
      <c r="E88" s="65" t="s">
        <v>1180</v>
      </c>
      <c r="F88" s="65"/>
      <c r="G88" s="65"/>
      <c r="H88" s="65">
        <v>4</v>
      </c>
      <c r="I88" s="65" t="s">
        <v>100</v>
      </c>
      <c r="J88" s="65">
        <f>COUNTIF('SUIVI DES VERIFICATIONS'!$A$3:$A$912,'Liste détentions mat2k'!$A88)</f>
        <v>1</v>
      </c>
      <c r="K88" s="66" t="e">
        <f>VLOOKUP('Liste détentions mat2k'!$A88,#REF!,13,FALSE)</f>
        <v>#REF!</v>
      </c>
    </row>
    <row r="89" spans="1:11">
      <c r="A89" s="67" t="str">
        <f>CONCATENATE('Liste détentions mat2k'!$B89,"-",'Liste détentions mat2k'!$D89,"-",'Liste détentions mat2k'!$F89,"-",'Liste détentions mat2k'!$H89)</f>
        <v>13805-20--1</v>
      </c>
      <c r="B89" s="71">
        <v>13805</v>
      </c>
      <c r="C89" s="69" t="s">
        <v>99</v>
      </c>
      <c r="D89" s="69">
        <v>20</v>
      </c>
      <c r="E89" s="69" t="s">
        <v>1179</v>
      </c>
      <c r="F89" s="69"/>
      <c r="G89" s="69"/>
      <c r="H89" s="69">
        <v>1</v>
      </c>
      <c r="I89" s="69" t="s">
        <v>62</v>
      </c>
      <c r="J89" s="69">
        <f>COUNTIF('SUIVI DES VERIFICATIONS'!$A$3:$A$912,'Liste détentions mat2k'!$A89)</f>
        <v>1</v>
      </c>
      <c r="K89" s="70" t="e">
        <f>VLOOKUP('Liste détentions mat2k'!$A89,#REF!,13,FALSE)</f>
        <v>#REF!</v>
      </c>
    </row>
    <row r="90" spans="1:11">
      <c r="A90" s="63" t="str">
        <f>CONCATENATE('Liste détentions mat2k'!$B90,"-",'Liste détentions mat2k'!$D90,"-",'Liste détentions mat2k'!$F90,"-",'Liste détentions mat2k'!$H90)</f>
        <v>13805-20--2</v>
      </c>
      <c r="B90" s="72">
        <v>13805</v>
      </c>
      <c r="C90" s="65" t="s">
        <v>99</v>
      </c>
      <c r="D90" s="65">
        <v>20</v>
      </c>
      <c r="E90" s="65" t="s">
        <v>1179</v>
      </c>
      <c r="F90" s="65"/>
      <c r="G90" s="65"/>
      <c r="H90" s="65">
        <v>2</v>
      </c>
      <c r="I90" s="65" t="s">
        <v>61</v>
      </c>
      <c r="J90" s="65">
        <f>COUNTIF('SUIVI DES VERIFICATIONS'!$A$3:$A$912,'Liste détentions mat2k'!$A90)</f>
        <v>1</v>
      </c>
      <c r="K90" s="66" t="e">
        <f>VLOOKUP('Liste détentions mat2k'!$A90,#REF!,13,FALSE)</f>
        <v>#REF!</v>
      </c>
    </row>
    <row r="91" spans="1:11">
      <c r="A91" s="67" t="str">
        <f>CONCATENATE('Liste détentions mat2k'!$B91,"-",'Liste détentions mat2k'!$D91,"-",'Liste détentions mat2k'!$F91,"-",'Liste détentions mat2k'!$H91)</f>
        <v>13805-30--1</v>
      </c>
      <c r="B91" s="71">
        <v>13805</v>
      </c>
      <c r="C91" s="69" t="s">
        <v>99</v>
      </c>
      <c r="D91" s="69">
        <v>30</v>
      </c>
      <c r="E91" s="69" t="s">
        <v>51</v>
      </c>
      <c r="F91" s="69"/>
      <c r="G91" s="69"/>
      <c r="H91" s="69">
        <v>1</v>
      </c>
      <c r="I91" s="69" t="s">
        <v>101</v>
      </c>
      <c r="J91" s="69">
        <f>COUNTIF('SUIVI DES VERIFICATIONS'!$A$3:$A$912,'Liste détentions mat2k'!$A91)</f>
        <v>1</v>
      </c>
      <c r="K91" s="70" t="e">
        <f>VLOOKUP('Liste détentions mat2k'!$A91,#REF!,13,FALSE)</f>
        <v>#REF!</v>
      </c>
    </row>
    <row r="92" spans="1:11">
      <c r="A92" s="63" t="str">
        <f>CONCATENATE('Liste détentions mat2k'!$B92,"-",'Liste détentions mat2k'!$D92,"-",'Liste détentions mat2k'!$F92,"-",'Liste détentions mat2k'!$H92)</f>
        <v>13805-30--2</v>
      </c>
      <c r="B92" s="72">
        <v>13805</v>
      </c>
      <c r="C92" s="65" t="s">
        <v>99</v>
      </c>
      <c r="D92" s="65">
        <v>30</v>
      </c>
      <c r="E92" s="65" t="s">
        <v>51</v>
      </c>
      <c r="F92" s="65"/>
      <c r="G92" s="65"/>
      <c r="H92" s="65">
        <v>2</v>
      </c>
      <c r="I92" s="65" t="s">
        <v>48</v>
      </c>
      <c r="J92" s="65">
        <f>COUNTIF('SUIVI DES VERIFICATIONS'!$A$3:$A$912,'Liste détentions mat2k'!$A92)</f>
        <v>1</v>
      </c>
      <c r="K92" s="66" t="e">
        <f>VLOOKUP('Liste détentions mat2k'!$A92,#REF!,13,FALSE)</f>
        <v>#REF!</v>
      </c>
    </row>
    <row r="93" spans="1:11">
      <c r="A93" s="67" t="str">
        <f>CONCATENATE('Liste détentions mat2k'!$B93,"-",'Liste détentions mat2k'!$D93,"-",'Liste détentions mat2k'!$F93,"-",'Liste détentions mat2k'!$H93)</f>
        <v>13805-30--5</v>
      </c>
      <c r="B93" s="71">
        <v>13805</v>
      </c>
      <c r="C93" s="69" t="s">
        <v>99</v>
      </c>
      <c r="D93" s="69">
        <v>30</v>
      </c>
      <c r="E93" s="69" t="s">
        <v>51</v>
      </c>
      <c r="F93" s="69"/>
      <c r="G93" s="69"/>
      <c r="H93" s="69">
        <v>5</v>
      </c>
      <c r="I93" s="69" t="s">
        <v>53</v>
      </c>
      <c r="J93" s="69">
        <f>COUNTIF('SUIVI DES VERIFICATIONS'!$A$3:$A$912,'Liste détentions mat2k'!$A93)</f>
        <v>1</v>
      </c>
      <c r="K93" s="70" t="e">
        <f>VLOOKUP('Liste détentions mat2k'!$A93,#REF!,13,FALSE)</f>
        <v>#REF!</v>
      </c>
    </row>
    <row r="94" spans="1:11">
      <c r="A94" s="63" t="str">
        <f>CONCATENATE('Liste détentions mat2k'!$B94,"-",'Liste détentions mat2k'!$D94,"-",'Liste détentions mat2k'!$F94,"-",'Liste détentions mat2k'!$H94)</f>
        <v>13805-30--7</v>
      </c>
      <c r="B94" s="72">
        <v>13805</v>
      </c>
      <c r="C94" s="65" t="s">
        <v>99</v>
      </c>
      <c r="D94" s="65">
        <v>30</v>
      </c>
      <c r="E94" s="65" t="s">
        <v>51</v>
      </c>
      <c r="F94" s="65"/>
      <c r="G94" s="65"/>
      <c r="H94" s="65">
        <v>7</v>
      </c>
      <c r="I94" s="65" t="s">
        <v>102</v>
      </c>
      <c r="J94" s="65">
        <f>COUNTIF('SUIVI DES VERIFICATIONS'!$A$3:$A$912,'Liste détentions mat2k'!$A94)</f>
        <v>1</v>
      </c>
      <c r="K94" s="66" t="e">
        <f>VLOOKUP('Liste détentions mat2k'!$A94,#REF!,13,FALSE)</f>
        <v>#REF!</v>
      </c>
    </row>
    <row r="95" spans="1:11">
      <c r="A95" s="67" t="str">
        <f>CONCATENATE('Liste détentions mat2k'!$B95,"-",'Liste détentions mat2k'!$D95,"-",'Liste détentions mat2k'!$F95,"-",'Liste détentions mat2k'!$H95)</f>
        <v>13805-40--1</v>
      </c>
      <c r="B95" s="71">
        <v>13805</v>
      </c>
      <c r="C95" s="69" t="s">
        <v>99</v>
      </c>
      <c r="D95" s="69">
        <v>40</v>
      </c>
      <c r="E95" s="69" t="s">
        <v>98</v>
      </c>
      <c r="F95" s="69"/>
      <c r="G95" s="69"/>
      <c r="H95" s="69">
        <v>1</v>
      </c>
      <c r="I95" s="69" t="s">
        <v>98</v>
      </c>
      <c r="J95" s="69">
        <f>COUNTIF('SUIVI DES VERIFICATIONS'!$A$3:$A$912,'Liste détentions mat2k'!$A95)</f>
        <v>1</v>
      </c>
      <c r="K95" s="70" t="e">
        <f>VLOOKUP('Liste détentions mat2k'!$A95,#REF!,13,FALSE)</f>
        <v>#REF!</v>
      </c>
    </row>
    <row r="96" spans="1:11">
      <c r="A96" s="63" t="str">
        <f>CONCATENATE('Liste détentions mat2k'!$B96,"-",'Liste détentions mat2k'!$D96,"-",'Liste détentions mat2k'!$F96,"-",'Liste détentions mat2k'!$H96)</f>
        <v>14400-1-0-1</v>
      </c>
      <c r="B96" s="72">
        <v>14400</v>
      </c>
      <c r="C96" s="65" t="s">
        <v>103</v>
      </c>
      <c r="D96" s="65">
        <v>1</v>
      </c>
      <c r="E96" s="65" t="s">
        <v>1181</v>
      </c>
      <c r="F96" s="65">
        <v>0</v>
      </c>
      <c r="G96" s="65" t="s">
        <v>1182</v>
      </c>
      <c r="H96" s="65">
        <v>1</v>
      </c>
      <c r="I96" s="65" t="s">
        <v>67</v>
      </c>
      <c r="J96" s="65">
        <f>COUNTIF('SUIVI DES VERIFICATIONS'!$A$3:$A$912,'Liste détentions mat2k'!$A96)</f>
        <v>1</v>
      </c>
      <c r="K96" s="66" t="e">
        <f>VLOOKUP('Liste détentions mat2k'!$A96,#REF!,13,FALSE)</f>
        <v>#REF!</v>
      </c>
    </row>
    <row r="97" spans="1:11">
      <c r="A97" s="67" t="str">
        <f>CONCATENATE('Liste détentions mat2k'!$B97,"-",'Liste détentions mat2k'!$D97,"-",'Liste détentions mat2k'!$F97,"-",'Liste détentions mat2k'!$H97)</f>
        <v>14400-1-1-0</v>
      </c>
      <c r="B97" s="71">
        <v>14400</v>
      </c>
      <c r="C97" s="69" t="s">
        <v>103</v>
      </c>
      <c r="D97" s="69">
        <v>1</v>
      </c>
      <c r="E97" s="69" t="s">
        <v>1181</v>
      </c>
      <c r="F97" s="69">
        <v>1</v>
      </c>
      <c r="G97" s="69" t="s">
        <v>1172</v>
      </c>
      <c r="H97" s="69">
        <v>0</v>
      </c>
      <c r="I97" s="69" t="s">
        <v>65</v>
      </c>
      <c r="J97" s="69">
        <f>COUNTIF('SUIVI DES VERIFICATIONS'!$A$3:$A$912,'Liste détentions mat2k'!$A97)</f>
        <v>1</v>
      </c>
      <c r="K97" s="70" t="e">
        <f>VLOOKUP('Liste détentions mat2k'!$A97,#REF!,13,FALSE)</f>
        <v>#REF!</v>
      </c>
    </row>
    <row r="98" spans="1:11">
      <c r="A98" s="63" t="str">
        <f>CONCATENATE('Liste détentions mat2k'!$B98,"-",'Liste détentions mat2k'!$D98,"-",'Liste détentions mat2k'!$F98,"-",'Liste détentions mat2k'!$H98)</f>
        <v>14400-1-2-0</v>
      </c>
      <c r="B98" s="72">
        <v>14400</v>
      </c>
      <c r="C98" s="65" t="s">
        <v>103</v>
      </c>
      <c r="D98" s="65">
        <v>1</v>
      </c>
      <c r="E98" s="65" t="s">
        <v>1181</v>
      </c>
      <c r="F98" s="65">
        <v>2</v>
      </c>
      <c r="G98" s="65" t="s">
        <v>1158</v>
      </c>
      <c r="H98" s="65">
        <v>0</v>
      </c>
      <c r="I98" s="65" t="s">
        <v>104</v>
      </c>
      <c r="J98" s="65">
        <f>COUNTIF('SUIVI DES VERIFICATIONS'!$A$3:$A$912,'Liste détentions mat2k'!$A98)</f>
        <v>1</v>
      </c>
      <c r="K98" s="66" t="e">
        <f>VLOOKUP('Liste détentions mat2k'!$A98,#REF!,13,FALSE)</f>
        <v>#REF!</v>
      </c>
    </row>
    <row r="99" spans="1:11">
      <c r="A99" s="67" t="str">
        <f>CONCATENATE('Liste détentions mat2k'!$B99,"-",'Liste détentions mat2k'!$D99,"-",'Liste détentions mat2k'!$F99,"-",'Liste détentions mat2k'!$H99)</f>
        <v>14400-1-4-0</v>
      </c>
      <c r="B99" s="71">
        <v>14400</v>
      </c>
      <c r="C99" s="69" t="s">
        <v>103</v>
      </c>
      <c r="D99" s="69">
        <v>1</v>
      </c>
      <c r="E99" s="69" t="s">
        <v>1181</v>
      </c>
      <c r="F99" s="69">
        <v>4</v>
      </c>
      <c r="G99" s="69" t="s">
        <v>105</v>
      </c>
      <c r="H99" s="69">
        <v>0</v>
      </c>
      <c r="I99" s="69" t="s">
        <v>106</v>
      </c>
      <c r="J99" s="69">
        <f>COUNTIF('SUIVI DES VERIFICATIONS'!$A$3:$A$912,'Liste détentions mat2k'!$A99)</f>
        <v>1</v>
      </c>
      <c r="K99" s="70" t="e">
        <f>VLOOKUP('Liste détentions mat2k'!$A99,#REF!,13,FALSE)</f>
        <v>#REF!</v>
      </c>
    </row>
    <row r="100" spans="1:11">
      <c r="A100" s="63" t="str">
        <f>CONCATENATE('Liste détentions mat2k'!$B100,"-",'Liste détentions mat2k'!$D100,"-",'Liste détentions mat2k'!$F100,"-",'Liste détentions mat2k'!$H100)</f>
        <v>14400-1-4-1</v>
      </c>
      <c r="B100" s="72">
        <v>14400</v>
      </c>
      <c r="C100" s="65" t="s">
        <v>103</v>
      </c>
      <c r="D100" s="65">
        <v>1</v>
      </c>
      <c r="E100" s="65" t="s">
        <v>1181</v>
      </c>
      <c r="F100" s="65">
        <v>4</v>
      </c>
      <c r="G100" s="65" t="s">
        <v>105</v>
      </c>
      <c r="H100" s="65">
        <v>1</v>
      </c>
      <c r="I100" s="65" t="s">
        <v>107</v>
      </c>
      <c r="J100" s="65">
        <f>COUNTIF('SUIVI DES VERIFICATIONS'!$A$3:$A$912,'Liste détentions mat2k'!$A100)</f>
        <v>1</v>
      </c>
      <c r="K100" s="66" t="e">
        <f>VLOOKUP('Liste détentions mat2k'!$A100,#REF!,13,FALSE)</f>
        <v>#REF!</v>
      </c>
    </row>
    <row r="101" spans="1:11">
      <c r="A101" s="67" t="str">
        <f>CONCATENATE('Liste détentions mat2k'!$B101,"-",'Liste détentions mat2k'!$D101,"-",'Liste détentions mat2k'!$F101,"-",'Liste détentions mat2k'!$H101)</f>
        <v>14400-2-0-1</v>
      </c>
      <c r="B101" s="71">
        <v>14400</v>
      </c>
      <c r="C101" s="69" t="s">
        <v>103</v>
      </c>
      <c r="D101" s="69">
        <v>2</v>
      </c>
      <c r="E101" s="69" t="s">
        <v>51</v>
      </c>
      <c r="F101" s="69">
        <v>0</v>
      </c>
      <c r="G101" s="69" t="s">
        <v>51</v>
      </c>
      <c r="H101" s="69">
        <v>1</v>
      </c>
      <c r="I101" s="69" t="s">
        <v>53</v>
      </c>
      <c r="J101" s="69">
        <f>COUNTIF('SUIVI DES VERIFICATIONS'!$A$3:$A$912,'Liste détentions mat2k'!$A101)</f>
        <v>1</v>
      </c>
      <c r="K101" s="70" t="e">
        <f>VLOOKUP('Liste détentions mat2k'!$A101,#REF!,13,FALSE)</f>
        <v>#REF!</v>
      </c>
    </row>
    <row r="102" spans="1:11">
      <c r="A102" s="63" t="str">
        <f>CONCATENATE('Liste détentions mat2k'!$B102,"-",'Liste détentions mat2k'!$D102,"-",'Liste détentions mat2k'!$F102,"-",'Liste détentions mat2k'!$H102)</f>
        <v>14400-2-0-3</v>
      </c>
      <c r="B102" s="72">
        <v>14400</v>
      </c>
      <c r="C102" s="65" t="s">
        <v>103</v>
      </c>
      <c r="D102" s="65">
        <v>2</v>
      </c>
      <c r="E102" s="65" t="s">
        <v>51</v>
      </c>
      <c r="F102" s="65">
        <v>0</v>
      </c>
      <c r="G102" s="65" t="s">
        <v>51</v>
      </c>
      <c r="H102" s="65">
        <v>3</v>
      </c>
      <c r="I102" s="65" t="s">
        <v>108</v>
      </c>
      <c r="J102" s="65">
        <f>COUNTIF('SUIVI DES VERIFICATIONS'!$A$3:$A$912,'Liste détentions mat2k'!$A102)</f>
        <v>1</v>
      </c>
      <c r="K102" s="66" t="e">
        <f>VLOOKUP('Liste détentions mat2k'!$A102,#REF!,13,FALSE)</f>
        <v>#REF!</v>
      </c>
    </row>
    <row r="103" spans="1:11">
      <c r="A103" s="67" t="str">
        <f>CONCATENATE('Liste détentions mat2k'!$B103,"-",'Liste détentions mat2k'!$D103,"-",'Liste détentions mat2k'!$F103,"-",'Liste détentions mat2k'!$H103)</f>
        <v>14400-2-0-4</v>
      </c>
      <c r="B103" s="71">
        <v>14400</v>
      </c>
      <c r="C103" s="69" t="s">
        <v>103</v>
      </c>
      <c r="D103" s="69">
        <v>2</v>
      </c>
      <c r="E103" s="69" t="s">
        <v>51</v>
      </c>
      <c r="F103" s="69">
        <v>0</v>
      </c>
      <c r="G103" s="69" t="s">
        <v>51</v>
      </c>
      <c r="H103" s="69">
        <v>4</v>
      </c>
      <c r="I103" s="69" t="s">
        <v>109</v>
      </c>
      <c r="J103" s="69">
        <f>COUNTIF('SUIVI DES VERIFICATIONS'!$A$3:$A$912,'Liste détentions mat2k'!$A103)</f>
        <v>1</v>
      </c>
      <c r="K103" s="70" t="e">
        <f>VLOOKUP('Liste détentions mat2k'!$A103,#REF!,13,FALSE)</f>
        <v>#REF!</v>
      </c>
    </row>
    <row r="104" spans="1:11">
      <c r="A104" s="63" t="str">
        <f>CONCATENATE('Liste détentions mat2k'!$B104,"-",'Liste détentions mat2k'!$D104,"-",'Liste détentions mat2k'!$F104,"-",'Liste détentions mat2k'!$H104)</f>
        <v>14400-2-0-5</v>
      </c>
      <c r="B104" s="72">
        <v>14400</v>
      </c>
      <c r="C104" s="65" t="s">
        <v>103</v>
      </c>
      <c r="D104" s="65">
        <v>2</v>
      </c>
      <c r="E104" s="65" t="s">
        <v>51</v>
      </c>
      <c r="F104" s="65">
        <v>0</v>
      </c>
      <c r="G104" s="65" t="s">
        <v>51</v>
      </c>
      <c r="H104" s="65">
        <v>5</v>
      </c>
      <c r="I104" s="65" t="s">
        <v>54</v>
      </c>
      <c r="J104" s="65">
        <f>COUNTIF('SUIVI DES VERIFICATIONS'!$A$3:$A$912,'Liste détentions mat2k'!$A104)</f>
        <v>1</v>
      </c>
      <c r="K104" s="66" t="e">
        <f>VLOOKUP('Liste détentions mat2k'!$A104,#REF!,13,FALSE)</f>
        <v>#REF!</v>
      </c>
    </row>
    <row r="105" spans="1:11">
      <c r="A105" s="67" t="str">
        <f>CONCATENATE('Liste détentions mat2k'!$B105,"-",'Liste détentions mat2k'!$D105,"-",'Liste détentions mat2k'!$F105,"-",'Liste détentions mat2k'!$H105)</f>
        <v>14400-2-0-6</v>
      </c>
      <c r="B105" s="71">
        <v>14400</v>
      </c>
      <c r="C105" s="69" t="s">
        <v>103</v>
      </c>
      <c r="D105" s="69">
        <v>2</v>
      </c>
      <c r="E105" s="69" t="s">
        <v>51</v>
      </c>
      <c r="F105" s="69">
        <v>0</v>
      </c>
      <c r="G105" s="69" t="s">
        <v>51</v>
      </c>
      <c r="H105" s="69">
        <v>6</v>
      </c>
      <c r="I105" s="69" t="s">
        <v>84</v>
      </c>
      <c r="J105" s="69">
        <f>COUNTIF('SUIVI DES VERIFICATIONS'!$A$3:$A$912,'Liste détentions mat2k'!$A105)</f>
        <v>1</v>
      </c>
      <c r="K105" s="70" t="e">
        <f>VLOOKUP('Liste détentions mat2k'!$A105,#REF!,13,FALSE)</f>
        <v>#REF!</v>
      </c>
    </row>
    <row r="106" spans="1:11">
      <c r="A106" s="63" t="str">
        <f>CONCATENATE('Liste détentions mat2k'!$B106,"-",'Liste détentions mat2k'!$D106,"-",'Liste détentions mat2k'!$F106,"-",'Liste détentions mat2k'!$H106)</f>
        <v>14400-3-2-0</v>
      </c>
      <c r="B106" s="72">
        <v>14400</v>
      </c>
      <c r="C106" s="65" t="s">
        <v>103</v>
      </c>
      <c r="D106" s="65">
        <v>3</v>
      </c>
      <c r="E106" s="65" t="s">
        <v>1183</v>
      </c>
      <c r="F106" s="65">
        <v>2</v>
      </c>
      <c r="G106" s="65" t="s">
        <v>61</v>
      </c>
      <c r="H106" s="65">
        <v>0</v>
      </c>
      <c r="I106" s="65" t="s">
        <v>61</v>
      </c>
      <c r="J106" s="65">
        <f>COUNTIF('SUIVI DES VERIFICATIONS'!$A$3:$A$912,'Liste détentions mat2k'!$A106)</f>
        <v>1</v>
      </c>
      <c r="K106" s="66" t="e">
        <f>VLOOKUP('Liste détentions mat2k'!$A106,#REF!,13,FALSE)</f>
        <v>#REF!</v>
      </c>
    </row>
    <row r="107" spans="1:11">
      <c r="A107" s="67" t="str">
        <f>CONCATENATE('Liste détentions mat2k'!$B107,"-",'Liste détentions mat2k'!$D107,"-",'Liste détentions mat2k'!$F107,"-",'Liste détentions mat2k'!$H107)</f>
        <v>14410-20-10-0</v>
      </c>
      <c r="B107" s="71">
        <v>14410</v>
      </c>
      <c r="C107" s="69" t="s">
        <v>110</v>
      </c>
      <c r="D107" s="69">
        <v>20</v>
      </c>
      <c r="E107" s="69" t="s">
        <v>1157</v>
      </c>
      <c r="F107" s="69">
        <v>10</v>
      </c>
      <c r="G107" s="69" t="s">
        <v>1164</v>
      </c>
      <c r="H107" s="69">
        <v>0</v>
      </c>
      <c r="I107" s="69" t="s">
        <v>66</v>
      </c>
      <c r="J107" s="69">
        <f>COUNTIF('SUIVI DES VERIFICATIONS'!$A$3:$A$912,'Liste détentions mat2k'!$A107)</f>
        <v>1</v>
      </c>
      <c r="K107" s="70" t="e">
        <f>VLOOKUP('Liste détentions mat2k'!$A107,#REF!,13,FALSE)</f>
        <v>#REF!</v>
      </c>
    </row>
    <row r="108" spans="1:11">
      <c r="A108" s="63" t="str">
        <f>CONCATENATE('Liste détentions mat2k'!$B108,"-",'Liste détentions mat2k'!$D108,"-",'Liste détentions mat2k'!$F108,"-",'Liste détentions mat2k'!$H108)</f>
        <v>14410-20-10-1</v>
      </c>
      <c r="B108" s="72">
        <v>14410</v>
      </c>
      <c r="C108" s="65" t="s">
        <v>110</v>
      </c>
      <c r="D108" s="65">
        <v>20</v>
      </c>
      <c r="E108" s="65" t="s">
        <v>1157</v>
      </c>
      <c r="F108" s="65">
        <v>10</v>
      </c>
      <c r="G108" s="65" t="s">
        <v>1164</v>
      </c>
      <c r="H108" s="65">
        <v>1</v>
      </c>
      <c r="I108" s="65" t="s">
        <v>67</v>
      </c>
      <c r="J108" s="65">
        <f>COUNTIF('SUIVI DES VERIFICATIONS'!$A$3:$A$912,'Liste détentions mat2k'!$A108)</f>
        <v>1</v>
      </c>
      <c r="K108" s="66" t="e">
        <f>VLOOKUP('Liste détentions mat2k'!$A108,#REF!,13,FALSE)</f>
        <v>#REF!</v>
      </c>
    </row>
    <row r="109" spans="1:11">
      <c r="A109" s="67" t="str">
        <f>CONCATENATE('Liste détentions mat2k'!$B109,"-",'Liste détentions mat2k'!$D109,"-",'Liste détentions mat2k'!$F109,"-",'Liste détentions mat2k'!$H109)</f>
        <v>14410-20-10-2</v>
      </c>
      <c r="B109" s="71">
        <v>14410</v>
      </c>
      <c r="C109" s="69" t="s">
        <v>110</v>
      </c>
      <c r="D109" s="69">
        <v>20</v>
      </c>
      <c r="E109" s="69" t="s">
        <v>1157</v>
      </c>
      <c r="F109" s="69">
        <v>10</v>
      </c>
      <c r="G109" s="69" t="s">
        <v>1164</v>
      </c>
      <c r="H109" s="69">
        <v>2</v>
      </c>
      <c r="I109" s="69" t="s">
        <v>198</v>
      </c>
      <c r="J109" s="69">
        <f>COUNTIF('SUIVI DES VERIFICATIONS'!$A$3:$A$912,'Liste détentions mat2k'!$A109)</f>
        <v>1</v>
      </c>
      <c r="K109" s="70" t="e">
        <f>VLOOKUP('Liste détentions mat2k'!$A109,#REF!,13,FALSE)</f>
        <v>#REF!</v>
      </c>
    </row>
    <row r="110" spans="1:11">
      <c r="A110" s="63" t="str">
        <f>CONCATENATE('Liste détentions mat2k'!$B110,"-",'Liste détentions mat2k'!$D110,"-",'Liste détentions mat2k'!$F110,"-",'Liste détentions mat2k'!$H110)</f>
        <v>14410-20-25-1</v>
      </c>
      <c r="B110" s="72">
        <v>14410</v>
      </c>
      <c r="C110" s="65" t="s">
        <v>110</v>
      </c>
      <c r="D110" s="65">
        <v>20</v>
      </c>
      <c r="E110" s="65" t="s">
        <v>1157</v>
      </c>
      <c r="F110" s="65">
        <v>25</v>
      </c>
      <c r="G110" s="65" t="s">
        <v>1165</v>
      </c>
      <c r="H110" s="65">
        <v>1</v>
      </c>
      <c r="I110" s="65" t="s">
        <v>111</v>
      </c>
      <c r="J110" s="65">
        <f>COUNTIF('SUIVI DES VERIFICATIONS'!$A$3:$A$912,'Liste détentions mat2k'!$A110)</f>
        <v>1</v>
      </c>
      <c r="K110" s="66" t="e">
        <f>VLOOKUP('Liste détentions mat2k'!$A110,#REF!,13,FALSE)</f>
        <v>#REF!</v>
      </c>
    </row>
    <row r="111" spans="1:11">
      <c r="A111" s="67" t="str">
        <f>CONCATENATE('Liste détentions mat2k'!$B111,"-",'Liste détentions mat2k'!$D111,"-",'Liste détentions mat2k'!$F111,"-",'Liste détentions mat2k'!$H111)</f>
        <v>14410-20-30-0</v>
      </c>
      <c r="B111" s="71">
        <v>14410</v>
      </c>
      <c r="C111" s="69" t="s">
        <v>110</v>
      </c>
      <c r="D111" s="69">
        <v>20</v>
      </c>
      <c r="E111" s="69" t="s">
        <v>1157</v>
      </c>
      <c r="F111" s="69">
        <v>30</v>
      </c>
      <c r="G111" s="69" t="s">
        <v>59</v>
      </c>
      <c r="H111" s="69">
        <v>0</v>
      </c>
      <c r="I111" s="69" t="s">
        <v>112</v>
      </c>
      <c r="J111" s="69">
        <f>COUNTIF('SUIVI DES VERIFICATIONS'!$A$3:$A$912,'Liste détentions mat2k'!$A111)</f>
        <v>1</v>
      </c>
      <c r="K111" s="70" t="e">
        <f>VLOOKUP('Liste détentions mat2k'!$A111,#REF!,13,FALSE)</f>
        <v>#REF!</v>
      </c>
    </row>
    <row r="112" spans="1:11">
      <c r="A112" s="63" t="str">
        <f>CONCATENATE('Liste détentions mat2k'!$B112,"-",'Liste détentions mat2k'!$D112,"-",'Liste détentions mat2k'!$F112,"-",'Liste détentions mat2k'!$H112)</f>
        <v>14410-20-40-0</v>
      </c>
      <c r="B112" s="72">
        <v>14410</v>
      </c>
      <c r="C112" s="65" t="s">
        <v>110</v>
      </c>
      <c r="D112" s="65">
        <v>20</v>
      </c>
      <c r="E112" s="65" t="s">
        <v>1157</v>
      </c>
      <c r="F112" s="65">
        <v>40</v>
      </c>
      <c r="G112" s="65" t="s">
        <v>105</v>
      </c>
      <c r="H112" s="65">
        <v>0</v>
      </c>
      <c r="I112" s="65" t="s">
        <v>1184</v>
      </c>
      <c r="J112" s="65">
        <f>COUNTIF('SUIVI DES VERIFICATIONS'!$A$3:$A$912,'Liste détentions mat2k'!$A112)</f>
        <v>1</v>
      </c>
      <c r="K112" s="66" t="e">
        <f>VLOOKUP('Liste détentions mat2k'!$A112,#REF!,13,FALSE)</f>
        <v>#REF!</v>
      </c>
    </row>
    <row r="113" spans="1:11">
      <c r="A113" s="67" t="str">
        <f>CONCATENATE('Liste détentions mat2k'!$B113,"-",'Liste détentions mat2k'!$D113,"-",'Liste détentions mat2k'!$F113,"-",'Liste détentions mat2k'!$H113)</f>
        <v>14410-30-10-1</v>
      </c>
      <c r="B113" s="71">
        <v>14410</v>
      </c>
      <c r="C113" s="69" t="s">
        <v>110</v>
      </c>
      <c r="D113" s="69">
        <v>30</v>
      </c>
      <c r="E113" s="69" t="s">
        <v>1177</v>
      </c>
      <c r="F113" s="69">
        <v>10</v>
      </c>
      <c r="G113" s="69" t="s">
        <v>1185</v>
      </c>
      <c r="H113" s="69">
        <v>1</v>
      </c>
      <c r="I113" s="69" t="s">
        <v>61</v>
      </c>
      <c r="J113" s="69">
        <f>COUNTIF('SUIVI DES VERIFICATIONS'!$A$3:$A$912,'Liste détentions mat2k'!$A113)</f>
        <v>1</v>
      </c>
      <c r="K113" s="70" t="e">
        <f>VLOOKUP('Liste détentions mat2k'!$A113,#REF!,13,FALSE)</f>
        <v>#REF!</v>
      </c>
    </row>
    <row r="114" spans="1:11">
      <c r="A114" s="63" t="str">
        <f>CONCATENATE('Liste détentions mat2k'!$B114,"-",'Liste détentions mat2k'!$D114,"-",'Liste détentions mat2k'!$F114,"-",'Liste détentions mat2k'!$H114)</f>
        <v>14410-30-20-0</v>
      </c>
      <c r="B114" s="72">
        <v>14410</v>
      </c>
      <c r="C114" s="65" t="s">
        <v>110</v>
      </c>
      <c r="D114" s="65">
        <v>30</v>
      </c>
      <c r="E114" s="65" t="s">
        <v>1177</v>
      </c>
      <c r="F114" s="65">
        <v>20</v>
      </c>
      <c r="G114" s="65" t="s">
        <v>1186</v>
      </c>
      <c r="H114" s="65">
        <v>0</v>
      </c>
      <c r="I114" s="65" t="s">
        <v>113</v>
      </c>
      <c r="J114" s="65">
        <f>COUNTIF('SUIVI DES VERIFICATIONS'!$A$3:$A$912,'Liste détentions mat2k'!$A114)</f>
        <v>1</v>
      </c>
      <c r="K114" s="66" t="e">
        <f>VLOOKUP('Liste détentions mat2k'!$A114,#REF!,13,FALSE)</f>
        <v>#REF!</v>
      </c>
    </row>
    <row r="115" spans="1:11">
      <c r="A115" s="67" t="str">
        <f>CONCATENATE('Liste détentions mat2k'!$B115,"-",'Liste détentions mat2k'!$D115,"-",'Liste détentions mat2k'!$F115,"-",'Liste détentions mat2k'!$H115)</f>
        <v>14410-40-10-2</v>
      </c>
      <c r="B115" s="71">
        <v>14410</v>
      </c>
      <c r="C115" s="69" t="s">
        <v>110</v>
      </c>
      <c r="D115" s="69">
        <v>40</v>
      </c>
      <c r="E115" s="69" t="s">
        <v>51</v>
      </c>
      <c r="F115" s="69">
        <v>10</v>
      </c>
      <c r="G115" s="69" t="s">
        <v>53</v>
      </c>
      <c r="H115" s="69">
        <v>2</v>
      </c>
      <c r="I115" s="69" t="s">
        <v>54</v>
      </c>
      <c r="J115" s="69">
        <f>COUNTIF('SUIVI DES VERIFICATIONS'!$A$3:$A$912,'Liste détentions mat2k'!$A115)</f>
        <v>1</v>
      </c>
      <c r="K115" s="70" t="e">
        <f>VLOOKUP('Liste détentions mat2k'!$A115,#REF!,13,FALSE)</f>
        <v>#REF!</v>
      </c>
    </row>
    <row r="116" spans="1:11">
      <c r="A116" s="63" t="str">
        <f>CONCATENATE('Liste détentions mat2k'!$B116,"-",'Liste détentions mat2k'!$D116,"-",'Liste détentions mat2k'!$F116,"-",'Liste détentions mat2k'!$H116)</f>
        <v>14410-40-10-3</v>
      </c>
      <c r="B116" s="72">
        <v>14410</v>
      </c>
      <c r="C116" s="65" t="s">
        <v>110</v>
      </c>
      <c r="D116" s="65">
        <v>40</v>
      </c>
      <c r="E116" s="65" t="s">
        <v>51</v>
      </c>
      <c r="F116" s="65">
        <v>10</v>
      </c>
      <c r="G116" s="65" t="s">
        <v>53</v>
      </c>
      <c r="H116" s="65">
        <v>3</v>
      </c>
      <c r="I116" s="65" t="s">
        <v>50</v>
      </c>
      <c r="J116" s="65">
        <f>COUNTIF('SUIVI DES VERIFICATIONS'!$A$3:$A$912,'Liste détentions mat2k'!$A116)</f>
        <v>1</v>
      </c>
      <c r="K116" s="66" t="e">
        <f>VLOOKUP('Liste détentions mat2k'!$A116,#REF!,13,FALSE)</f>
        <v>#REF!</v>
      </c>
    </row>
    <row r="117" spans="1:11">
      <c r="A117" s="67" t="str">
        <f>CONCATENATE('Liste détentions mat2k'!$B117,"-",'Liste détentions mat2k'!$D117,"-",'Liste détentions mat2k'!$F117,"-",'Liste détentions mat2k'!$H117)</f>
        <v>14440-0--5</v>
      </c>
      <c r="B117" s="71">
        <v>14440</v>
      </c>
      <c r="C117" s="69" t="s">
        <v>114</v>
      </c>
      <c r="D117" s="69">
        <v>0</v>
      </c>
      <c r="E117" s="69" t="s">
        <v>1187</v>
      </c>
      <c r="F117" s="69"/>
      <c r="G117" s="69"/>
      <c r="H117" s="69">
        <v>5</v>
      </c>
      <c r="I117" s="69" t="s">
        <v>1188</v>
      </c>
      <c r="J117" s="69">
        <f>COUNTIF('SUIVI DES VERIFICATIONS'!$A$3:$A$912,'Liste détentions mat2k'!$A117)</f>
        <v>0</v>
      </c>
      <c r="K117" s="70" t="e">
        <f>VLOOKUP('Liste détentions mat2k'!$A117,#REF!,13,FALSE)</f>
        <v>#REF!</v>
      </c>
    </row>
    <row r="118" spans="1:11">
      <c r="A118" s="63" t="str">
        <f>CONCATENATE('Liste détentions mat2k'!$B118,"-",'Liste détentions mat2k'!$D118,"-",'Liste détentions mat2k'!$F118,"-",'Liste détentions mat2k'!$H118)</f>
        <v>14440-0--6</v>
      </c>
      <c r="B118" s="72">
        <v>14440</v>
      </c>
      <c r="C118" s="65" t="s">
        <v>114</v>
      </c>
      <c r="D118" s="65">
        <v>0</v>
      </c>
      <c r="E118" s="65" t="s">
        <v>1187</v>
      </c>
      <c r="F118" s="65"/>
      <c r="G118" s="65"/>
      <c r="H118" s="65">
        <v>6</v>
      </c>
      <c r="I118" s="65" t="s">
        <v>1189</v>
      </c>
      <c r="J118" s="65">
        <f>COUNTIF('SUIVI DES VERIFICATIONS'!$A$3:$A$912,'Liste détentions mat2k'!$A118)</f>
        <v>0</v>
      </c>
      <c r="K118" s="66" t="e">
        <f>VLOOKUP('Liste détentions mat2k'!$A118,#REF!,13,FALSE)</f>
        <v>#REF!</v>
      </c>
    </row>
    <row r="119" spans="1:11">
      <c r="A119" s="67" t="str">
        <f>CONCATENATE('Liste détentions mat2k'!$B119,"-",'Liste détentions mat2k'!$D119,"-",'Liste détentions mat2k'!$F119,"-",'Liste détentions mat2k'!$H119)</f>
        <v>14440-0--8</v>
      </c>
      <c r="B119" s="71">
        <v>14440</v>
      </c>
      <c r="C119" s="69" t="s">
        <v>114</v>
      </c>
      <c r="D119" s="69">
        <v>0</v>
      </c>
      <c r="E119" s="69" t="s">
        <v>1187</v>
      </c>
      <c r="F119" s="69"/>
      <c r="G119" s="69"/>
      <c r="H119" s="69">
        <v>8</v>
      </c>
      <c r="I119" s="69" t="s">
        <v>56</v>
      </c>
      <c r="J119" s="69">
        <f>COUNTIF('SUIVI DES VERIFICATIONS'!$A$3:$A$912,'Liste détentions mat2k'!$A119)</f>
        <v>0</v>
      </c>
      <c r="K119" s="70" t="e">
        <f>VLOOKUP('Liste détentions mat2k'!$A119,#REF!,13,FALSE)</f>
        <v>#REF!</v>
      </c>
    </row>
    <row r="120" spans="1:11">
      <c r="A120" s="63" t="str">
        <f>CONCATENATE('Liste détentions mat2k'!$B120,"-",'Liste détentions mat2k'!$D120,"-",'Liste détentions mat2k'!$F120,"-",'Liste détentions mat2k'!$H120)</f>
        <v>14440-1--0</v>
      </c>
      <c r="B120" s="72">
        <v>14440</v>
      </c>
      <c r="C120" s="65" t="s">
        <v>114</v>
      </c>
      <c r="D120" s="65">
        <v>1</v>
      </c>
      <c r="E120" s="65" t="s">
        <v>1190</v>
      </c>
      <c r="F120" s="65"/>
      <c r="G120" s="65"/>
      <c r="H120" s="65">
        <v>0</v>
      </c>
      <c r="I120" s="65" t="s">
        <v>1191</v>
      </c>
      <c r="J120" s="65">
        <f>COUNTIF('SUIVI DES VERIFICATIONS'!$A$3:$A$912,'Liste détentions mat2k'!$A120)</f>
        <v>0</v>
      </c>
      <c r="K120" s="66" t="e">
        <f>VLOOKUP('Liste détentions mat2k'!$A120,#REF!,13,FALSE)</f>
        <v>#REF!</v>
      </c>
    </row>
    <row r="121" spans="1:11">
      <c r="A121" s="67" t="str">
        <f>CONCATENATE('Liste détentions mat2k'!$B121,"-",'Liste détentions mat2k'!$D121,"-",'Liste détentions mat2k'!$F121,"-",'Liste détentions mat2k'!$H121)</f>
        <v>14440-2--0</v>
      </c>
      <c r="B121" s="71">
        <v>14440</v>
      </c>
      <c r="C121" s="69" t="s">
        <v>114</v>
      </c>
      <c r="D121" s="69">
        <v>2</v>
      </c>
      <c r="E121" s="69" t="s">
        <v>1168</v>
      </c>
      <c r="F121" s="69"/>
      <c r="G121" s="69"/>
      <c r="H121" s="69">
        <v>0</v>
      </c>
      <c r="I121" s="69" t="s">
        <v>1192</v>
      </c>
      <c r="J121" s="69">
        <f>COUNTIF('SUIVI DES VERIFICATIONS'!$A$3:$A$912,'Liste détentions mat2k'!$A121)</f>
        <v>0</v>
      </c>
      <c r="K121" s="70" t="e">
        <f>VLOOKUP('Liste détentions mat2k'!$A121,#REF!,13,FALSE)</f>
        <v>#REF!</v>
      </c>
    </row>
    <row r="122" spans="1:11">
      <c r="A122" s="63" t="str">
        <f>CONCATENATE('Liste détentions mat2k'!$B122,"-",'Liste détentions mat2k'!$D122,"-",'Liste détentions mat2k'!$F122,"-",'Liste détentions mat2k'!$H122)</f>
        <v>14440-2--1</v>
      </c>
      <c r="B122" s="72">
        <v>14440</v>
      </c>
      <c r="C122" s="65" t="s">
        <v>114</v>
      </c>
      <c r="D122" s="65">
        <v>2</v>
      </c>
      <c r="E122" s="65" t="s">
        <v>1168</v>
      </c>
      <c r="F122" s="65"/>
      <c r="G122" s="65"/>
      <c r="H122" s="65">
        <v>1</v>
      </c>
      <c r="I122" s="65" t="s">
        <v>1193</v>
      </c>
      <c r="J122" s="65">
        <f>COUNTIF('SUIVI DES VERIFICATIONS'!$A$3:$A$912,'Liste détentions mat2k'!$A122)</f>
        <v>0</v>
      </c>
      <c r="K122" s="66" t="e">
        <f>VLOOKUP('Liste détentions mat2k'!$A122,#REF!,13,FALSE)</f>
        <v>#REF!</v>
      </c>
    </row>
    <row r="123" spans="1:11">
      <c r="A123" s="67" t="str">
        <f>CONCATENATE('Liste détentions mat2k'!$B123,"-",'Liste détentions mat2k'!$D123,"-",'Liste détentions mat2k'!$F123,"-",'Liste détentions mat2k'!$H123)</f>
        <v>14440-3--1</v>
      </c>
      <c r="B123" s="71">
        <v>14440</v>
      </c>
      <c r="C123" s="69" t="s">
        <v>114</v>
      </c>
      <c r="D123" s="69">
        <v>3</v>
      </c>
      <c r="E123" s="69" t="s">
        <v>1194</v>
      </c>
      <c r="F123" s="69"/>
      <c r="G123" s="69"/>
      <c r="H123" s="69">
        <v>1</v>
      </c>
      <c r="I123" s="69" t="s">
        <v>61</v>
      </c>
      <c r="J123" s="69">
        <f>COUNTIF('SUIVI DES VERIFICATIONS'!$A$3:$A$912,'Liste détentions mat2k'!$A123)</f>
        <v>1</v>
      </c>
      <c r="K123" s="70" t="e">
        <f>VLOOKUP('Liste détentions mat2k'!$A123,#REF!,13,FALSE)</f>
        <v>#REF!</v>
      </c>
    </row>
    <row r="124" spans="1:11">
      <c r="A124" s="63" t="str">
        <f>CONCATENATE('Liste détentions mat2k'!$B124,"-",'Liste détentions mat2k'!$D124,"-",'Liste détentions mat2k'!$F124,"-",'Liste détentions mat2k'!$H124)</f>
        <v>14481-10--20</v>
      </c>
      <c r="B124" s="72">
        <v>14481</v>
      </c>
      <c r="C124" s="65" t="s">
        <v>117</v>
      </c>
      <c r="D124" s="65">
        <v>10</v>
      </c>
      <c r="E124" s="65" t="s">
        <v>1157</v>
      </c>
      <c r="F124" s="65"/>
      <c r="G124" s="65"/>
      <c r="H124" s="65">
        <v>20</v>
      </c>
      <c r="I124" s="65" t="s">
        <v>118</v>
      </c>
      <c r="J124" s="65">
        <f>COUNTIF('SUIVI DES VERIFICATIONS'!$A$3:$A$912,'Liste détentions mat2k'!$A124)</f>
        <v>1</v>
      </c>
      <c r="K124" s="66" t="e">
        <f>VLOOKUP('Liste détentions mat2k'!$A124,#REF!,13,FALSE)</f>
        <v>#REF!</v>
      </c>
    </row>
    <row r="125" spans="1:11">
      <c r="A125" s="67" t="str">
        <f>CONCATENATE('Liste détentions mat2k'!$B125,"-",'Liste détentions mat2k'!$D125,"-",'Liste détentions mat2k'!$F125,"-",'Liste détentions mat2k'!$H125)</f>
        <v>14481-70--20</v>
      </c>
      <c r="B125" s="71">
        <v>14481</v>
      </c>
      <c r="C125" s="69" t="s">
        <v>117</v>
      </c>
      <c r="D125" s="69">
        <v>70</v>
      </c>
      <c r="E125" s="69" t="s">
        <v>1179</v>
      </c>
      <c r="F125" s="69"/>
      <c r="G125" s="69"/>
      <c r="H125" s="69">
        <v>20</v>
      </c>
      <c r="I125" s="69" t="s">
        <v>78</v>
      </c>
      <c r="J125" s="69">
        <f>COUNTIF('SUIVI DES VERIFICATIONS'!$A$3:$A$912,'Liste détentions mat2k'!$A125)</f>
        <v>1</v>
      </c>
      <c r="K125" s="70" t="e">
        <f>VLOOKUP('Liste détentions mat2k'!$A125,#REF!,13,FALSE)</f>
        <v>#REF!</v>
      </c>
    </row>
    <row r="126" spans="1:11">
      <c r="A126" s="63" t="str">
        <f>CONCATENATE('Liste détentions mat2k'!$B126,"-",'Liste détentions mat2k'!$D126,"-",'Liste détentions mat2k'!$F126,"-",'Liste détentions mat2k'!$H126)</f>
        <v>14481-80--11</v>
      </c>
      <c r="B126" s="72">
        <v>14481</v>
      </c>
      <c r="C126" s="65" t="s">
        <v>117</v>
      </c>
      <c r="D126" s="65">
        <v>80</v>
      </c>
      <c r="E126" s="65" t="s">
        <v>1174</v>
      </c>
      <c r="F126" s="65"/>
      <c r="G126" s="65"/>
      <c r="H126" s="65">
        <v>11</v>
      </c>
      <c r="I126" s="65" t="s">
        <v>119</v>
      </c>
      <c r="J126" s="65">
        <f>COUNTIF('SUIVI DES VERIFICATIONS'!$A$3:$A$912,'Liste détentions mat2k'!$A126)</f>
        <v>1</v>
      </c>
      <c r="K126" s="66" t="e">
        <f>VLOOKUP('Liste détentions mat2k'!$A126,#REF!,13,FALSE)</f>
        <v>#REF!</v>
      </c>
    </row>
    <row r="127" spans="1:11">
      <c r="A127" s="67" t="str">
        <f>CONCATENATE('Liste détentions mat2k'!$B127,"-",'Liste détentions mat2k'!$D127,"-",'Liste détentions mat2k'!$F127,"-",'Liste détentions mat2k'!$H127)</f>
        <v>14481-80--12</v>
      </c>
      <c r="B127" s="71">
        <v>14481</v>
      </c>
      <c r="C127" s="69" t="s">
        <v>117</v>
      </c>
      <c r="D127" s="69">
        <v>80</v>
      </c>
      <c r="E127" s="69" t="s">
        <v>1174</v>
      </c>
      <c r="F127" s="69"/>
      <c r="G127" s="69"/>
      <c r="H127" s="69">
        <v>12</v>
      </c>
      <c r="I127" s="69" t="s">
        <v>50</v>
      </c>
      <c r="J127" s="69">
        <f>COUNTIF('SUIVI DES VERIFICATIONS'!$A$3:$A$912,'Liste détentions mat2k'!$A127)</f>
        <v>1</v>
      </c>
      <c r="K127" s="70" t="e">
        <f>VLOOKUP('Liste détentions mat2k'!$A127,#REF!,13,FALSE)</f>
        <v>#REF!</v>
      </c>
    </row>
    <row r="128" spans="1:11">
      <c r="A128" s="63" t="str">
        <f>CONCATENATE('Liste détentions mat2k'!$B128,"-",'Liste détentions mat2k'!$D128,"-",'Liste détentions mat2k'!$F128,"-",'Liste détentions mat2k'!$H128)</f>
        <v>14481-80--14</v>
      </c>
      <c r="B128" s="72">
        <v>14481</v>
      </c>
      <c r="C128" s="65" t="s">
        <v>117</v>
      </c>
      <c r="D128" s="65">
        <v>80</v>
      </c>
      <c r="E128" s="65" t="s">
        <v>1174</v>
      </c>
      <c r="F128" s="65"/>
      <c r="G128" s="65"/>
      <c r="H128" s="65">
        <v>14</v>
      </c>
      <c r="I128" s="65" t="s">
        <v>48</v>
      </c>
      <c r="J128" s="65">
        <f>COUNTIF('SUIVI DES VERIFICATIONS'!$A$3:$A$912,'Liste détentions mat2k'!$A128)</f>
        <v>1</v>
      </c>
      <c r="K128" s="66" t="e">
        <f>VLOOKUP('Liste détentions mat2k'!$A128,#REF!,13,FALSE)</f>
        <v>#REF!</v>
      </c>
    </row>
    <row r="129" spans="1:11">
      <c r="A129" s="67" t="str">
        <f>CONCATENATE('Liste détentions mat2k'!$B129,"-",'Liste détentions mat2k'!$D129,"-",'Liste détentions mat2k'!$F129,"-",'Liste détentions mat2k'!$H129)</f>
        <v>14590-10--2</v>
      </c>
      <c r="B129" s="71">
        <v>14590</v>
      </c>
      <c r="C129" s="69" t="s">
        <v>120</v>
      </c>
      <c r="D129" s="69">
        <v>10</v>
      </c>
      <c r="E129" s="69" t="s">
        <v>1163</v>
      </c>
      <c r="F129" s="69"/>
      <c r="G129" s="69"/>
      <c r="H129" s="69">
        <v>2</v>
      </c>
      <c r="I129" s="69" t="s">
        <v>121</v>
      </c>
      <c r="J129" s="69">
        <f>COUNTIF('SUIVI DES VERIFICATIONS'!$A$3:$A$912,'Liste détentions mat2k'!$A129)</f>
        <v>1</v>
      </c>
      <c r="K129" s="70" t="e">
        <f>VLOOKUP('Liste détentions mat2k'!$A129,#REF!,13,FALSE)</f>
        <v>#REF!</v>
      </c>
    </row>
    <row r="130" spans="1:11">
      <c r="A130" s="63" t="str">
        <f>CONCATENATE('Liste détentions mat2k'!$B130,"-",'Liste détentions mat2k'!$D130,"-",'Liste détentions mat2k'!$F130,"-",'Liste détentions mat2k'!$H130)</f>
        <v>14590-10--3</v>
      </c>
      <c r="B130" s="72">
        <v>14590</v>
      </c>
      <c r="C130" s="65" t="s">
        <v>120</v>
      </c>
      <c r="D130" s="65">
        <v>10</v>
      </c>
      <c r="E130" s="65" t="s">
        <v>1163</v>
      </c>
      <c r="F130" s="65"/>
      <c r="G130" s="65"/>
      <c r="H130" s="65">
        <v>3</v>
      </c>
      <c r="I130" s="65" t="s">
        <v>65</v>
      </c>
      <c r="J130" s="65">
        <f>COUNTIF('SUIVI DES VERIFICATIONS'!$A$3:$A$912,'Liste détentions mat2k'!$A130)</f>
        <v>1</v>
      </c>
      <c r="K130" s="66" t="e">
        <f>VLOOKUP('Liste détentions mat2k'!$A130,#REF!,13,FALSE)</f>
        <v>#REF!</v>
      </c>
    </row>
    <row r="131" spans="1:11">
      <c r="A131" s="67" t="str">
        <f>CONCATENATE('Liste détentions mat2k'!$B131,"-",'Liste détentions mat2k'!$D131,"-",'Liste détentions mat2k'!$F131,"-",'Liste détentions mat2k'!$H131)</f>
        <v>14590-11--1</v>
      </c>
      <c r="B131" s="71">
        <v>14590</v>
      </c>
      <c r="C131" s="69" t="s">
        <v>120</v>
      </c>
      <c r="D131" s="69">
        <v>11</v>
      </c>
      <c r="E131" s="69" t="s">
        <v>1179</v>
      </c>
      <c r="F131" s="69"/>
      <c r="G131" s="69"/>
      <c r="H131" s="69">
        <v>1</v>
      </c>
      <c r="I131" s="69" t="s">
        <v>122</v>
      </c>
      <c r="J131" s="69">
        <f>COUNTIF('SUIVI DES VERIFICATIONS'!$A$3:$A$912,'Liste détentions mat2k'!$A131)</f>
        <v>1</v>
      </c>
      <c r="K131" s="70" t="e">
        <f>VLOOKUP('Liste détentions mat2k'!$A131,#REF!,13,FALSE)</f>
        <v>#REF!</v>
      </c>
    </row>
    <row r="132" spans="1:11">
      <c r="A132" s="63" t="str">
        <f>CONCATENATE('Liste détentions mat2k'!$B132,"-",'Liste détentions mat2k'!$D132,"-",'Liste détentions mat2k'!$F132,"-",'Liste détentions mat2k'!$H132)</f>
        <v>14590-11--2</v>
      </c>
      <c r="B132" s="72">
        <v>14590</v>
      </c>
      <c r="C132" s="65" t="s">
        <v>120</v>
      </c>
      <c r="D132" s="65">
        <v>11</v>
      </c>
      <c r="E132" s="65" t="s">
        <v>1179</v>
      </c>
      <c r="F132" s="65"/>
      <c r="G132" s="65"/>
      <c r="H132" s="65">
        <v>2</v>
      </c>
      <c r="I132" s="65" t="s">
        <v>61</v>
      </c>
      <c r="J132" s="65">
        <f>COUNTIF('SUIVI DES VERIFICATIONS'!$A$3:$A$912,'Liste détentions mat2k'!$A132)</f>
        <v>1</v>
      </c>
      <c r="K132" s="66" t="e">
        <f>VLOOKUP('Liste détentions mat2k'!$A132,#REF!,13,FALSE)</f>
        <v>#REF!</v>
      </c>
    </row>
    <row r="133" spans="1:11">
      <c r="A133" s="67" t="str">
        <f>CONCATENATE('Liste détentions mat2k'!$B133,"-",'Liste détentions mat2k'!$D133,"-",'Liste détentions mat2k'!$F133,"-",'Liste détentions mat2k'!$H133)</f>
        <v>14590-11--3</v>
      </c>
      <c r="B133" s="71">
        <v>14590</v>
      </c>
      <c r="C133" s="69" t="s">
        <v>120</v>
      </c>
      <c r="D133" s="69">
        <v>11</v>
      </c>
      <c r="E133" s="69" t="s">
        <v>1179</v>
      </c>
      <c r="F133" s="69"/>
      <c r="G133" s="69"/>
      <c r="H133" s="69">
        <v>3</v>
      </c>
      <c r="I133" s="69" t="s">
        <v>62</v>
      </c>
      <c r="J133" s="69">
        <f>COUNTIF('SUIVI DES VERIFICATIONS'!$A$3:$A$912,'Liste détentions mat2k'!$A133)</f>
        <v>1</v>
      </c>
      <c r="K133" s="70" t="e">
        <f>VLOOKUP('Liste détentions mat2k'!$A133,#REF!,13,FALSE)</f>
        <v>#REF!</v>
      </c>
    </row>
    <row r="134" spans="1:11">
      <c r="A134" s="63" t="str">
        <f>CONCATENATE('Liste détentions mat2k'!$B134,"-",'Liste détentions mat2k'!$D134,"-",'Liste détentions mat2k'!$F134,"-",'Liste détentions mat2k'!$H134)</f>
        <v>14590-12--0</v>
      </c>
      <c r="B134" s="72">
        <v>14590</v>
      </c>
      <c r="C134" s="65" t="s">
        <v>120</v>
      </c>
      <c r="D134" s="65">
        <v>12</v>
      </c>
      <c r="E134" s="65" t="s">
        <v>1195</v>
      </c>
      <c r="F134" s="65"/>
      <c r="G134" s="65"/>
      <c r="H134" s="65">
        <v>0</v>
      </c>
      <c r="I134" s="65" t="s">
        <v>52</v>
      </c>
      <c r="J134" s="65">
        <f>COUNTIF('SUIVI DES VERIFICATIONS'!$A$3:$A$912,'Liste détentions mat2k'!$A134)</f>
        <v>1</v>
      </c>
      <c r="K134" s="66" t="e">
        <f>VLOOKUP('Liste détentions mat2k'!$A134,#REF!,13,FALSE)</f>
        <v>#REF!</v>
      </c>
    </row>
    <row r="135" spans="1:11">
      <c r="A135" s="67" t="str">
        <f>CONCATENATE('Liste détentions mat2k'!$B135,"-",'Liste détentions mat2k'!$D135,"-",'Liste détentions mat2k'!$F135,"-",'Liste détentions mat2k'!$H135)</f>
        <v>14983-10--0</v>
      </c>
      <c r="B135" s="71">
        <v>14983</v>
      </c>
      <c r="C135" s="69" t="s">
        <v>123</v>
      </c>
      <c r="D135" s="69">
        <v>10</v>
      </c>
      <c r="E135" s="69" t="s">
        <v>1163</v>
      </c>
      <c r="F135" s="69"/>
      <c r="G135" s="69"/>
      <c r="H135" s="69">
        <v>0</v>
      </c>
      <c r="I135" s="69" t="s">
        <v>1196</v>
      </c>
      <c r="J135" s="69">
        <f>COUNTIF('SUIVI DES VERIFICATIONS'!$A$3:$A$912,'Liste détentions mat2k'!$A135)</f>
        <v>1</v>
      </c>
      <c r="K135" s="70" t="e">
        <f>VLOOKUP('Liste détentions mat2k'!$A135,#REF!,13,FALSE)</f>
        <v>#REF!</v>
      </c>
    </row>
    <row r="136" spans="1:11">
      <c r="A136" s="63" t="str">
        <f>CONCATENATE('Liste détentions mat2k'!$B136,"-",'Liste détentions mat2k'!$D136,"-",'Liste détentions mat2k'!$F136,"-",'Liste détentions mat2k'!$H136)</f>
        <v>14983-10--5</v>
      </c>
      <c r="B136" s="72">
        <v>14983</v>
      </c>
      <c r="C136" s="65" t="s">
        <v>123</v>
      </c>
      <c r="D136" s="65">
        <v>10</v>
      </c>
      <c r="E136" s="65" t="s">
        <v>1163</v>
      </c>
      <c r="F136" s="65"/>
      <c r="G136" s="65"/>
      <c r="H136" s="65">
        <v>5</v>
      </c>
      <c r="I136" s="65" t="s">
        <v>48</v>
      </c>
      <c r="J136" s="65">
        <f>COUNTIF('SUIVI DES VERIFICATIONS'!$A$3:$A$912,'Liste détentions mat2k'!$A136)</f>
        <v>1</v>
      </c>
      <c r="K136" s="66" t="e">
        <f>VLOOKUP('Liste détentions mat2k'!$A136,#REF!,13,FALSE)</f>
        <v>#REF!</v>
      </c>
    </row>
    <row r="137" spans="1:11">
      <c r="A137" s="67" t="str">
        <f>CONCATENATE('Liste détentions mat2k'!$B137,"-",'Liste détentions mat2k'!$D137,"-",'Liste détentions mat2k'!$F137,"-",'Liste détentions mat2k'!$H137)</f>
        <v>14983-11--5</v>
      </c>
      <c r="B137" s="71">
        <v>14983</v>
      </c>
      <c r="C137" s="69" t="s">
        <v>123</v>
      </c>
      <c r="D137" s="69">
        <v>11</v>
      </c>
      <c r="E137" s="69" t="s">
        <v>1179</v>
      </c>
      <c r="F137" s="69"/>
      <c r="G137" s="69"/>
      <c r="H137" s="69">
        <v>5</v>
      </c>
      <c r="I137" s="69" t="s">
        <v>1197</v>
      </c>
      <c r="J137" s="69">
        <f>COUNTIF('SUIVI DES VERIFICATIONS'!$A$3:$A$912,'Liste détentions mat2k'!$A137)</f>
        <v>0</v>
      </c>
      <c r="K137" s="70" t="e">
        <f>VLOOKUP('Liste détentions mat2k'!$A137,#REF!,13,FALSE)</f>
        <v>#REF!</v>
      </c>
    </row>
    <row r="138" spans="1:11">
      <c r="A138" s="63" t="str">
        <f>CONCATENATE('Liste détentions mat2k'!$B138,"-",'Liste détentions mat2k'!$D138,"-",'Liste détentions mat2k'!$F138,"-",'Liste détentions mat2k'!$H138)</f>
        <v>15554-10--2</v>
      </c>
      <c r="B138" s="72">
        <v>15554</v>
      </c>
      <c r="C138" s="65" t="s">
        <v>124</v>
      </c>
      <c r="D138" s="65">
        <v>10</v>
      </c>
      <c r="E138" s="65" t="s">
        <v>51</v>
      </c>
      <c r="F138" s="65"/>
      <c r="G138" s="65"/>
      <c r="H138" s="65">
        <v>2</v>
      </c>
      <c r="I138" s="65" t="s">
        <v>48</v>
      </c>
      <c r="J138" s="65">
        <f>COUNTIF('SUIVI DES VERIFICATIONS'!$A$3:$A$912,'Liste détentions mat2k'!$A138)</f>
        <v>1</v>
      </c>
      <c r="K138" s="66" t="e">
        <f>VLOOKUP('Liste détentions mat2k'!$A138,#REF!,13,FALSE)</f>
        <v>#REF!</v>
      </c>
    </row>
    <row r="139" spans="1:11">
      <c r="A139" s="67" t="str">
        <f>CONCATENATE('Liste détentions mat2k'!$B139,"-",'Liste détentions mat2k'!$D139,"-",'Liste détentions mat2k'!$F139,"-",'Liste détentions mat2k'!$H139)</f>
        <v>15554-10--5</v>
      </c>
      <c r="B139" s="71">
        <v>15554</v>
      </c>
      <c r="C139" s="69" t="s">
        <v>124</v>
      </c>
      <c r="D139" s="69">
        <v>10</v>
      </c>
      <c r="E139" s="69" t="s">
        <v>51</v>
      </c>
      <c r="F139" s="69"/>
      <c r="G139" s="69"/>
      <c r="H139" s="69">
        <v>5</v>
      </c>
      <c r="I139" s="69" t="s">
        <v>54</v>
      </c>
      <c r="J139" s="69">
        <f>COUNTIF('SUIVI DES VERIFICATIONS'!$A$3:$A$912,'Liste détentions mat2k'!$A139)</f>
        <v>1</v>
      </c>
      <c r="K139" s="70" t="e">
        <f>VLOOKUP('Liste détentions mat2k'!$A139,#REF!,13,FALSE)</f>
        <v>#REF!</v>
      </c>
    </row>
    <row r="140" spans="1:11">
      <c r="A140" s="63" t="str">
        <f>CONCATENATE('Liste détentions mat2k'!$B140,"-",'Liste détentions mat2k'!$D140,"-",'Liste détentions mat2k'!$F140,"-",'Liste détentions mat2k'!$H140)</f>
        <v>15554-11--0</v>
      </c>
      <c r="B140" s="72">
        <v>15554</v>
      </c>
      <c r="C140" s="65" t="s">
        <v>124</v>
      </c>
      <c r="D140" s="65">
        <v>11</v>
      </c>
      <c r="E140" s="65" t="s">
        <v>1198</v>
      </c>
      <c r="F140" s="65"/>
      <c r="G140" s="65"/>
      <c r="H140" s="65">
        <v>0</v>
      </c>
      <c r="I140" s="65" t="s">
        <v>65</v>
      </c>
      <c r="J140" s="65">
        <f>COUNTIF('SUIVI DES VERIFICATIONS'!$A$3:$A$912,'Liste détentions mat2k'!$A140)</f>
        <v>1</v>
      </c>
      <c r="K140" s="66" t="e">
        <f>VLOOKUP('Liste détentions mat2k'!$A140,#REF!,13,FALSE)</f>
        <v>#REF!</v>
      </c>
    </row>
    <row r="141" spans="1:11">
      <c r="A141" s="67" t="str">
        <f>CONCATENATE('Liste détentions mat2k'!$B141,"-",'Liste détentions mat2k'!$D141,"-",'Liste détentions mat2k'!$F141,"-",'Liste détentions mat2k'!$H141)</f>
        <v>15554-11--1</v>
      </c>
      <c r="B141" s="71">
        <v>15554</v>
      </c>
      <c r="C141" s="69" t="s">
        <v>124</v>
      </c>
      <c r="D141" s="69">
        <v>11</v>
      </c>
      <c r="E141" s="69" t="s">
        <v>1198</v>
      </c>
      <c r="F141" s="69"/>
      <c r="G141" s="69"/>
      <c r="H141" s="69">
        <v>1</v>
      </c>
      <c r="I141" s="69" t="s">
        <v>66</v>
      </c>
      <c r="J141" s="69">
        <f>COUNTIF('SUIVI DES VERIFICATIONS'!$A$3:$A$912,'Liste détentions mat2k'!$A141)</f>
        <v>1</v>
      </c>
      <c r="K141" s="70" t="e">
        <f>VLOOKUP('Liste détentions mat2k'!$A141,#REF!,13,FALSE)</f>
        <v>#REF!</v>
      </c>
    </row>
    <row r="142" spans="1:11">
      <c r="A142" s="63" t="str">
        <f>CONCATENATE('Liste détentions mat2k'!$B142,"-",'Liste détentions mat2k'!$D142,"-",'Liste détentions mat2k'!$F142,"-",'Liste détentions mat2k'!$H142)</f>
        <v>15554-11--2</v>
      </c>
      <c r="B142" s="72">
        <v>15554</v>
      </c>
      <c r="C142" s="65" t="s">
        <v>124</v>
      </c>
      <c r="D142" s="65">
        <v>11</v>
      </c>
      <c r="E142" s="65" t="s">
        <v>1198</v>
      </c>
      <c r="F142" s="65"/>
      <c r="G142" s="65"/>
      <c r="H142" s="65">
        <v>2</v>
      </c>
      <c r="I142" s="65" t="s">
        <v>67</v>
      </c>
      <c r="J142" s="65">
        <f>COUNTIF('SUIVI DES VERIFICATIONS'!$A$3:$A$912,'Liste détentions mat2k'!$A142)</f>
        <v>1</v>
      </c>
      <c r="K142" s="66" t="e">
        <f>VLOOKUP('Liste détentions mat2k'!$A142,#REF!,13,FALSE)</f>
        <v>#REF!</v>
      </c>
    </row>
    <row r="143" spans="1:11">
      <c r="A143" s="67" t="str">
        <f>CONCATENATE('Liste détentions mat2k'!$B143,"-",'Liste détentions mat2k'!$D143,"-",'Liste détentions mat2k'!$F143,"-",'Liste détentions mat2k'!$H143)</f>
        <v>15554-11--3</v>
      </c>
      <c r="B143" s="71">
        <v>15554</v>
      </c>
      <c r="C143" s="69" t="s">
        <v>124</v>
      </c>
      <c r="D143" s="69">
        <v>11</v>
      </c>
      <c r="E143" s="69" t="s">
        <v>1198</v>
      </c>
      <c r="F143" s="69"/>
      <c r="G143" s="69"/>
      <c r="H143" s="69">
        <v>3</v>
      </c>
      <c r="I143" s="69" t="s">
        <v>98</v>
      </c>
      <c r="J143" s="69">
        <f>COUNTIF('SUIVI DES VERIFICATIONS'!$A$3:$A$912,'Liste détentions mat2k'!$A143)</f>
        <v>1</v>
      </c>
      <c r="K143" s="70" t="e">
        <f>VLOOKUP('Liste détentions mat2k'!$A143,#REF!,13,FALSE)</f>
        <v>#REF!</v>
      </c>
    </row>
    <row r="144" spans="1:11">
      <c r="A144" s="63" t="str">
        <f>CONCATENATE('Liste détentions mat2k'!$B144,"-",'Liste détentions mat2k'!$D144,"-",'Liste détentions mat2k'!$F144,"-",'Liste détentions mat2k'!$H144)</f>
        <v>15554-13--0</v>
      </c>
      <c r="B144" s="72">
        <v>15554</v>
      </c>
      <c r="C144" s="65" t="s">
        <v>124</v>
      </c>
      <c r="D144" s="65">
        <v>13</v>
      </c>
      <c r="E144" s="65" t="s">
        <v>1179</v>
      </c>
      <c r="F144" s="65"/>
      <c r="G144" s="65"/>
      <c r="H144" s="65">
        <v>0</v>
      </c>
      <c r="I144" s="65" t="s">
        <v>62</v>
      </c>
      <c r="J144" s="65">
        <f>COUNTIF('SUIVI DES VERIFICATIONS'!$A$3:$A$912,'Liste détentions mat2k'!$A144)</f>
        <v>1</v>
      </c>
      <c r="K144" s="66" t="e">
        <f>VLOOKUP('Liste détentions mat2k'!$A144,#REF!,13,FALSE)</f>
        <v>#REF!</v>
      </c>
    </row>
    <row r="145" spans="1:11">
      <c r="A145" s="67" t="str">
        <f>CONCATENATE('Liste détentions mat2k'!$B145,"-",'Liste détentions mat2k'!$D145,"-",'Liste détentions mat2k'!$F145,"-",'Liste détentions mat2k'!$H145)</f>
        <v>15554-13--2</v>
      </c>
      <c r="B145" s="71">
        <v>15554</v>
      </c>
      <c r="C145" s="69" t="s">
        <v>124</v>
      </c>
      <c r="D145" s="69">
        <v>13</v>
      </c>
      <c r="E145" s="69" t="s">
        <v>1179</v>
      </c>
      <c r="F145" s="69"/>
      <c r="G145" s="69"/>
      <c r="H145" s="69">
        <v>2</v>
      </c>
      <c r="I145" s="69" t="s">
        <v>61</v>
      </c>
      <c r="J145" s="69">
        <f>COUNTIF('SUIVI DES VERIFICATIONS'!$A$3:$A$912,'Liste détentions mat2k'!$A145)</f>
        <v>1</v>
      </c>
      <c r="K145" s="70" t="e">
        <f>VLOOKUP('Liste détentions mat2k'!$A145,#REF!,13,FALSE)</f>
        <v>#REF!</v>
      </c>
    </row>
    <row r="146" spans="1:11">
      <c r="A146" s="63" t="str">
        <f>CONCATENATE('Liste détentions mat2k'!$B146,"-",'Liste détentions mat2k'!$D146,"-",'Liste détentions mat2k'!$F146,"-",'Liste détentions mat2k'!$H146)</f>
        <v>17663-11--1</v>
      </c>
      <c r="B146" s="72">
        <v>17663</v>
      </c>
      <c r="C146" s="65" t="s">
        <v>125</v>
      </c>
      <c r="D146" s="65">
        <v>11</v>
      </c>
      <c r="E146" s="65" t="s">
        <v>1199</v>
      </c>
      <c r="F146" s="65"/>
      <c r="G146" s="65"/>
      <c r="H146" s="65">
        <v>1</v>
      </c>
      <c r="I146" s="65" t="s">
        <v>65</v>
      </c>
      <c r="J146" s="65">
        <f>COUNTIF('SUIVI DES VERIFICATIONS'!$A$3:$A$912,'Liste détentions mat2k'!$A146)</f>
        <v>1</v>
      </c>
      <c r="K146" s="66" t="e">
        <f>VLOOKUP('Liste détentions mat2k'!$A146,#REF!,13,FALSE)</f>
        <v>#REF!</v>
      </c>
    </row>
    <row r="147" spans="1:11">
      <c r="A147" s="67" t="str">
        <f>CONCATENATE('Liste détentions mat2k'!$B147,"-",'Liste détentions mat2k'!$D147,"-",'Liste détentions mat2k'!$F147,"-",'Liste détentions mat2k'!$H147)</f>
        <v>17663-11--3</v>
      </c>
      <c r="B147" s="71">
        <v>17663</v>
      </c>
      <c r="C147" s="69" t="s">
        <v>125</v>
      </c>
      <c r="D147" s="69">
        <v>11</v>
      </c>
      <c r="E147" s="69" t="s">
        <v>1199</v>
      </c>
      <c r="F147" s="69"/>
      <c r="G147" s="69"/>
      <c r="H147" s="69">
        <v>3</v>
      </c>
      <c r="I147" s="69" t="s">
        <v>48</v>
      </c>
      <c r="J147" s="69">
        <f>COUNTIF('SUIVI DES VERIFICATIONS'!$A$3:$A$912,'Liste détentions mat2k'!$A147)</f>
        <v>1</v>
      </c>
      <c r="K147" s="70" t="e">
        <f>VLOOKUP('Liste détentions mat2k'!$A147,#REF!,13,FALSE)</f>
        <v>#REF!</v>
      </c>
    </row>
    <row r="148" spans="1:11">
      <c r="A148" s="63" t="str">
        <f>CONCATENATE('Liste détentions mat2k'!$B148,"-",'Liste détentions mat2k'!$D148,"-",'Liste détentions mat2k'!$F148,"-",'Liste détentions mat2k'!$H148)</f>
        <v>17663-11--4</v>
      </c>
      <c r="B148" s="72">
        <v>17663</v>
      </c>
      <c r="C148" s="65" t="s">
        <v>125</v>
      </c>
      <c r="D148" s="65">
        <v>11</v>
      </c>
      <c r="E148" s="65" t="s">
        <v>1199</v>
      </c>
      <c r="F148" s="65"/>
      <c r="G148" s="65"/>
      <c r="H148" s="65">
        <v>4</v>
      </c>
      <c r="I148" s="65" t="s">
        <v>67</v>
      </c>
      <c r="J148" s="65">
        <f>COUNTIF('SUIVI DES VERIFICATIONS'!$A$3:$A$912,'Liste détentions mat2k'!$A148)</f>
        <v>1</v>
      </c>
      <c r="K148" s="66" t="e">
        <f>VLOOKUP('Liste détentions mat2k'!$A148,#REF!,13,FALSE)</f>
        <v>#REF!</v>
      </c>
    </row>
    <row r="149" spans="1:11">
      <c r="A149" s="67" t="str">
        <f>CONCATENATE('Liste détentions mat2k'!$B149,"-",'Liste détentions mat2k'!$D149,"-",'Liste détentions mat2k'!$F149,"-",'Liste détentions mat2k'!$H149)</f>
        <v>17663-11--6</v>
      </c>
      <c r="B149" s="71">
        <v>17663</v>
      </c>
      <c r="C149" s="69" t="s">
        <v>125</v>
      </c>
      <c r="D149" s="69">
        <v>11</v>
      </c>
      <c r="E149" s="69" t="s">
        <v>1199</v>
      </c>
      <c r="F149" s="69"/>
      <c r="G149" s="69"/>
      <c r="H149" s="69">
        <v>6</v>
      </c>
      <c r="I149" s="69" t="s">
        <v>66</v>
      </c>
      <c r="J149" s="69">
        <f>COUNTIF('SUIVI DES VERIFICATIONS'!$A$3:$A$912,'Liste détentions mat2k'!$A149)</f>
        <v>1</v>
      </c>
      <c r="K149" s="70" t="e">
        <f>VLOOKUP('Liste détentions mat2k'!$A149,#REF!,13,FALSE)</f>
        <v>#REF!</v>
      </c>
    </row>
    <row r="150" spans="1:11">
      <c r="A150" s="63" t="str">
        <f>CONCATENATE('Liste détentions mat2k'!$B150,"-",'Liste détentions mat2k'!$D150,"-",'Liste détentions mat2k'!$F150,"-",'Liste détentions mat2k'!$H150)</f>
        <v>17663-11--7</v>
      </c>
      <c r="B150" s="72">
        <v>17663</v>
      </c>
      <c r="C150" s="65" t="s">
        <v>125</v>
      </c>
      <c r="D150" s="65">
        <v>11</v>
      </c>
      <c r="E150" s="65" t="s">
        <v>1199</v>
      </c>
      <c r="F150" s="65"/>
      <c r="G150" s="65"/>
      <c r="H150" s="65">
        <v>7</v>
      </c>
      <c r="I150" s="65" t="s">
        <v>98</v>
      </c>
      <c r="J150" s="65">
        <f>COUNTIF('SUIVI DES VERIFICATIONS'!$A$3:$A$912,'Liste détentions mat2k'!$A150)</f>
        <v>1</v>
      </c>
      <c r="K150" s="66" t="e">
        <f>VLOOKUP('Liste détentions mat2k'!$A150,#REF!,13,FALSE)</f>
        <v>#REF!</v>
      </c>
    </row>
    <row r="151" spans="1:11">
      <c r="A151" s="67" t="str">
        <f>CONCATENATE('Liste détentions mat2k'!$B151,"-",'Liste détentions mat2k'!$D151,"-",'Liste détentions mat2k'!$F151,"-",'Liste détentions mat2k'!$H151)</f>
        <v>17663-12--0</v>
      </c>
      <c r="B151" s="71">
        <v>17663</v>
      </c>
      <c r="C151" s="69" t="s">
        <v>125</v>
      </c>
      <c r="D151" s="69">
        <v>12</v>
      </c>
      <c r="E151" s="69" t="s">
        <v>1174</v>
      </c>
      <c r="F151" s="69"/>
      <c r="G151" s="69"/>
      <c r="H151" s="69">
        <v>0</v>
      </c>
      <c r="I151" s="69" t="s">
        <v>51</v>
      </c>
      <c r="J151" s="69">
        <f>COUNTIF('SUIVI DES VERIFICATIONS'!$A$3:$A$912,'Liste détentions mat2k'!$A151)</f>
        <v>1</v>
      </c>
      <c r="K151" s="70" t="e">
        <f>VLOOKUP('Liste détentions mat2k'!$A151,#REF!,13,FALSE)</f>
        <v>#REF!</v>
      </c>
    </row>
    <row r="152" spans="1:11">
      <c r="A152" s="63" t="str">
        <f>CONCATENATE('Liste détentions mat2k'!$B152,"-",'Liste détentions mat2k'!$D152,"-",'Liste détentions mat2k'!$F152,"-",'Liste détentions mat2k'!$H152)</f>
        <v>17663-12--1</v>
      </c>
      <c r="B152" s="72">
        <v>17663</v>
      </c>
      <c r="C152" s="65" t="s">
        <v>125</v>
      </c>
      <c r="D152" s="65">
        <v>12</v>
      </c>
      <c r="E152" s="65" t="s">
        <v>1174</v>
      </c>
      <c r="F152" s="65"/>
      <c r="G152" s="65"/>
      <c r="H152" s="65">
        <v>1</v>
      </c>
      <c r="I152" s="65" t="s">
        <v>70</v>
      </c>
      <c r="J152" s="65">
        <f>COUNTIF('SUIVI DES VERIFICATIONS'!$A$3:$A$912,'Liste détentions mat2k'!$A152)</f>
        <v>1</v>
      </c>
      <c r="K152" s="66" t="e">
        <f>VLOOKUP('Liste détentions mat2k'!$A152,#REF!,13,FALSE)</f>
        <v>#REF!</v>
      </c>
    </row>
    <row r="153" spans="1:11">
      <c r="A153" s="67" t="str">
        <f>CONCATENATE('Liste détentions mat2k'!$B153,"-",'Liste détentions mat2k'!$D153,"-",'Liste détentions mat2k'!$F153,"-",'Liste détentions mat2k'!$H153)</f>
        <v>17663-12--2</v>
      </c>
      <c r="B153" s="71">
        <v>17663</v>
      </c>
      <c r="C153" s="69" t="s">
        <v>125</v>
      </c>
      <c r="D153" s="69">
        <v>12</v>
      </c>
      <c r="E153" s="69" t="s">
        <v>1174</v>
      </c>
      <c r="F153" s="69"/>
      <c r="G153" s="69"/>
      <c r="H153" s="69">
        <v>2</v>
      </c>
      <c r="I153" s="69" t="s">
        <v>54</v>
      </c>
      <c r="J153" s="69">
        <f>COUNTIF('SUIVI DES VERIFICATIONS'!$A$3:$A$912,'Liste détentions mat2k'!$A153)</f>
        <v>1</v>
      </c>
      <c r="K153" s="70" t="e">
        <f>VLOOKUP('Liste détentions mat2k'!$A153,#REF!,13,FALSE)</f>
        <v>#REF!</v>
      </c>
    </row>
    <row r="154" spans="1:11">
      <c r="A154" s="63" t="str">
        <f>CONCATENATE('Liste détentions mat2k'!$B154,"-",'Liste détentions mat2k'!$D154,"-",'Liste détentions mat2k'!$F154,"-",'Liste détentions mat2k'!$H154)</f>
        <v>17663-21--2</v>
      </c>
      <c r="B154" s="72">
        <v>17663</v>
      </c>
      <c r="C154" s="65" t="s">
        <v>125</v>
      </c>
      <c r="D154" s="65">
        <v>21</v>
      </c>
      <c r="E154" s="65" t="s">
        <v>1179</v>
      </c>
      <c r="F154" s="65"/>
      <c r="G154" s="65"/>
      <c r="H154" s="65">
        <v>2</v>
      </c>
      <c r="I154" s="65" t="s">
        <v>126</v>
      </c>
      <c r="J154" s="65">
        <f>COUNTIF('SUIVI DES VERIFICATIONS'!$A$3:$A$912,'Liste détentions mat2k'!$A154)</f>
        <v>1</v>
      </c>
      <c r="K154" s="66" t="e">
        <f>VLOOKUP('Liste détentions mat2k'!$A154,#REF!,13,FALSE)</f>
        <v>#REF!</v>
      </c>
    </row>
    <row r="155" spans="1:11">
      <c r="A155" s="67" t="str">
        <f>CONCATENATE('Liste détentions mat2k'!$B155,"-",'Liste détentions mat2k'!$D155,"-",'Liste détentions mat2k'!$F155,"-",'Liste détentions mat2k'!$H155)</f>
        <v>17663-21--5</v>
      </c>
      <c r="B155" s="71">
        <v>17663</v>
      </c>
      <c r="C155" s="69" t="s">
        <v>125</v>
      </c>
      <c r="D155" s="69">
        <v>21</v>
      </c>
      <c r="E155" s="69" t="s">
        <v>1179</v>
      </c>
      <c r="F155" s="69"/>
      <c r="G155" s="69"/>
      <c r="H155" s="69">
        <v>5</v>
      </c>
      <c r="I155" s="69" t="s">
        <v>62</v>
      </c>
      <c r="J155" s="69">
        <f>COUNTIF('SUIVI DES VERIFICATIONS'!$A$3:$A$912,'Liste détentions mat2k'!$A155)</f>
        <v>1</v>
      </c>
      <c r="K155" s="70" t="e">
        <f>VLOOKUP('Liste détentions mat2k'!$A155,#REF!,13,FALSE)</f>
        <v>#REF!</v>
      </c>
    </row>
    <row r="156" spans="1:11">
      <c r="A156" s="63" t="str">
        <f>CONCATENATE('Liste détentions mat2k'!$B156,"-",'Liste détentions mat2k'!$D156,"-",'Liste détentions mat2k'!$F156,"-",'Liste détentions mat2k'!$H156)</f>
        <v>17663-21--7</v>
      </c>
      <c r="B156" s="72">
        <v>17663</v>
      </c>
      <c r="C156" s="65" t="s">
        <v>125</v>
      </c>
      <c r="D156" s="65">
        <v>21</v>
      </c>
      <c r="E156" s="65" t="s">
        <v>1179</v>
      </c>
      <c r="F156" s="65"/>
      <c r="G156" s="65"/>
      <c r="H156" s="65">
        <v>7</v>
      </c>
      <c r="I156" s="65" t="s">
        <v>61</v>
      </c>
      <c r="J156" s="65">
        <f>COUNTIF('SUIVI DES VERIFICATIONS'!$A$3:$A$912,'Liste détentions mat2k'!$A156)</f>
        <v>1</v>
      </c>
      <c r="K156" s="66" t="e">
        <f>VLOOKUP('Liste détentions mat2k'!$A156,#REF!,13,FALSE)</f>
        <v>#REF!</v>
      </c>
    </row>
    <row r="157" spans="1:11">
      <c r="A157" s="67" t="str">
        <f>CONCATENATE('Liste détentions mat2k'!$B157,"-",'Liste détentions mat2k'!$D157,"-",'Liste détentions mat2k'!$F157,"-",'Liste détentions mat2k'!$H157)</f>
        <v>17665-10--0</v>
      </c>
      <c r="B157" s="71">
        <v>17665</v>
      </c>
      <c r="C157" s="69" t="s">
        <v>127</v>
      </c>
      <c r="D157" s="69">
        <v>10</v>
      </c>
      <c r="E157" s="69" t="s">
        <v>1179</v>
      </c>
      <c r="F157" s="69"/>
      <c r="G157" s="69"/>
      <c r="H157" s="69">
        <v>0</v>
      </c>
      <c r="I157" s="69" t="s">
        <v>62</v>
      </c>
      <c r="J157" s="69">
        <f>COUNTIF('SUIVI DES VERIFICATIONS'!$A$3:$A$912,'Liste détentions mat2k'!$A157)</f>
        <v>1</v>
      </c>
      <c r="K157" s="70" t="e">
        <f>VLOOKUP('Liste détentions mat2k'!$A157,#REF!,13,FALSE)</f>
        <v>#REF!</v>
      </c>
    </row>
    <row r="158" spans="1:11">
      <c r="A158" s="63" t="str">
        <f>CONCATENATE('Liste détentions mat2k'!$B158,"-",'Liste détentions mat2k'!$D158,"-",'Liste détentions mat2k'!$F158,"-",'Liste détentions mat2k'!$H158)</f>
        <v>17665-10--1</v>
      </c>
      <c r="B158" s="72">
        <v>17665</v>
      </c>
      <c r="C158" s="65" t="s">
        <v>127</v>
      </c>
      <c r="D158" s="65">
        <v>10</v>
      </c>
      <c r="E158" s="65" t="s">
        <v>1179</v>
      </c>
      <c r="F158" s="65"/>
      <c r="G158" s="65"/>
      <c r="H158" s="65">
        <v>1</v>
      </c>
      <c r="I158" s="65" t="s">
        <v>63</v>
      </c>
      <c r="J158" s="65">
        <f>COUNTIF('SUIVI DES VERIFICATIONS'!$A$3:$A$912,'Liste détentions mat2k'!$A158)</f>
        <v>1</v>
      </c>
      <c r="K158" s="66" t="e">
        <f>VLOOKUP('Liste détentions mat2k'!$A158,#REF!,13,FALSE)</f>
        <v>#REF!</v>
      </c>
    </row>
    <row r="159" spans="1:11">
      <c r="A159" s="67" t="str">
        <f>CONCATENATE('Liste détentions mat2k'!$B159,"-",'Liste détentions mat2k'!$D159,"-",'Liste détentions mat2k'!$F159,"-",'Liste détentions mat2k'!$H159)</f>
        <v>17665-10--2</v>
      </c>
      <c r="B159" s="71">
        <v>17665</v>
      </c>
      <c r="C159" s="69" t="s">
        <v>127</v>
      </c>
      <c r="D159" s="69">
        <v>10</v>
      </c>
      <c r="E159" s="69" t="s">
        <v>1179</v>
      </c>
      <c r="F159" s="69"/>
      <c r="G159" s="69"/>
      <c r="H159" s="69">
        <v>2</v>
      </c>
      <c r="I159" s="69" t="s">
        <v>61</v>
      </c>
      <c r="J159" s="69">
        <f>COUNTIF('SUIVI DES VERIFICATIONS'!$A$3:$A$912,'Liste détentions mat2k'!$A159)</f>
        <v>1</v>
      </c>
      <c r="K159" s="70" t="e">
        <f>VLOOKUP('Liste détentions mat2k'!$A159,#REF!,13,FALSE)</f>
        <v>#REF!</v>
      </c>
    </row>
    <row r="160" spans="1:11">
      <c r="A160" s="63" t="str">
        <f>CONCATENATE('Liste détentions mat2k'!$B160,"-",'Liste détentions mat2k'!$D160,"-",'Liste détentions mat2k'!$F160,"-",'Liste détentions mat2k'!$H160)</f>
        <v>17665-11--0</v>
      </c>
      <c r="B160" s="72">
        <v>17665</v>
      </c>
      <c r="C160" s="65" t="s">
        <v>127</v>
      </c>
      <c r="D160" s="65">
        <v>11</v>
      </c>
      <c r="E160" s="65" t="s">
        <v>1200</v>
      </c>
      <c r="F160" s="65"/>
      <c r="G160" s="65"/>
      <c r="H160" s="65">
        <v>0</v>
      </c>
      <c r="I160" s="65" t="s">
        <v>66</v>
      </c>
      <c r="J160" s="65">
        <f>COUNTIF('SUIVI DES VERIFICATIONS'!$A$3:$A$912,'Liste détentions mat2k'!$A160)</f>
        <v>1</v>
      </c>
      <c r="K160" s="66" t="e">
        <f>VLOOKUP('Liste détentions mat2k'!$A160,#REF!,13,FALSE)</f>
        <v>#REF!</v>
      </c>
    </row>
    <row r="161" spans="1:11">
      <c r="A161" s="67" t="str">
        <f>CONCATENATE('Liste détentions mat2k'!$B161,"-",'Liste détentions mat2k'!$D161,"-",'Liste détentions mat2k'!$F161,"-",'Liste détentions mat2k'!$H161)</f>
        <v>17665-11--1</v>
      </c>
      <c r="B161" s="71">
        <v>17665</v>
      </c>
      <c r="C161" s="69" t="s">
        <v>127</v>
      </c>
      <c r="D161" s="69">
        <v>11</v>
      </c>
      <c r="E161" s="69" t="s">
        <v>1200</v>
      </c>
      <c r="F161" s="69"/>
      <c r="G161" s="69"/>
      <c r="H161" s="69">
        <v>1</v>
      </c>
      <c r="I161" s="69" t="s">
        <v>67</v>
      </c>
      <c r="J161" s="69">
        <f>COUNTIF('SUIVI DES VERIFICATIONS'!$A$3:$A$912,'Liste détentions mat2k'!$A161)</f>
        <v>1</v>
      </c>
      <c r="K161" s="70" t="e">
        <f>VLOOKUP('Liste détentions mat2k'!$A161,#REF!,13,FALSE)</f>
        <v>#REF!</v>
      </c>
    </row>
    <row r="162" spans="1:11">
      <c r="A162" s="63" t="str">
        <f>CONCATENATE('Liste détentions mat2k'!$B162,"-",'Liste détentions mat2k'!$D162,"-",'Liste détentions mat2k'!$F162,"-",'Liste détentions mat2k'!$H162)</f>
        <v>17665-11--2</v>
      </c>
      <c r="B162" s="72">
        <v>17665</v>
      </c>
      <c r="C162" s="65" t="s">
        <v>127</v>
      </c>
      <c r="D162" s="65">
        <v>11</v>
      </c>
      <c r="E162" s="65" t="s">
        <v>1200</v>
      </c>
      <c r="F162" s="65"/>
      <c r="G162" s="65"/>
      <c r="H162" s="65">
        <v>2</v>
      </c>
      <c r="I162" s="65" t="s">
        <v>78</v>
      </c>
      <c r="J162" s="65">
        <f>COUNTIF('SUIVI DES VERIFICATIONS'!$A$3:$A$912,'Liste détentions mat2k'!$A162)</f>
        <v>1</v>
      </c>
      <c r="K162" s="66" t="e">
        <f>VLOOKUP('Liste détentions mat2k'!$A162,#REF!,13,FALSE)</f>
        <v>#REF!</v>
      </c>
    </row>
    <row r="163" spans="1:11">
      <c r="A163" s="67" t="str">
        <f>CONCATENATE('Liste détentions mat2k'!$B163,"-",'Liste détentions mat2k'!$D163,"-",'Liste détentions mat2k'!$F163,"-",'Liste détentions mat2k'!$H163)</f>
        <v>17665-11--3</v>
      </c>
      <c r="B163" s="71">
        <v>17665</v>
      </c>
      <c r="C163" s="69" t="s">
        <v>127</v>
      </c>
      <c r="D163" s="69">
        <v>11</v>
      </c>
      <c r="E163" s="69" t="s">
        <v>1200</v>
      </c>
      <c r="F163" s="69"/>
      <c r="G163" s="69"/>
      <c r="H163" s="69">
        <v>3</v>
      </c>
      <c r="I163" s="69" t="s">
        <v>65</v>
      </c>
      <c r="J163" s="69">
        <f>COUNTIF('SUIVI DES VERIFICATIONS'!$A$3:$A$912,'Liste détentions mat2k'!$A163)</f>
        <v>1</v>
      </c>
      <c r="K163" s="70" t="e">
        <f>VLOOKUP('Liste détentions mat2k'!$A163,#REF!,13,FALSE)</f>
        <v>#REF!</v>
      </c>
    </row>
    <row r="164" spans="1:11">
      <c r="A164" s="63" t="str">
        <f>CONCATENATE('Liste détentions mat2k'!$B164,"-",'Liste détentions mat2k'!$D164,"-",'Liste détentions mat2k'!$F164,"-",'Liste détentions mat2k'!$H164)</f>
        <v>17665-12--1</v>
      </c>
      <c r="B164" s="72">
        <v>17665</v>
      </c>
      <c r="C164" s="65" t="s">
        <v>127</v>
      </c>
      <c r="D164" s="65">
        <v>12</v>
      </c>
      <c r="E164" s="65" t="s">
        <v>51</v>
      </c>
      <c r="F164" s="65"/>
      <c r="G164" s="65"/>
      <c r="H164" s="65">
        <v>1</v>
      </c>
      <c r="I164" s="65" t="s">
        <v>93</v>
      </c>
      <c r="J164" s="65">
        <f>COUNTIF('SUIVI DES VERIFICATIONS'!$A$3:$A$912,'Liste détentions mat2k'!$A164)</f>
        <v>1</v>
      </c>
      <c r="K164" s="66" t="e">
        <f>VLOOKUP('Liste détentions mat2k'!$A164,#REF!,13,FALSE)</f>
        <v>#REF!</v>
      </c>
    </row>
    <row r="165" spans="1:11">
      <c r="A165" s="67" t="str">
        <f>CONCATENATE('Liste détentions mat2k'!$B165,"-",'Liste détentions mat2k'!$D165,"-",'Liste détentions mat2k'!$F165,"-",'Liste détentions mat2k'!$H165)</f>
        <v>17665-12--2</v>
      </c>
      <c r="B165" s="71">
        <v>17665</v>
      </c>
      <c r="C165" s="69" t="s">
        <v>127</v>
      </c>
      <c r="D165" s="69">
        <v>12</v>
      </c>
      <c r="E165" s="69" t="s">
        <v>51</v>
      </c>
      <c r="F165" s="69"/>
      <c r="G165" s="69"/>
      <c r="H165" s="69">
        <v>2</v>
      </c>
      <c r="I165" s="69" t="s">
        <v>48</v>
      </c>
      <c r="J165" s="69">
        <f>COUNTIF('SUIVI DES VERIFICATIONS'!$A$3:$A$912,'Liste détentions mat2k'!$A165)</f>
        <v>1</v>
      </c>
      <c r="K165" s="70" t="e">
        <f>VLOOKUP('Liste détentions mat2k'!$A165,#REF!,13,FALSE)</f>
        <v>#REF!</v>
      </c>
    </row>
    <row r="166" spans="1:11">
      <c r="A166" s="63" t="str">
        <f>CONCATENATE('Liste détentions mat2k'!$B166,"-",'Liste détentions mat2k'!$D166,"-",'Liste détentions mat2k'!$F166,"-",'Liste détentions mat2k'!$H166)</f>
        <v>17665-12--4</v>
      </c>
      <c r="B166" s="72">
        <v>17665</v>
      </c>
      <c r="C166" s="65" t="s">
        <v>127</v>
      </c>
      <c r="D166" s="65">
        <v>12</v>
      </c>
      <c r="E166" s="65" t="s">
        <v>51</v>
      </c>
      <c r="F166" s="65"/>
      <c r="G166" s="65"/>
      <c r="H166" s="65">
        <v>4</v>
      </c>
      <c r="I166" s="65" t="s">
        <v>54</v>
      </c>
      <c r="J166" s="65">
        <f>COUNTIF('SUIVI DES VERIFICATIONS'!$A$3:$A$912,'Liste détentions mat2k'!$A166)</f>
        <v>1</v>
      </c>
      <c r="K166" s="66" t="e">
        <f>VLOOKUP('Liste détentions mat2k'!$A166,#REF!,13,FALSE)</f>
        <v>#REF!</v>
      </c>
    </row>
    <row r="167" spans="1:11">
      <c r="A167" s="67" t="str">
        <f>CONCATENATE('Liste détentions mat2k'!$B167,"-",'Liste détentions mat2k'!$D167,"-",'Liste détentions mat2k'!$F167,"-",'Liste détentions mat2k'!$H167)</f>
        <v>17665-12--5</v>
      </c>
      <c r="B167" s="71">
        <v>17665</v>
      </c>
      <c r="C167" s="69" t="s">
        <v>127</v>
      </c>
      <c r="D167" s="69">
        <v>12</v>
      </c>
      <c r="E167" s="69" t="s">
        <v>51</v>
      </c>
      <c r="F167" s="69"/>
      <c r="G167" s="69"/>
      <c r="H167" s="69">
        <v>5</v>
      </c>
      <c r="I167" s="69" t="s">
        <v>84</v>
      </c>
      <c r="J167" s="69">
        <f>COUNTIF('SUIVI DES VERIFICATIONS'!$A$3:$A$912,'Liste détentions mat2k'!$A167)</f>
        <v>1</v>
      </c>
      <c r="K167" s="70" t="e">
        <f>VLOOKUP('Liste détentions mat2k'!$A167,#REF!,13,FALSE)</f>
        <v>#REF!</v>
      </c>
    </row>
    <row r="168" spans="1:11">
      <c r="A168" s="63" t="str">
        <f>CONCATENATE('Liste détentions mat2k'!$B168,"-",'Liste détentions mat2k'!$D168,"-",'Liste détentions mat2k'!$F168,"-",'Liste détentions mat2k'!$H168)</f>
        <v>17665-13--1</v>
      </c>
      <c r="B168" s="72">
        <v>17665</v>
      </c>
      <c r="C168" s="65" t="s">
        <v>127</v>
      </c>
      <c r="D168" s="65">
        <v>13</v>
      </c>
      <c r="E168" s="65" t="s">
        <v>98</v>
      </c>
      <c r="F168" s="65"/>
      <c r="G168" s="65"/>
      <c r="H168" s="65">
        <v>1</v>
      </c>
      <c r="I168" s="65" t="s">
        <v>98</v>
      </c>
      <c r="J168" s="65">
        <f>COUNTIF('SUIVI DES VERIFICATIONS'!$A$3:$A$912,'Liste détentions mat2k'!$A168)</f>
        <v>1</v>
      </c>
      <c r="K168" s="66" t="e">
        <f>VLOOKUP('Liste détentions mat2k'!$A168,#REF!,13,FALSE)</f>
        <v>#REF!</v>
      </c>
    </row>
    <row r="169" spans="1:11">
      <c r="A169" s="67" t="str">
        <f>CONCATENATE('Liste détentions mat2k'!$B169,"-",'Liste détentions mat2k'!$D169,"-",'Liste détentions mat2k'!$F169,"-",'Liste détentions mat2k'!$H169)</f>
        <v>33720-10-1-4</v>
      </c>
      <c r="B169" s="71">
        <v>33720</v>
      </c>
      <c r="C169" s="69" t="s">
        <v>128</v>
      </c>
      <c r="D169" s="69">
        <v>10</v>
      </c>
      <c r="E169" s="69" t="s">
        <v>1201</v>
      </c>
      <c r="F169" s="69">
        <v>1</v>
      </c>
      <c r="G169" s="69" t="s">
        <v>1202</v>
      </c>
      <c r="H169" s="69">
        <v>4</v>
      </c>
      <c r="I169" s="69" t="s">
        <v>129</v>
      </c>
      <c r="J169" s="69">
        <f>COUNTIF('SUIVI DES VERIFICATIONS'!$A$3:$A$912,'Liste détentions mat2k'!$A169)</f>
        <v>1</v>
      </c>
      <c r="K169" s="70" t="e">
        <f>VLOOKUP('Liste détentions mat2k'!$A169,#REF!,13,FALSE)</f>
        <v>#REF!</v>
      </c>
    </row>
    <row r="170" spans="1:11">
      <c r="A170" s="63" t="str">
        <f>CONCATENATE('Liste détentions mat2k'!$B170,"-",'Liste détentions mat2k'!$D170,"-",'Liste détentions mat2k'!$F170,"-",'Liste détentions mat2k'!$H170)</f>
        <v>33720-10-1-5</v>
      </c>
      <c r="B170" s="72">
        <v>33720</v>
      </c>
      <c r="C170" s="65" t="s">
        <v>128</v>
      </c>
      <c r="D170" s="65">
        <v>10</v>
      </c>
      <c r="E170" s="65" t="s">
        <v>1201</v>
      </c>
      <c r="F170" s="65">
        <v>1</v>
      </c>
      <c r="G170" s="65" t="s">
        <v>1202</v>
      </c>
      <c r="H170" s="65">
        <v>5</v>
      </c>
      <c r="I170" s="65" t="s">
        <v>48</v>
      </c>
      <c r="J170" s="65">
        <f>COUNTIF('SUIVI DES VERIFICATIONS'!$A$3:$A$912,'Liste détentions mat2k'!$A170)</f>
        <v>1</v>
      </c>
      <c r="K170" s="66" t="e">
        <f>VLOOKUP('Liste détentions mat2k'!$A170,#REF!,13,FALSE)</f>
        <v>#REF!</v>
      </c>
    </row>
    <row r="171" spans="1:11">
      <c r="A171" s="67" t="str">
        <f>CONCATENATE('Liste détentions mat2k'!$B171,"-",'Liste détentions mat2k'!$D171,"-",'Liste détentions mat2k'!$F171,"-",'Liste détentions mat2k'!$H171)</f>
        <v>33720-10-1-7</v>
      </c>
      <c r="B171" s="71">
        <v>33720</v>
      </c>
      <c r="C171" s="69" t="s">
        <v>128</v>
      </c>
      <c r="D171" s="69">
        <v>10</v>
      </c>
      <c r="E171" s="69" t="s">
        <v>1201</v>
      </c>
      <c r="F171" s="69">
        <v>1</v>
      </c>
      <c r="G171" s="69" t="s">
        <v>1202</v>
      </c>
      <c r="H171" s="69">
        <v>7</v>
      </c>
      <c r="I171" s="69" t="s">
        <v>130</v>
      </c>
      <c r="J171" s="69">
        <f>COUNTIF('SUIVI DES VERIFICATIONS'!$A$3:$A$912,'Liste détentions mat2k'!$A171)</f>
        <v>1</v>
      </c>
      <c r="K171" s="70" t="e">
        <f>VLOOKUP('Liste détentions mat2k'!$A171,#REF!,13,FALSE)</f>
        <v>#REF!</v>
      </c>
    </row>
    <row r="172" spans="1:11">
      <c r="A172" s="63" t="str">
        <f>CONCATENATE('Liste détentions mat2k'!$B172,"-",'Liste détentions mat2k'!$D172,"-",'Liste détentions mat2k'!$F172,"-",'Liste détentions mat2k'!$H172)</f>
        <v>33720-10-1-8</v>
      </c>
      <c r="B172" s="72">
        <v>33720</v>
      </c>
      <c r="C172" s="65" t="s">
        <v>128</v>
      </c>
      <c r="D172" s="65">
        <v>10</v>
      </c>
      <c r="E172" s="65" t="s">
        <v>1201</v>
      </c>
      <c r="F172" s="65">
        <v>1</v>
      </c>
      <c r="G172" s="65" t="s">
        <v>1202</v>
      </c>
      <c r="H172" s="65">
        <v>8</v>
      </c>
      <c r="I172" s="65" t="s">
        <v>131</v>
      </c>
      <c r="J172" s="65">
        <f>COUNTIF('SUIVI DES VERIFICATIONS'!$A$3:$A$912,'Liste détentions mat2k'!$A172)</f>
        <v>1</v>
      </c>
      <c r="K172" s="66" t="e">
        <f>VLOOKUP('Liste détentions mat2k'!$A172,#REF!,13,FALSE)</f>
        <v>#REF!</v>
      </c>
    </row>
    <row r="173" spans="1:11">
      <c r="A173" s="67" t="str">
        <f>CONCATENATE('Liste détentions mat2k'!$B173,"-",'Liste détentions mat2k'!$D173,"-",'Liste détentions mat2k'!$F173,"-",'Liste détentions mat2k'!$H173)</f>
        <v>33720-10-2-0</v>
      </c>
      <c r="B173" s="71">
        <v>33720</v>
      </c>
      <c r="C173" s="69" t="s">
        <v>128</v>
      </c>
      <c r="D173" s="69">
        <v>10</v>
      </c>
      <c r="E173" s="69" t="s">
        <v>1201</v>
      </c>
      <c r="F173" s="69">
        <v>2</v>
      </c>
      <c r="G173" s="69" t="s">
        <v>1203</v>
      </c>
      <c r="H173" s="69">
        <v>0</v>
      </c>
      <c r="I173" s="69" t="s">
        <v>62</v>
      </c>
      <c r="J173" s="69">
        <f>COUNTIF('SUIVI DES VERIFICATIONS'!$A$3:$A$912,'Liste détentions mat2k'!$A173)</f>
        <v>1</v>
      </c>
      <c r="K173" s="70" t="e">
        <f>VLOOKUP('Liste détentions mat2k'!$A173,#REF!,13,FALSE)</f>
        <v>#REF!</v>
      </c>
    </row>
    <row r="174" spans="1:11">
      <c r="A174" s="63" t="str">
        <f>CONCATENATE('Liste détentions mat2k'!$B174,"-",'Liste détentions mat2k'!$D174,"-",'Liste détentions mat2k'!$F174,"-",'Liste détentions mat2k'!$H174)</f>
        <v>33720-10-2-2</v>
      </c>
      <c r="B174" s="72">
        <v>33720</v>
      </c>
      <c r="C174" s="65" t="s">
        <v>128</v>
      </c>
      <c r="D174" s="65">
        <v>10</v>
      </c>
      <c r="E174" s="65" t="s">
        <v>1201</v>
      </c>
      <c r="F174" s="65">
        <v>2</v>
      </c>
      <c r="G174" s="65" t="s">
        <v>1203</v>
      </c>
      <c r="H174" s="65">
        <v>2</v>
      </c>
      <c r="I174" s="65" t="s">
        <v>132</v>
      </c>
      <c r="J174" s="65">
        <f>COUNTIF('SUIVI DES VERIFICATIONS'!$A$3:$A$912,'Liste détentions mat2k'!$A174)</f>
        <v>1</v>
      </c>
      <c r="K174" s="66" t="e">
        <f>VLOOKUP('Liste détentions mat2k'!$A174,#REF!,13,FALSE)</f>
        <v>#REF!</v>
      </c>
    </row>
    <row r="175" spans="1:11">
      <c r="A175" s="67" t="str">
        <f>CONCATENATE('Liste détentions mat2k'!$B175,"-",'Liste détentions mat2k'!$D175,"-",'Liste détentions mat2k'!$F175,"-",'Liste détentions mat2k'!$H175)</f>
        <v>33720-10-2-3</v>
      </c>
      <c r="B175" s="71">
        <v>33720</v>
      </c>
      <c r="C175" s="69" t="s">
        <v>128</v>
      </c>
      <c r="D175" s="69">
        <v>10</v>
      </c>
      <c r="E175" s="69" t="s">
        <v>1201</v>
      </c>
      <c r="F175" s="69">
        <v>2</v>
      </c>
      <c r="G175" s="69" t="s">
        <v>1203</v>
      </c>
      <c r="H175" s="69">
        <v>3</v>
      </c>
      <c r="I175" s="69" t="s">
        <v>133</v>
      </c>
      <c r="J175" s="69">
        <f>COUNTIF('SUIVI DES VERIFICATIONS'!$A$3:$A$912,'Liste détentions mat2k'!$A175)</f>
        <v>1</v>
      </c>
      <c r="K175" s="70" t="e">
        <f>VLOOKUP('Liste détentions mat2k'!$A175,#REF!,13,FALSE)</f>
        <v>#REF!</v>
      </c>
    </row>
    <row r="176" spans="1:11">
      <c r="A176" s="63" t="str">
        <f>CONCATENATE('Liste détentions mat2k'!$B176,"-",'Liste détentions mat2k'!$D176,"-",'Liste détentions mat2k'!$F176,"-",'Liste détentions mat2k'!$H176)</f>
        <v>33720-10-2-4</v>
      </c>
      <c r="B176" s="72">
        <v>33720</v>
      </c>
      <c r="C176" s="65" t="s">
        <v>128</v>
      </c>
      <c r="D176" s="65">
        <v>10</v>
      </c>
      <c r="E176" s="65" t="s">
        <v>1201</v>
      </c>
      <c r="F176" s="65">
        <v>2</v>
      </c>
      <c r="G176" s="65" t="s">
        <v>1203</v>
      </c>
      <c r="H176" s="65">
        <v>4</v>
      </c>
      <c r="I176" s="65" t="s">
        <v>134</v>
      </c>
      <c r="J176" s="65">
        <f>COUNTIF('SUIVI DES VERIFICATIONS'!$A$3:$A$912,'Liste détentions mat2k'!$A176)</f>
        <v>1</v>
      </c>
      <c r="K176" s="66" t="e">
        <f>VLOOKUP('Liste détentions mat2k'!$A176,#REF!,13,FALSE)</f>
        <v>#REF!</v>
      </c>
    </row>
    <row r="177" spans="1:11">
      <c r="A177" s="67" t="str">
        <f>CONCATENATE('Liste détentions mat2k'!$B177,"-",'Liste détentions mat2k'!$D177,"-",'Liste détentions mat2k'!$F177,"-",'Liste détentions mat2k'!$H177)</f>
        <v>33720-20-0-1</v>
      </c>
      <c r="B177" s="71">
        <v>33720</v>
      </c>
      <c r="C177" s="69" t="s">
        <v>128</v>
      </c>
      <c r="D177" s="69">
        <v>20</v>
      </c>
      <c r="E177" s="69" t="s">
        <v>1204</v>
      </c>
      <c r="F177" s="69">
        <v>0</v>
      </c>
      <c r="G177" s="69" t="s">
        <v>1205</v>
      </c>
      <c r="H177" s="69">
        <v>1</v>
      </c>
      <c r="I177" s="69" t="s">
        <v>135</v>
      </c>
      <c r="J177" s="69">
        <f>COUNTIF('SUIVI DES VERIFICATIONS'!$A$3:$A$912,'Liste détentions mat2k'!$A177)</f>
        <v>1</v>
      </c>
      <c r="K177" s="70" t="e">
        <f>VLOOKUP('Liste détentions mat2k'!$A177,#REF!,13,FALSE)</f>
        <v>#REF!</v>
      </c>
    </row>
    <row r="178" spans="1:11">
      <c r="A178" s="63" t="str">
        <f>CONCATENATE('Liste détentions mat2k'!$B178,"-",'Liste détentions mat2k'!$D178,"-",'Liste détentions mat2k'!$F178,"-",'Liste détentions mat2k'!$H178)</f>
        <v>33720-20-1-0</v>
      </c>
      <c r="B178" s="72">
        <v>33720</v>
      </c>
      <c r="C178" s="65" t="s">
        <v>128</v>
      </c>
      <c r="D178" s="65">
        <v>20</v>
      </c>
      <c r="E178" s="65" t="s">
        <v>1204</v>
      </c>
      <c r="F178" s="65">
        <v>1</v>
      </c>
      <c r="G178" s="65" t="s">
        <v>1206</v>
      </c>
      <c r="H178" s="65">
        <v>0</v>
      </c>
      <c r="I178" s="65" t="s">
        <v>78</v>
      </c>
      <c r="J178" s="65">
        <f>COUNTIF('SUIVI DES VERIFICATIONS'!$A$3:$A$912,'Liste détentions mat2k'!$A178)</f>
        <v>1</v>
      </c>
      <c r="K178" s="66" t="e">
        <f>VLOOKUP('Liste détentions mat2k'!$A178,#REF!,13,FALSE)</f>
        <v>#REF!</v>
      </c>
    </row>
    <row r="179" spans="1:11">
      <c r="A179" s="67" t="str">
        <f>CONCATENATE('Liste détentions mat2k'!$B179,"-",'Liste détentions mat2k'!$D179,"-",'Liste détentions mat2k'!$F179,"-",'Liste détentions mat2k'!$H179)</f>
        <v>33720-20-1-1</v>
      </c>
      <c r="B179" s="71">
        <v>33720</v>
      </c>
      <c r="C179" s="69" t="s">
        <v>128</v>
      </c>
      <c r="D179" s="69">
        <v>20</v>
      </c>
      <c r="E179" s="69" t="s">
        <v>1204</v>
      </c>
      <c r="F179" s="69">
        <v>1</v>
      </c>
      <c r="G179" s="69" t="s">
        <v>1206</v>
      </c>
      <c r="H179" s="69">
        <v>1</v>
      </c>
      <c r="I179" s="69" t="s">
        <v>67</v>
      </c>
      <c r="J179" s="69">
        <f>COUNTIF('SUIVI DES VERIFICATIONS'!$A$3:$A$912,'Liste détentions mat2k'!$A179)</f>
        <v>1</v>
      </c>
      <c r="K179" s="70" t="e">
        <f>VLOOKUP('Liste détentions mat2k'!$A179,#REF!,13,FALSE)</f>
        <v>#REF!</v>
      </c>
    </row>
    <row r="180" spans="1:11">
      <c r="A180" s="63" t="str">
        <f>CONCATENATE('Liste détentions mat2k'!$B180,"-",'Liste détentions mat2k'!$D180,"-",'Liste détentions mat2k'!$F180,"-",'Liste détentions mat2k'!$H180)</f>
        <v>33720-20-1-2</v>
      </c>
      <c r="B180" s="72">
        <v>33720</v>
      </c>
      <c r="C180" s="65" t="s">
        <v>128</v>
      </c>
      <c r="D180" s="65">
        <v>20</v>
      </c>
      <c r="E180" s="65" t="s">
        <v>1204</v>
      </c>
      <c r="F180" s="65">
        <v>1</v>
      </c>
      <c r="G180" s="65" t="s">
        <v>1206</v>
      </c>
      <c r="H180" s="65">
        <v>2</v>
      </c>
      <c r="I180" s="65" t="s">
        <v>48</v>
      </c>
      <c r="J180" s="65">
        <f>COUNTIF('SUIVI DES VERIFICATIONS'!$A$3:$A$912,'Liste détentions mat2k'!$A180)</f>
        <v>1</v>
      </c>
      <c r="K180" s="66" t="e">
        <f>VLOOKUP('Liste détentions mat2k'!$A180,#REF!,13,FALSE)</f>
        <v>#REF!</v>
      </c>
    </row>
    <row r="181" spans="1:11">
      <c r="A181" s="67" t="str">
        <f>CONCATENATE('Liste détentions mat2k'!$B181,"-",'Liste détentions mat2k'!$D181,"-",'Liste détentions mat2k'!$F181,"-",'Liste détentions mat2k'!$H181)</f>
        <v>33720-20-3-0</v>
      </c>
      <c r="B181" s="71">
        <v>33720</v>
      </c>
      <c r="C181" s="69" t="s">
        <v>128</v>
      </c>
      <c r="D181" s="69">
        <v>20</v>
      </c>
      <c r="E181" s="69" t="s">
        <v>1204</v>
      </c>
      <c r="F181" s="69">
        <v>3</v>
      </c>
      <c r="G181" s="69" t="s">
        <v>1207</v>
      </c>
      <c r="H181" s="69">
        <v>0</v>
      </c>
      <c r="I181" s="69" t="s">
        <v>58</v>
      </c>
      <c r="J181" s="69">
        <f>COUNTIF('SUIVI DES VERIFICATIONS'!$A$3:$A$912,'Liste détentions mat2k'!$A181)</f>
        <v>1</v>
      </c>
      <c r="K181" s="70" t="e">
        <f>VLOOKUP('Liste détentions mat2k'!$A181,#REF!,13,FALSE)</f>
        <v>#REF!</v>
      </c>
    </row>
    <row r="182" spans="1:11">
      <c r="A182" s="63" t="str">
        <f>CONCATENATE('Liste détentions mat2k'!$B182,"-",'Liste détentions mat2k'!$D182,"-",'Liste détentions mat2k'!$F182,"-",'Liste détentions mat2k'!$H182)</f>
        <v>33720-20-4-0</v>
      </c>
      <c r="B182" s="72">
        <v>33720</v>
      </c>
      <c r="C182" s="65" t="s">
        <v>128</v>
      </c>
      <c r="D182" s="65">
        <v>20</v>
      </c>
      <c r="E182" s="65" t="s">
        <v>1204</v>
      </c>
      <c r="F182" s="65">
        <v>4</v>
      </c>
      <c r="G182" s="65" t="s">
        <v>1158</v>
      </c>
      <c r="H182" s="65">
        <v>0</v>
      </c>
      <c r="I182" s="65" t="s">
        <v>136</v>
      </c>
      <c r="J182" s="65">
        <f>COUNTIF('SUIVI DES VERIFICATIONS'!$A$3:$A$912,'Liste détentions mat2k'!$A182)</f>
        <v>1</v>
      </c>
      <c r="K182" s="66" t="e">
        <f>VLOOKUP('Liste détentions mat2k'!$A182,#REF!,13,FALSE)</f>
        <v>#REF!</v>
      </c>
    </row>
    <row r="183" spans="1:11">
      <c r="A183" s="67" t="str">
        <f>CONCATENATE('Liste détentions mat2k'!$B183,"-",'Liste détentions mat2k'!$D183,"-",'Liste détentions mat2k'!$F183,"-",'Liste détentions mat2k'!$H183)</f>
        <v>33720-20-4-2</v>
      </c>
      <c r="B183" s="71">
        <v>33720</v>
      </c>
      <c r="C183" s="69" t="s">
        <v>128</v>
      </c>
      <c r="D183" s="69">
        <v>20</v>
      </c>
      <c r="E183" s="69" t="s">
        <v>1204</v>
      </c>
      <c r="F183" s="69">
        <v>4</v>
      </c>
      <c r="G183" s="69" t="s">
        <v>1158</v>
      </c>
      <c r="H183" s="69">
        <v>2</v>
      </c>
      <c r="I183" s="69" t="s">
        <v>137</v>
      </c>
      <c r="J183" s="69">
        <f>COUNTIF('SUIVI DES VERIFICATIONS'!$A$3:$A$912,'Liste détentions mat2k'!$A183)</f>
        <v>1</v>
      </c>
      <c r="K183" s="70" t="e">
        <f>VLOOKUP('Liste détentions mat2k'!$A183,#REF!,13,FALSE)</f>
        <v>#REF!</v>
      </c>
    </row>
    <row r="184" spans="1:11">
      <c r="A184" s="63" t="str">
        <f>CONCATENATE('Liste détentions mat2k'!$B184,"-",'Liste détentions mat2k'!$D184,"-",'Liste détentions mat2k'!$F184,"-",'Liste détentions mat2k'!$H184)</f>
        <v>33820-1--1</v>
      </c>
      <c r="B184" s="72">
        <v>33820</v>
      </c>
      <c r="C184" s="65" t="s">
        <v>138</v>
      </c>
      <c r="D184" s="65">
        <v>1</v>
      </c>
      <c r="E184" s="65" t="s">
        <v>1208</v>
      </c>
      <c r="F184" s="65"/>
      <c r="G184" s="65"/>
      <c r="H184" s="65">
        <v>1</v>
      </c>
      <c r="I184" s="65" t="s">
        <v>78</v>
      </c>
      <c r="J184" s="65">
        <f>COUNTIF('SUIVI DES VERIFICATIONS'!$A$3:$A$912,'Liste détentions mat2k'!$A184)</f>
        <v>1</v>
      </c>
      <c r="K184" s="66" t="e">
        <f>VLOOKUP('Liste détentions mat2k'!$A184,#REF!,13,FALSE)</f>
        <v>#REF!</v>
      </c>
    </row>
    <row r="185" spans="1:11">
      <c r="A185" s="67" t="str">
        <f>CONCATENATE('Liste détentions mat2k'!$B185,"-",'Liste détentions mat2k'!$D185,"-",'Liste détentions mat2k'!$F185,"-",'Liste détentions mat2k'!$H185)</f>
        <v>33820-1--2</v>
      </c>
      <c r="B185" s="71">
        <v>33820</v>
      </c>
      <c r="C185" s="69" t="s">
        <v>138</v>
      </c>
      <c r="D185" s="69">
        <v>1</v>
      </c>
      <c r="E185" s="69" t="s">
        <v>1208</v>
      </c>
      <c r="F185" s="69"/>
      <c r="G185" s="69"/>
      <c r="H185" s="69">
        <v>2</v>
      </c>
      <c r="I185" s="69" t="s">
        <v>139</v>
      </c>
      <c r="J185" s="69">
        <f>COUNTIF('SUIVI DES VERIFICATIONS'!$A$3:$A$912,'Liste détentions mat2k'!$A185)</f>
        <v>1</v>
      </c>
      <c r="K185" s="70" t="e">
        <f>VLOOKUP('Liste détentions mat2k'!$A185,#REF!,13,FALSE)</f>
        <v>#REF!</v>
      </c>
    </row>
    <row r="186" spans="1:11">
      <c r="A186" s="63" t="str">
        <f>CONCATENATE('Liste détentions mat2k'!$B186,"-",'Liste détentions mat2k'!$D186,"-",'Liste détentions mat2k'!$F186,"-",'Liste détentions mat2k'!$H186)</f>
        <v>33820-1--3</v>
      </c>
      <c r="B186" s="72">
        <v>33820</v>
      </c>
      <c r="C186" s="65" t="s">
        <v>138</v>
      </c>
      <c r="D186" s="65">
        <v>1</v>
      </c>
      <c r="E186" s="65" t="s">
        <v>1208</v>
      </c>
      <c r="F186" s="65"/>
      <c r="G186" s="65"/>
      <c r="H186" s="65">
        <v>3</v>
      </c>
      <c r="I186" s="65" t="s">
        <v>1209</v>
      </c>
      <c r="J186" s="65">
        <f>COUNTIF('SUIVI DES VERIFICATIONS'!$A$3:$A$912,'Liste détentions mat2k'!$A186)</f>
        <v>0</v>
      </c>
      <c r="K186" s="66" t="e">
        <f>VLOOKUP('Liste détentions mat2k'!$A186,#REF!,13,FALSE)</f>
        <v>#REF!</v>
      </c>
    </row>
    <row r="187" spans="1:11">
      <c r="A187" s="67" t="str">
        <f>CONCATENATE('Liste détentions mat2k'!$B187,"-",'Liste détentions mat2k'!$D187,"-",'Liste détentions mat2k'!$F187,"-",'Liste détentions mat2k'!$H187)</f>
        <v>33820-2--1</v>
      </c>
      <c r="B187" s="71">
        <v>33820</v>
      </c>
      <c r="C187" s="69" t="s">
        <v>138</v>
      </c>
      <c r="D187" s="69">
        <v>2</v>
      </c>
      <c r="E187" s="69" t="s">
        <v>1210</v>
      </c>
      <c r="F187" s="69"/>
      <c r="G187" s="69"/>
      <c r="H187" s="69">
        <v>1</v>
      </c>
      <c r="I187" s="69" t="s">
        <v>78</v>
      </c>
      <c r="J187" s="69">
        <f>COUNTIF('SUIVI DES VERIFICATIONS'!$A$3:$A$912,'Liste détentions mat2k'!$A187)</f>
        <v>1</v>
      </c>
      <c r="K187" s="70" t="e">
        <f>VLOOKUP('Liste détentions mat2k'!$A187,#REF!,13,FALSE)</f>
        <v>#REF!</v>
      </c>
    </row>
    <row r="188" spans="1:11">
      <c r="A188" s="63" t="str">
        <f>CONCATENATE('Liste détentions mat2k'!$B188,"-",'Liste détentions mat2k'!$D188,"-",'Liste détentions mat2k'!$F188,"-",'Liste détentions mat2k'!$H188)</f>
        <v>33820-2--2</v>
      </c>
      <c r="B188" s="72">
        <v>33820</v>
      </c>
      <c r="C188" s="65" t="s">
        <v>138</v>
      </c>
      <c r="D188" s="65">
        <v>2</v>
      </c>
      <c r="E188" s="65" t="s">
        <v>1210</v>
      </c>
      <c r="F188" s="65"/>
      <c r="G188" s="65"/>
      <c r="H188" s="65">
        <v>2</v>
      </c>
      <c r="I188" s="65" t="s">
        <v>140</v>
      </c>
      <c r="J188" s="65">
        <f>COUNTIF('SUIVI DES VERIFICATIONS'!$A$3:$A$912,'Liste détentions mat2k'!$A188)</f>
        <v>1</v>
      </c>
      <c r="K188" s="66" t="e">
        <f>VLOOKUP('Liste détentions mat2k'!$A188,#REF!,13,FALSE)</f>
        <v>#REF!</v>
      </c>
    </row>
    <row r="189" spans="1:11">
      <c r="A189" s="67" t="str">
        <f>CONCATENATE('Liste détentions mat2k'!$B189,"-",'Liste détentions mat2k'!$D189,"-",'Liste détentions mat2k'!$F189,"-",'Liste détentions mat2k'!$H189)</f>
        <v>33820-2--3</v>
      </c>
      <c r="B189" s="71">
        <v>33820</v>
      </c>
      <c r="C189" s="69" t="s">
        <v>138</v>
      </c>
      <c r="D189" s="69">
        <v>2</v>
      </c>
      <c r="E189" s="69" t="s">
        <v>1210</v>
      </c>
      <c r="F189" s="69"/>
      <c r="G189" s="69"/>
      <c r="H189" s="69">
        <v>3</v>
      </c>
      <c r="I189" s="69" t="s">
        <v>1211</v>
      </c>
      <c r="J189" s="69">
        <f>COUNTIF('SUIVI DES VERIFICATIONS'!$A$3:$A$912,'Liste détentions mat2k'!$A189)</f>
        <v>1</v>
      </c>
      <c r="K189" s="70" t="e">
        <f>VLOOKUP('Liste détentions mat2k'!$A189,#REF!,13,FALSE)</f>
        <v>#REF!</v>
      </c>
    </row>
    <row r="190" spans="1:11">
      <c r="A190" s="63" t="str">
        <f>CONCATENATE('Liste détentions mat2k'!$B190,"-",'Liste détentions mat2k'!$D190,"-",'Liste détentions mat2k'!$F190,"-",'Liste détentions mat2k'!$H190)</f>
        <v>33820-3--1</v>
      </c>
      <c r="B190" s="72">
        <v>33820</v>
      </c>
      <c r="C190" s="65" t="s">
        <v>138</v>
      </c>
      <c r="D190" s="65">
        <v>3</v>
      </c>
      <c r="E190" s="65" t="s">
        <v>1212</v>
      </c>
      <c r="F190" s="65"/>
      <c r="G190" s="65"/>
      <c r="H190" s="65">
        <v>1</v>
      </c>
      <c r="I190" s="65" t="s">
        <v>1213</v>
      </c>
      <c r="J190" s="65">
        <f>COUNTIF('SUIVI DES VERIFICATIONS'!$A$3:$A$912,'Liste détentions mat2k'!$A190)</f>
        <v>1</v>
      </c>
      <c r="K190" s="66" t="e">
        <f>VLOOKUP('Liste détentions mat2k'!$A190,#REF!,13,FALSE)</f>
        <v>#REF!</v>
      </c>
    </row>
    <row r="191" spans="1:11">
      <c r="A191" s="67" t="str">
        <f>CONCATENATE('Liste détentions mat2k'!$B191,"-",'Liste détentions mat2k'!$D191,"-",'Liste détentions mat2k'!$F191,"-",'Liste détentions mat2k'!$H191)</f>
        <v>33820-3--2</v>
      </c>
      <c r="B191" s="71">
        <v>33820</v>
      </c>
      <c r="C191" s="69" t="s">
        <v>138</v>
      </c>
      <c r="D191" s="69">
        <v>3</v>
      </c>
      <c r="E191" s="69" t="s">
        <v>1212</v>
      </c>
      <c r="F191" s="69"/>
      <c r="G191" s="69"/>
      <c r="H191" s="69">
        <v>2</v>
      </c>
      <c r="I191" s="69" t="s">
        <v>1214</v>
      </c>
      <c r="J191" s="69">
        <f>COUNTIF('SUIVI DES VERIFICATIONS'!$A$3:$A$912,'Liste détentions mat2k'!$A191)</f>
        <v>1</v>
      </c>
      <c r="K191" s="70" t="e">
        <f>VLOOKUP('Liste détentions mat2k'!$A191,#REF!,13,FALSE)</f>
        <v>#REF!</v>
      </c>
    </row>
    <row r="192" spans="1:11">
      <c r="A192" s="63" t="str">
        <f>CONCATENATE('Liste détentions mat2k'!$B192,"-",'Liste détentions mat2k'!$D192,"-",'Liste détentions mat2k'!$F192,"-",'Liste détentions mat2k'!$H192)</f>
        <v>33820-3--3</v>
      </c>
      <c r="B192" s="72">
        <v>33820</v>
      </c>
      <c r="C192" s="65" t="s">
        <v>138</v>
      </c>
      <c r="D192" s="65">
        <v>3</v>
      </c>
      <c r="E192" s="65" t="s">
        <v>1212</v>
      </c>
      <c r="F192" s="65"/>
      <c r="G192" s="65"/>
      <c r="H192" s="65">
        <v>3</v>
      </c>
      <c r="I192" s="65" t="s">
        <v>1215</v>
      </c>
      <c r="J192" s="65">
        <f>COUNTIF('SUIVI DES VERIFICATIONS'!$A$3:$A$912,'Liste détentions mat2k'!$A192)</f>
        <v>1</v>
      </c>
      <c r="K192" s="66" t="e">
        <f>VLOOKUP('Liste détentions mat2k'!$A192,#REF!,13,FALSE)</f>
        <v>#REF!</v>
      </c>
    </row>
    <row r="193" spans="1:11">
      <c r="A193" s="67" t="str">
        <f>CONCATENATE('Liste détentions mat2k'!$B193,"-",'Liste détentions mat2k'!$D193,"-",'Liste détentions mat2k'!$F193,"-",'Liste détentions mat2k'!$H193)</f>
        <v>33820-3--4</v>
      </c>
      <c r="B193" s="71">
        <v>33820</v>
      </c>
      <c r="C193" s="69" t="s">
        <v>138</v>
      </c>
      <c r="D193" s="69">
        <v>3</v>
      </c>
      <c r="E193" s="69" t="s">
        <v>1212</v>
      </c>
      <c r="F193" s="69"/>
      <c r="G193" s="69"/>
      <c r="H193" s="69">
        <v>4</v>
      </c>
      <c r="I193" s="69" t="s">
        <v>1216</v>
      </c>
      <c r="J193" s="69">
        <f>COUNTIF('SUIVI DES VERIFICATIONS'!$A$3:$A$912,'Liste détentions mat2k'!$A193)</f>
        <v>1</v>
      </c>
      <c r="K193" s="70" t="e">
        <f>VLOOKUP('Liste détentions mat2k'!$A193,#REF!,13,FALSE)</f>
        <v>#REF!</v>
      </c>
    </row>
    <row r="194" spans="1:11">
      <c r="A194" s="63" t="str">
        <f>CONCATENATE('Liste détentions mat2k'!$B194,"-",'Liste détentions mat2k'!$D194,"-",'Liste détentions mat2k'!$F194,"-",'Liste détentions mat2k'!$H194)</f>
        <v>33820-3--5</v>
      </c>
      <c r="B194" s="72">
        <v>33820</v>
      </c>
      <c r="C194" s="65" t="s">
        <v>138</v>
      </c>
      <c r="D194" s="65">
        <v>3</v>
      </c>
      <c r="E194" s="65" t="s">
        <v>1212</v>
      </c>
      <c r="F194" s="65"/>
      <c r="G194" s="65"/>
      <c r="H194" s="65">
        <v>5</v>
      </c>
      <c r="I194" s="65" t="s">
        <v>1217</v>
      </c>
      <c r="J194" s="65">
        <f>COUNTIF('SUIVI DES VERIFICATIONS'!$A$3:$A$912,'Liste détentions mat2k'!$A194)</f>
        <v>1</v>
      </c>
      <c r="K194" s="66" t="e">
        <f>VLOOKUP('Liste détentions mat2k'!$A194,#REF!,13,FALSE)</f>
        <v>#REF!</v>
      </c>
    </row>
    <row r="195" spans="1:11">
      <c r="A195" s="67" t="str">
        <f>CONCATENATE('Liste détentions mat2k'!$B195,"-",'Liste détentions mat2k'!$D195,"-",'Liste détentions mat2k'!$F195,"-",'Liste détentions mat2k'!$H195)</f>
        <v>33820-4--1</v>
      </c>
      <c r="B195" s="71">
        <v>33820</v>
      </c>
      <c r="C195" s="69" t="s">
        <v>138</v>
      </c>
      <c r="D195" s="69">
        <v>4</v>
      </c>
      <c r="E195" s="69" t="s">
        <v>1218</v>
      </c>
      <c r="F195" s="69"/>
      <c r="G195" s="69"/>
      <c r="H195" s="69">
        <v>1</v>
      </c>
      <c r="I195" s="69" t="s">
        <v>1213</v>
      </c>
      <c r="J195" s="69">
        <f>COUNTIF('SUIVI DES VERIFICATIONS'!$A$3:$A$912,'Liste détentions mat2k'!$A195)</f>
        <v>1</v>
      </c>
      <c r="K195" s="70" t="e">
        <f>VLOOKUP('Liste détentions mat2k'!$A195,#REF!,13,FALSE)</f>
        <v>#REF!</v>
      </c>
    </row>
    <row r="196" spans="1:11">
      <c r="A196" s="63" t="str">
        <f>CONCATENATE('Liste détentions mat2k'!$B196,"-",'Liste détentions mat2k'!$D196,"-",'Liste détentions mat2k'!$F196,"-",'Liste détentions mat2k'!$H196)</f>
        <v>33820-4--2</v>
      </c>
      <c r="B196" s="72">
        <v>33820</v>
      </c>
      <c r="C196" s="65" t="s">
        <v>138</v>
      </c>
      <c r="D196" s="65">
        <v>4</v>
      </c>
      <c r="E196" s="65" t="s">
        <v>1218</v>
      </c>
      <c r="F196" s="65"/>
      <c r="G196" s="65"/>
      <c r="H196" s="65">
        <v>2</v>
      </c>
      <c r="I196" s="65" t="s">
        <v>142</v>
      </c>
      <c r="J196" s="65">
        <f>COUNTIF('SUIVI DES VERIFICATIONS'!$A$3:$A$912,'Liste détentions mat2k'!$A196)</f>
        <v>1</v>
      </c>
      <c r="K196" s="66" t="e">
        <f>VLOOKUP('Liste détentions mat2k'!$A196,#REF!,13,FALSE)</f>
        <v>#REF!</v>
      </c>
    </row>
    <row r="197" spans="1:11">
      <c r="A197" s="67" t="str">
        <f>CONCATENATE('Liste détentions mat2k'!$B197,"-",'Liste détentions mat2k'!$D197,"-",'Liste détentions mat2k'!$F197,"-",'Liste détentions mat2k'!$H197)</f>
        <v>33820-4--3</v>
      </c>
      <c r="B197" s="71">
        <v>33820</v>
      </c>
      <c r="C197" s="69" t="s">
        <v>138</v>
      </c>
      <c r="D197" s="69">
        <v>4</v>
      </c>
      <c r="E197" s="69" t="s">
        <v>1218</v>
      </c>
      <c r="F197" s="69"/>
      <c r="G197" s="69"/>
      <c r="H197" s="69">
        <v>3</v>
      </c>
      <c r="I197" s="69" t="s">
        <v>1219</v>
      </c>
      <c r="J197" s="69">
        <f>COUNTIF('SUIVI DES VERIFICATIONS'!$A$3:$A$912,'Liste détentions mat2k'!$A197)</f>
        <v>0</v>
      </c>
      <c r="K197" s="70" t="e">
        <f>VLOOKUP('Liste détentions mat2k'!$A197,#REF!,13,FALSE)</f>
        <v>#REF!</v>
      </c>
    </row>
    <row r="198" spans="1:11">
      <c r="A198" s="63" t="str">
        <f>CONCATENATE('Liste détentions mat2k'!$B198,"-",'Liste détentions mat2k'!$D198,"-",'Liste détentions mat2k'!$F198,"-",'Liste détentions mat2k'!$H198)</f>
        <v>33820-4--4</v>
      </c>
      <c r="B198" s="72">
        <v>33820</v>
      </c>
      <c r="C198" s="65" t="s">
        <v>138</v>
      </c>
      <c r="D198" s="65">
        <v>4</v>
      </c>
      <c r="E198" s="65" t="s">
        <v>1218</v>
      </c>
      <c r="F198" s="65"/>
      <c r="G198" s="65"/>
      <c r="H198" s="65">
        <v>4</v>
      </c>
      <c r="I198" s="65" t="s">
        <v>144</v>
      </c>
      <c r="J198" s="65">
        <f>COUNTIF('SUIVI DES VERIFICATIONS'!$A$3:$A$912,'Liste détentions mat2k'!$A198)</f>
        <v>1</v>
      </c>
      <c r="K198" s="66" t="e">
        <f>VLOOKUP('Liste détentions mat2k'!$A198,#REF!,13,FALSE)</f>
        <v>#REF!</v>
      </c>
    </row>
    <row r="199" spans="1:11">
      <c r="A199" s="67" t="str">
        <f>CONCATENATE('Liste détentions mat2k'!$B199,"-",'Liste détentions mat2k'!$D199,"-",'Liste détentions mat2k'!$F199,"-",'Liste détentions mat2k'!$H199)</f>
        <v>33820-4--5</v>
      </c>
      <c r="B199" s="71">
        <v>33820</v>
      </c>
      <c r="C199" s="69" t="s">
        <v>138</v>
      </c>
      <c r="D199" s="69">
        <v>4</v>
      </c>
      <c r="E199" s="69" t="s">
        <v>1218</v>
      </c>
      <c r="F199" s="69"/>
      <c r="G199" s="69"/>
      <c r="H199" s="69">
        <v>5</v>
      </c>
      <c r="I199" s="69" t="s">
        <v>1216</v>
      </c>
      <c r="J199" s="69">
        <f>COUNTIF('SUIVI DES VERIFICATIONS'!$A$3:$A$912,'Liste détentions mat2k'!$A199)</f>
        <v>1</v>
      </c>
      <c r="K199" s="70" t="e">
        <f>VLOOKUP('Liste détentions mat2k'!$A199,#REF!,13,FALSE)</f>
        <v>#REF!</v>
      </c>
    </row>
    <row r="200" spans="1:11">
      <c r="A200" s="63" t="str">
        <f>CONCATENATE('Liste détentions mat2k'!$B200,"-",'Liste détentions mat2k'!$D200,"-",'Liste détentions mat2k'!$F200,"-",'Liste détentions mat2k'!$H200)</f>
        <v>33820-4--6</v>
      </c>
      <c r="B200" s="72">
        <v>33820</v>
      </c>
      <c r="C200" s="65" t="s">
        <v>138</v>
      </c>
      <c r="D200" s="65">
        <v>4</v>
      </c>
      <c r="E200" s="65" t="s">
        <v>1218</v>
      </c>
      <c r="F200" s="65"/>
      <c r="G200" s="65"/>
      <c r="H200" s="65">
        <v>6</v>
      </c>
      <c r="I200" s="65" t="s">
        <v>140</v>
      </c>
      <c r="J200" s="65">
        <f>COUNTIF('SUIVI DES VERIFICATIONS'!$A$3:$A$912,'Liste détentions mat2k'!$A200)</f>
        <v>1</v>
      </c>
      <c r="K200" s="66" t="e">
        <f>VLOOKUP('Liste détentions mat2k'!$A200,#REF!,13,FALSE)</f>
        <v>#REF!</v>
      </c>
    </row>
    <row r="201" spans="1:11">
      <c r="A201" s="67" t="str">
        <f>CONCATENATE('Liste détentions mat2k'!$B201,"-",'Liste détentions mat2k'!$D201,"-",'Liste détentions mat2k'!$F201,"-",'Liste détentions mat2k'!$H201)</f>
        <v>33820-4--7</v>
      </c>
      <c r="B201" s="71">
        <v>33820</v>
      </c>
      <c r="C201" s="69" t="s">
        <v>138</v>
      </c>
      <c r="D201" s="69">
        <v>4</v>
      </c>
      <c r="E201" s="69" t="s">
        <v>1218</v>
      </c>
      <c r="F201" s="69"/>
      <c r="G201" s="69"/>
      <c r="H201" s="69">
        <v>7</v>
      </c>
      <c r="I201" s="69" t="s">
        <v>1220</v>
      </c>
      <c r="J201" s="69">
        <f>COUNTIF('SUIVI DES VERIFICATIONS'!$A$3:$A$912,'Liste détentions mat2k'!$A201)</f>
        <v>1</v>
      </c>
      <c r="K201" s="70" t="e">
        <f>VLOOKUP('Liste détentions mat2k'!$A201,#REF!,13,FALSE)</f>
        <v>#REF!</v>
      </c>
    </row>
    <row r="202" spans="1:11">
      <c r="A202" s="63" t="str">
        <f>CONCATENATE('Liste détentions mat2k'!$B202,"-",'Liste détentions mat2k'!$D202,"-",'Liste détentions mat2k'!$F202,"-",'Liste détentions mat2k'!$H202)</f>
        <v>34024-1--1</v>
      </c>
      <c r="B202" s="72">
        <v>34024</v>
      </c>
      <c r="C202" s="65" t="s">
        <v>145</v>
      </c>
      <c r="D202" s="65">
        <v>1</v>
      </c>
      <c r="E202" s="65" t="s">
        <v>145</v>
      </c>
      <c r="F202" s="65"/>
      <c r="G202" s="65"/>
      <c r="H202" s="65">
        <v>1</v>
      </c>
      <c r="I202" s="65" t="s">
        <v>78</v>
      </c>
      <c r="J202" s="65">
        <f>COUNTIF('SUIVI DES VERIFICATIONS'!$A$3:$A$912,'Liste détentions mat2k'!$A202)</f>
        <v>1</v>
      </c>
      <c r="K202" s="66" t="e">
        <f>VLOOKUP('Liste détentions mat2k'!$A202,#REF!,13,FALSE)</f>
        <v>#REF!</v>
      </c>
    </row>
    <row r="203" spans="1:11">
      <c r="A203" s="67" t="str">
        <f>CONCATENATE('Liste détentions mat2k'!$B203,"-",'Liste détentions mat2k'!$D203,"-",'Liste détentions mat2k'!$F203,"-",'Liste détentions mat2k'!$H203)</f>
        <v>34024-1--2</v>
      </c>
      <c r="B203" s="71">
        <v>34024</v>
      </c>
      <c r="C203" s="69" t="s">
        <v>145</v>
      </c>
      <c r="D203" s="69">
        <v>1</v>
      </c>
      <c r="E203" s="69" t="s">
        <v>145</v>
      </c>
      <c r="F203" s="69"/>
      <c r="G203" s="69"/>
      <c r="H203" s="69">
        <v>2</v>
      </c>
      <c r="I203" s="69" t="s">
        <v>146</v>
      </c>
      <c r="J203" s="69">
        <f>COUNTIF('SUIVI DES VERIFICATIONS'!$A$3:$A$912,'Liste détentions mat2k'!$A203)</f>
        <v>1</v>
      </c>
      <c r="K203" s="70" t="e">
        <f>VLOOKUP('Liste détentions mat2k'!$A203,#REF!,13,FALSE)</f>
        <v>#REF!</v>
      </c>
    </row>
    <row r="204" spans="1:11">
      <c r="A204" s="63" t="str">
        <f>CONCATENATE('Liste détentions mat2k'!$B204,"-",'Liste détentions mat2k'!$D204,"-",'Liste détentions mat2k'!$F204,"-",'Liste détentions mat2k'!$H204)</f>
        <v>40109-1--1</v>
      </c>
      <c r="B204" s="72">
        <v>40109</v>
      </c>
      <c r="C204" s="65" t="s">
        <v>147</v>
      </c>
      <c r="D204" s="65">
        <v>1</v>
      </c>
      <c r="E204" s="65" t="s">
        <v>1171</v>
      </c>
      <c r="F204" s="65"/>
      <c r="G204" s="65"/>
      <c r="H204" s="65">
        <v>1</v>
      </c>
      <c r="I204" s="65" t="s">
        <v>50</v>
      </c>
      <c r="J204" s="65">
        <f>COUNTIF('SUIVI DES VERIFICATIONS'!$A$3:$A$912,'Liste détentions mat2k'!$A204)</f>
        <v>1</v>
      </c>
      <c r="K204" s="66" t="e">
        <f>VLOOKUP('Liste détentions mat2k'!$A204,#REF!,13,FALSE)</f>
        <v>#REF!</v>
      </c>
    </row>
    <row r="205" spans="1:11">
      <c r="A205" s="67" t="str">
        <f>CONCATENATE('Liste détentions mat2k'!$B205,"-",'Liste détentions mat2k'!$D205,"-",'Liste détentions mat2k'!$F205,"-",'Liste détentions mat2k'!$H205)</f>
        <v>41075-70--0</v>
      </c>
      <c r="B205" s="71">
        <v>41075</v>
      </c>
      <c r="C205" s="69" t="s">
        <v>148</v>
      </c>
      <c r="D205" s="69">
        <v>70</v>
      </c>
      <c r="E205" s="69" t="s">
        <v>1171</v>
      </c>
      <c r="F205" s="69"/>
      <c r="G205" s="69"/>
      <c r="H205" s="69">
        <v>0</v>
      </c>
      <c r="I205" s="69" t="s">
        <v>78</v>
      </c>
      <c r="J205" s="69">
        <f>COUNTIF('SUIVI DES VERIFICATIONS'!$A$3:$A$912,'Liste détentions mat2k'!$A205)</f>
        <v>1</v>
      </c>
      <c r="K205" s="70" t="e">
        <f>VLOOKUP('Liste détentions mat2k'!$A205,#REF!,13,FALSE)</f>
        <v>#REF!</v>
      </c>
    </row>
    <row r="206" spans="1:11">
      <c r="A206" s="63" t="str">
        <f>CONCATENATE('Liste détentions mat2k'!$B206,"-",'Liste détentions mat2k'!$D206,"-",'Liste détentions mat2k'!$F206,"-",'Liste détentions mat2k'!$H206)</f>
        <v>41075-70--1</v>
      </c>
      <c r="B206" s="72">
        <v>41075</v>
      </c>
      <c r="C206" s="65" t="s">
        <v>148</v>
      </c>
      <c r="D206" s="65">
        <v>70</v>
      </c>
      <c r="E206" s="65" t="s">
        <v>1171</v>
      </c>
      <c r="F206" s="65"/>
      <c r="G206" s="65"/>
      <c r="H206" s="65">
        <v>1</v>
      </c>
      <c r="I206" s="65" t="s">
        <v>149</v>
      </c>
      <c r="J206" s="65">
        <f>COUNTIF('SUIVI DES VERIFICATIONS'!$A$3:$A$912,'Liste détentions mat2k'!$A206)</f>
        <v>1</v>
      </c>
      <c r="K206" s="66" t="e">
        <f>VLOOKUP('Liste détentions mat2k'!$A206,#REF!,13,FALSE)</f>
        <v>#REF!</v>
      </c>
    </row>
    <row r="207" spans="1:11">
      <c r="A207" s="67" t="str">
        <f>CONCATENATE('Liste détentions mat2k'!$B207,"-",'Liste détentions mat2k'!$D207,"-",'Liste détentions mat2k'!$F207,"-",'Liste détentions mat2k'!$H207)</f>
        <v>43010-1--1</v>
      </c>
      <c r="B207" s="71">
        <v>43010</v>
      </c>
      <c r="C207" s="69" t="s">
        <v>150</v>
      </c>
      <c r="D207" s="69">
        <v>1</v>
      </c>
      <c r="E207" s="69" t="s">
        <v>1171</v>
      </c>
      <c r="F207" s="69"/>
      <c r="G207" s="69"/>
      <c r="H207" s="69">
        <v>1</v>
      </c>
      <c r="I207" s="69" t="s">
        <v>78</v>
      </c>
      <c r="J207" s="69">
        <f>COUNTIF('SUIVI DES VERIFICATIONS'!$A$3:$A$912,'Liste détentions mat2k'!$A207)</f>
        <v>1</v>
      </c>
      <c r="K207" s="70" t="e">
        <f>VLOOKUP('Liste détentions mat2k'!$A207,#REF!,13,FALSE)</f>
        <v>#REF!</v>
      </c>
    </row>
    <row r="208" spans="1:11">
      <c r="A208" s="63" t="str">
        <f>CONCATENATE('Liste détentions mat2k'!$B208,"-",'Liste détentions mat2k'!$D208,"-",'Liste détentions mat2k'!$F208,"-",'Liste détentions mat2k'!$H208)</f>
        <v>43010-1--2</v>
      </c>
      <c r="B208" s="72">
        <v>43010</v>
      </c>
      <c r="C208" s="65" t="s">
        <v>150</v>
      </c>
      <c r="D208" s="65">
        <v>1</v>
      </c>
      <c r="E208" s="65" t="s">
        <v>1171</v>
      </c>
      <c r="F208" s="65"/>
      <c r="G208" s="65"/>
      <c r="H208" s="65">
        <v>2</v>
      </c>
      <c r="I208" s="65" t="s">
        <v>102</v>
      </c>
      <c r="J208" s="65">
        <f>COUNTIF('SUIVI DES VERIFICATIONS'!$A$3:$A$912,'Liste détentions mat2k'!$A208)</f>
        <v>1</v>
      </c>
      <c r="K208" s="66" t="e">
        <f>VLOOKUP('Liste détentions mat2k'!$A208,#REF!,13,FALSE)</f>
        <v>#REF!</v>
      </c>
    </row>
    <row r="209" spans="1:11">
      <c r="A209" s="67" t="str">
        <f>CONCATENATE('Liste détentions mat2k'!$B209,"-",'Liste détentions mat2k'!$D209,"-",'Liste détentions mat2k'!$F209,"-",'Liste détentions mat2k'!$H209)</f>
        <v>43010-1--5</v>
      </c>
      <c r="B209" s="71">
        <v>43010</v>
      </c>
      <c r="C209" s="69" t="s">
        <v>150</v>
      </c>
      <c r="D209" s="69">
        <v>1</v>
      </c>
      <c r="E209" s="69" t="s">
        <v>1171</v>
      </c>
      <c r="F209" s="69"/>
      <c r="G209" s="69"/>
      <c r="H209" s="69">
        <v>5</v>
      </c>
      <c r="I209" s="69" t="s">
        <v>70</v>
      </c>
      <c r="J209" s="69">
        <f>COUNTIF('SUIVI DES VERIFICATIONS'!$A$3:$A$912,'Liste détentions mat2k'!$A209)</f>
        <v>1</v>
      </c>
      <c r="K209" s="70" t="e">
        <f>VLOOKUP('Liste détentions mat2k'!$A209,#REF!,13,FALSE)</f>
        <v>#REF!</v>
      </c>
    </row>
    <row r="210" spans="1:11">
      <c r="A210" s="63" t="str">
        <f>CONCATENATE('Liste détentions mat2k'!$B210,"-",'Liste détentions mat2k'!$D210,"-",'Liste détentions mat2k'!$F210,"-",'Liste détentions mat2k'!$H210)</f>
        <v>43010-1--6</v>
      </c>
      <c r="B210" s="72">
        <v>43010</v>
      </c>
      <c r="C210" s="65" t="s">
        <v>150</v>
      </c>
      <c r="D210" s="65">
        <v>1</v>
      </c>
      <c r="E210" s="65" t="s">
        <v>1171</v>
      </c>
      <c r="F210" s="65"/>
      <c r="G210" s="65"/>
      <c r="H210" s="65">
        <v>6</v>
      </c>
      <c r="I210" s="65" t="s">
        <v>151</v>
      </c>
      <c r="J210" s="65">
        <f>COUNTIF('SUIVI DES VERIFICATIONS'!$A$3:$A$912,'Liste détentions mat2k'!$A210)</f>
        <v>1</v>
      </c>
      <c r="K210" s="66" t="e">
        <f>VLOOKUP('Liste détentions mat2k'!$A210,#REF!,13,FALSE)</f>
        <v>#REF!</v>
      </c>
    </row>
    <row r="211" spans="1:11">
      <c r="A211" s="67" t="str">
        <f>CONCATENATE('Liste détentions mat2k'!$B211,"-",'Liste détentions mat2k'!$D211,"-",'Liste détentions mat2k'!$F211,"-",'Liste détentions mat2k'!$H211)</f>
        <v>43011-10--1</v>
      </c>
      <c r="B211" s="71">
        <v>43011</v>
      </c>
      <c r="C211" s="69" t="s">
        <v>152</v>
      </c>
      <c r="D211" s="69">
        <v>10</v>
      </c>
      <c r="E211" s="69" t="s">
        <v>1221</v>
      </c>
      <c r="F211" s="69"/>
      <c r="G211" s="69"/>
      <c r="H211" s="69">
        <v>1</v>
      </c>
      <c r="I211" s="69" t="s">
        <v>48</v>
      </c>
      <c r="J211" s="69">
        <f>COUNTIF('SUIVI DES VERIFICATIONS'!$A$3:$A$912,'Liste détentions mat2k'!$A211)</f>
        <v>1</v>
      </c>
      <c r="K211" s="70" t="e">
        <f>VLOOKUP('Liste détentions mat2k'!$A211,#REF!,13,FALSE)</f>
        <v>#REF!</v>
      </c>
    </row>
    <row r="212" spans="1:11">
      <c r="A212" s="63" t="str">
        <f>CONCATENATE('Liste détentions mat2k'!$B212,"-",'Liste détentions mat2k'!$D212,"-",'Liste détentions mat2k'!$F212,"-",'Liste détentions mat2k'!$H212)</f>
        <v>43011-20--0</v>
      </c>
      <c r="B212" s="72">
        <v>43011</v>
      </c>
      <c r="C212" s="65" t="s">
        <v>152</v>
      </c>
      <c r="D212" s="65">
        <v>20</v>
      </c>
      <c r="E212" s="65" t="s">
        <v>1222</v>
      </c>
      <c r="F212" s="65"/>
      <c r="G212" s="65"/>
      <c r="H212" s="65">
        <v>0</v>
      </c>
      <c r="I212" s="65" t="s">
        <v>153</v>
      </c>
      <c r="J212" s="65">
        <f>COUNTIF('SUIVI DES VERIFICATIONS'!$A$3:$A$912,'Liste détentions mat2k'!$A212)</f>
        <v>1</v>
      </c>
      <c r="K212" s="66" t="e">
        <f>VLOOKUP('Liste détentions mat2k'!$A212,#REF!,13,FALSE)</f>
        <v>#REF!</v>
      </c>
    </row>
    <row r="213" spans="1:11">
      <c r="A213" s="67" t="str">
        <f>CONCATENATE('Liste détentions mat2k'!$B213,"-",'Liste détentions mat2k'!$D213,"-",'Liste détentions mat2k'!$F213,"-",'Liste détentions mat2k'!$H213)</f>
        <v>43011-20--1</v>
      </c>
      <c r="B213" s="71">
        <v>43011</v>
      </c>
      <c r="C213" s="69" t="s">
        <v>152</v>
      </c>
      <c r="D213" s="69">
        <v>20</v>
      </c>
      <c r="E213" s="69" t="s">
        <v>1222</v>
      </c>
      <c r="F213" s="69"/>
      <c r="G213" s="69"/>
      <c r="H213" s="69">
        <v>1</v>
      </c>
      <c r="I213" s="69" t="s">
        <v>154</v>
      </c>
      <c r="J213" s="69">
        <f>COUNTIF('SUIVI DES VERIFICATIONS'!$A$3:$A$912,'Liste détentions mat2k'!$A213)</f>
        <v>1</v>
      </c>
      <c r="K213" s="70" t="e">
        <f>VLOOKUP('Liste détentions mat2k'!$A213,#REF!,13,FALSE)</f>
        <v>#REF!</v>
      </c>
    </row>
    <row r="214" spans="1:11">
      <c r="A214" s="63" t="str">
        <f>CONCATENATE('Liste détentions mat2k'!$B214,"-",'Liste détentions mat2k'!$D214,"-",'Liste détentions mat2k'!$F214,"-",'Liste détentions mat2k'!$H214)</f>
        <v>43011-20--2</v>
      </c>
      <c r="B214" s="72">
        <v>43011</v>
      </c>
      <c r="C214" s="65" t="s">
        <v>152</v>
      </c>
      <c r="D214" s="65">
        <v>20</v>
      </c>
      <c r="E214" s="65" t="s">
        <v>1222</v>
      </c>
      <c r="F214" s="65"/>
      <c r="G214" s="65"/>
      <c r="H214" s="65">
        <v>2</v>
      </c>
      <c r="I214" s="65" t="s">
        <v>140</v>
      </c>
      <c r="J214" s="65">
        <f>COUNTIF('SUIVI DES VERIFICATIONS'!$A$3:$A$912,'Liste détentions mat2k'!$A214)</f>
        <v>1</v>
      </c>
      <c r="K214" s="66" t="e">
        <f>VLOOKUP('Liste détentions mat2k'!$A214,#REF!,13,FALSE)</f>
        <v>#REF!</v>
      </c>
    </row>
    <row r="215" spans="1:11">
      <c r="A215" s="67" t="str">
        <f>CONCATENATE('Liste détentions mat2k'!$B215,"-",'Liste détentions mat2k'!$D215,"-",'Liste détentions mat2k'!$F215,"-",'Liste détentions mat2k'!$H215)</f>
        <v>43011-20--3</v>
      </c>
      <c r="B215" s="71">
        <v>43011</v>
      </c>
      <c r="C215" s="69" t="s">
        <v>152</v>
      </c>
      <c r="D215" s="69">
        <v>20</v>
      </c>
      <c r="E215" s="69" t="s">
        <v>1222</v>
      </c>
      <c r="F215" s="69"/>
      <c r="G215" s="69"/>
      <c r="H215" s="69">
        <v>3</v>
      </c>
      <c r="I215" s="69" t="s">
        <v>136</v>
      </c>
      <c r="J215" s="69">
        <f>COUNTIF('SUIVI DES VERIFICATIONS'!$A$3:$A$912,'Liste détentions mat2k'!$A215)</f>
        <v>1</v>
      </c>
      <c r="K215" s="70" t="e">
        <f>VLOOKUP('Liste détentions mat2k'!$A215,#REF!,13,FALSE)</f>
        <v>#REF!</v>
      </c>
    </row>
    <row r="216" spans="1:11">
      <c r="A216" s="63" t="str">
        <f>CONCATENATE('Liste détentions mat2k'!$B216,"-",'Liste détentions mat2k'!$D216,"-",'Liste détentions mat2k'!$F216,"-",'Liste détentions mat2k'!$H216)</f>
        <v>43011-30--2</v>
      </c>
      <c r="B216" s="72">
        <v>43011</v>
      </c>
      <c r="C216" s="65" t="s">
        <v>152</v>
      </c>
      <c r="D216" s="65">
        <v>30</v>
      </c>
      <c r="E216" s="65" t="s">
        <v>1223</v>
      </c>
      <c r="F216" s="65"/>
      <c r="G216" s="65"/>
      <c r="H216" s="65">
        <v>2</v>
      </c>
      <c r="I216" s="65" t="s">
        <v>155</v>
      </c>
      <c r="J216" s="65">
        <f>COUNTIF('SUIVI DES VERIFICATIONS'!$A$3:$A$912,'Liste détentions mat2k'!$A216)</f>
        <v>1</v>
      </c>
      <c r="K216" s="66" t="e">
        <f>VLOOKUP('Liste détentions mat2k'!$A216,#REF!,13,FALSE)</f>
        <v>#REF!</v>
      </c>
    </row>
    <row r="217" spans="1:11">
      <c r="A217" s="67" t="str">
        <f>CONCATENATE('Liste détentions mat2k'!$B217,"-",'Liste détentions mat2k'!$D217,"-",'Liste détentions mat2k'!$F217,"-",'Liste détentions mat2k'!$H217)</f>
        <v>43011-50--0</v>
      </c>
      <c r="B217" s="71">
        <v>43011</v>
      </c>
      <c r="C217" s="69" t="s">
        <v>152</v>
      </c>
      <c r="D217" s="69">
        <v>50</v>
      </c>
      <c r="E217" s="69" t="s">
        <v>1224</v>
      </c>
      <c r="F217" s="69"/>
      <c r="G217" s="69"/>
      <c r="H217" s="69">
        <v>0</v>
      </c>
      <c r="I217" s="69" t="s">
        <v>78</v>
      </c>
      <c r="J217" s="69">
        <f>COUNTIF('SUIVI DES VERIFICATIONS'!$A$3:$A$912,'Liste détentions mat2k'!$A217)</f>
        <v>1</v>
      </c>
      <c r="K217" s="70" t="e">
        <f>VLOOKUP('Liste détentions mat2k'!$A217,#REF!,13,FALSE)</f>
        <v>#REF!</v>
      </c>
    </row>
    <row r="218" spans="1:11">
      <c r="A218" s="63" t="str">
        <f>CONCATENATE('Liste détentions mat2k'!$B218,"-",'Liste détentions mat2k'!$D218,"-",'Liste détentions mat2k'!$F218,"-",'Liste détentions mat2k'!$H218)</f>
        <v>43011-50--1</v>
      </c>
      <c r="B218" s="72">
        <v>43011</v>
      </c>
      <c r="C218" s="65" t="s">
        <v>152</v>
      </c>
      <c r="D218" s="65">
        <v>50</v>
      </c>
      <c r="E218" s="65" t="s">
        <v>1224</v>
      </c>
      <c r="F218" s="65"/>
      <c r="G218" s="65"/>
      <c r="H218" s="65">
        <v>1</v>
      </c>
      <c r="I218" s="65" t="s">
        <v>156</v>
      </c>
      <c r="J218" s="65">
        <f>COUNTIF('SUIVI DES VERIFICATIONS'!$A$3:$A$912,'Liste détentions mat2k'!$A218)</f>
        <v>1</v>
      </c>
      <c r="K218" s="66" t="e">
        <f>VLOOKUP('Liste détentions mat2k'!$A218,#REF!,13,FALSE)</f>
        <v>#REF!</v>
      </c>
    </row>
    <row r="219" spans="1:11">
      <c r="A219" s="67" t="str">
        <f>CONCATENATE('Liste détentions mat2k'!$B219,"-",'Liste détentions mat2k'!$D219,"-",'Liste détentions mat2k'!$F219,"-",'Liste détentions mat2k'!$H219)</f>
        <v>43011-50--2</v>
      </c>
      <c r="B219" s="71">
        <v>43011</v>
      </c>
      <c r="C219" s="69" t="s">
        <v>152</v>
      </c>
      <c r="D219" s="69">
        <v>50</v>
      </c>
      <c r="E219" s="69" t="s">
        <v>1224</v>
      </c>
      <c r="F219" s="69"/>
      <c r="G219" s="69"/>
      <c r="H219" s="69">
        <v>2</v>
      </c>
      <c r="I219" s="69" t="s">
        <v>58</v>
      </c>
      <c r="J219" s="69">
        <f>COUNTIF('SUIVI DES VERIFICATIONS'!$A$3:$A$912,'Liste détentions mat2k'!$A219)</f>
        <v>1</v>
      </c>
      <c r="K219" s="70" t="e">
        <f>VLOOKUP('Liste détentions mat2k'!$A219,#REF!,13,FALSE)</f>
        <v>#REF!</v>
      </c>
    </row>
    <row r="220" spans="1:11">
      <c r="A220" s="63" t="str">
        <f>CONCATENATE('Liste détentions mat2k'!$B220,"-",'Liste détentions mat2k'!$D220,"-",'Liste détentions mat2k'!$F220,"-",'Liste détentions mat2k'!$H220)</f>
        <v>43011-50--4</v>
      </c>
      <c r="B220" s="72">
        <v>43011</v>
      </c>
      <c r="C220" s="65" t="s">
        <v>152</v>
      </c>
      <c r="D220" s="65">
        <v>50</v>
      </c>
      <c r="E220" s="65" t="s">
        <v>1224</v>
      </c>
      <c r="F220" s="65"/>
      <c r="G220" s="65"/>
      <c r="H220" s="65">
        <v>4</v>
      </c>
      <c r="I220" s="65" t="s">
        <v>48</v>
      </c>
      <c r="J220" s="65">
        <f>COUNTIF('SUIVI DES VERIFICATIONS'!$A$3:$A$912,'Liste détentions mat2k'!$A220)</f>
        <v>1</v>
      </c>
      <c r="K220" s="66" t="e">
        <f>VLOOKUP('Liste détentions mat2k'!$A220,#REF!,13,FALSE)</f>
        <v>#REF!</v>
      </c>
    </row>
    <row r="221" spans="1:11">
      <c r="A221" s="67" t="str">
        <f>CONCATENATE('Liste détentions mat2k'!$B221,"-",'Liste détentions mat2k'!$D221,"-",'Liste détentions mat2k'!$F221,"-",'Liste détentions mat2k'!$H221)</f>
        <v>43011-50--7</v>
      </c>
      <c r="B221" s="71">
        <v>43011</v>
      </c>
      <c r="C221" s="69" t="s">
        <v>152</v>
      </c>
      <c r="D221" s="69">
        <v>50</v>
      </c>
      <c r="E221" s="69" t="s">
        <v>1224</v>
      </c>
      <c r="F221" s="69"/>
      <c r="G221" s="69"/>
      <c r="H221" s="69">
        <v>7</v>
      </c>
      <c r="I221" s="69" t="s">
        <v>67</v>
      </c>
      <c r="J221" s="69">
        <f>COUNTIF('SUIVI DES VERIFICATIONS'!$A$3:$A$912,'Liste détentions mat2k'!$A221)</f>
        <v>1</v>
      </c>
      <c r="K221" s="70" t="e">
        <f>VLOOKUP('Liste détentions mat2k'!$A221,#REF!,13,FALSE)</f>
        <v>#REF!</v>
      </c>
    </row>
    <row r="222" spans="1:11">
      <c r="A222" s="63" t="str">
        <f>CONCATENATE('Liste détentions mat2k'!$B222,"-",'Liste détentions mat2k'!$D222,"-",'Liste détentions mat2k'!$F222,"-",'Liste détentions mat2k'!$H222)</f>
        <v>43011-50--9</v>
      </c>
      <c r="B222" s="72">
        <v>43011</v>
      </c>
      <c r="C222" s="65" t="s">
        <v>152</v>
      </c>
      <c r="D222" s="65">
        <v>50</v>
      </c>
      <c r="E222" s="65" t="s">
        <v>1224</v>
      </c>
      <c r="F222" s="65"/>
      <c r="G222" s="65"/>
      <c r="H222" s="65">
        <v>9</v>
      </c>
      <c r="I222" s="65" t="s">
        <v>63</v>
      </c>
      <c r="J222" s="65">
        <f>COUNTIF('SUIVI DES VERIFICATIONS'!$A$3:$A$912,'Liste détentions mat2k'!$A222)</f>
        <v>1</v>
      </c>
      <c r="K222" s="66" t="e">
        <f>VLOOKUP('Liste détentions mat2k'!$A222,#REF!,13,FALSE)</f>
        <v>#REF!</v>
      </c>
    </row>
    <row r="223" spans="1:11">
      <c r="A223" s="67" t="str">
        <f>CONCATENATE('Liste détentions mat2k'!$B223,"-",'Liste détentions mat2k'!$D223,"-",'Liste détentions mat2k'!$F223,"-",'Liste détentions mat2k'!$H223)</f>
        <v>43011-60--0</v>
      </c>
      <c r="B223" s="71">
        <v>43011</v>
      </c>
      <c r="C223" s="69" t="s">
        <v>152</v>
      </c>
      <c r="D223" s="69">
        <v>60</v>
      </c>
      <c r="E223" s="69" t="s">
        <v>1225</v>
      </c>
      <c r="F223" s="69"/>
      <c r="G223" s="69"/>
      <c r="H223" s="69">
        <v>0</v>
      </c>
      <c r="I223" s="69" t="s">
        <v>65</v>
      </c>
      <c r="J223" s="69">
        <f>COUNTIF('SUIVI DES VERIFICATIONS'!$A$3:$A$912,'Liste détentions mat2k'!$A223)</f>
        <v>1</v>
      </c>
      <c r="K223" s="70" t="e">
        <f>VLOOKUP('Liste détentions mat2k'!$A223,#REF!,13,FALSE)</f>
        <v>#REF!</v>
      </c>
    </row>
    <row r="224" spans="1:11">
      <c r="A224" s="63" t="str">
        <f>CONCATENATE('Liste détentions mat2k'!$B224,"-",'Liste détentions mat2k'!$D224,"-",'Liste détentions mat2k'!$F224,"-",'Liste détentions mat2k'!$H224)</f>
        <v>43011-62--0</v>
      </c>
      <c r="B224" s="72">
        <v>43011</v>
      </c>
      <c r="C224" s="65" t="s">
        <v>152</v>
      </c>
      <c r="D224" s="65">
        <v>62</v>
      </c>
      <c r="E224" s="65" t="s">
        <v>1226</v>
      </c>
      <c r="F224" s="65"/>
      <c r="G224" s="65"/>
      <c r="H224" s="65">
        <v>0</v>
      </c>
      <c r="I224" s="65" t="s">
        <v>157</v>
      </c>
      <c r="J224" s="65">
        <f>COUNTIF('SUIVI DES VERIFICATIONS'!$A$3:$A$912,'Liste détentions mat2k'!$A224)</f>
        <v>1</v>
      </c>
      <c r="K224" s="66" t="e">
        <f>VLOOKUP('Liste détentions mat2k'!$A224,#REF!,13,FALSE)</f>
        <v>#REF!</v>
      </c>
    </row>
    <row r="225" spans="1:12">
      <c r="A225" s="67" t="str">
        <f>CONCATENATE('Liste détentions mat2k'!$B225,"-",'Liste détentions mat2k'!$D225,"-",'Liste détentions mat2k'!$F225,"-",'Liste détentions mat2k'!$H225)</f>
        <v>43011-63--0</v>
      </c>
      <c r="B225" s="71">
        <v>43011</v>
      </c>
      <c r="C225" s="69" t="s">
        <v>152</v>
      </c>
      <c r="D225" s="69">
        <v>63</v>
      </c>
      <c r="E225" s="69" t="s">
        <v>1227</v>
      </c>
      <c r="F225" s="69"/>
      <c r="G225" s="69"/>
      <c r="H225" s="69">
        <v>0</v>
      </c>
      <c r="I225" s="69" t="s">
        <v>158</v>
      </c>
      <c r="J225" s="69">
        <f>COUNTIF('SUIVI DES VERIFICATIONS'!$A$3:$A$912,'Liste détentions mat2k'!$A225)</f>
        <v>1</v>
      </c>
      <c r="K225" s="70" t="e">
        <f>VLOOKUP('Liste détentions mat2k'!$A225,#REF!,13,FALSE)</f>
        <v>#REF!</v>
      </c>
    </row>
    <row r="226" spans="1:12">
      <c r="A226" s="63" t="str">
        <f>CONCATENATE('Liste détentions mat2k'!$B226,"-",'Liste détentions mat2k'!$D226,"-",'Liste détentions mat2k'!$F226,"-",'Liste détentions mat2k'!$H226)</f>
        <v>43011-64--0</v>
      </c>
      <c r="B226" s="72">
        <v>43011</v>
      </c>
      <c r="C226" s="65" t="s">
        <v>152</v>
      </c>
      <c r="D226" s="65">
        <v>64</v>
      </c>
      <c r="E226" s="65" t="s">
        <v>1228</v>
      </c>
      <c r="F226" s="65"/>
      <c r="G226" s="65"/>
      <c r="H226" s="65">
        <v>0</v>
      </c>
      <c r="I226" s="65" t="s">
        <v>159</v>
      </c>
      <c r="J226" s="65">
        <f>COUNTIF('SUIVI DES VERIFICATIONS'!$A$3:$A$912,'Liste détentions mat2k'!$A226)</f>
        <v>1</v>
      </c>
      <c r="K226" s="66" t="e">
        <f>VLOOKUP('Liste détentions mat2k'!$A226,#REF!,13,FALSE)</f>
        <v>#REF!</v>
      </c>
    </row>
    <row r="227" spans="1:12">
      <c r="A227" s="67" t="str">
        <f>CONCATENATE('Liste détentions mat2k'!$B227,"-",'Liste détentions mat2k'!$D227,"-",'Liste détentions mat2k'!$F227,"-",'Liste détentions mat2k'!$H227)</f>
        <v>43011-65--0</v>
      </c>
      <c r="B227" s="71">
        <v>43011</v>
      </c>
      <c r="C227" s="69" t="s">
        <v>152</v>
      </c>
      <c r="D227" s="69">
        <v>65</v>
      </c>
      <c r="E227" s="69" t="s">
        <v>1229</v>
      </c>
      <c r="F227" s="69"/>
      <c r="G227" s="69"/>
      <c r="H227" s="69">
        <v>0</v>
      </c>
      <c r="I227" s="69" t="s">
        <v>160</v>
      </c>
      <c r="J227" s="69">
        <f>COUNTIF('SUIVI DES VERIFICATIONS'!$A$3:$A$912,'Liste détentions mat2k'!$A227)</f>
        <v>1</v>
      </c>
      <c r="K227" s="70" t="e">
        <f>VLOOKUP('Liste détentions mat2k'!$A227,#REF!,13,FALSE)</f>
        <v>#REF!</v>
      </c>
    </row>
    <row r="228" spans="1:12">
      <c r="A228" s="63" t="str">
        <f>CONCATENATE('Liste détentions mat2k'!$B228,"-",'Liste détentions mat2k'!$D228,"-",'Liste détentions mat2k'!$F228,"-",'Liste détentions mat2k'!$H228)</f>
        <v>43011-70--1</v>
      </c>
      <c r="B228" s="72">
        <v>43011</v>
      </c>
      <c r="C228" s="65" t="s">
        <v>152</v>
      </c>
      <c r="D228" s="65">
        <v>70</v>
      </c>
      <c r="E228" s="65" t="s">
        <v>1230</v>
      </c>
      <c r="F228" s="65"/>
      <c r="G228" s="65"/>
      <c r="H228" s="65">
        <v>1</v>
      </c>
      <c r="I228" s="65" t="s">
        <v>161</v>
      </c>
      <c r="J228" s="65">
        <f>COUNTIF('SUIVI DES VERIFICATIONS'!$A$3:$A$912,'Liste détentions mat2k'!$A228)</f>
        <v>1</v>
      </c>
      <c r="K228" s="66" t="e">
        <f>VLOOKUP('Liste détentions mat2k'!$A228,#REF!,13,FALSE)</f>
        <v>#REF!</v>
      </c>
    </row>
    <row r="229" spans="1:12">
      <c r="A229" s="67" t="str">
        <f>CONCATENATE('Liste détentions mat2k'!$B229,"-",'Liste détentions mat2k'!$D229,"-",'Liste détentions mat2k'!$F229,"-",'Liste détentions mat2k'!$H229)</f>
        <v>43011-80--0</v>
      </c>
      <c r="B229" s="71">
        <v>43011</v>
      </c>
      <c r="C229" s="69" t="s">
        <v>152</v>
      </c>
      <c r="D229" s="69">
        <v>80</v>
      </c>
      <c r="E229" s="69" t="s">
        <v>1231</v>
      </c>
      <c r="F229" s="69"/>
      <c r="G229" s="69"/>
      <c r="H229" s="69">
        <v>0</v>
      </c>
      <c r="I229" s="69" t="s">
        <v>135</v>
      </c>
      <c r="J229" s="69">
        <f>COUNTIF('SUIVI DES VERIFICATIONS'!$A$3:$A$912,'Liste détentions mat2k'!$A229)</f>
        <v>1</v>
      </c>
      <c r="K229" s="70" t="e">
        <f>VLOOKUP('Liste détentions mat2k'!$A229,#REF!,13,FALSE)</f>
        <v>#REF!</v>
      </c>
    </row>
    <row r="230" spans="1:12">
      <c r="A230" s="63" t="str">
        <f>CONCATENATE('Liste détentions mat2k'!$B230,"-",'Liste détentions mat2k'!$D230,"-",'Liste détentions mat2k'!$F230,"-",'Liste détentions mat2k'!$H230)</f>
        <v>43011-80--1</v>
      </c>
      <c r="B230" s="72">
        <v>43011</v>
      </c>
      <c r="C230" s="65" t="s">
        <v>152</v>
      </c>
      <c r="D230" s="65">
        <v>80</v>
      </c>
      <c r="E230" s="65" t="s">
        <v>1231</v>
      </c>
      <c r="F230" s="65"/>
      <c r="G230" s="65"/>
      <c r="H230" s="65">
        <v>1</v>
      </c>
      <c r="I230" s="65" t="s">
        <v>162</v>
      </c>
      <c r="J230" s="65">
        <f>COUNTIF('SUIVI DES VERIFICATIONS'!$A$3:$A$912,'Liste détentions mat2k'!$A230)</f>
        <v>1</v>
      </c>
      <c r="K230" s="66" t="e">
        <f>VLOOKUP('Liste détentions mat2k'!$A230,#REF!,13,FALSE)</f>
        <v>#REF!</v>
      </c>
    </row>
    <row r="231" spans="1:12">
      <c r="A231" s="67" t="str">
        <f>CONCATENATE('Liste détentions mat2k'!$B231,"-",'Liste détentions mat2k'!$D231,"-",'Liste détentions mat2k'!$F231,"-",'Liste détentions mat2k'!$H231)</f>
        <v>43011-88--1</v>
      </c>
      <c r="B231" s="71">
        <v>43011</v>
      </c>
      <c r="C231" s="69" t="s">
        <v>152</v>
      </c>
      <c r="D231" s="69">
        <v>88</v>
      </c>
      <c r="E231" s="69" t="s">
        <v>163</v>
      </c>
      <c r="F231" s="69"/>
      <c r="G231" s="69"/>
      <c r="H231" s="69">
        <v>1</v>
      </c>
      <c r="I231" s="69" t="s">
        <v>163</v>
      </c>
      <c r="J231" s="69">
        <f>COUNTIF('SUIVI DES VERIFICATIONS'!$A$3:$A$912,'Liste détentions mat2k'!$A231)</f>
        <v>1</v>
      </c>
      <c r="K231" s="70" t="e">
        <f>VLOOKUP('Liste détentions mat2k'!$A231,#REF!,13,FALSE)</f>
        <v>#REF!</v>
      </c>
    </row>
    <row r="232" spans="1:12">
      <c r="A232" s="63" t="str">
        <f>CONCATENATE('Liste détentions mat2k'!$B232,"-",'Liste détentions mat2k'!$D232,"-",'Liste détentions mat2k'!$F232,"-",'Liste détentions mat2k'!$H232)</f>
        <v>43011-90--1</v>
      </c>
      <c r="B232" s="72">
        <v>43011</v>
      </c>
      <c r="C232" s="65" t="s">
        <v>152</v>
      </c>
      <c r="D232" s="65">
        <v>90</v>
      </c>
      <c r="E232" s="65" t="s">
        <v>1232</v>
      </c>
      <c r="F232" s="65"/>
      <c r="G232" s="65"/>
      <c r="H232" s="65">
        <v>1</v>
      </c>
      <c r="I232" s="82" t="s">
        <v>1233</v>
      </c>
      <c r="J232" s="65">
        <f>COUNTIF('SUIVI DES VERIFICATIONS'!$A$3:$A$912,'Liste détentions mat2k'!$A232)</f>
        <v>0</v>
      </c>
      <c r="K232" s="66" t="e">
        <f>VLOOKUP('Liste détentions mat2k'!$A232,#REF!,13,FALSE)</f>
        <v>#REF!</v>
      </c>
      <c r="L232" s="3" t="s">
        <v>1517</v>
      </c>
    </row>
    <row r="233" spans="1:12">
      <c r="A233" s="67" t="str">
        <f>CONCATENATE('Liste détentions mat2k'!$B233,"-",'Liste détentions mat2k'!$D233,"-",'Liste détentions mat2k'!$F233,"-",'Liste détentions mat2k'!$H233)</f>
        <v>43011-90--3</v>
      </c>
      <c r="B233" s="71">
        <v>43011</v>
      </c>
      <c r="C233" s="69" t="s">
        <v>152</v>
      </c>
      <c r="D233" s="69">
        <v>90</v>
      </c>
      <c r="E233" s="69" t="s">
        <v>1232</v>
      </c>
      <c r="F233" s="69"/>
      <c r="G233" s="69"/>
      <c r="H233" s="69">
        <v>3</v>
      </c>
      <c r="I233" s="69" t="s">
        <v>164</v>
      </c>
      <c r="J233" s="69">
        <f>COUNTIF('SUIVI DES VERIFICATIONS'!$A$3:$A$912,'Liste détentions mat2k'!$A233)</f>
        <v>1</v>
      </c>
      <c r="K233" s="70" t="e">
        <f>VLOOKUP('Liste détentions mat2k'!$A233,#REF!,13,FALSE)</f>
        <v>#REF!</v>
      </c>
    </row>
    <row r="234" spans="1:12">
      <c r="A234" s="63" t="str">
        <f>CONCATENATE('Liste détentions mat2k'!$B234,"-",'Liste détentions mat2k'!$D234,"-",'Liste détentions mat2k'!$F234,"-",'Liste détentions mat2k'!$H234)</f>
        <v>43011-90--4</v>
      </c>
      <c r="B234" s="72">
        <v>43011</v>
      </c>
      <c r="C234" s="65" t="s">
        <v>152</v>
      </c>
      <c r="D234" s="65">
        <v>90</v>
      </c>
      <c r="E234" s="65" t="s">
        <v>1232</v>
      </c>
      <c r="F234" s="65"/>
      <c r="G234" s="65"/>
      <c r="H234" s="65">
        <v>4</v>
      </c>
      <c r="I234" s="65" t="s">
        <v>165</v>
      </c>
      <c r="J234" s="65">
        <f>COUNTIF('SUIVI DES VERIFICATIONS'!$A$3:$A$912,'Liste détentions mat2k'!$A234)</f>
        <v>1</v>
      </c>
      <c r="K234" s="66" t="e">
        <f>VLOOKUP('Liste détentions mat2k'!$A234,#REF!,13,FALSE)</f>
        <v>#REF!</v>
      </c>
    </row>
    <row r="235" spans="1:12">
      <c r="A235" s="67" t="str">
        <f>CONCATENATE('Liste détentions mat2k'!$B235,"-",'Liste détentions mat2k'!$D235,"-",'Liste détentions mat2k'!$F235,"-",'Liste détentions mat2k'!$H235)</f>
        <v>43011-91--0</v>
      </c>
      <c r="B235" s="71">
        <v>43011</v>
      </c>
      <c r="C235" s="69" t="s">
        <v>152</v>
      </c>
      <c r="D235" s="69">
        <v>91</v>
      </c>
      <c r="E235" s="69" t="s">
        <v>1234</v>
      </c>
      <c r="F235" s="69"/>
      <c r="G235" s="69"/>
      <c r="H235" s="69">
        <v>0</v>
      </c>
      <c r="I235" s="69" t="s">
        <v>166</v>
      </c>
      <c r="J235" s="69">
        <f>COUNTIF('SUIVI DES VERIFICATIONS'!$A$3:$A$912,'Liste détentions mat2k'!$A235)</f>
        <v>1</v>
      </c>
      <c r="K235" s="70" t="e">
        <f>VLOOKUP('Liste détentions mat2k'!$A235,#REF!,13,FALSE)</f>
        <v>#REF!</v>
      </c>
    </row>
    <row r="236" spans="1:12">
      <c r="A236" s="63" t="str">
        <f>CONCATENATE('Liste détentions mat2k'!$B236,"-",'Liste détentions mat2k'!$D236,"-",'Liste détentions mat2k'!$F236,"-",'Liste détentions mat2k'!$H236)</f>
        <v>43011-92--0</v>
      </c>
      <c r="B236" s="72">
        <v>43011</v>
      </c>
      <c r="C236" s="65" t="s">
        <v>152</v>
      </c>
      <c r="D236" s="65">
        <v>92</v>
      </c>
      <c r="E236" s="65" t="s">
        <v>1235</v>
      </c>
      <c r="F236" s="65"/>
      <c r="G236" s="65"/>
      <c r="H236" s="65">
        <v>0</v>
      </c>
      <c r="I236" s="65" t="s">
        <v>167</v>
      </c>
      <c r="J236" s="65">
        <f>COUNTIF('SUIVI DES VERIFICATIONS'!$A$3:$A$912,'Liste détentions mat2k'!$A236)</f>
        <v>1</v>
      </c>
      <c r="K236" s="66" t="e">
        <f>VLOOKUP('Liste détentions mat2k'!$A236,#REF!,13,FALSE)</f>
        <v>#REF!</v>
      </c>
    </row>
    <row r="237" spans="1:12">
      <c r="A237" s="67" t="str">
        <f>CONCATENATE('Liste détentions mat2k'!$B237,"-",'Liste détentions mat2k'!$D237,"-",'Liste détentions mat2k'!$F237,"-",'Liste détentions mat2k'!$H237)</f>
        <v>43011-93--0</v>
      </c>
      <c r="B237" s="71">
        <v>43011</v>
      </c>
      <c r="C237" s="69" t="s">
        <v>152</v>
      </c>
      <c r="D237" s="69">
        <v>93</v>
      </c>
      <c r="E237" s="69" t="s">
        <v>1236</v>
      </c>
      <c r="F237" s="69"/>
      <c r="G237" s="69"/>
      <c r="H237" s="69">
        <v>0</v>
      </c>
      <c r="I237" s="69" t="s">
        <v>61</v>
      </c>
      <c r="J237" s="69">
        <f>COUNTIF('SUIVI DES VERIFICATIONS'!$A$3:$A$912,'Liste détentions mat2k'!$A237)</f>
        <v>1</v>
      </c>
      <c r="K237" s="70" t="e">
        <f>VLOOKUP('Liste détentions mat2k'!$A237,#REF!,13,FALSE)</f>
        <v>#REF!</v>
      </c>
    </row>
    <row r="238" spans="1:12">
      <c r="A238" s="63" t="str">
        <f>CONCATENATE('Liste détentions mat2k'!$B238,"-",'Liste détentions mat2k'!$D238,"-",'Liste détentions mat2k'!$F238,"-",'Liste détentions mat2k'!$H238)</f>
        <v>43011-95--0</v>
      </c>
      <c r="B238" s="72">
        <v>43011</v>
      </c>
      <c r="C238" s="65" t="s">
        <v>152</v>
      </c>
      <c r="D238" s="65">
        <v>95</v>
      </c>
      <c r="E238" s="65" t="s">
        <v>1237</v>
      </c>
      <c r="F238" s="65"/>
      <c r="G238" s="65"/>
      <c r="H238" s="65">
        <v>0</v>
      </c>
      <c r="I238" s="65" t="s">
        <v>168</v>
      </c>
      <c r="J238" s="65">
        <f>COUNTIF('SUIVI DES VERIFICATIONS'!$A$3:$A$912,'Liste détentions mat2k'!$A238)</f>
        <v>1</v>
      </c>
      <c r="K238" s="66" t="e">
        <f>VLOOKUP('Liste détentions mat2k'!$A238,#REF!,13,FALSE)</f>
        <v>#REF!</v>
      </c>
    </row>
    <row r="239" spans="1:12">
      <c r="A239" s="67" t="str">
        <f>CONCATENATE('Liste détentions mat2k'!$B239,"-",'Liste détentions mat2k'!$D239,"-",'Liste détentions mat2k'!$F239,"-",'Liste détentions mat2k'!$H239)</f>
        <v>43011-95--1</v>
      </c>
      <c r="B239" s="71">
        <v>43011</v>
      </c>
      <c r="C239" s="69" t="s">
        <v>152</v>
      </c>
      <c r="D239" s="69">
        <v>95</v>
      </c>
      <c r="E239" s="69" t="s">
        <v>1237</v>
      </c>
      <c r="F239" s="69"/>
      <c r="G239" s="69"/>
      <c r="H239" s="69">
        <v>1</v>
      </c>
      <c r="I239" s="69" t="s">
        <v>102</v>
      </c>
      <c r="J239" s="69">
        <f>COUNTIF('SUIVI DES VERIFICATIONS'!$A$3:$A$912,'Liste détentions mat2k'!$A239)</f>
        <v>1</v>
      </c>
      <c r="K239" s="70" t="e">
        <f>VLOOKUP('Liste détentions mat2k'!$A239,#REF!,13,FALSE)</f>
        <v>#REF!</v>
      </c>
    </row>
    <row r="240" spans="1:12">
      <c r="A240" s="63" t="str">
        <f>CONCATENATE('Liste détentions mat2k'!$B240,"-",'Liste détentions mat2k'!$D240,"-",'Liste détentions mat2k'!$F240,"-",'Liste détentions mat2k'!$H240)</f>
        <v>43011-95--2</v>
      </c>
      <c r="B240" s="72">
        <v>43011</v>
      </c>
      <c r="C240" s="65" t="s">
        <v>152</v>
      </c>
      <c r="D240" s="65">
        <v>95</v>
      </c>
      <c r="E240" s="65" t="s">
        <v>1237</v>
      </c>
      <c r="F240" s="65"/>
      <c r="G240" s="65"/>
      <c r="H240" s="65">
        <v>2</v>
      </c>
      <c r="I240" s="65" t="s">
        <v>169</v>
      </c>
      <c r="J240" s="65">
        <f>COUNTIF('SUIVI DES VERIFICATIONS'!$A$3:$A$912,'Liste détentions mat2k'!$A240)</f>
        <v>1</v>
      </c>
      <c r="K240" s="66" t="e">
        <f>VLOOKUP('Liste détentions mat2k'!$A240,#REF!,13,FALSE)</f>
        <v>#REF!</v>
      </c>
    </row>
    <row r="241" spans="1:11">
      <c r="A241" s="67" t="str">
        <f>CONCATENATE('Liste détentions mat2k'!$B241,"-",'Liste détentions mat2k'!$D241,"-",'Liste détentions mat2k'!$F241,"-",'Liste détentions mat2k'!$H241)</f>
        <v>43011-95--3</v>
      </c>
      <c r="B241" s="71">
        <v>43011</v>
      </c>
      <c r="C241" s="69" t="s">
        <v>152</v>
      </c>
      <c r="D241" s="69">
        <v>95</v>
      </c>
      <c r="E241" s="69" t="s">
        <v>1237</v>
      </c>
      <c r="F241" s="69"/>
      <c r="G241" s="69"/>
      <c r="H241" s="69">
        <v>3</v>
      </c>
      <c r="I241" s="69" t="s">
        <v>170</v>
      </c>
      <c r="J241" s="69">
        <f>COUNTIF('SUIVI DES VERIFICATIONS'!$A$3:$A$912,'Liste détentions mat2k'!$A241)</f>
        <v>1</v>
      </c>
      <c r="K241" s="70" t="e">
        <f>VLOOKUP('Liste détentions mat2k'!$A241,#REF!,13,FALSE)</f>
        <v>#REF!</v>
      </c>
    </row>
    <row r="242" spans="1:11">
      <c r="A242" s="63" t="str">
        <f>CONCATENATE('Liste détentions mat2k'!$B242,"-",'Liste détentions mat2k'!$D242,"-",'Liste détentions mat2k'!$F242,"-",'Liste détentions mat2k'!$H242)</f>
        <v>43011-96--0</v>
      </c>
      <c r="B242" s="72">
        <v>43011</v>
      </c>
      <c r="C242" s="65" t="s">
        <v>152</v>
      </c>
      <c r="D242" s="65">
        <v>96</v>
      </c>
      <c r="E242" s="65" t="s">
        <v>1238</v>
      </c>
      <c r="F242" s="65"/>
      <c r="G242" s="65"/>
      <c r="H242" s="65">
        <v>0</v>
      </c>
      <c r="I242" s="65" t="s">
        <v>171</v>
      </c>
      <c r="J242" s="65">
        <f>COUNTIF('SUIVI DES VERIFICATIONS'!$A$3:$A$912,'Liste détentions mat2k'!$A242)</f>
        <v>1</v>
      </c>
      <c r="K242" s="66" t="e">
        <f>VLOOKUP('Liste détentions mat2k'!$A242,#REF!,13,FALSE)</f>
        <v>#REF!</v>
      </c>
    </row>
    <row r="243" spans="1:11">
      <c r="A243" s="67" t="str">
        <f>CONCATENATE('Liste détentions mat2k'!$B243,"-",'Liste détentions mat2k'!$D243,"-",'Liste détentions mat2k'!$F243,"-",'Liste détentions mat2k'!$H243)</f>
        <v>43011-99--0</v>
      </c>
      <c r="B243" s="71">
        <v>43011</v>
      </c>
      <c r="C243" s="69" t="s">
        <v>152</v>
      </c>
      <c r="D243" s="69">
        <v>99</v>
      </c>
      <c r="E243" s="69" t="s">
        <v>172</v>
      </c>
      <c r="F243" s="69"/>
      <c r="G243" s="69"/>
      <c r="H243" s="69">
        <v>0</v>
      </c>
      <c r="I243" s="69" t="s">
        <v>172</v>
      </c>
      <c r="J243" s="69">
        <f>COUNTIF('SUIVI DES VERIFICATIONS'!$A$3:$A$912,'Liste détentions mat2k'!$A243)</f>
        <v>1</v>
      </c>
      <c r="K243" s="70" t="e">
        <f>VLOOKUP('Liste détentions mat2k'!$A243,#REF!,13,FALSE)</f>
        <v>#REF!</v>
      </c>
    </row>
    <row r="244" spans="1:11">
      <c r="A244" s="63" t="str">
        <f>CONCATENATE('Liste détentions mat2k'!$B244,"-",'Liste détentions mat2k'!$D244,"-",'Liste détentions mat2k'!$F244,"-",'Liste détentions mat2k'!$H244)</f>
        <v>43035-1--2</v>
      </c>
      <c r="B244" s="72">
        <v>43035</v>
      </c>
      <c r="C244" s="65" t="s">
        <v>1239</v>
      </c>
      <c r="D244" s="65">
        <v>1</v>
      </c>
      <c r="E244" s="65" t="s">
        <v>173</v>
      </c>
      <c r="F244" s="65"/>
      <c r="G244" s="65"/>
      <c r="H244" s="65">
        <v>2</v>
      </c>
      <c r="I244" s="65" t="s">
        <v>1213</v>
      </c>
      <c r="J244" s="65">
        <f>COUNTIF('SUIVI DES VERIFICATIONS'!$A$3:$A$912,'Liste détentions mat2k'!$A244)</f>
        <v>0</v>
      </c>
      <c r="K244" s="66" t="e">
        <f>VLOOKUP('Liste détentions mat2k'!$A244,#REF!,13,FALSE)</f>
        <v>#REF!</v>
      </c>
    </row>
    <row r="245" spans="1:11">
      <c r="A245" s="67" t="str">
        <f>CONCATENATE('Liste détentions mat2k'!$B245,"-",'Liste détentions mat2k'!$D245,"-",'Liste détentions mat2k'!$F245,"-",'Liste détentions mat2k'!$H245)</f>
        <v>43036-0--1</v>
      </c>
      <c r="B245" s="71">
        <v>43036</v>
      </c>
      <c r="C245" s="69" t="s">
        <v>174</v>
      </c>
      <c r="D245" s="69">
        <v>0</v>
      </c>
      <c r="E245" s="69" t="s">
        <v>143</v>
      </c>
      <c r="F245" s="69"/>
      <c r="G245" s="69"/>
      <c r="H245" s="69">
        <v>1</v>
      </c>
      <c r="I245" s="69" t="s">
        <v>1240</v>
      </c>
      <c r="J245" s="69">
        <f>COUNTIF('SUIVI DES VERIFICATIONS'!$A$3:$A$912,'Liste détentions mat2k'!$A245)</f>
        <v>0</v>
      </c>
      <c r="K245" s="70" t="e">
        <f>VLOOKUP('Liste détentions mat2k'!$A245,#REF!,13,FALSE)</f>
        <v>#REF!</v>
      </c>
    </row>
    <row r="246" spans="1:11">
      <c r="A246" s="63" t="str">
        <f>CONCATENATE('Liste détentions mat2k'!$B246,"-",'Liste détentions mat2k'!$D246,"-",'Liste détentions mat2k'!$F246,"-",'Liste détentions mat2k'!$H246)</f>
        <v>43036-0--2</v>
      </c>
      <c r="B246" s="72">
        <v>43036</v>
      </c>
      <c r="C246" s="65" t="s">
        <v>174</v>
      </c>
      <c r="D246" s="65">
        <v>0</v>
      </c>
      <c r="E246" s="65" t="s">
        <v>143</v>
      </c>
      <c r="F246" s="65"/>
      <c r="G246" s="65"/>
      <c r="H246" s="65">
        <v>2</v>
      </c>
      <c r="I246" s="65" t="s">
        <v>176</v>
      </c>
      <c r="J246" s="65">
        <f>COUNTIF('SUIVI DES VERIFICATIONS'!$A$3:$A$912,'Liste détentions mat2k'!$A246)</f>
        <v>1</v>
      </c>
      <c r="K246" s="66" t="e">
        <f>VLOOKUP('Liste détentions mat2k'!$A246,#REF!,13,FALSE)</f>
        <v>#REF!</v>
      </c>
    </row>
    <row r="247" spans="1:11">
      <c r="A247" s="67" t="str">
        <f>CONCATENATE('Liste détentions mat2k'!$B247,"-",'Liste détentions mat2k'!$D247,"-",'Liste détentions mat2k'!$F247,"-",'Liste détentions mat2k'!$H247)</f>
        <v>43036-0--3</v>
      </c>
      <c r="B247" s="71">
        <v>43036</v>
      </c>
      <c r="C247" s="69" t="s">
        <v>174</v>
      </c>
      <c r="D247" s="69">
        <v>0</v>
      </c>
      <c r="E247" s="69" t="s">
        <v>143</v>
      </c>
      <c r="F247" s="69"/>
      <c r="G247" s="69"/>
      <c r="H247" s="69">
        <v>3</v>
      </c>
      <c r="I247" s="69" t="s">
        <v>1241</v>
      </c>
      <c r="J247" s="69">
        <f>COUNTIF('SUIVI DES VERIFICATIONS'!$A$3:$A$912,'Liste détentions mat2k'!$A247)</f>
        <v>0</v>
      </c>
      <c r="K247" s="70" t="e">
        <f>VLOOKUP('Liste détentions mat2k'!$A247,#REF!,13,FALSE)</f>
        <v>#REF!</v>
      </c>
    </row>
    <row r="248" spans="1:11">
      <c r="A248" s="63" t="str">
        <f>CONCATENATE('Liste détentions mat2k'!$B248,"-",'Liste détentions mat2k'!$D248,"-",'Liste détentions mat2k'!$F248,"-",'Liste détentions mat2k'!$H248)</f>
        <v>43036-0--4</v>
      </c>
      <c r="B248" s="72">
        <v>43036</v>
      </c>
      <c r="C248" s="65" t="s">
        <v>174</v>
      </c>
      <c r="D248" s="65">
        <v>0</v>
      </c>
      <c r="E248" s="65" t="s">
        <v>143</v>
      </c>
      <c r="F248" s="65"/>
      <c r="G248" s="65"/>
      <c r="H248" s="65">
        <v>4</v>
      </c>
      <c r="I248" s="65" t="s">
        <v>177</v>
      </c>
      <c r="J248" s="65">
        <f>COUNTIF('SUIVI DES VERIFICATIONS'!$A$3:$A$912,'Liste détentions mat2k'!$A248)</f>
        <v>1</v>
      </c>
      <c r="K248" s="66" t="e">
        <f>VLOOKUP('Liste détentions mat2k'!$A248,#REF!,13,FALSE)</f>
        <v>#REF!</v>
      </c>
    </row>
    <row r="249" spans="1:11">
      <c r="A249" s="67" t="str">
        <f>CONCATENATE('Liste détentions mat2k'!$B249,"-",'Liste détentions mat2k'!$D249,"-",'Liste détentions mat2k'!$F249,"-",'Liste détentions mat2k'!$H249)</f>
        <v>43036-0--5</v>
      </c>
      <c r="B249" s="71">
        <v>43036</v>
      </c>
      <c r="C249" s="69" t="s">
        <v>174</v>
      </c>
      <c r="D249" s="69">
        <v>0</v>
      </c>
      <c r="E249" s="69" t="s">
        <v>143</v>
      </c>
      <c r="F249" s="69"/>
      <c r="G249" s="69"/>
      <c r="H249" s="69">
        <v>5</v>
      </c>
      <c r="I249" s="69" t="s">
        <v>178</v>
      </c>
      <c r="J249" s="69">
        <f>COUNTIF('SUIVI DES VERIFICATIONS'!$A$3:$A$912,'Liste détentions mat2k'!$A249)</f>
        <v>1</v>
      </c>
      <c r="K249" s="70" t="e">
        <f>VLOOKUP('Liste détentions mat2k'!$A249,#REF!,13,FALSE)</f>
        <v>#REF!</v>
      </c>
    </row>
    <row r="250" spans="1:11">
      <c r="A250" s="63" t="str">
        <f>CONCATENATE('Liste détentions mat2k'!$B250,"-",'Liste détentions mat2k'!$D250,"-",'Liste détentions mat2k'!$F250,"-",'Liste détentions mat2k'!$H250)</f>
        <v>43036-0--6</v>
      </c>
      <c r="B250" s="72">
        <v>43036</v>
      </c>
      <c r="C250" s="65" t="s">
        <v>174</v>
      </c>
      <c r="D250" s="65">
        <v>0</v>
      </c>
      <c r="E250" s="65" t="s">
        <v>143</v>
      </c>
      <c r="F250" s="65"/>
      <c r="G250" s="65"/>
      <c r="H250" s="65">
        <v>6</v>
      </c>
      <c r="I250" s="65" t="s">
        <v>179</v>
      </c>
      <c r="J250" s="65">
        <f>COUNTIF('SUIVI DES VERIFICATIONS'!$A$3:$A$912,'Liste détentions mat2k'!$A250)</f>
        <v>1</v>
      </c>
      <c r="K250" s="66" t="e">
        <f>VLOOKUP('Liste détentions mat2k'!$A250,#REF!,13,FALSE)</f>
        <v>#REF!</v>
      </c>
    </row>
    <row r="251" spans="1:11">
      <c r="A251" s="67" t="str">
        <f>CONCATENATE('Liste détentions mat2k'!$B251,"-",'Liste détentions mat2k'!$D251,"-",'Liste détentions mat2k'!$F251,"-",'Liste détentions mat2k'!$H251)</f>
        <v>43036-0--7</v>
      </c>
      <c r="B251" s="71">
        <v>43036</v>
      </c>
      <c r="C251" s="69" t="s">
        <v>174</v>
      </c>
      <c r="D251" s="69">
        <v>0</v>
      </c>
      <c r="E251" s="69" t="s">
        <v>143</v>
      </c>
      <c r="F251" s="69"/>
      <c r="G251" s="69"/>
      <c r="H251" s="69">
        <v>7</v>
      </c>
      <c r="I251" s="69" t="s">
        <v>180</v>
      </c>
      <c r="J251" s="69">
        <f>COUNTIF('SUIVI DES VERIFICATIONS'!$A$3:$A$912,'Liste détentions mat2k'!$A251)</f>
        <v>1</v>
      </c>
      <c r="K251" s="70" t="e">
        <f>VLOOKUP('Liste détentions mat2k'!$A251,#REF!,13,FALSE)</f>
        <v>#REF!</v>
      </c>
    </row>
    <row r="252" spans="1:11">
      <c r="A252" s="63" t="str">
        <f>CONCATENATE('Liste détentions mat2k'!$B252,"-",'Liste détentions mat2k'!$D252,"-",'Liste détentions mat2k'!$F252,"-",'Liste détentions mat2k'!$H252)</f>
        <v>43036-0--8</v>
      </c>
      <c r="B252" s="72">
        <v>43036</v>
      </c>
      <c r="C252" s="65" t="s">
        <v>174</v>
      </c>
      <c r="D252" s="65">
        <v>0</v>
      </c>
      <c r="E252" s="65" t="s">
        <v>143</v>
      </c>
      <c r="F252" s="65"/>
      <c r="G252" s="65"/>
      <c r="H252" s="65">
        <v>8</v>
      </c>
      <c r="I252" s="65" t="s">
        <v>181</v>
      </c>
      <c r="J252" s="65">
        <f>COUNTIF('SUIVI DES VERIFICATIONS'!$A$3:$A$912,'Liste détentions mat2k'!$A252)</f>
        <v>1</v>
      </c>
      <c r="K252" s="66" t="e">
        <f>VLOOKUP('Liste détentions mat2k'!$A252,#REF!,13,FALSE)</f>
        <v>#REF!</v>
      </c>
    </row>
    <row r="253" spans="1:11">
      <c r="A253" s="67" t="str">
        <f>CONCATENATE('Liste détentions mat2k'!$B253,"-",'Liste détentions mat2k'!$D253,"-",'Liste détentions mat2k'!$F253,"-",'Liste détentions mat2k'!$H253)</f>
        <v>43036-0--9</v>
      </c>
      <c r="B253" s="71">
        <v>43036</v>
      </c>
      <c r="C253" s="69" t="s">
        <v>174</v>
      </c>
      <c r="D253" s="69">
        <v>0</v>
      </c>
      <c r="E253" s="69" t="s">
        <v>143</v>
      </c>
      <c r="F253" s="69"/>
      <c r="G253" s="69"/>
      <c r="H253" s="69">
        <v>9</v>
      </c>
      <c r="I253" s="69" t="s">
        <v>182</v>
      </c>
      <c r="J253" s="69">
        <f>COUNTIF('SUIVI DES VERIFICATIONS'!$A$3:$A$912,'Liste détentions mat2k'!$A253)</f>
        <v>1</v>
      </c>
      <c r="K253" s="70" t="e">
        <f>VLOOKUP('Liste détentions mat2k'!$A253,#REF!,13,FALSE)</f>
        <v>#REF!</v>
      </c>
    </row>
    <row r="254" spans="1:11">
      <c r="A254" s="63" t="str">
        <f>CONCATENATE('Liste détentions mat2k'!$B254,"-",'Liste détentions mat2k'!$D254,"-",'Liste détentions mat2k'!$F254,"-",'Liste détentions mat2k'!$H254)</f>
        <v>43036-0--11</v>
      </c>
      <c r="B254" s="72">
        <v>43036</v>
      </c>
      <c r="C254" s="65" t="s">
        <v>174</v>
      </c>
      <c r="D254" s="65">
        <v>0</v>
      </c>
      <c r="E254" s="65" t="s">
        <v>143</v>
      </c>
      <c r="F254" s="65"/>
      <c r="G254" s="65"/>
      <c r="H254" s="65">
        <v>11</v>
      </c>
      <c r="I254" s="65" t="s">
        <v>175</v>
      </c>
      <c r="J254" s="65">
        <f>COUNTIF('SUIVI DES VERIFICATIONS'!$A$3:$A$912,'Liste détentions mat2k'!$A254)</f>
        <v>1</v>
      </c>
      <c r="K254" s="66" t="e">
        <f>VLOOKUP('Liste détentions mat2k'!$A254,#REF!,13,FALSE)</f>
        <v>#REF!</v>
      </c>
    </row>
    <row r="255" spans="1:11">
      <c r="A255" s="67" t="str">
        <f>CONCATENATE('Liste détentions mat2k'!$B255,"-",'Liste détentions mat2k'!$D255,"-",'Liste détentions mat2k'!$F255,"-",'Liste détentions mat2k'!$H255)</f>
        <v>43036-10--0</v>
      </c>
      <c r="B255" s="71">
        <v>43036</v>
      </c>
      <c r="C255" s="69" t="s">
        <v>174</v>
      </c>
      <c r="D255" s="69">
        <v>10</v>
      </c>
      <c r="E255" s="69" t="s">
        <v>134</v>
      </c>
      <c r="F255" s="69"/>
      <c r="G255" s="69"/>
      <c r="H255" s="69">
        <v>0</v>
      </c>
      <c r="I255" s="69" t="s">
        <v>134</v>
      </c>
      <c r="J255" s="69">
        <f>COUNTIF('SUIVI DES VERIFICATIONS'!$A$3:$A$912,'Liste détentions mat2k'!$A255)</f>
        <v>1</v>
      </c>
      <c r="K255" s="70" t="e">
        <f>VLOOKUP('Liste détentions mat2k'!$A255,#REF!,13,FALSE)</f>
        <v>#REF!</v>
      </c>
    </row>
    <row r="256" spans="1:11">
      <c r="A256" s="63" t="str">
        <f>CONCATENATE('Liste détentions mat2k'!$B256,"-",'Liste détentions mat2k'!$D256,"-",'Liste détentions mat2k'!$F256,"-",'Liste détentions mat2k'!$H256)</f>
        <v>43036-20--1</v>
      </c>
      <c r="B256" s="72">
        <v>43036</v>
      </c>
      <c r="C256" s="65" t="s">
        <v>174</v>
      </c>
      <c r="D256" s="65">
        <v>20</v>
      </c>
      <c r="E256" s="65" t="s">
        <v>1242</v>
      </c>
      <c r="F256" s="65"/>
      <c r="G256" s="65"/>
      <c r="H256" s="65">
        <v>1</v>
      </c>
      <c r="I256" s="65" t="s">
        <v>183</v>
      </c>
      <c r="J256" s="65">
        <f>COUNTIF('SUIVI DES VERIFICATIONS'!$A$3:$A$912,'Liste détentions mat2k'!$A256)</f>
        <v>1</v>
      </c>
      <c r="K256" s="66" t="e">
        <f>VLOOKUP('Liste détentions mat2k'!$A256,#REF!,13,FALSE)</f>
        <v>#REF!</v>
      </c>
    </row>
    <row r="257" spans="1:12">
      <c r="A257" s="67" t="str">
        <f>CONCATENATE('Liste détentions mat2k'!$B257,"-",'Liste détentions mat2k'!$D257,"-",'Liste détentions mat2k'!$F257,"-",'Liste détentions mat2k'!$H257)</f>
        <v>43036-30--1</v>
      </c>
      <c r="B257" s="71">
        <v>43036</v>
      </c>
      <c r="C257" s="69" t="s">
        <v>174</v>
      </c>
      <c r="D257" s="69">
        <v>30</v>
      </c>
      <c r="E257" s="69" t="s">
        <v>1243</v>
      </c>
      <c r="F257" s="69"/>
      <c r="G257" s="69"/>
      <c r="H257" s="69">
        <v>1</v>
      </c>
      <c r="I257" s="69" t="s">
        <v>78</v>
      </c>
      <c r="J257" s="69">
        <f>COUNTIF('SUIVI DES VERIFICATIONS'!$A$3:$A$912,'Liste détentions mat2k'!$A257)</f>
        <v>1</v>
      </c>
      <c r="K257" s="70" t="e">
        <f>VLOOKUP('Liste détentions mat2k'!$A257,#REF!,13,FALSE)</f>
        <v>#REF!</v>
      </c>
    </row>
    <row r="258" spans="1:12">
      <c r="A258" s="63" t="str">
        <f>CONCATENATE('Liste détentions mat2k'!$B258,"-",'Liste détentions mat2k'!$D258,"-",'Liste détentions mat2k'!$F258,"-",'Liste détentions mat2k'!$H258)</f>
        <v>43036-40--1</v>
      </c>
      <c r="B258" s="72">
        <v>43036</v>
      </c>
      <c r="C258" s="65" t="s">
        <v>174</v>
      </c>
      <c r="D258" s="65">
        <v>40</v>
      </c>
      <c r="E258" s="65" t="s">
        <v>1244</v>
      </c>
      <c r="F258" s="65"/>
      <c r="G258" s="65"/>
      <c r="H258" s="65">
        <v>1</v>
      </c>
      <c r="I258" s="65" t="s">
        <v>78</v>
      </c>
      <c r="J258" s="65">
        <f>COUNTIF('SUIVI DES VERIFICATIONS'!$A$3:$A$912,'Liste détentions mat2k'!$A258)</f>
        <v>1</v>
      </c>
      <c r="K258" s="66" t="e">
        <f>VLOOKUP('Liste détentions mat2k'!$A258,#REF!,13,FALSE)</f>
        <v>#REF!</v>
      </c>
    </row>
    <row r="259" spans="1:12">
      <c r="A259" s="67" t="str">
        <f>CONCATENATE('Liste détentions mat2k'!$B259,"-",'Liste détentions mat2k'!$D259,"-",'Liste détentions mat2k'!$F259,"-",'Liste détentions mat2k'!$H259)</f>
        <v>43044-11--0</v>
      </c>
      <c r="B259" s="71">
        <v>43044</v>
      </c>
      <c r="C259" s="69" t="s">
        <v>184</v>
      </c>
      <c r="D259" s="69">
        <v>11</v>
      </c>
      <c r="E259" s="69" t="s">
        <v>1245</v>
      </c>
      <c r="F259" s="69"/>
      <c r="G259" s="69"/>
      <c r="H259" s="69">
        <v>0</v>
      </c>
      <c r="I259" s="69" t="s">
        <v>58</v>
      </c>
      <c r="J259" s="69">
        <f>COUNTIF('SUIVI DES VERIFICATIONS'!$A$3:$A$912,'Liste détentions mat2k'!$A259)</f>
        <v>1</v>
      </c>
      <c r="K259" s="70" t="e">
        <f>VLOOKUP('Liste détentions mat2k'!$A259,#REF!,13,FALSE)</f>
        <v>#REF!</v>
      </c>
    </row>
    <row r="260" spans="1:12">
      <c r="A260" s="63" t="str">
        <f>CONCATENATE('Liste détentions mat2k'!$B260,"-",'Liste détentions mat2k'!$D260,"-",'Liste détentions mat2k'!$F260,"-",'Liste détentions mat2k'!$H260)</f>
        <v>43044-11--1</v>
      </c>
      <c r="B260" s="72">
        <v>43044</v>
      </c>
      <c r="C260" s="65" t="s">
        <v>184</v>
      </c>
      <c r="D260" s="65">
        <v>11</v>
      </c>
      <c r="E260" s="65" t="s">
        <v>1245</v>
      </c>
      <c r="F260" s="65"/>
      <c r="G260" s="65"/>
      <c r="H260" s="65">
        <v>1</v>
      </c>
      <c r="I260" s="65" t="s">
        <v>185</v>
      </c>
      <c r="J260" s="65">
        <f>COUNTIF('SUIVI DES VERIFICATIONS'!$A$3:$A$912,'Liste détentions mat2k'!$A260)</f>
        <v>1</v>
      </c>
      <c r="K260" s="66" t="e">
        <f>VLOOKUP('Liste détentions mat2k'!$A260,#REF!,13,FALSE)</f>
        <v>#REF!</v>
      </c>
    </row>
    <row r="261" spans="1:12">
      <c r="A261" s="67" t="str">
        <f>CONCATENATE('Liste détentions mat2k'!$B261,"-",'Liste détentions mat2k'!$D261,"-",'Liste détentions mat2k'!$F261,"-",'Liste détentions mat2k'!$H261)</f>
        <v>43044-11--3</v>
      </c>
      <c r="B261" s="71">
        <v>43044</v>
      </c>
      <c r="C261" s="69" t="s">
        <v>184</v>
      </c>
      <c r="D261" s="69">
        <v>11</v>
      </c>
      <c r="E261" s="69" t="s">
        <v>1245</v>
      </c>
      <c r="F261" s="69"/>
      <c r="G261" s="69"/>
      <c r="H261" s="69">
        <v>3</v>
      </c>
      <c r="I261" s="69" t="s">
        <v>186</v>
      </c>
      <c r="J261" s="69">
        <f>COUNTIF('SUIVI DES VERIFICATIONS'!$A$3:$A$912,'Liste détentions mat2k'!$A261)</f>
        <v>1</v>
      </c>
      <c r="K261" s="70" t="e">
        <f>VLOOKUP('Liste détentions mat2k'!$A261,#REF!,13,FALSE)</f>
        <v>#REF!</v>
      </c>
    </row>
    <row r="262" spans="1:12">
      <c r="A262" s="63" t="str">
        <f>CONCATENATE('Liste détentions mat2k'!$B262,"-",'Liste détentions mat2k'!$D262,"-",'Liste détentions mat2k'!$F262,"-",'Liste détentions mat2k'!$H262)</f>
        <v>43044-11--4</v>
      </c>
      <c r="B262" s="72">
        <v>43044</v>
      </c>
      <c r="C262" s="65" t="s">
        <v>184</v>
      </c>
      <c r="D262" s="65">
        <v>11</v>
      </c>
      <c r="E262" s="65" t="s">
        <v>1245</v>
      </c>
      <c r="F262" s="65"/>
      <c r="G262" s="65"/>
      <c r="H262" s="65">
        <v>4</v>
      </c>
      <c r="I262" s="65" t="s">
        <v>136</v>
      </c>
      <c r="J262" s="65">
        <f>COUNTIF('SUIVI DES VERIFICATIONS'!$A$3:$A$912,'Liste détentions mat2k'!$A262)</f>
        <v>1</v>
      </c>
      <c r="K262" s="66" t="e">
        <f>VLOOKUP('Liste détentions mat2k'!$A262,#REF!,13,FALSE)</f>
        <v>#REF!</v>
      </c>
    </row>
    <row r="263" spans="1:12">
      <c r="A263" s="67" t="str">
        <f>CONCATENATE('Liste détentions mat2k'!$B263,"-",'Liste détentions mat2k'!$D263,"-",'Liste détentions mat2k'!$F263,"-",'Liste détentions mat2k'!$H263)</f>
        <v>43044-11--5</v>
      </c>
      <c r="B263" s="71">
        <v>43044</v>
      </c>
      <c r="C263" s="69" t="s">
        <v>184</v>
      </c>
      <c r="D263" s="69">
        <v>11</v>
      </c>
      <c r="E263" s="69" t="s">
        <v>1245</v>
      </c>
      <c r="F263" s="69"/>
      <c r="G263" s="69"/>
      <c r="H263" s="69">
        <v>5</v>
      </c>
      <c r="I263" s="69" t="s">
        <v>187</v>
      </c>
      <c r="J263" s="69">
        <f>COUNTIF('SUIVI DES VERIFICATIONS'!$A$3:$A$912,'Liste détentions mat2k'!$A263)</f>
        <v>1</v>
      </c>
      <c r="K263" s="70" t="e">
        <f>VLOOKUP('Liste détentions mat2k'!$A263,#REF!,13,FALSE)</f>
        <v>#REF!</v>
      </c>
    </row>
    <row r="264" spans="1:12">
      <c r="A264" s="63" t="str">
        <f>CONCATENATE('Liste détentions mat2k'!$B264,"-",'Liste détentions mat2k'!$D264,"-",'Liste détentions mat2k'!$F264,"-",'Liste détentions mat2k'!$H264)</f>
        <v>43044-12-1-0</v>
      </c>
      <c r="B264" s="72">
        <v>43044</v>
      </c>
      <c r="C264" s="65" t="s">
        <v>184</v>
      </c>
      <c r="D264" s="65">
        <v>12</v>
      </c>
      <c r="E264" s="65" t="s">
        <v>1246</v>
      </c>
      <c r="F264" s="65">
        <v>1</v>
      </c>
      <c r="G264" s="65" t="s">
        <v>1247</v>
      </c>
      <c r="H264" s="65">
        <v>0</v>
      </c>
      <c r="I264" s="65" t="s">
        <v>188</v>
      </c>
      <c r="J264" s="65">
        <f>COUNTIF('SUIVI DES VERIFICATIONS'!$A$3:$A$912,'Liste détentions mat2k'!$A264)</f>
        <v>1</v>
      </c>
      <c r="K264" s="66" t="e">
        <f>VLOOKUP('Liste détentions mat2k'!$A264,#REF!,13,FALSE)</f>
        <v>#REF!</v>
      </c>
    </row>
    <row r="265" spans="1:12">
      <c r="A265" s="67" t="str">
        <f>CONCATENATE('Liste détentions mat2k'!$B265,"-",'Liste détentions mat2k'!$D265,"-",'Liste détentions mat2k'!$F265,"-",'Liste détentions mat2k'!$H265)</f>
        <v>43044-12-1-1</v>
      </c>
      <c r="B265" s="71">
        <v>43044</v>
      </c>
      <c r="C265" s="69" t="s">
        <v>184</v>
      </c>
      <c r="D265" s="69">
        <v>12</v>
      </c>
      <c r="E265" s="69" t="s">
        <v>1246</v>
      </c>
      <c r="F265" s="69">
        <v>1</v>
      </c>
      <c r="G265" s="69" t="s">
        <v>1247</v>
      </c>
      <c r="H265" s="69">
        <v>1</v>
      </c>
      <c r="I265" s="69" t="s">
        <v>189</v>
      </c>
      <c r="J265" s="69">
        <f>COUNTIF('SUIVI DES VERIFICATIONS'!$A$3:$A$912,'Liste détentions mat2k'!$A265)</f>
        <v>1</v>
      </c>
      <c r="K265" s="70" t="e">
        <f>VLOOKUP('Liste détentions mat2k'!$A265,#REF!,13,FALSE)</f>
        <v>#REF!</v>
      </c>
    </row>
    <row r="266" spans="1:12">
      <c r="A266" s="63" t="str">
        <f>CONCATENATE('Liste détentions mat2k'!$B266,"-",'Liste détentions mat2k'!$D266,"-",'Liste détentions mat2k'!$F266,"-",'Liste détentions mat2k'!$H266)</f>
        <v>43044-12-1-2</v>
      </c>
      <c r="B266" s="72">
        <v>43044</v>
      </c>
      <c r="C266" s="65" t="s">
        <v>184</v>
      </c>
      <c r="D266" s="65">
        <v>12</v>
      </c>
      <c r="E266" s="65" t="s">
        <v>1246</v>
      </c>
      <c r="F266" s="65">
        <v>1</v>
      </c>
      <c r="G266" s="65" t="s">
        <v>1247</v>
      </c>
      <c r="H266" s="65">
        <v>2</v>
      </c>
      <c r="I266" s="65" t="s">
        <v>105</v>
      </c>
      <c r="J266" s="65">
        <f>COUNTIF('SUIVI DES VERIFICATIONS'!$A$3:$A$912,'Liste détentions mat2k'!$A266)</f>
        <v>1</v>
      </c>
      <c r="K266" s="66" t="e">
        <f>VLOOKUP('Liste détentions mat2k'!$A266,#REF!,13,FALSE)</f>
        <v>#REF!</v>
      </c>
    </row>
    <row r="267" spans="1:12">
      <c r="A267" s="67" t="str">
        <f>CONCATENATE('Liste détentions mat2k'!$B267,"-",'Liste détentions mat2k'!$D267,"-",'Liste détentions mat2k'!$F267,"-",'Liste détentions mat2k'!$H267)</f>
        <v>43044-17--3</v>
      </c>
      <c r="B267" s="71">
        <v>43044</v>
      </c>
      <c r="C267" s="69" t="s">
        <v>184</v>
      </c>
      <c r="D267" s="69">
        <v>17</v>
      </c>
      <c r="E267" s="69" t="s">
        <v>1248</v>
      </c>
      <c r="F267" s="69"/>
      <c r="G267" s="69"/>
      <c r="H267" s="69">
        <v>3</v>
      </c>
      <c r="I267" s="69" t="s">
        <v>190</v>
      </c>
      <c r="J267" s="69">
        <f>COUNTIF('SUIVI DES VERIFICATIONS'!$A$3:$A$912,'Liste détentions mat2k'!$A267)</f>
        <v>1</v>
      </c>
      <c r="K267" s="70" t="e">
        <f>VLOOKUP('Liste détentions mat2k'!$A267,#REF!,13,FALSE)</f>
        <v>#REF!</v>
      </c>
    </row>
    <row r="268" spans="1:12">
      <c r="A268" s="63" t="str">
        <f>CONCATENATE('Liste détentions mat2k'!$B268,"-",'Liste détentions mat2k'!$D268,"-",'Liste détentions mat2k'!$F268,"-",'Liste détentions mat2k'!$H268)</f>
        <v>43044-18--1</v>
      </c>
      <c r="B268" s="72">
        <v>43044</v>
      </c>
      <c r="C268" s="65" t="s">
        <v>184</v>
      </c>
      <c r="D268" s="65">
        <v>18</v>
      </c>
      <c r="E268" s="65" t="s">
        <v>1249</v>
      </c>
      <c r="F268" s="65"/>
      <c r="G268" s="65"/>
      <c r="H268" s="65">
        <v>1</v>
      </c>
      <c r="I268" s="65" t="s">
        <v>78</v>
      </c>
      <c r="J268" s="65">
        <f>COUNTIF('SUIVI DES VERIFICATIONS'!$A$3:$A$912,'Liste détentions mat2k'!$A268)</f>
        <v>1</v>
      </c>
      <c r="K268" s="66" t="e">
        <f>VLOOKUP('Liste détentions mat2k'!$A268,#REF!,13,FALSE)</f>
        <v>#REF!</v>
      </c>
    </row>
    <row r="269" spans="1:12">
      <c r="A269" s="67" t="str">
        <f>CONCATENATE('Liste détentions mat2k'!$B269,"-",'Liste détentions mat2k'!$D269,"-",'Liste détentions mat2k'!$F269,"-",'Liste détentions mat2k'!$H269)</f>
        <v>43044-18--2</v>
      </c>
      <c r="B269" s="71">
        <v>43044</v>
      </c>
      <c r="C269" s="69" t="s">
        <v>184</v>
      </c>
      <c r="D269" s="69">
        <v>18</v>
      </c>
      <c r="E269" s="69" t="s">
        <v>1249</v>
      </c>
      <c r="F269" s="69"/>
      <c r="G269" s="69"/>
      <c r="H269" s="69">
        <v>2</v>
      </c>
      <c r="I269" s="82" t="s">
        <v>48</v>
      </c>
      <c r="J269" s="69">
        <f>COUNTIF('SUIVI DES VERIFICATIONS'!$A$3:$A$912,'Liste détentions mat2k'!$A269)</f>
        <v>0</v>
      </c>
      <c r="K269" s="70" t="e">
        <f>VLOOKUP('Liste détentions mat2k'!$A269,#REF!,13,FALSE)</f>
        <v>#REF!</v>
      </c>
      <c r="L269" s="3" t="s">
        <v>1516</v>
      </c>
    </row>
    <row r="270" spans="1:12">
      <c r="A270" s="63" t="str">
        <f>CONCATENATE('Liste détentions mat2k'!$B270,"-",'Liste détentions mat2k'!$D270,"-",'Liste détentions mat2k'!$F270,"-",'Liste détentions mat2k'!$H270)</f>
        <v>43044-20--1</v>
      </c>
      <c r="B270" s="72">
        <v>43044</v>
      </c>
      <c r="C270" s="65" t="s">
        <v>184</v>
      </c>
      <c r="D270" s="65">
        <v>20</v>
      </c>
      <c r="E270" s="65" t="s">
        <v>1250</v>
      </c>
      <c r="F270" s="65"/>
      <c r="G270" s="65"/>
      <c r="H270" s="65">
        <v>1</v>
      </c>
      <c r="I270" s="65" t="s">
        <v>191</v>
      </c>
      <c r="J270" s="65">
        <f>COUNTIF('SUIVI DES VERIFICATIONS'!$A$3:$A$912,'Liste détentions mat2k'!$A270)</f>
        <v>1</v>
      </c>
      <c r="K270" s="66" t="e">
        <f>VLOOKUP('Liste détentions mat2k'!$A270,#REF!,13,FALSE)</f>
        <v>#REF!</v>
      </c>
    </row>
    <row r="271" spans="1:12">
      <c r="A271" s="67" t="str">
        <f>CONCATENATE('Liste détentions mat2k'!$B271,"-",'Liste détentions mat2k'!$D271,"-",'Liste détentions mat2k'!$F271,"-",'Liste détentions mat2k'!$H271)</f>
        <v>43044-20--2</v>
      </c>
      <c r="B271" s="71">
        <v>43044</v>
      </c>
      <c r="C271" s="69" t="s">
        <v>184</v>
      </c>
      <c r="D271" s="69">
        <v>20</v>
      </c>
      <c r="E271" s="69" t="s">
        <v>1250</v>
      </c>
      <c r="F271" s="69"/>
      <c r="G271" s="69"/>
      <c r="H271" s="69">
        <v>2</v>
      </c>
      <c r="I271" s="69" t="s">
        <v>192</v>
      </c>
      <c r="J271" s="69">
        <f>COUNTIF('SUIVI DES VERIFICATIONS'!$A$3:$A$912,'Liste détentions mat2k'!$A271)</f>
        <v>1</v>
      </c>
      <c r="K271" s="70" t="e">
        <f>VLOOKUP('Liste détentions mat2k'!$A271,#REF!,13,FALSE)</f>
        <v>#REF!</v>
      </c>
    </row>
    <row r="272" spans="1:12">
      <c r="A272" s="63" t="str">
        <f>CONCATENATE('Liste détentions mat2k'!$B272,"-",'Liste détentions mat2k'!$D272,"-",'Liste détentions mat2k'!$F272,"-",'Liste détentions mat2k'!$H272)</f>
        <v>43044-21-1-8</v>
      </c>
      <c r="B272" s="72">
        <v>43044</v>
      </c>
      <c r="C272" s="65" t="s">
        <v>184</v>
      </c>
      <c r="D272" s="65">
        <v>21</v>
      </c>
      <c r="E272" s="65" t="s">
        <v>1251</v>
      </c>
      <c r="F272" s="65">
        <v>1</v>
      </c>
      <c r="G272" s="65" t="s">
        <v>1252</v>
      </c>
      <c r="H272" s="65">
        <v>8</v>
      </c>
      <c r="I272" s="65" t="s">
        <v>193</v>
      </c>
      <c r="J272" s="65">
        <f>COUNTIF('SUIVI DES VERIFICATIONS'!$A$3:$A$912,'Liste détentions mat2k'!$A272)</f>
        <v>1</v>
      </c>
      <c r="K272" s="66" t="e">
        <f>VLOOKUP('Liste détentions mat2k'!$A272,#REF!,13,FALSE)</f>
        <v>#REF!</v>
      </c>
    </row>
    <row r="273" spans="1:11">
      <c r="A273" s="67" t="str">
        <f>CONCATENATE('Liste détentions mat2k'!$B273,"-",'Liste détentions mat2k'!$D273,"-",'Liste détentions mat2k'!$F273,"-",'Liste détentions mat2k'!$H273)</f>
        <v>43044-21-2-3</v>
      </c>
      <c r="B273" s="71">
        <v>43044</v>
      </c>
      <c r="C273" s="69" t="s">
        <v>184</v>
      </c>
      <c r="D273" s="69">
        <v>21</v>
      </c>
      <c r="E273" s="69" t="s">
        <v>1251</v>
      </c>
      <c r="F273" s="69">
        <v>2</v>
      </c>
      <c r="G273" s="69" t="s">
        <v>1253</v>
      </c>
      <c r="H273" s="69">
        <v>3</v>
      </c>
      <c r="I273" s="69" t="s">
        <v>80</v>
      </c>
      <c r="J273" s="69">
        <f>COUNTIF('SUIVI DES VERIFICATIONS'!$A$3:$A$912,'Liste détentions mat2k'!$A273)</f>
        <v>1</v>
      </c>
      <c r="K273" s="70" t="e">
        <f>VLOOKUP('Liste détentions mat2k'!$A273,#REF!,13,FALSE)</f>
        <v>#REF!</v>
      </c>
    </row>
    <row r="274" spans="1:11">
      <c r="A274" s="63" t="str">
        <f>CONCATENATE('Liste détentions mat2k'!$B274,"-",'Liste détentions mat2k'!$D274,"-",'Liste détentions mat2k'!$F274,"-",'Liste détentions mat2k'!$H274)</f>
        <v>43044-21-2-4</v>
      </c>
      <c r="B274" s="72">
        <v>43044</v>
      </c>
      <c r="C274" s="65" t="s">
        <v>184</v>
      </c>
      <c r="D274" s="65">
        <v>21</v>
      </c>
      <c r="E274" s="65" t="s">
        <v>1251</v>
      </c>
      <c r="F274" s="65">
        <v>2</v>
      </c>
      <c r="G274" s="65" t="s">
        <v>1253</v>
      </c>
      <c r="H274" s="65">
        <v>4</v>
      </c>
      <c r="I274" s="65" t="s">
        <v>194</v>
      </c>
      <c r="J274" s="65">
        <f>COUNTIF('SUIVI DES VERIFICATIONS'!$A$3:$A$912,'Liste détentions mat2k'!$A274)</f>
        <v>1</v>
      </c>
      <c r="K274" s="66" t="e">
        <f>VLOOKUP('Liste détentions mat2k'!$A274,#REF!,13,FALSE)</f>
        <v>#REF!</v>
      </c>
    </row>
    <row r="275" spans="1:11">
      <c r="A275" s="67" t="str">
        <f>CONCATENATE('Liste détentions mat2k'!$B275,"-",'Liste détentions mat2k'!$D275,"-",'Liste détentions mat2k'!$F275,"-",'Liste détentions mat2k'!$H275)</f>
        <v>43044-21-3-73</v>
      </c>
      <c r="B275" s="71">
        <v>43044</v>
      </c>
      <c r="C275" s="69" t="s">
        <v>184</v>
      </c>
      <c r="D275" s="69">
        <v>21</v>
      </c>
      <c r="E275" s="69" t="s">
        <v>1251</v>
      </c>
      <c r="F275" s="69">
        <v>3</v>
      </c>
      <c r="G275" s="69" t="s">
        <v>1254</v>
      </c>
      <c r="H275" s="69">
        <v>73</v>
      </c>
      <c r="I275" s="69" t="s">
        <v>195</v>
      </c>
      <c r="J275" s="69">
        <f>COUNTIF('SUIVI DES VERIFICATIONS'!$A$3:$A$912,'Liste détentions mat2k'!$A275)</f>
        <v>1</v>
      </c>
      <c r="K275" s="70" t="e">
        <f>VLOOKUP('Liste détentions mat2k'!$A275,#REF!,13,FALSE)</f>
        <v>#REF!</v>
      </c>
    </row>
    <row r="276" spans="1:11">
      <c r="A276" s="63" t="str">
        <f>CONCATENATE('Liste détentions mat2k'!$B276,"-",'Liste détentions mat2k'!$D276,"-",'Liste détentions mat2k'!$F276,"-",'Liste détentions mat2k'!$H276)</f>
        <v>43044-22--1</v>
      </c>
      <c r="B276" s="72">
        <v>43044</v>
      </c>
      <c r="C276" s="65" t="s">
        <v>184</v>
      </c>
      <c r="D276" s="65">
        <v>22</v>
      </c>
      <c r="E276" s="65" t="s">
        <v>1255</v>
      </c>
      <c r="F276" s="65"/>
      <c r="G276" s="65"/>
      <c r="H276" s="65">
        <v>1</v>
      </c>
      <c r="I276" s="65" t="s">
        <v>196</v>
      </c>
      <c r="J276" s="65">
        <f>COUNTIF('SUIVI DES VERIFICATIONS'!$A$3:$A$912,'Liste détentions mat2k'!$A276)</f>
        <v>1</v>
      </c>
      <c r="K276" s="66" t="e">
        <f>VLOOKUP('Liste détentions mat2k'!$A276,#REF!,13,FALSE)</f>
        <v>#REF!</v>
      </c>
    </row>
    <row r="277" spans="1:11">
      <c r="A277" s="67" t="str">
        <f>CONCATENATE('Liste détentions mat2k'!$B277,"-",'Liste détentions mat2k'!$D277,"-",'Liste détentions mat2k'!$F277,"-",'Liste détentions mat2k'!$H277)</f>
        <v>43044-22--2</v>
      </c>
      <c r="B277" s="71">
        <v>43044</v>
      </c>
      <c r="C277" s="69" t="s">
        <v>184</v>
      </c>
      <c r="D277" s="69">
        <v>22</v>
      </c>
      <c r="E277" s="69" t="s">
        <v>1255</v>
      </c>
      <c r="F277" s="69"/>
      <c r="G277" s="69"/>
      <c r="H277" s="69">
        <v>2</v>
      </c>
      <c r="I277" s="69" t="s">
        <v>78</v>
      </c>
      <c r="J277" s="69">
        <f>COUNTIF('SUIVI DES VERIFICATIONS'!$A$3:$A$912,'Liste détentions mat2k'!$A277)</f>
        <v>1</v>
      </c>
      <c r="K277" s="70" t="e">
        <f>VLOOKUP('Liste détentions mat2k'!$A277,#REF!,13,FALSE)</f>
        <v>#REF!</v>
      </c>
    </row>
    <row r="278" spans="1:11">
      <c r="A278" s="63" t="str">
        <f>CONCATENATE('Liste détentions mat2k'!$B278,"-",'Liste détentions mat2k'!$D278,"-",'Liste détentions mat2k'!$F278,"-",'Liste détentions mat2k'!$H278)</f>
        <v>43044-22--3</v>
      </c>
      <c r="B278" s="72">
        <v>43044</v>
      </c>
      <c r="C278" s="65" t="s">
        <v>184</v>
      </c>
      <c r="D278" s="65">
        <v>22</v>
      </c>
      <c r="E278" s="65" t="s">
        <v>1255</v>
      </c>
      <c r="F278" s="65"/>
      <c r="G278" s="65"/>
      <c r="H278" s="65">
        <v>3</v>
      </c>
      <c r="I278" s="65" t="s">
        <v>67</v>
      </c>
      <c r="J278" s="65">
        <f>COUNTIF('SUIVI DES VERIFICATIONS'!$A$3:$A$912,'Liste détentions mat2k'!$A278)</f>
        <v>1</v>
      </c>
      <c r="K278" s="66" t="e">
        <f>VLOOKUP('Liste détentions mat2k'!$A278,#REF!,13,FALSE)</f>
        <v>#REF!</v>
      </c>
    </row>
    <row r="279" spans="1:11">
      <c r="A279" s="67" t="str">
        <f>CONCATENATE('Liste détentions mat2k'!$B279,"-",'Liste détentions mat2k'!$D279,"-",'Liste détentions mat2k'!$F279,"-",'Liste détentions mat2k'!$H279)</f>
        <v>43044-22--4</v>
      </c>
      <c r="B279" s="71">
        <v>43044</v>
      </c>
      <c r="C279" s="69" t="s">
        <v>184</v>
      </c>
      <c r="D279" s="69">
        <v>22</v>
      </c>
      <c r="E279" s="69" t="s">
        <v>1255</v>
      </c>
      <c r="F279" s="69"/>
      <c r="G279" s="69"/>
      <c r="H279" s="69">
        <v>4</v>
      </c>
      <c r="I279" s="69" t="s">
        <v>197</v>
      </c>
      <c r="J279" s="69">
        <f>COUNTIF('SUIVI DES VERIFICATIONS'!$A$3:$A$912,'Liste détentions mat2k'!$A279)</f>
        <v>1</v>
      </c>
      <c r="K279" s="70" t="e">
        <f>VLOOKUP('Liste détentions mat2k'!$A279,#REF!,13,FALSE)</f>
        <v>#REF!</v>
      </c>
    </row>
    <row r="280" spans="1:11">
      <c r="A280" s="63" t="str">
        <f>CONCATENATE('Liste détentions mat2k'!$B280,"-",'Liste détentions mat2k'!$D280,"-",'Liste détentions mat2k'!$F280,"-",'Liste détentions mat2k'!$H280)</f>
        <v>43044-22--5</v>
      </c>
      <c r="B280" s="72">
        <v>43044</v>
      </c>
      <c r="C280" s="65" t="s">
        <v>184</v>
      </c>
      <c r="D280" s="65">
        <v>22</v>
      </c>
      <c r="E280" s="65" t="s">
        <v>1255</v>
      </c>
      <c r="F280" s="65"/>
      <c r="G280" s="65"/>
      <c r="H280" s="65">
        <v>5</v>
      </c>
      <c r="I280" s="65" t="s">
        <v>198</v>
      </c>
      <c r="J280" s="65">
        <f>COUNTIF('SUIVI DES VERIFICATIONS'!$A$3:$A$912,'Liste détentions mat2k'!$A280)</f>
        <v>1</v>
      </c>
      <c r="K280" s="66" t="e">
        <f>VLOOKUP('Liste détentions mat2k'!$A280,#REF!,13,FALSE)</f>
        <v>#REF!</v>
      </c>
    </row>
    <row r="281" spans="1:11">
      <c r="A281" s="67" t="str">
        <f>CONCATENATE('Liste détentions mat2k'!$B281,"-",'Liste détentions mat2k'!$D281,"-",'Liste détentions mat2k'!$F281,"-",'Liste détentions mat2k'!$H281)</f>
        <v>43044-22--6</v>
      </c>
      <c r="B281" s="71">
        <v>43044</v>
      </c>
      <c r="C281" s="69" t="s">
        <v>184</v>
      </c>
      <c r="D281" s="69">
        <v>22</v>
      </c>
      <c r="E281" s="69" t="s">
        <v>1255</v>
      </c>
      <c r="F281" s="69"/>
      <c r="G281" s="69"/>
      <c r="H281" s="69">
        <v>6</v>
      </c>
      <c r="I281" s="69" t="s">
        <v>199</v>
      </c>
      <c r="J281" s="69">
        <f>COUNTIF('SUIVI DES VERIFICATIONS'!$A$3:$A$912,'Liste détentions mat2k'!$A281)</f>
        <v>1</v>
      </c>
      <c r="K281" s="70" t="e">
        <f>VLOOKUP('Liste détentions mat2k'!$A281,#REF!,13,FALSE)</f>
        <v>#REF!</v>
      </c>
    </row>
    <row r="282" spans="1:11">
      <c r="A282" s="63" t="str">
        <f>CONCATENATE('Liste détentions mat2k'!$B282,"-",'Liste détentions mat2k'!$D282,"-",'Liste détentions mat2k'!$F282,"-",'Liste détentions mat2k'!$H282)</f>
        <v>43044-22--7</v>
      </c>
      <c r="B282" s="72">
        <v>43044</v>
      </c>
      <c r="C282" s="65" t="s">
        <v>184</v>
      </c>
      <c r="D282" s="65">
        <v>22</v>
      </c>
      <c r="E282" s="65" t="s">
        <v>1255</v>
      </c>
      <c r="F282" s="65"/>
      <c r="G282" s="65"/>
      <c r="H282" s="65">
        <v>7</v>
      </c>
      <c r="I282" s="65" t="s">
        <v>200</v>
      </c>
      <c r="J282" s="65">
        <f>COUNTIF('SUIVI DES VERIFICATIONS'!$A$3:$A$912,'Liste détentions mat2k'!$A282)</f>
        <v>1</v>
      </c>
      <c r="K282" s="66" t="e">
        <f>VLOOKUP('Liste détentions mat2k'!$A282,#REF!,13,FALSE)</f>
        <v>#REF!</v>
      </c>
    </row>
    <row r="283" spans="1:11">
      <c r="A283" s="67" t="str">
        <f>CONCATENATE('Liste détentions mat2k'!$B283,"-",'Liste détentions mat2k'!$D283,"-",'Liste détentions mat2k'!$F283,"-",'Liste détentions mat2k'!$H283)</f>
        <v>43044-24-1-2</v>
      </c>
      <c r="B283" s="71">
        <v>43044</v>
      </c>
      <c r="C283" s="69" t="s">
        <v>184</v>
      </c>
      <c r="D283" s="69">
        <v>24</v>
      </c>
      <c r="E283" s="69" t="s">
        <v>1256</v>
      </c>
      <c r="F283" s="69">
        <v>1</v>
      </c>
      <c r="G283" s="69" t="s">
        <v>104</v>
      </c>
      <c r="H283" s="69">
        <v>2</v>
      </c>
      <c r="I283" s="69" t="s">
        <v>202</v>
      </c>
      <c r="J283" s="69">
        <f>COUNTIF('SUIVI DES VERIFICATIONS'!$A$3:$A$912,'Liste détentions mat2k'!$A283)</f>
        <v>1</v>
      </c>
      <c r="K283" s="70" t="e">
        <f>VLOOKUP('Liste détentions mat2k'!$A283,#REF!,13,FALSE)</f>
        <v>#REF!</v>
      </c>
    </row>
    <row r="284" spans="1:11">
      <c r="A284" s="63" t="str">
        <f>CONCATENATE('Liste détentions mat2k'!$B284,"-",'Liste détentions mat2k'!$D284,"-",'Liste détentions mat2k'!$F284,"-",'Liste détentions mat2k'!$H284)</f>
        <v>43044-24-1-10</v>
      </c>
      <c r="B284" s="72">
        <v>43044</v>
      </c>
      <c r="C284" s="65" t="s">
        <v>184</v>
      </c>
      <c r="D284" s="65">
        <v>24</v>
      </c>
      <c r="E284" s="65" t="s">
        <v>1256</v>
      </c>
      <c r="F284" s="65">
        <v>1</v>
      </c>
      <c r="G284" s="65" t="s">
        <v>104</v>
      </c>
      <c r="H284" s="65">
        <v>10</v>
      </c>
      <c r="I284" s="65" t="s">
        <v>201</v>
      </c>
      <c r="J284" s="65">
        <f>COUNTIF('SUIVI DES VERIFICATIONS'!$A$3:$A$912,'Liste détentions mat2k'!$A284)</f>
        <v>1</v>
      </c>
      <c r="K284" s="66" t="e">
        <f>VLOOKUP('Liste détentions mat2k'!$A284,#REF!,13,FALSE)</f>
        <v>#REF!</v>
      </c>
    </row>
    <row r="285" spans="1:11">
      <c r="A285" s="67" t="str">
        <f>CONCATENATE('Liste détentions mat2k'!$B285,"-",'Liste détentions mat2k'!$D285,"-",'Liste détentions mat2k'!$F285,"-",'Liste détentions mat2k'!$H285)</f>
        <v>43044-24-2-0</v>
      </c>
      <c r="B285" s="71">
        <v>43044</v>
      </c>
      <c r="C285" s="69" t="s">
        <v>184</v>
      </c>
      <c r="D285" s="69">
        <v>24</v>
      </c>
      <c r="E285" s="69" t="s">
        <v>1256</v>
      </c>
      <c r="F285" s="69">
        <v>2</v>
      </c>
      <c r="G285" s="69" t="s">
        <v>70</v>
      </c>
      <c r="H285" s="69">
        <v>0</v>
      </c>
      <c r="I285" s="69" t="s">
        <v>203</v>
      </c>
      <c r="J285" s="69">
        <f>COUNTIF('SUIVI DES VERIFICATIONS'!$A$3:$A$912,'Liste détentions mat2k'!$A285)</f>
        <v>1</v>
      </c>
      <c r="K285" s="70" t="e">
        <f>VLOOKUP('Liste détentions mat2k'!$A285,#REF!,13,FALSE)</f>
        <v>#REF!</v>
      </c>
    </row>
    <row r="286" spans="1:11">
      <c r="A286" s="63" t="str">
        <f>CONCATENATE('Liste détentions mat2k'!$B286,"-",'Liste détentions mat2k'!$D286,"-",'Liste détentions mat2k'!$F286,"-",'Liste détentions mat2k'!$H286)</f>
        <v>43044-25-0-2</v>
      </c>
      <c r="B286" s="72">
        <v>43044</v>
      </c>
      <c r="C286" s="65" t="s">
        <v>184</v>
      </c>
      <c r="D286" s="65">
        <v>25</v>
      </c>
      <c r="E286" s="65" t="s">
        <v>1257</v>
      </c>
      <c r="F286" s="65">
        <v>0</v>
      </c>
      <c r="G286" s="65" t="s">
        <v>1258</v>
      </c>
      <c r="H286" s="65">
        <v>2</v>
      </c>
      <c r="I286" s="65" t="s">
        <v>204</v>
      </c>
      <c r="J286" s="65">
        <f>COUNTIF('SUIVI DES VERIFICATIONS'!$A$3:$A$912,'Liste détentions mat2k'!$A286)</f>
        <v>1</v>
      </c>
      <c r="K286" s="66" t="e">
        <f>VLOOKUP('Liste détentions mat2k'!$A286,#REF!,13,FALSE)</f>
        <v>#REF!</v>
      </c>
    </row>
    <row r="287" spans="1:11">
      <c r="A287" s="67" t="str">
        <f>CONCATENATE('Liste détentions mat2k'!$B287,"-",'Liste détentions mat2k'!$D287,"-",'Liste détentions mat2k'!$F287,"-",'Liste détentions mat2k'!$H287)</f>
        <v>43044-25-0-3</v>
      </c>
      <c r="B287" s="71">
        <v>43044</v>
      </c>
      <c r="C287" s="69" t="s">
        <v>184</v>
      </c>
      <c r="D287" s="69">
        <v>25</v>
      </c>
      <c r="E287" s="69" t="s">
        <v>1257</v>
      </c>
      <c r="F287" s="69">
        <v>0</v>
      </c>
      <c r="G287" s="69" t="s">
        <v>1258</v>
      </c>
      <c r="H287" s="69">
        <v>3</v>
      </c>
      <c r="I287" s="69" t="s">
        <v>1259</v>
      </c>
      <c r="J287" s="69">
        <f>COUNTIF('SUIVI DES VERIFICATIONS'!$A$3:$A$912,'Liste détentions mat2k'!$A287)</f>
        <v>0</v>
      </c>
      <c r="K287" s="70" t="e">
        <f>VLOOKUP('Liste détentions mat2k'!$A287,#REF!,13,FALSE)</f>
        <v>#REF!</v>
      </c>
    </row>
    <row r="288" spans="1:11">
      <c r="A288" s="63" t="str">
        <f>CONCATENATE('Liste détentions mat2k'!$B288,"-",'Liste détentions mat2k'!$D288,"-",'Liste détentions mat2k'!$F288,"-",'Liste détentions mat2k'!$H288)</f>
        <v>43044-25-0-7</v>
      </c>
      <c r="B288" s="72">
        <v>43044</v>
      </c>
      <c r="C288" s="65" t="s">
        <v>184</v>
      </c>
      <c r="D288" s="65">
        <v>25</v>
      </c>
      <c r="E288" s="65" t="s">
        <v>1257</v>
      </c>
      <c r="F288" s="65">
        <v>0</v>
      </c>
      <c r="G288" s="65" t="s">
        <v>1258</v>
      </c>
      <c r="H288" s="65">
        <v>7</v>
      </c>
      <c r="I288" s="65" t="s">
        <v>78</v>
      </c>
      <c r="J288" s="65">
        <f>COUNTIF('SUIVI DES VERIFICATIONS'!$A$3:$A$912,'Liste détentions mat2k'!$A288)</f>
        <v>1</v>
      </c>
      <c r="K288" s="66" t="e">
        <f>VLOOKUP('Liste détentions mat2k'!$A288,#REF!,13,FALSE)</f>
        <v>#REF!</v>
      </c>
    </row>
    <row r="289" spans="1:11">
      <c r="A289" s="67" t="str">
        <f>CONCATENATE('Liste détentions mat2k'!$B289,"-",'Liste détentions mat2k'!$D289,"-",'Liste détentions mat2k'!$F289,"-",'Liste détentions mat2k'!$H289)</f>
        <v>43044-28-1-0</v>
      </c>
      <c r="B289" s="71">
        <v>43044</v>
      </c>
      <c r="C289" s="69" t="s">
        <v>184</v>
      </c>
      <c r="D289" s="69">
        <v>28</v>
      </c>
      <c r="E289" s="69" t="s">
        <v>1260</v>
      </c>
      <c r="F289" s="69">
        <v>1</v>
      </c>
      <c r="G289" s="69" t="s">
        <v>1261</v>
      </c>
      <c r="H289" s="69">
        <v>0</v>
      </c>
      <c r="I289" s="69" t="s">
        <v>1262</v>
      </c>
      <c r="J289" s="69">
        <f>COUNTIF('SUIVI DES VERIFICATIONS'!$A$3:$A$912,'Liste détentions mat2k'!$A289)</f>
        <v>0</v>
      </c>
      <c r="K289" s="70" t="e">
        <f>VLOOKUP('Liste détentions mat2k'!$A289,#REF!,13,FALSE)</f>
        <v>#REF!</v>
      </c>
    </row>
    <row r="290" spans="1:11">
      <c r="A290" s="63" t="str">
        <f>CONCATENATE('Liste détentions mat2k'!$B290,"-",'Liste détentions mat2k'!$D290,"-",'Liste détentions mat2k'!$F290,"-",'Liste détentions mat2k'!$H290)</f>
        <v>43044-28-2-0</v>
      </c>
      <c r="B290" s="72">
        <v>43044</v>
      </c>
      <c r="C290" s="65" t="s">
        <v>184</v>
      </c>
      <c r="D290" s="65">
        <v>28</v>
      </c>
      <c r="E290" s="65" t="s">
        <v>1260</v>
      </c>
      <c r="F290" s="65">
        <v>2</v>
      </c>
      <c r="G290" s="65" t="s">
        <v>1263</v>
      </c>
      <c r="H290" s="65">
        <v>0</v>
      </c>
      <c r="I290" s="65" t="s">
        <v>205</v>
      </c>
      <c r="J290" s="65">
        <f>COUNTIF('SUIVI DES VERIFICATIONS'!$A$3:$A$912,'Liste détentions mat2k'!$A290)</f>
        <v>1</v>
      </c>
      <c r="K290" s="66" t="e">
        <f>VLOOKUP('Liste détentions mat2k'!$A290,#REF!,13,FALSE)</f>
        <v>#REF!</v>
      </c>
    </row>
    <row r="291" spans="1:11">
      <c r="A291" s="67" t="str">
        <f>CONCATENATE('Liste détentions mat2k'!$B291,"-",'Liste détentions mat2k'!$D291,"-",'Liste détentions mat2k'!$F291,"-",'Liste détentions mat2k'!$H291)</f>
        <v>43044-31-1-0</v>
      </c>
      <c r="B291" s="71">
        <v>43044</v>
      </c>
      <c r="C291" s="69" t="s">
        <v>184</v>
      </c>
      <c r="D291" s="69">
        <v>31</v>
      </c>
      <c r="E291" s="69" t="s">
        <v>1264</v>
      </c>
      <c r="F291" s="69">
        <v>1</v>
      </c>
      <c r="G291" s="69" t="s">
        <v>206</v>
      </c>
      <c r="H291" s="69">
        <v>0</v>
      </c>
      <c r="I291" s="69" t="s">
        <v>207</v>
      </c>
      <c r="J291" s="69">
        <f>COUNTIF('SUIVI DES VERIFICATIONS'!$A$3:$A$912,'Liste détentions mat2k'!$A291)</f>
        <v>1</v>
      </c>
      <c r="K291" s="70" t="e">
        <f>VLOOKUP('Liste détentions mat2k'!$A291,#REF!,13,FALSE)</f>
        <v>#REF!</v>
      </c>
    </row>
    <row r="292" spans="1:11">
      <c r="A292" s="63" t="str">
        <f>CONCATENATE('Liste détentions mat2k'!$B292,"-",'Liste détentions mat2k'!$D292,"-",'Liste détentions mat2k'!$F292,"-",'Liste détentions mat2k'!$H292)</f>
        <v>43044-31-1-1</v>
      </c>
      <c r="B292" s="72">
        <v>43044</v>
      </c>
      <c r="C292" s="65" t="s">
        <v>184</v>
      </c>
      <c r="D292" s="65">
        <v>31</v>
      </c>
      <c r="E292" s="65" t="s">
        <v>1264</v>
      </c>
      <c r="F292" s="65">
        <v>1</v>
      </c>
      <c r="G292" s="65" t="s">
        <v>206</v>
      </c>
      <c r="H292" s="65">
        <v>1</v>
      </c>
      <c r="I292" s="65" t="s">
        <v>206</v>
      </c>
      <c r="J292" s="65">
        <f>COUNTIF('SUIVI DES VERIFICATIONS'!$A$3:$A$912,'Liste détentions mat2k'!$A292)</f>
        <v>1</v>
      </c>
      <c r="K292" s="66" t="e">
        <f>VLOOKUP('Liste détentions mat2k'!$A292,#REF!,13,FALSE)</f>
        <v>#REF!</v>
      </c>
    </row>
    <row r="293" spans="1:11">
      <c r="A293" s="67" t="str">
        <f>CONCATENATE('Liste détentions mat2k'!$B293,"-",'Liste détentions mat2k'!$D293,"-",'Liste détentions mat2k'!$F293,"-",'Liste détentions mat2k'!$H293)</f>
        <v>43044-31-1-2</v>
      </c>
      <c r="B293" s="71">
        <v>43044</v>
      </c>
      <c r="C293" s="69" t="s">
        <v>184</v>
      </c>
      <c r="D293" s="69">
        <v>31</v>
      </c>
      <c r="E293" s="69" t="s">
        <v>1264</v>
      </c>
      <c r="F293" s="69">
        <v>1</v>
      </c>
      <c r="G293" s="69" t="s">
        <v>206</v>
      </c>
      <c r="H293" s="69">
        <v>2</v>
      </c>
      <c r="I293" s="69" t="s">
        <v>65</v>
      </c>
      <c r="J293" s="69">
        <f>COUNTIF('SUIVI DES VERIFICATIONS'!$A$3:$A$912,'Liste détentions mat2k'!$A293)</f>
        <v>1</v>
      </c>
      <c r="K293" s="70" t="e">
        <f>VLOOKUP('Liste détentions mat2k'!$A293,#REF!,13,FALSE)</f>
        <v>#REF!</v>
      </c>
    </row>
    <row r="294" spans="1:11">
      <c r="A294" s="63" t="str">
        <f>CONCATENATE('Liste détentions mat2k'!$B294,"-",'Liste détentions mat2k'!$D294,"-",'Liste détentions mat2k'!$F294,"-",'Liste détentions mat2k'!$H294)</f>
        <v>43044-31-3-1</v>
      </c>
      <c r="B294" s="72">
        <v>43044</v>
      </c>
      <c r="C294" s="65" t="s">
        <v>184</v>
      </c>
      <c r="D294" s="65">
        <v>31</v>
      </c>
      <c r="E294" s="65" t="s">
        <v>1264</v>
      </c>
      <c r="F294" s="65">
        <v>3</v>
      </c>
      <c r="G294" s="65" t="s">
        <v>1163</v>
      </c>
      <c r="H294" s="65">
        <v>1</v>
      </c>
      <c r="I294" s="65" t="s">
        <v>208</v>
      </c>
      <c r="J294" s="65">
        <f>COUNTIF('SUIVI DES VERIFICATIONS'!$A$3:$A$912,'Liste détentions mat2k'!$A294)</f>
        <v>1</v>
      </c>
      <c r="K294" s="66" t="e">
        <f>VLOOKUP('Liste détentions mat2k'!$A294,#REF!,13,FALSE)</f>
        <v>#REF!</v>
      </c>
    </row>
    <row r="295" spans="1:11">
      <c r="A295" s="67" t="str">
        <f>CONCATENATE('Liste détentions mat2k'!$B295,"-",'Liste détentions mat2k'!$D295,"-",'Liste détentions mat2k'!$F295,"-",'Liste détentions mat2k'!$H295)</f>
        <v>43044-31-3-3</v>
      </c>
      <c r="B295" s="71">
        <v>43044</v>
      </c>
      <c r="C295" s="69" t="s">
        <v>184</v>
      </c>
      <c r="D295" s="69">
        <v>31</v>
      </c>
      <c r="E295" s="69" t="s">
        <v>1264</v>
      </c>
      <c r="F295" s="69">
        <v>3</v>
      </c>
      <c r="G295" s="69" t="s">
        <v>1163</v>
      </c>
      <c r="H295" s="69">
        <v>3</v>
      </c>
      <c r="I295" s="69" t="s">
        <v>216</v>
      </c>
      <c r="J295" s="69">
        <f>COUNTIF('SUIVI DES VERIFICATIONS'!$A$3:$A$912,'Liste détentions mat2k'!$A295)</f>
        <v>1</v>
      </c>
      <c r="K295" s="70" t="e">
        <f>VLOOKUP('Liste détentions mat2k'!$A295,#REF!,13,FALSE)</f>
        <v>#REF!</v>
      </c>
    </row>
    <row r="296" spans="1:11">
      <c r="A296" s="63" t="str">
        <f>CONCATENATE('Liste détentions mat2k'!$B296,"-",'Liste détentions mat2k'!$D296,"-",'Liste détentions mat2k'!$F296,"-",'Liste détentions mat2k'!$H296)</f>
        <v>43044-31-3-6</v>
      </c>
      <c r="B296" s="72">
        <v>43044</v>
      </c>
      <c r="C296" s="65" t="s">
        <v>184</v>
      </c>
      <c r="D296" s="65">
        <v>31</v>
      </c>
      <c r="E296" s="65" t="s">
        <v>1264</v>
      </c>
      <c r="F296" s="65">
        <v>3</v>
      </c>
      <c r="G296" s="65" t="s">
        <v>1163</v>
      </c>
      <c r="H296" s="65">
        <v>6</v>
      </c>
      <c r="I296" s="65" t="s">
        <v>223</v>
      </c>
      <c r="J296" s="65">
        <f>COUNTIF('SUIVI DES VERIFICATIONS'!$A$3:$A$912,'Liste détentions mat2k'!$A296)</f>
        <v>1</v>
      </c>
      <c r="K296" s="66" t="e">
        <f>VLOOKUP('Liste détentions mat2k'!$A296,#REF!,13,FALSE)</f>
        <v>#REF!</v>
      </c>
    </row>
    <row r="297" spans="1:11">
      <c r="A297" s="67" t="str">
        <f>CONCATENATE('Liste détentions mat2k'!$B297,"-",'Liste détentions mat2k'!$D297,"-",'Liste détentions mat2k'!$F297,"-",'Liste détentions mat2k'!$H297)</f>
        <v>43044-31-3-7</v>
      </c>
      <c r="B297" s="71">
        <v>43044</v>
      </c>
      <c r="C297" s="69" t="s">
        <v>184</v>
      </c>
      <c r="D297" s="69">
        <v>31</v>
      </c>
      <c r="E297" s="69" t="s">
        <v>1264</v>
      </c>
      <c r="F297" s="69">
        <v>3</v>
      </c>
      <c r="G297" s="69" t="s">
        <v>1163</v>
      </c>
      <c r="H297" s="69">
        <v>7</v>
      </c>
      <c r="I297" s="69" t="s">
        <v>226</v>
      </c>
      <c r="J297" s="69">
        <f>COUNTIF('SUIVI DES VERIFICATIONS'!$A$3:$A$912,'Liste détentions mat2k'!$A297)</f>
        <v>1</v>
      </c>
      <c r="K297" s="70" t="e">
        <f>VLOOKUP('Liste détentions mat2k'!$A297,#REF!,13,FALSE)</f>
        <v>#REF!</v>
      </c>
    </row>
    <row r="298" spans="1:11">
      <c r="A298" s="63" t="str">
        <f>CONCATENATE('Liste détentions mat2k'!$B298,"-",'Liste détentions mat2k'!$D298,"-",'Liste détentions mat2k'!$F298,"-",'Liste détentions mat2k'!$H298)</f>
        <v>43044-31-3-10</v>
      </c>
      <c r="B298" s="72">
        <v>43044</v>
      </c>
      <c r="C298" s="65" t="s">
        <v>184</v>
      </c>
      <c r="D298" s="65">
        <v>31</v>
      </c>
      <c r="E298" s="65" t="s">
        <v>1264</v>
      </c>
      <c r="F298" s="65">
        <v>3</v>
      </c>
      <c r="G298" s="65" t="s">
        <v>1163</v>
      </c>
      <c r="H298" s="65">
        <v>10</v>
      </c>
      <c r="I298" s="65" t="s">
        <v>209</v>
      </c>
      <c r="J298" s="65">
        <f>COUNTIF('SUIVI DES VERIFICATIONS'!$A$3:$A$912,'Liste détentions mat2k'!$A298)</f>
        <v>1</v>
      </c>
      <c r="K298" s="66" t="e">
        <f>VLOOKUP('Liste détentions mat2k'!$A298,#REF!,13,FALSE)</f>
        <v>#REF!</v>
      </c>
    </row>
    <row r="299" spans="1:11">
      <c r="A299" s="67" t="str">
        <f>CONCATENATE('Liste détentions mat2k'!$B299,"-",'Liste détentions mat2k'!$D299,"-",'Liste détentions mat2k'!$F299,"-",'Liste détentions mat2k'!$H299)</f>
        <v>43044-31-3-11</v>
      </c>
      <c r="B299" s="71">
        <v>43044</v>
      </c>
      <c r="C299" s="69" t="s">
        <v>184</v>
      </c>
      <c r="D299" s="69">
        <v>31</v>
      </c>
      <c r="E299" s="69" t="s">
        <v>1264</v>
      </c>
      <c r="F299" s="69">
        <v>3</v>
      </c>
      <c r="G299" s="69" t="s">
        <v>1163</v>
      </c>
      <c r="H299" s="69">
        <v>11</v>
      </c>
      <c r="I299" s="69" t="s">
        <v>210</v>
      </c>
      <c r="J299" s="69">
        <f>COUNTIF('SUIVI DES VERIFICATIONS'!$A$3:$A$912,'Liste détentions mat2k'!$A299)</f>
        <v>1</v>
      </c>
      <c r="K299" s="70" t="e">
        <f>VLOOKUP('Liste détentions mat2k'!$A299,#REF!,13,FALSE)</f>
        <v>#REF!</v>
      </c>
    </row>
    <row r="300" spans="1:11">
      <c r="A300" s="63" t="str">
        <f>CONCATENATE('Liste détentions mat2k'!$B300,"-",'Liste détentions mat2k'!$D300,"-",'Liste détentions mat2k'!$F300,"-",'Liste détentions mat2k'!$H300)</f>
        <v>43044-31-3-14</v>
      </c>
      <c r="B300" s="72">
        <v>43044</v>
      </c>
      <c r="C300" s="65" t="s">
        <v>184</v>
      </c>
      <c r="D300" s="65">
        <v>31</v>
      </c>
      <c r="E300" s="65" t="s">
        <v>1264</v>
      </c>
      <c r="F300" s="65">
        <v>3</v>
      </c>
      <c r="G300" s="65" t="s">
        <v>1163</v>
      </c>
      <c r="H300" s="65">
        <v>14</v>
      </c>
      <c r="I300" s="65" t="s">
        <v>211</v>
      </c>
      <c r="J300" s="65">
        <f>COUNTIF('SUIVI DES VERIFICATIONS'!$A$3:$A$912,'Liste détentions mat2k'!$A300)</f>
        <v>1</v>
      </c>
      <c r="K300" s="66" t="e">
        <f>VLOOKUP('Liste détentions mat2k'!$A300,#REF!,13,FALSE)</f>
        <v>#REF!</v>
      </c>
    </row>
    <row r="301" spans="1:11">
      <c r="A301" s="67" t="str">
        <f>CONCATENATE('Liste détentions mat2k'!$B301,"-",'Liste détentions mat2k'!$D301,"-",'Liste détentions mat2k'!$F301,"-",'Liste détentions mat2k'!$H301)</f>
        <v>43044-31-3-15</v>
      </c>
      <c r="B301" s="71">
        <v>43044</v>
      </c>
      <c r="C301" s="69" t="s">
        <v>184</v>
      </c>
      <c r="D301" s="69">
        <v>31</v>
      </c>
      <c r="E301" s="69" t="s">
        <v>1264</v>
      </c>
      <c r="F301" s="69">
        <v>3</v>
      </c>
      <c r="G301" s="69" t="s">
        <v>1163</v>
      </c>
      <c r="H301" s="69">
        <v>15</v>
      </c>
      <c r="I301" s="69" t="s">
        <v>212</v>
      </c>
      <c r="J301" s="69">
        <f>COUNTIF('SUIVI DES VERIFICATIONS'!$A$3:$A$912,'Liste détentions mat2k'!$A301)</f>
        <v>1</v>
      </c>
      <c r="K301" s="70" t="e">
        <f>VLOOKUP('Liste détentions mat2k'!$A301,#REF!,13,FALSE)</f>
        <v>#REF!</v>
      </c>
    </row>
    <row r="302" spans="1:11">
      <c r="A302" s="63" t="str">
        <f>CONCATENATE('Liste détentions mat2k'!$B302,"-",'Liste détentions mat2k'!$D302,"-",'Liste détentions mat2k'!$F302,"-",'Liste détentions mat2k'!$H302)</f>
        <v>43044-31-3-16</v>
      </c>
      <c r="B302" s="72">
        <v>43044</v>
      </c>
      <c r="C302" s="65" t="s">
        <v>184</v>
      </c>
      <c r="D302" s="65">
        <v>31</v>
      </c>
      <c r="E302" s="65" t="s">
        <v>1264</v>
      </c>
      <c r="F302" s="65">
        <v>3</v>
      </c>
      <c r="G302" s="65" t="s">
        <v>1163</v>
      </c>
      <c r="H302" s="65">
        <v>16</v>
      </c>
      <c r="I302" s="65" t="s">
        <v>213</v>
      </c>
      <c r="J302" s="65">
        <f>COUNTIF('SUIVI DES VERIFICATIONS'!$A$3:$A$912,'Liste détentions mat2k'!$A302)</f>
        <v>1</v>
      </c>
      <c r="K302" s="66" t="e">
        <f>VLOOKUP('Liste détentions mat2k'!$A302,#REF!,13,FALSE)</f>
        <v>#REF!</v>
      </c>
    </row>
    <row r="303" spans="1:11">
      <c r="A303" s="67" t="str">
        <f>CONCATENATE('Liste détentions mat2k'!$B303,"-",'Liste détentions mat2k'!$D303,"-",'Liste détentions mat2k'!$F303,"-",'Liste détentions mat2k'!$H303)</f>
        <v>43044-31-3-20</v>
      </c>
      <c r="B303" s="71">
        <v>43044</v>
      </c>
      <c r="C303" s="69" t="s">
        <v>184</v>
      </c>
      <c r="D303" s="69">
        <v>31</v>
      </c>
      <c r="E303" s="69" t="s">
        <v>1264</v>
      </c>
      <c r="F303" s="69">
        <v>3</v>
      </c>
      <c r="G303" s="69" t="s">
        <v>1163</v>
      </c>
      <c r="H303" s="69">
        <v>20</v>
      </c>
      <c r="I303" s="69" t="s">
        <v>214</v>
      </c>
      <c r="J303" s="69">
        <f>COUNTIF('SUIVI DES VERIFICATIONS'!$A$3:$A$912,'Liste détentions mat2k'!$A303)</f>
        <v>1</v>
      </c>
      <c r="K303" s="70" t="e">
        <f>VLOOKUP('Liste détentions mat2k'!$A303,#REF!,13,FALSE)</f>
        <v>#REF!</v>
      </c>
    </row>
    <row r="304" spans="1:11">
      <c r="A304" s="63" t="str">
        <f>CONCATENATE('Liste détentions mat2k'!$B304,"-",'Liste détentions mat2k'!$D304,"-",'Liste détentions mat2k'!$F304,"-",'Liste détentions mat2k'!$H304)</f>
        <v>43044-31-3-23</v>
      </c>
      <c r="B304" s="72">
        <v>43044</v>
      </c>
      <c r="C304" s="65" t="s">
        <v>184</v>
      </c>
      <c r="D304" s="65">
        <v>31</v>
      </c>
      <c r="E304" s="65" t="s">
        <v>1264</v>
      </c>
      <c r="F304" s="65">
        <v>3</v>
      </c>
      <c r="G304" s="65" t="s">
        <v>1163</v>
      </c>
      <c r="H304" s="65">
        <v>23</v>
      </c>
      <c r="I304" s="65" t="s">
        <v>215</v>
      </c>
      <c r="J304" s="65">
        <f>COUNTIF('SUIVI DES VERIFICATIONS'!$A$3:$A$912,'Liste détentions mat2k'!$A304)</f>
        <v>1</v>
      </c>
      <c r="K304" s="66" t="e">
        <f>VLOOKUP('Liste détentions mat2k'!$A304,#REF!,13,FALSE)</f>
        <v>#REF!</v>
      </c>
    </row>
    <row r="305" spans="1:11">
      <c r="A305" s="67" t="str">
        <f>CONCATENATE('Liste détentions mat2k'!$B305,"-",'Liste détentions mat2k'!$D305,"-",'Liste détentions mat2k'!$F305,"-",'Liste détentions mat2k'!$H305)</f>
        <v>43044-31-3-30</v>
      </c>
      <c r="B305" s="71">
        <v>43044</v>
      </c>
      <c r="C305" s="69" t="s">
        <v>184</v>
      </c>
      <c r="D305" s="69">
        <v>31</v>
      </c>
      <c r="E305" s="69" t="s">
        <v>1264</v>
      </c>
      <c r="F305" s="69">
        <v>3</v>
      </c>
      <c r="G305" s="69" t="s">
        <v>1163</v>
      </c>
      <c r="H305" s="69">
        <v>30</v>
      </c>
      <c r="I305" s="69" t="s">
        <v>217</v>
      </c>
      <c r="J305" s="69">
        <f>COUNTIF('SUIVI DES VERIFICATIONS'!$A$3:$A$912,'Liste détentions mat2k'!$A305)</f>
        <v>1</v>
      </c>
      <c r="K305" s="70" t="e">
        <f>VLOOKUP('Liste détentions mat2k'!$A305,#REF!,13,FALSE)</f>
        <v>#REF!</v>
      </c>
    </row>
    <row r="306" spans="1:11">
      <c r="A306" s="63" t="str">
        <f>CONCATENATE('Liste détentions mat2k'!$B306,"-",'Liste détentions mat2k'!$D306,"-",'Liste détentions mat2k'!$F306,"-",'Liste détentions mat2k'!$H306)</f>
        <v>43044-31-3-35</v>
      </c>
      <c r="B306" s="72">
        <v>43044</v>
      </c>
      <c r="C306" s="65" t="s">
        <v>184</v>
      </c>
      <c r="D306" s="65">
        <v>31</v>
      </c>
      <c r="E306" s="65" t="s">
        <v>1264</v>
      </c>
      <c r="F306" s="65">
        <v>3</v>
      </c>
      <c r="G306" s="65" t="s">
        <v>1163</v>
      </c>
      <c r="H306" s="65">
        <v>35</v>
      </c>
      <c r="I306" s="65" t="s">
        <v>218</v>
      </c>
      <c r="J306" s="65">
        <f>COUNTIF('SUIVI DES VERIFICATIONS'!$A$3:$A$912,'Liste détentions mat2k'!$A306)</f>
        <v>1</v>
      </c>
      <c r="K306" s="66" t="e">
        <f>VLOOKUP('Liste détentions mat2k'!$A306,#REF!,13,FALSE)</f>
        <v>#REF!</v>
      </c>
    </row>
    <row r="307" spans="1:11">
      <c r="A307" s="67" t="str">
        <f>CONCATENATE('Liste détentions mat2k'!$B307,"-",'Liste détentions mat2k'!$D307,"-",'Liste détentions mat2k'!$F307,"-",'Liste détentions mat2k'!$H307)</f>
        <v>43044-31-3-40</v>
      </c>
      <c r="B307" s="71">
        <v>43044</v>
      </c>
      <c r="C307" s="69" t="s">
        <v>184</v>
      </c>
      <c r="D307" s="69">
        <v>31</v>
      </c>
      <c r="E307" s="69" t="s">
        <v>1264</v>
      </c>
      <c r="F307" s="69">
        <v>3</v>
      </c>
      <c r="G307" s="69" t="s">
        <v>1163</v>
      </c>
      <c r="H307" s="69">
        <v>40</v>
      </c>
      <c r="I307" s="69" t="s">
        <v>219</v>
      </c>
      <c r="J307" s="69">
        <f>COUNTIF('SUIVI DES VERIFICATIONS'!$A$3:$A$912,'Liste détentions mat2k'!$A307)</f>
        <v>1</v>
      </c>
      <c r="K307" s="70" t="e">
        <f>VLOOKUP('Liste détentions mat2k'!$A307,#REF!,13,FALSE)</f>
        <v>#REF!</v>
      </c>
    </row>
    <row r="308" spans="1:11">
      <c r="A308" s="63" t="str">
        <f>CONCATENATE('Liste détentions mat2k'!$B308,"-",'Liste détentions mat2k'!$D308,"-",'Liste détentions mat2k'!$F308,"-",'Liste détentions mat2k'!$H308)</f>
        <v>43044-31-3-43</v>
      </c>
      <c r="B308" s="72">
        <v>43044</v>
      </c>
      <c r="C308" s="65" t="s">
        <v>184</v>
      </c>
      <c r="D308" s="65">
        <v>31</v>
      </c>
      <c r="E308" s="65" t="s">
        <v>1264</v>
      </c>
      <c r="F308" s="65">
        <v>3</v>
      </c>
      <c r="G308" s="65" t="s">
        <v>1163</v>
      </c>
      <c r="H308" s="65">
        <v>43</v>
      </c>
      <c r="I308" s="65" t="s">
        <v>220</v>
      </c>
      <c r="J308" s="65">
        <f>COUNTIF('SUIVI DES VERIFICATIONS'!$A$3:$A$912,'Liste détentions mat2k'!$A308)</f>
        <v>1</v>
      </c>
      <c r="K308" s="66" t="e">
        <f>VLOOKUP('Liste détentions mat2k'!$A308,#REF!,13,FALSE)</f>
        <v>#REF!</v>
      </c>
    </row>
    <row r="309" spans="1:11">
      <c r="A309" s="67" t="str">
        <f>CONCATENATE('Liste détentions mat2k'!$B309,"-",'Liste détentions mat2k'!$D309,"-",'Liste détentions mat2k'!$F309,"-",'Liste détentions mat2k'!$H309)</f>
        <v>43044-31-3-50</v>
      </c>
      <c r="B309" s="71">
        <v>43044</v>
      </c>
      <c r="C309" s="69" t="s">
        <v>184</v>
      </c>
      <c r="D309" s="69">
        <v>31</v>
      </c>
      <c r="E309" s="69" t="s">
        <v>1264</v>
      </c>
      <c r="F309" s="69">
        <v>3</v>
      </c>
      <c r="G309" s="69" t="s">
        <v>1163</v>
      </c>
      <c r="H309" s="69">
        <v>50</v>
      </c>
      <c r="I309" s="69" t="s">
        <v>221</v>
      </c>
      <c r="J309" s="69">
        <f>COUNTIF('SUIVI DES VERIFICATIONS'!$A$3:$A$912,'Liste détentions mat2k'!$A309)</f>
        <v>1</v>
      </c>
      <c r="K309" s="70" t="e">
        <f>VLOOKUP('Liste détentions mat2k'!$A309,#REF!,13,FALSE)</f>
        <v>#REF!</v>
      </c>
    </row>
    <row r="310" spans="1:11">
      <c r="A310" s="63" t="str">
        <f>CONCATENATE('Liste détentions mat2k'!$B310,"-",'Liste détentions mat2k'!$D310,"-",'Liste détentions mat2k'!$F310,"-",'Liste détentions mat2k'!$H310)</f>
        <v>43044-31-3-52</v>
      </c>
      <c r="B310" s="72">
        <v>43044</v>
      </c>
      <c r="C310" s="65" t="s">
        <v>184</v>
      </c>
      <c r="D310" s="65">
        <v>31</v>
      </c>
      <c r="E310" s="65" t="s">
        <v>1264</v>
      </c>
      <c r="F310" s="65">
        <v>3</v>
      </c>
      <c r="G310" s="65" t="s">
        <v>1163</v>
      </c>
      <c r="H310" s="65">
        <v>52</v>
      </c>
      <c r="I310" s="65" t="s">
        <v>222</v>
      </c>
      <c r="J310" s="65">
        <f>COUNTIF('SUIVI DES VERIFICATIONS'!$A$3:$A$912,'Liste détentions mat2k'!$A310)</f>
        <v>1</v>
      </c>
      <c r="K310" s="66" t="e">
        <f>VLOOKUP('Liste détentions mat2k'!$A310,#REF!,13,FALSE)</f>
        <v>#REF!</v>
      </c>
    </row>
    <row r="311" spans="1:11">
      <c r="A311" s="67" t="str">
        <f>CONCATENATE('Liste détentions mat2k'!$B311,"-",'Liste détentions mat2k'!$D311,"-",'Liste détentions mat2k'!$F311,"-",'Liste détentions mat2k'!$H311)</f>
        <v>43044-31-3-60</v>
      </c>
      <c r="B311" s="71">
        <v>43044</v>
      </c>
      <c r="C311" s="69" t="s">
        <v>184</v>
      </c>
      <c r="D311" s="69">
        <v>31</v>
      </c>
      <c r="E311" s="69" t="s">
        <v>1264</v>
      </c>
      <c r="F311" s="69">
        <v>3</v>
      </c>
      <c r="G311" s="69" t="s">
        <v>1163</v>
      </c>
      <c r="H311" s="69">
        <v>60</v>
      </c>
      <c r="I311" s="69" t="s">
        <v>224</v>
      </c>
      <c r="J311" s="69">
        <f>COUNTIF('SUIVI DES VERIFICATIONS'!$A$3:$A$912,'Liste détentions mat2k'!$A311)</f>
        <v>1</v>
      </c>
      <c r="K311" s="70" t="e">
        <f>VLOOKUP('Liste détentions mat2k'!$A311,#REF!,13,FALSE)</f>
        <v>#REF!</v>
      </c>
    </row>
    <row r="312" spans="1:11">
      <c r="A312" s="63" t="str">
        <f>CONCATENATE('Liste détentions mat2k'!$B312,"-",'Liste détentions mat2k'!$D312,"-",'Liste détentions mat2k'!$F312,"-",'Liste détentions mat2k'!$H312)</f>
        <v>43044-31-3-67</v>
      </c>
      <c r="B312" s="72">
        <v>43044</v>
      </c>
      <c r="C312" s="65" t="s">
        <v>184</v>
      </c>
      <c r="D312" s="65">
        <v>31</v>
      </c>
      <c r="E312" s="65" t="s">
        <v>1264</v>
      </c>
      <c r="F312" s="65">
        <v>3</v>
      </c>
      <c r="G312" s="65" t="s">
        <v>1163</v>
      </c>
      <c r="H312" s="65">
        <v>67</v>
      </c>
      <c r="I312" s="65" t="s">
        <v>225</v>
      </c>
      <c r="J312" s="65">
        <f>COUNTIF('SUIVI DES VERIFICATIONS'!$A$3:$A$912,'Liste détentions mat2k'!$A312)</f>
        <v>1</v>
      </c>
      <c r="K312" s="66" t="e">
        <f>VLOOKUP('Liste détentions mat2k'!$A312,#REF!,13,FALSE)</f>
        <v>#REF!</v>
      </c>
    </row>
    <row r="313" spans="1:11">
      <c r="A313" s="67" t="str">
        <f>CONCATENATE('Liste détentions mat2k'!$B313,"-",'Liste détentions mat2k'!$D313,"-",'Liste détentions mat2k'!$F313,"-",'Liste détentions mat2k'!$H313)</f>
        <v>43044-31-3-70</v>
      </c>
      <c r="B313" s="71">
        <v>43044</v>
      </c>
      <c r="C313" s="69" t="s">
        <v>184</v>
      </c>
      <c r="D313" s="69">
        <v>31</v>
      </c>
      <c r="E313" s="69" t="s">
        <v>1264</v>
      </c>
      <c r="F313" s="69">
        <v>3</v>
      </c>
      <c r="G313" s="69" t="s">
        <v>1163</v>
      </c>
      <c r="H313" s="69">
        <v>70</v>
      </c>
      <c r="I313" s="69" t="s">
        <v>227</v>
      </c>
      <c r="J313" s="69">
        <f>COUNTIF('SUIVI DES VERIFICATIONS'!$A$3:$A$912,'Liste détentions mat2k'!$A313)</f>
        <v>1</v>
      </c>
      <c r="K313" s="70" t="e">
        <f>VLOOKUP('Liste détentions mat2k'!$A313,#REF!,13,FALSE)</f>
        <v>#REF!</v>
      </c>
    </row>
    <row r="314" spans="1:11">
      <c r="A314" s="63" t="str">
        <f>CONCATENATE('Liste détentions mat2k'!$B314,"-",'Liste détentions mat2k'!$D314,"-",'Liste détentions mat2k'!$F314,"-",'Liste détentions mat2k'!$H314)</f>
        <v>43044-31-3-71</v>
      </c>
      <c r="B314" s="72">
        <v>43044</v>
      </c>
      <c r="C314" s="65" t="s">
        <v>184</v>
      </c>
      <c r="D314" s="65">
        <v>31</v>
      </c>
      <c r="E314" s="65" t="s">
        <v>1264</v>
      </c>
      <c r="F314" s="65">
        <v>3</v>
      </c>
      <c r="G314" s="65" t="s">
        <v>1163</v>
      </c>
      <c r="H314" s="65">
        <v>71</v>
      </c>
      <c r="I314" s="65" t="s">
        <v>228</v>
      </c>
      <c r="J314" s="65">
        <f>COUNTIF('SUIVI DES VERIFICATIONS'!$A$3:$A$912,'Liste détentions mat2k'!$A314)</f>
        <v>1</v>
      </c>
      <c r="K314" s="66" t="e">
        <f>VLOOKUP('Liste détentions mat2k'!$A314,#REF!,13,FALSE)</f>
        <v>#REF!</v>
      </c>
    </row>
    <row r="315" spans="1:11">
      <c r="A315" s="67" t="str">
        <f>CONCATENATE('Liste détentions mat2k'!$B315,"-",'Liste détentions mat2k'!$D315,"-",'Liste détentions mat2k'!$F315,"-",'Liste détentions mat2k'!$H315)</f>
        <v>43044-31-3-73</v>
      </c>
      <c r="B315" s="71">
        <v>43044</v>
      </c>
      <c r="C315" s="69" t="s">
        <v>184</v>
      </c>
      <c r="D315" s="69">
        <v>31</v>
      </c>
      <c r="E315" s="69" t="s">
        <v>1264</v>
      </c>
      <c r="F315" s="69">
        <v>3</v>
      </c>
      <c r="G315" s="69" t="s">
        <v>1163</v>
      </c>
      <c r="H315" s="69">
        <v>73</v>
      </c>
      <c r="I315" s="69" t="s">
        <v>229</v>
      </c>
      <c r="J315" s="69">
        <f>COUNTIF('SUIVI DES VERIFICATIONS'!$A$3:$A$912,'Liste détentions mat2k'!$A315)</f>
        <v>1</v>
      </c>
      <c r="K315" s="70" t="e">
        <f>VLOOKUP('Liste détentions mat2k'!$A315,#REF!,13,FALSE)</f>
        <v>#REF!</v>
      </c>
    </row>
    <row r="316" spans="1:11">
      <c r="A316" s="63" t="str">
        <f>CONCATENATE('Liste détentions mat2k'!$B316,"-",'Liste détentions mat2k'!$D316,"-",'Liste détentions mat2k'!$F316,"-",'Liste détentions mat2k'!$H316)</f>
        <v>43044-31-3-74</v>
      </c>
      <c r="B316" s="72">
        <v>43044</v>
      </c>
      <c r="C316" s="65" t="s">
        <v>184</v>
      </c>
      <c r="D316" s="65">
        <v>31</v>
      </c>
      <c r="E316" s="65" t="s">
        <v>1264</v>
      </c>
      <c r="F316" s="65">
        <v>3</v>
      </c>
      <c r="G316" s="65" t="s">
        <v>1163</v>
      </c>
      <c r="H316" s="65">
        <v>74</v>
      </c>
      <c r="I316" s="65" t="s">
        <v>230</v>
      </c>
      <c r="J316" s="65">
        <f>COUNTIF('SUIVI DES VERIFICATIONS'!$A$3:$A$912,'Liste détentions mat2k'!$A316)</f>
        <v>1</v>
      </c>
      <c r="K316" s="66" t="e">
        <f>VLOOKUP('Liste détentions mat2k'!$A316,#REF!,13,FALSE)</f>
        <v>#REF!</v>
      </c>
    </row>
    <row r="317" spans="1:11">
      <c r="A317" s="67" t="str">
        <f>CONCATENATE('Liste détentions mat2k'!$B317,"-",'Liste détentions mat2k'!$D317,"-",'Liste détentions mat2k'!$F317,"-",'Liste détentions mat2k'!$H317)</f>
        <v>43044-31-3-75</v>
      </c>
      <c r="B317" s="71">
        <v>43044</v>
      </c>
      <c r="C317" s="69" t="s">
        <v>184</v>
      </c>
      <c r="D317" s="69">
        <v>31</v>
      </c>
      <c r="E317" s="69" t="s">
        <v>1264</v>
      </c>
      <c r="F317" s="69">
        <v>3</v>
      </c>
      <c r="G317" s="69" t="s">
        <v>1163</v>
      </c>
      <c r="H317" s="69">
        <v>75</v>
      </c>
      <c r="I317" s="69" t="s">
        <v>231</v>
      </c>
      <c r="J317" s="69">
        <f>COUNTIF('SUIVI DES VERIFICATIONS'!$A$3:$A$912,'Liste détentions mat2k'!$A317)</f>
        <v>1</v>
      </c>
      <c r="K317" s="70" t="e">
        <f>VLOOKUP('Liste détentions mat2k'!$A317,#REF!,13,FALSE)</f>
        <v>#REF!</v>
      </c>
    </row>
    <row r="318" spans="1:11">
      <c r="A318" s="63" t="str">
        <f>CONCATENATE('Liste détentions mat2k'!$B318,"-",'Liste détentions mat2k'!$D318,"-",'Liste détentions mat2k'!$F318,"-",'Liste détentions mat2k'!$H318)</f>
        <v>43044-31-3-84</v>
      </c>
      <c r="B318" s="72">
        <v>43044</v>
      </c>
      <c r="C318" s="65" t="s">
        <v>184</v>
      </c>
      <c r="D318" s="65">
        <v>31</v>
      </c>
      <c r="E318" s="65" t="s">
        <v>1264</v>
      </c>
      <c r="F318" s="65">
        <v>3</v>
      </c>
      <c r="G318" s="65" t="s">
        <v>1163</v>
      </c>
      <c r="H318" s="65">
        <v>84</v>
      </c>
      <c r="I318" s="65" t="s">
        <v>232</v>
      </c>
      <c r="J318" s="65">
        <f>COUNTIF('SUIVI DES VERIFICATIONS'!$A$3:$A$912,'Liste détentions mat2k'!$A318)</f>
        <v>1</v>
      </c>
      <c r="K318" s="66" t="e">
        <f>VLOOKUP('Liste détentions mat2k'!$A318,#REF!,13,FALSE)</f>
        <v>#REF!</v>
      </c>
    </row>
    <row r="319" spans="1:11">
      <c r="A319" s="67" t="str">
        <f>CONCATENATE('Liste détentions mat2k'!$B319,"-",'Liste détentions mat2k'!$D319,"-",'Liste détentions mat2k'!$F319,"-",'Liste détentions mat2k'!$H319)</f>
        <v>43044-31-3-86</v>
      </c>
      <c r="B319" s="71">
        <v>43044</v>
      </c>
      <c r="C319" s="69" t="s">
        <v>184</v>
      </c>
      <c r="D319" s="69">
        <v>31</v>
      </c>
      <c r="E319" s="69" t="s">
        <v>1264</v>
      </c>
      <c r="F319" s="69">
        <v>3</v>
      </c>
      <c r="G319" s="69" t="s">
        <v>1163</v>
      </c>
      <c r="H319" s="69">
        <v>86</v>
      </c>
      <c r="I319" s="69" t="s">
        <v>233</v>
      </c>
      <c r="J319" s="69">
        <f>COUNTIF('SUIVI DES VERIFICATIONS'!$A$3:$A$912,'Liste détentions mat2k'!$A319)</f>
        <v>1</v>
      </c>
      <c r="K319" s="70" t="e">
        <f>VLOOKUP('Liste détentions mat2k'!$A319,#REF!,13,FALSE)</f>
        <v>#REF!</v>
      </c>
    </row>
    <row r="320" spans="1:11">
      <c r="A320" s="63" t="str">
        <f>CONCATENATE('Liste détentions mat2k'!$B320,"-",'Liste détentions mat2k'!$D320,"-",'Liste détentions mat2k'!$F320,"-",'Liste détentions mat2k'!$H320)</f>
        <v>43044-32-0-0</v>
      </c>
      <c r="B320" s="72">
        <v>43044</v>
      </c>
      <c r="C320" s="65" t="s">
        <v>184</v>
      </c>
      <c r="D320" s="65">
        <v>32</v>
      </c>
      <c r="E320" s="65" t="s">
        <v>1265</v>
      </c>
      <c r="F320" s="65">
        <v>0</v>
      </c>
      <c r="G320" s="65" t="s">
        <v>1266</v>
      </c>
      <c r="H320" s="65">
        <v>0</v>
      </c>
      <c r="I320" s="65" t="s">
        <v>234</v>
      </c>
      <c r="J320" s="65">
        <f>COUNTIF('SUIVI DES VERIFICATIONS'!$A$3:$A$912,'Liste détentions mat2k'!$A320)</f>
        <v>1</v>
      </c>
      <c r="K320" s="66" t="e">
        <f>VLOOKUP('Liste détentions mat2k'!$A320,#REF!,13,FALSE)</f>
        <v>#REF!</v>
      </c>
    </row>
    <row r="321" spans="1:11">
      <c r="A321" s="67" t="str">
        <f>CONCATENATE('Liste détentions mat2k'!$B321,"-",'Liste détentions mat2k'!$D321,"-",'Liste détentions mat2k'!$F321,"-",'Liste détentions mat2k'!$H321)</f>
        <v>43044-32-0-1</v>
      </c>
      <c r="B321" s="71">
        <v>43044</v>
      </c>
      <c r="C321" s="69" t="s">
        <v>184</v>
      </c>
      <c r="D321" s="69">
        <v>32</v>
      </c>
      <c r="E321" s="69" t="s">
        <v>1265</v>
      </c>
      <c r="F321" s="69">
        <v>0</v>
      </c>
      <c r="G321" s="69" t="s">
        <v>1266</v>
      </c>
      <c r="H321" s="69">
        <v>1</v>
      </c>
      <c r="I321" s="69" t="s">
        <v>235</v>
      </c>
      <c r="J321" s="69">
        <f>COUNTIF('SUIVI DES VERIFICATIONS'!$A$3:$A$912,'Liste détentions mat2k'!$A321)</f>
        <v>1</v>
      </c>
      <c r="K321" s="70" t="e">
        <f>VLOOKUP('Liste détentions mat2k'!$A321,#REF!,13,FALSE)</f>
        <v>#REF!</v>
      </c>
    </row>
    <row r="322" spans="1:11">
      <c r="A322" s="63" t="str">
        <f>CONCATENATE('Liste détentions mat2k'!$B322,"-",'Liste détentions mat2k'!$D322,"-",'Liste détentions mat2k'!$F322,"-",'Liste détentions mat2k'!$H322)</f>
        <v>43044-32-0-7</v>
      </c>
      <c r="B322" s="72">
        <v>43044</v>
      </c>
      <c r="C322" s="65" t="s">
        <v>184</v>
      </c>
      <c r="D322" s="65">
        <v>32</v>
      </c>
      <c r="E322" s="65" t="s">
        <v>1265</v>
      </c>
      <c r="F322" s="65">
        <v>0</v>
      </c>
      <c r="G322" s="65" t="s">
        <v>1266</v>
      </c>
      <c r="H322" s="65">
        <v>7</v>
      </c>
      <c r="I322" s="65" t="s">
        <v>237</v>
      </c>
      <c r="J322" s="65">
        <f>COUNTIF('SUIVI DES VERIFICATIONS'!$A$3:$A$912,'Liste détentions mat2k'!$A322)</f>
        <v>1</v>
      </c>
      <c r="K322" s="66" t="e">
        <f>VLOOKUP('Liste détentions mat2k'!$A322,#REF!,13,FALSE)</f>
        <v>#REF!</v>
      </c>
    </row>
    <row r="323" spans="1:11">
      <c r="A323" s="67" t="str">
        <f>CONCATENATE('Liste détentions mat2k'!$B323,"-",'Liste détentions mat2k'!$D323,"-",'Liste détentions mat2k'!$F323,"-",'Liste détentions mat2k'!$H323)</f>
        <v>43044-32-0-8</v>
      </c>
      <c r="B323" s="71">
        <v>43044</v>
      </c>
      <c r="C323" s="69" t="s">
        <v>184</v>
      </c>
      <c r="D323" s="69">
        <v>32</v>
      </c>
      <c r="E323" s="69" t="s">
        <v>1265</v>
      </c>
      <c r="F323" s="69">
        <v>0</v>
      </c>
      <c r="G323" s="69" t="s">
        <v>1266</v>
      </c>
      <c r="H323" s="69">
        <v>8</v>
      </c>
      <c r="I323" s="69" t="s">
        <v>238</v>
      </c>
      <c r="J323" s="69">
        <f>COUNTIF('SUIVI DES VERIFICATIONS'!$A$3:$A$912,'Liste détentions mat2k'!$A323)</f>
        <v>1</v>
      </c>
      <c r="K323" s="70" t="e">
        <f>VLOOKUP('Liste détentions mat2k'!$A323,#REF!,13,FALSE)</f>
        <v>#REF!</v>
      </c>
    </row>
    <row r="324" spans="1:11">
      <c r="A324" s="63" t="str">
        <f>CONCATENATE('Liste détentions mat2k'!$B324,"-",'Liste détentions mat2k'!$D324,"-",'Liste détentions mat2k'!$F324,"-",'Liste détentions mat2k'!$H324)</f>
        <v>43044-32-0-14</v>
      </c>
      <c r="B324" s="72">
        <v>43044</v>
      </c>
      <c r="C324" s="65" t="s">
        <v>184</v>
      </c>
      <c r="D324" s="65">
        <v>32</v>
      </c>
      <c r="E324" s="65" t="s">
        <v>1265</v>
      </c>
      <c r="F324" s="65">
        <v>0</v>
      </c>
      <c r="G324" s="65" t="s">
        <v>1266</v>
      </c>
      <c r="H324" s="65">
        <v>14</v>
      </c>
      <c r="I324" s="65" t="s">
        <v>236</v>
      </c>
      <c r="J324" s="65">
        <f>COUNTIF('SUIVI DES VERIFICATIONS'!$A$3:$A$912,'Liste détentions mat2k'!$A324)</f>
        <v>1</v>
      </c>
      <c r="K324" s="66" t="e">
        <f>VLOOKUP('Liste détentions mat2k'!$A324,#REF!,13,FALSE)</f>
        <v>#REF!</v>
      </c>
    </row>
    <row r="325" spans="1:11">
      <c r="A325" s="67" t="str">
        <f>CONCATENATE('Liste détentions mat2k'!$B325,"-",'Liste détentions mat2k'!$D325,"-",'Liste détentions mat2k'!$F325,"-",'Liste détentions mat2k'!$H325)</f>
        <v>43044-32-1-4</v>
      </c>
      <c r="B325" s="71">
        <v>43044</v>
      </c>
      <c r="C325" s="69" t="s">
        <v>184</v>
      </c>
      <c r="D325" s="69">
        <v>32</v>
      </c>
      <c r="E325" s="69" t="s">
        <v>1265</v>
      </c>
      <c r="F325" s="69">
        <v>1</v>
      </c>
      <c r="G325" s="69" t="s">
        <v>1267</v>
      </c>
      <c r="H325" s="69">
        <v>4</v>
      </c>
      <c r="I325" s="69" t="s">
        <v>239</v>
      </c>
      <c r="J325" s="69">
        <f>COUNTIF('SUIVI DES VERIFICATIONS'!$A$3:$A$912,'Liste détentions mat2k'!$A325)</f>
        <v>1</v>
      </c>
      <c r="K325" s="70" t="e">
        <f>VLOOKUP('Liste détentions mat2k'!$A325,#REF!,13,FALSE)</f>
        <v>#REF!</v>
      </c>
    </row>
    <row r="326" spans="1:11">
      <c r="A326" s="63" t="str">
        <f>CONCATENATE('Liste détentions mat2k'!$B326,"-",'Liste détentions mat2k'!$D326,"-",'Liste détentions mat2k'!$F326,"-",'Liste détentions mat2k'!$H326)</f>
        <v>43044-32-1-6</v>
      </c>
      <c r="B326" s="72">
        <v>43044</v>
      </c>
      <c r="C326" s="65" t="s">
        <v>184</v>
      </c>
      <c r="D326" s="65">
        <v>32</v>
      </c>
      <c r="E326" s="65" t="s">
        <v>1265</v>
      </c>
      <c r="F326" s="65">
        <v>1</v>
      </c>
      <c r="G326" s="65" t="s">
        <v>1267</v>
      </c>
      <c r="H326" s="65">
        <v>6</v>
      </c>
      <c r="I326" s="65" t="s">
        <v>240</v>
      </c>
      <c r="J326" s="65">
        <f>COUNTIF('SUIVI DES VERIFICATIONS'!$A$3:$A$912,'Liste détentions mat2k'!$A326)</f>
        <v>1</v>
      </c>
      <c r="K326" s="66" t="e">
        <f>VLOOKUP('Liste détentions mat2k'!$A326,#REF!,13,FALSE)</f>
        <v>#REF!</v>
      </c>
    </row>
    <row r="327" spans="1:11">
      <c r="A327" s="67" t="str">
        <f>CONCATENATE('Liste détentions mat2k'!$B327,"-",'Liste détentions mat2k'!$D327,"-",'Liste détentions mat2k'!$F327,"-",'Liste détentions mat2k'!$H327)</f>
        <v>43044-32-1-7</v>
      </c>
      <c r="B327" s="71">
        <v>43044</v>
      </c>
      <c r="C327" s="69" t="s">
        <v>184</v>
      </c>
      <c r="D327" s="69">
        <v>32</v>
      </c>
      <c r="E327" s="69" t="s">
        <v>1265</v>
      </c>
      <c r="F327" s="69">
        <v>1</v>
      </c>
      <c r="G327" s="69" t="s">
        <v>1267</v>
      </c>
      <c r="H327" s="69">
        <v>7</v>
      </c>
      <c r="I327" s="69" t="s">
        <v>241</v>
      </c>
      <c r="J327" s="69">
        <f>COUNTIF('SUIVI DES VERIFICATIONS'!$A$3:$A$912,'Liste détentions mat2k'!$A327)</f>
        <v>1</v>
      </c>
      <c r="K327" s="70" t="e">
        <f>VLOOKUP('Liste détentions mat2k'!$A327,#REF!,13,FALSE)</f>
        <v>#REF!</v>
      </c>
    </row>
    <row r="328" spans="1:11">
      <c r="A328" s="63" t="str">
        <f>CONCATENATE('Liste détentions mat2k'!$B328,"-",'Liste détentions mat2k'!$D328,"-",'Liste détentions mat2k'!$F328,"-",'Liste détentions mat2k'!$H328)</f>
        <v>43044-32-2-9</v>
      </c>
      <c r="B328" s="72">
        <v>43044</v>
      </c>
      <c r="C328" s="65" t="s">
        <v>184</v>
      </c>
      <c r="D328" s="65">
        <v>32</v>
      </c>
      <c r="E328" s="65" t="s">
        <v>1265</v>
      </c>
      <c r="F328" s="65">
        <v>2</v>
      </c>
      <c r="G328" s="65" t="s">
        <v>1266</v>
      </c>
      <c r="H328" s="65">
        <v>9</v>
      </c>
      <c r="I328" s="65" t="s">
        <v>243</v>
      </c>
      <c r="J328" s="65">
        <f>COUNTIF('SUIVI DES VERIFICATIONS'!$A$3:$A$912,'Liste détentions mat2k'!$A328)</f>
        <v>1</v>
      </c>
      <c r="K328" s="66" t="e">
        <f>VLOOKUP('Liste détentions mat2k'!$A328,#REF!,13,FALSE)</f>
        <v>#REF!</v>
      </c>
    </row>
    <row r="329" spans="1:11">
      <c r="A329" s="67" t="str">
        <f>CONCATENATE('Liste détentions mat2k'!$B329,"-",'Liste détentions mat2k'!$D329,"-",'Liste détentions mat2k'!$F329,"-",'Liste détentions mat2k'!$H329)</f>
        <v>43044-32-2-10</v>
      </c>
      <c r="B329" s="71">
        <v>43044</v>
      </c>
      <c r="C329" s="69" t="s">
        <v>184</v>
      </c>
      <c r="D329" s="69">
        <v>32</v>
      </c>
      <c r="E329" s="69" t="s">
        <v>1265</v>
      </c>
      <c r="F329" s="69">
        <v>2</v>
      </c>
      <c r="G329" s="69" t="s">
        <v>1266</v>
      </c>
      <c r="H329" s="69">
        <v>10</v>
      </c>
      <c r="I329" s="69" t="s">
        <v>242</v>
      </c>
      <c r="J329" s="69">
        <f>COUNTIF('SUIVI DES VERIFICATIONS'!$A$3:$A$912,'Liste détentions mat2k'!$A329)</f>
        <v>1</v>
      </c>
      <c r="K329" s="70" t="e">
        <f>VLOOKUP('Liste détentions mat2k'!$A329,#REF!,13,FALSE)</f>
        <v>#REF!</v>
      </c>
    </row>
    <row r="330" spans="1:11">
      <c r="A330" s="63" t="str">
        <f>CONCATENATE('Liste détentions mat2k'!$B330,"-",'Liste détentions mat2k'!$D330,"-",'Liste détentions mat2k'!$F330,"-",'Liste détentions mat2k'!$H330)</f>
        <v>43044-32-3-0</v>
      </c>
      <c r="B330" s="72">
        <v>43044</v>
      </c>
      <c r="C330" s="65" t="s">
        <v>184</v>
      </c>
      <c r="D330" s="65">
        <v>32</v>
      </c>
      <c r="E330" s="65" t="s">
        <v>1265</v>
      </c>
      <c r="F330" s="65">
        <v>3</v>
      </c>
      <c r="G330" s="65" t="s">
        <v>1268</v>
      </c>
      <c r="H330" s="65">
        <v>0</v>
      </c>
      <c r="I330" s="65" t="s">
        <v>66</v>
      </c>
      <c r="J330" s="65">
        <f>COUNTIF('SUIVI DES VERIFICATIONS'!$A$3:$A$912,'Liste détentions mat2k'!$A330)</f>
        <v>1</v>
      </c>
      <c r="K330" s="66" t="e">
        <f>VLOOKUP('Liste détentions mat2k'!$A330,#REF!,13,FALSE)</f>
        <v>#REF!</v>
      </c>
    </row>
    <row r="331" spans="1:11">
      <c r="A331" s="67" t="str">
        <f>CONCATENATE('Liste détentions mat2k'!$B331,"-",'Liste détentions mat2k'!$D331,"-",'Liste détentions mat2k'!$F331,"-",'Liste détentions mat2k'!$H331)</f>
        <v>43044-32-3-1</v>
      </c>
      <c r="B331" s="71">
        <v>43044</v>
      </c>
      <c r="C331" s="69" t="s">
        <v>184</v>
      </c>
      <c r="D331" s="69">
        <v>32</v>
      </c>
      <c r="E331" s="69" t="s">
        <v>1265</v>
      </c>
      <c r="F331" s="69">
        <v>3</v>
      </c>
      <c r="G331" s="69" t="s">
        <v>1268</v>
      </c>
      <c r="H331" s="69">
        <v>1</v>
      </c>
      <c r="I331" s="69" t="s">
        <v>244</v>
      </c>
      <c r="J331" s="69">
        <f>COUNTIF('SUIVI DES VERIFICATIONS'!$A$3:$A$912,'Liste détentions mat2k'!$A331)</f>
        <v>1</v>
      </c>
      <c r="K331" s="70" t="e">
        <f>VLOOKUP('Liste détentions mat2k'!$A331,#REF!,13,FALSE)</f>
        <v>#REF!</v>
      </c>
    </row>
    <row r="332" spans="1:11">
      <c r="A332" s="63" t="str">
        <f>CONCATENATE('Liste détentions mat2k'!$B332,"-",'Liste détentions mat2k'!$D332,"-",'Liste détentions mat2k'!$F332,"-",'Liste détentions mat2k'!$H332)</f>
        <v>43044-32-3-2</v>
      </c>
      <c r="B332" s="72">
        <v>43044</v>
      </c>
      <c r="C332" s="65" t="s">
        <v>184</v>
      </c>
      <c r="D332" s="65">
        <v>32</v>
      </c>
      <c r="E332" s="65" t="s">
        <v>1265</v>
      </c>
      <c r="F332" s="65">
        <v>3</v>
      </c>
      <c r="G332" s="65" t="s">
        <v>1268</v>
      </c>
      <c r="H332" s="65">
        <v>2</v>
      </c>
      <c r="I332" s="65" t="s">
        <v>245</v>
      </c>
      <c r="J332" s="65">
        <f>COUNTIF('SUIVI DES VERIFICATIONS'!$A$3:$A$912,'Liste détentions mat2k'!$A332)</f>
        <v>1</v>
      </c>
      <c r="K332" s="66" t="e">
        <f>VLOOKUP('Liste détentions mat2k'!$A332,#REF!,13,FALSE)</f>
        <v>#REF!</v>
      </c>
    </row>
    <row r="333" spans="1:11">
      <c r="A333" s="67" t="str">
        <f>CONCATENATE('Liste détentions mat2k'!$B333,"-",'Liste détentions mat2k'!$D333,"-",'Liste détentions mat2k'!$F333,"-",'Liste détentions mat2k'!$H333)</f>
        <v>43044-32-3-3</v>
      </c>
      <c r="B333" s="71">
        <v>43044</v>
      </c>
      <c r="C333" s="69" t="s">
        <v>184</v>
      </c>
      <c r="D333" s="69">
        <v>32</v>
      </c>
      <c r="E333" s="69" t="s">
        <v>1265</v>
      </c>
      <c r="F333" s="69">
        <v>3</v>
      </c>
      <c r="G333" s="69" t="s">
        <v>1268</v>
      </c>
      <c r="H333" s="69">
        <v>3</v>
      </c>
      <c r="I333" s="69" t="s">
        <v>61</v>
      </c>
      <c r="J333" s="69">
        <f>COUNTIF('SUIVI DES VERIFICATIONS'!$A$3:$A$912,'Liste détentions mat2k'!$A333)</f>
        <v>1</v>
      </c>
      <c r="K333" s="70" t="e">
        <f>VLOOKUP('Liste détentions mat2k'!$A333,#REF!,13,FALSE)</f>
        <v>#REF!</v>
      </c>
    </row>
    <row r="334" spans="1:11">
      <c r="A334" s="63" t="str">
        <f>CONCATENATE('Liste détentions mat2k'!$B334,"-",'Liste détentions mat2k'!$D334,"-",'Liste détentions mat2k'!$F334,"-",'Liste détentions mat2k'!$H334)</f>
        <v>43044-32-3-6</v>
      </c>
      <c r="B334" s="72">
        <v>43044</v>
      </c>
      <c r="C334" s="65" t="s">
        <v>184</v>
      </c>
      <c r="D334" s="65">
        <v>32</v>
      </c>
      <c r="E334" s="65" t="s">
        <v>1265</v>
      </c>
      <c r="F334" s="65">
        <v>3</v>
      </c>
      <c r="G334" s="65" t="s">
        <v>1268</v>
      </c>
      <c r="H334" s="65">
        <v>6</v>
      </c>
      <c r="I334" s="65" t="s">
        <v>246</v>
      </c>
      <c r="J334" s="65">
        <f>COUNTIF('SUIVI DES VERIFICATIONS'!$A$3:$A$912,'Liste détentions mat2k'!$A334)</f>
        <v>1</v>
      </c>
      <c r="K334" s="66" t="e">
        <f>VLOOKUP('Liste détentions mat2k'!$A334,#REF!,13,FALSE)</f>
        <v>#REF!</v>
      </c>
    </row>
    <row r="335" spans="1:11">
      <c r="A335" s="67" t="str">
        <f>CONCATENATE('Liste détentions mat2k'!$B335,"-",'Liste détentions mat2k'!$D335,"-",'Liste détentions mat2k'!$F335,"-",'Liste détentions mat2k'!$H335)</f>
        <v>43044-33-2-1</v>
      </c>
      <c r="B335" s="71">
        <v>43044</v>
      </c>
      <c r="C335" s="69" t="s">
        <v>184</v>
      </c>
      <c r="D335" s="69">
        <v>33</v>
      </c>
      <c r="E335" s="69" t="s">
        <v>1269</v>
      </c>
      <c r="F335" s="69">
        <v>2</v>
      </c>
      <c r="G335" s="69" t="s">
        <v>1270</v>
      </c>
      <c r="H335" s="69">
        <v>1</v>
      </c>
      <c r="I335" s="69" t="s">
        <v>247</v>
      </c>
      <c r="J335" s="69">
        <f>COUNTIF('SUIVI DES VERIFICATIONS'!$A$3:$A$912,'Liste détentions mat2k'!$A335)</f>
        <v>1</v>
      </c>
      <c r="K335" s="70" t="e">
        <f>VLOOKUP('Liste détentions mat2k'!$A335,#REF!,13,FALSE)</f>
        <v>#REF!</v>
      </c>
    </row>
    <row r="336" spans="1:11">
      <c r="A336" s="63" t="str">
        <f>CONCATENATE('Liste détentions mat2k'!$B336,"-",'Liste détentions mat2k'!$D336,"-",'Liste détentions mat2k'!$F336,"-",'Liste détentions mat2k'!$H336)</f>
        <v>43044-33-2-2</v>
      </c>
      <c r="B336" s="72">
        <v>43044</v>
      </c>
      <c r="C336" s="65" t="s">
        <v>184</v>
      </c>
      <c r="D336" s="65">
        <v>33</v>
      </c>
      <c r="E336" s="65" t="s">
        <v>1269</v>
      </c>
      <c r="F336" s="65">
        <v>2</v>
      </c>
      <c r="G336" s="65" t="s">
        <v>1270</v>
      </c>
      <c r="H336" s="65">
        <v>2</v>
      </c>
      <c r="I336" s="65" t="s">
        <v>48</v>
      </c>
      <c r="J336" s="65">
        <f>COUNTIF('SUIVI DES VERIFICATIONS'!$A$3:$A$912,'Liste détentions mat2k'!$A336)</f>
        <v>1</v>
      </c>
      <c r="K336" s="66" t="e">
        <f>VLOOKUP('Liste détentions mat2k'!$A336,#REF!,13,FALSE)</f>
        <v>#REF!</v>
      </c>
    </row>
    <row r="337" spans="1:11">
      <c r="A337" s="67" t="str">
        <f>CONCATENATE('Liste détentions mat2k'!$B337,"-",'Liste détentions mat2k'!$D337,"-",'Liste détentions mat2k'!$F337,"-",'Liste détentions mat2k'!$H337)</f>
        <v>43044-33-2-3</v>
      </c>
      <c r="B337" s="71">
        <v>43044</v>
      </c>
      <c r="C337" s="69" t="s">
        <v>184</v>
      </c>
      <c r="D337" s="69">
        <v>33</v>
      </c>
      <c r="E337" s="69" t="s">
        <v>1269</v>
      </c>
      <c r="F337" s="69">
        <v>2</v>
      </c>
      <c r="G337" s="69" t="s">
        <v>1270</v>
      </c>
      <c r="H337" s="69">
        <v>3</v>
      </c>
      <c r="I337" s="69" t="s">
        <v>248</v>
      </c>
      <c r="J337" s="69">
        <f>COUNTIF('SUIVI DES VERIFICATIONS'!$A$3:$A$912,'Liste détentions mat2k'!$A337)</f>
        <v>1</v>
      </c>
      <c r="K337" s="70" t="e">
        <f>VLOOKUP('Liste détentions mat2k'!$A337,#REF!,13,FALSE)</f>
        <v>#REF!</v>
      </c>
    </row>
    <row r="338" spans="1:11">
      <c r="A338" s="63" t="str">
        <f>CONCATENATE('Liste détentions mat2k'!$B338,"-",'Liste détentions mat2k'!$D338,"-",'Liste détentions mat2k'!$F338,"-",'Liste détentions mat2k'!$H338)</f>
        <v>43044-35--1</v>
      </c>
      <c r="B338" s="72">
        <v>43044</v>
      </c>
      <c r="C338" s="65" t="s">
        <v>184</v>
      </c>
      <c r="D338" s="65">
        <v>35</v>
      </c>
      <c r="E338" s="65" t="s">
        <v>1271</v>
      </c>
      <c r="F338" s="65"/>
      <c r="G338" s="65"/>
      <c r="H338" s="65">
        <v>1</v>
      </c>
      <c r="I338" s="65" t="s">
        <v>249</v>
      </c>
      <c r="J338" s="65">
        <f>COUNTIF('SUIVI DES VERIFICATIONS'!$A$3:$A$912,'Liste détentions mat2k'!$A338)</f>
        <v>1</v>
      </c>
      <c r="K338" s="66" t="e">
        <f>VLOOKUP('Liste détentions mat2k'!$A338,#REF!,13,FALSE)</f>
        <v>#REF!</v>
      </c>
    </row>
    <row r="339" spans="1:11">
      <c r="A339" s="67" t="str">
        <f>CONCATENATE('Liste détentions mat2k'!$B339,"-",'Liste détentions mat2k'!$D339,"-",'Liste détentions mat2k'!$F339,"-",'Liste détentions mat2k'!$H339)</f>
        <v>43044-35--2</v>
      </c>
      <c r="B339" s="71">
        <v>43044</v>
      </c>
      <c r="C339" s="69" t="s">
        <v>184</v>
      </c>
      <c r="D339" s="69">
        <v>35</v>
      </c>
      <c r="E339" s="69" t="s">
        <v>1271</v>
      </c>
      <c r="F339" s="69"/>
      <c r="G339" s="69"/>
      <c r="H339" s="69">
        <v>2</v>
      </c>
      <c r="I339" s="69" t="s">
        <v>78</v>
      </c>
      <c r="J339" s="69">
        <f>COUNTIF('SUIVI DES VERIFICATIONS'!$A$3:$A$912,'Liste détentions mat2k'!$A339)</f>
        <v>1</v>
      </c>
      <c r="K339" s="70" t="e">
        <f>VLOOKUP('Liste détentions mat2k'!$A339,#REF!,13,FALSE)</f>
        <v>#REF!</v>
      </c>
    </row>
    <row r="340" spans="1:11">
      <c r="A340" s="63" t="str">
        <f>CONCATENATE('Liste détentions mat2k'!$B340,"-",'Liste détentions mat2k'!$D340,"-",'Liste détentions mat2k'!$F340,"-",'Liste détentions mat2k'!$H340)</f>
        <v>43044-35--6</v>
      </c>
      <c r="B340" s="72">
        <v>43044</v>
      </c>
      <c r="C340" s="65" t="s">
        <v>184</v>
      </c>
      <c r="D340" s="65">
        <v>35</v>
      </c>
      <c r="E340" s="65" t="s">
        <v>1271</v>
      </c>
      <c r="F340" s="65"/>
      <c r="G340" s="65"/>
      <c r="H340" s="65">
        <v>6</v>
      </c>
      <c r="I340" s="65" t="s">
        <v>250</v>
      </c>
      <c r="J340" s="65">
        <f>COUNTIF('SUIVI DES VERIFICATIONS'!$A$3:$A$912,'Liste détentions mat2k'!$A340)</f>
        <v>1</v>
      </c>
      <c r="K340" s="66" t="e">
        <f>VLOOKUP('Liste détentions mat2k'!$A340,#REF!,13,FALSE)</f>
        <v>#REF!</v>
      </c>
    </row>
    <row r="341" spans="1:11">
      <c r="A341" s="67" t="str">
        <f>CONCATENATE('Liste détentions mat2k'!$B341,"-",'Liste détentions mat2k'!$D341,"-",'Liste détentions mat2k'!$F341,"-",'Liste détentions mat2k'!$H341)</f>
        <v>43044-37--0</v>
      </c>
      <c r="B341" s="71">
        <v>43044</v>
      </c>
      <c r="C341" s="69" t="s">
        <v>184</v>
      </c>
      <c r="D341" s="69">
        <v>37</v>
      </c>
      <c r="E341" s="69" t="s">
        <v>1272</v>
      </c>
      <c r="F341" s="69"/>
      <c r="G341" s="69"/>
      <c r="H341" s="69">
        <v>0</v>
      </c>
      <c r="I341" s="69" t="s">
        <v>251</v>
      </c>
      <c r="J341" s="69">
        <f>COUNTIF('SUIVI DES VERIFICATIONS'!$A$3:$A$912,'Liste détentions mat2k'!$A341)</f>
        <v>1</v>
      </c>
      <c r="K341" s="70" t="e">
        <f>VLOOKUP('Liste détentions mat2k'!$A341,#REF!,13,FALSE)</f>
        <v>#REF!</v>
      </c>
    </row>
    <row r="342" spans="1:11">
      <c r="A342" s="63" t="str">
        <f>CONCATENATE('Liste détentions mat2k'!$B342,"-",'Liste détentions mat2k'!$D342,"-",'Liste détentions mat2k'!$F342,"-",'Liste détentions mat2k'!$H342)</f>
        <v>43044-37--1</v>
      </c>
      <c r="B342" s="72">
        <v>43044</v>
      </c>
      <c r="C342" s="65" t="s">
        <v>184</v>
      </c>
      <c r="D342" s="65">
        <v>37</v>
      </c>
      <c r="E342" s="65" t="s">
        <v>1272</v>
      </c>
      <c r="F342" s="65"/>
      <c r="G342" s="65"/>
      <c r="H342" s="65">
        <v>1</v>
      </c>
      <c r="I342" s="65" t="s">
        <v>252</v>
      </c>
      <c r="J342" s="65">
        <f>COUNTIF('SUIVI DES VERIFICATIONS'!$A$3:$A$912,'Liste détentions mat2k'!$A342)</f>
        <v>1</v>
      </c>
      <c r="K342" s="66" t="e">
        <f>VLOOKUP('Liste détentions mat2k'!$A342,#REF!,13,FALSE)</f>
        <v>#REF!</v>
      </c>
    </row>
    <row r="343" spans="1:11">
      <c r="A343" s="67" t="str">
        <f>CONCATENATE('Liste détentions mat2k'!$B343,"-",'Liste détentions mat2k'!$D343,"-",'Liste détentions mat2k'!$F343,"-",'Liste détentions mat2k'!$H343)</f>
        <v>43044-37--3</v>
      </c>
      <c r="B343" s="71">
        <v>43044</v>
      </c>
      <c r="C343" s="69" t="s">
        <v>184</v>
      </c>
      <c r="D343" s="69">
        <v>37</v>
      </c>
      <c r="E343" s="69" t="s">
        <v>1272</v>
      </c>
      <c r="F343" s="69"/>
      <c r="G343" s="69"/>
      <c r="H343" s="69">
        <v>3</v>
      </c>
      <c r="I343" s="69" t="s">
        <v>48</v>
      </c>
      <c r="J343" s="69">
        <f>COUNTIF('SUIVI DES VERIFICATIONS'!$A$3:$A$912,'Liste détentions mat2k'!$A343)</f>
        <v>1</v>
      </c>
      <c r="K343" s="70" t="e">
        <f>VLOOKUP('Liste détentions mat2k'!$A343,#REF!,13,FALSE)</f>
        <v>#REF!</v>
      </c>
    </row>
    <row r="344" spans="1:11">
      <c r="A344" s="63" t="str">
        <f>CONCATENATE('Liste détentions mat2k'!$B344,"-",'Liste détentions mat2k'!$D344,"-",'Liste détentions mat2k'!$F344,"-",'Liste détentions mat2k'!$H344)</f>
        <v>43044-38--0</v>
      </c>
      <c r="B344" s="72">
        <v>43044</v>
      </c>
      <c r="C344" s="65" t="s">
        <v>184</v>
      </c>
      <c r="D344" s="65">
        <v>38</v>
      </c>
      <c r="E344" s="65" t="s">
        <v>1273</v>
      </c>
      <c r="F344" s="65"/>
      <c r="G344" s="65"/>
      <c r="H344" s="65">
        <v>0</v>
      </c>
      <c r="I344" s="65" t="s">
        <v>253</v>
      </c>
      <c r="J344" s="65">
        <f>COUNTIF('SUIVI DES VERIFICATIONS'!$A$3:$A$912,'Liste détentions mat2k'!$A344)</f>
        <v>1</v>
      </c>
      <c r="K344" s="66" t="e">
        <f>VLOOKUP('Liste détentions mat2k'!$A344,#REF!,13,FALSE)</f>
        <v>#REF!</v>
      </c>
    </row>
    <row r="345" spans="1:11">
      <c r="A345" s="67" t="str">
        <f>CONCATENATE('Liste détentions mat2k'!$B345,"-",'Liste détentions mat2k'!$D345,"-",'Liste détentions mat2k'!$F345,"-",'Liste détentions mat2k'!$H345)</f>
        <v>43044-38--1</v>
      </c>
      <c r="B345" s="71">
        <v>43044</v>
      </c>
      <c r="C345" s="69" t="s">
        <v>184</v>
      </c>
      <c r="D345" s="69">
        <v>38</v>
      </c>
      <c r="E345" s="69" t="s">
        <v>1273</v>
      </c>
      <c r="F345" s="69"/>
      <c r="G345" s="69"/>
      <c r="H345" s="69">
        <v>1</v>
      </c>
      <c r="I345" s="69" t="s">
        <v>254</v>
      </c>
      <c r="J345" s="69">
        <f>COUNTIF('SUIVI DES VERIFICATIONS'!$A$3:$A$912,'Liste détentions mat2k'!$A345)</f>
        <v>1</v>
      </c>
      <c r="K345" s="70" t="e">
        <f>VLOOKUP('Liste détentions mat2k'!$A345,#REF!,13,FALSE)</f>
        <v>#REF!</v>
      </c>
    </row>
    <row r="346" spans="1:11">
      <c r="A346" s="63" t="str">
        <f>CONCATENATE('Liste détentions mat2k'!$B346,"-",'Liste détentions mat2k'!$D346,"-",'Liste détentions mat2k'!$F346,"-",'Liste détentions mat2k'!$H346)</f>
        <v>43044-40--1</v>
      </c>
      <c r="B346" s="72">
        <v>43044</v>
      </c>
      <c r="C346" s="65" t="s">
        <v>184</v>
      </c>
      <c r="D346" s="65">
        <v>40</v>
      </c>
      <c r="E346" s="65" t="s">
        <v>1274</v>
      </c>
      <c r="F346" s="65"/>
      <c r="G346" s="65"/>
      <c r="H346" s="65">
        <v>1</v>
      </c>
      <c r="I346" s="65" t="s">
        <v>78</v>
      </c>
      <c r="J346" s="65">
        <f>COUNTIF('SUIVI DES VERIFICATIONS'!$A$3:$A$912,'Liste détentions mat2k'!$A346)</f>
        <v>1</v>
      </c>
      <c r="K346" s="66" t="e">
        <f>VLOOKUP('Liste détentions mat2k'!$A346,#REF!,13,FALSE)</f>
        <v>#REF!</v>
      </c>
    </row>
    <row r="347" spans="1:11">
      <c r="A347" s="67" t="str">
        <f>CONCATENATE('Liste détentions mat2k'!$B347,"-",'Liste détentions mat2k'!$D347,"-",'Liste détentions mat2k'!$F347,"-",'Liste détentions mat2k'!$H347)</f>
        <v>43044-40--5</v>
      </c>
      <c r="B347" s="71">
        <v>43044</v>
      </c>
      <c r="C347" s="69" t="s">
        <v>184</v>
      </c>
      <c r="D347" s="69">
        <v>40</v>
      </c>
      <c r="E347" s="69" t="s">
        <v>1274</v>
      </c>
      <c r="F347" s="69"/>
      <c r="G347" s="69"/>
      <c r="H347" s="69">
        <v>5</v>
      </c>
      <c r="I347" s="69" t="s">
        <v>255</v>
      </c>
      <c r="J347" s="69">
        <f>COUNTIF('SUIVI DES VERIFICATIONS'!$A$3:$A$912,'Liste détentions mat2k'!$A347)</f>
        <v>1</v>
      </c>
      <c r="K347" s="70" t="e">
        <f>VLOOKUP('Liste détentions mat2k'!$A347,#REF!,13,FALSE)</f>
        <v>#REF!</v>
      </c>
    </row>
    <row r="348" spans="1:11">
      <c r="A348" s="63" t="str">
        <f>CONCATENATE('Liste détentions mat2k'!$B348,"-",'Liste détentions mat2k'!$D348,"-",'Liste détentions mat2k'!$F348,"-",'Liste détentions mat2k'!$H348)</f>
        <v>43044-40--6</v>
      </c>
      <c r="B348" s="72">
        <v>43044</v>
      </c>
      <c r="C348" s="65" t="s">
        <v>184</v>
      </c>
      <c r="D348" s="65">
        <v>40</v>
      </c>
      <c r="E348" s="65" t="s">
        <v>1274</v>
      </c>
      <c r="F348" s="65"/>
      <c r="G348" s="65"/>
      <c r="H348" s="65">
        <v>6</v>
      </c>
      <c r="I348" s="65" t="s">
        <v>256</v>
      </c>
      <c r="J348" s="65">
        <f>COUNTIF('SUIVI DES VERIFICATIONS'!$A$3:$A$912,'Liste détentions mat2k'!$A348)</f>
        <v>1</v>
      </c>
      <c r="K348" s="66" t="e">
        <f>VLOOKUP('Liste détentions mat2k'!$A348,#REF!,13,FALSE)</f>
        <v>#REF!</v>
      </c>
    </row>
    <row r="349" spans="1:11">
      <c r="A349" s="67" t="str">
        <f>CONCATENATE('Liste détentions mat2k'!$B349,"-",'Liste détentions mat2k'!$D349,"-",'Liste détentions mat2k'!$F349,"-",'Liste détentions mat2k'!$H349)</f>
        <v>43044-42-0-6</v>
      </c>
      <c r="B349" s="71">
        <v>43044</v>
      </c>
      <c r="C349" s="69" t="s">
        <v>184</v>
      </c>
      <c r="D349" s="69">
        <v>42</v>
      </c>
      <c r="E349" s="69" t="s">
        <v>1275</v>
      </c>
      <c r="F349" s="69">
        <v>0</v>
      </c>
      <c r="G349" s="69" t="s">
        <v>1276</v>
      </c>
      <c r="H349" s="69">
        <v>6</v>
      </c>
      <c r="I349" s="69" t="s">
        <v>63</v>
      </c>
      <c r="J349" s="69">
        <f>COUNTIF('SUIVI DES VERIFICATIONS'!$A$3:$A$912,'Liste détentions mat2k'!$A349)</f>
        <v>1</v>
      </c>
      <c r="K349" s="70" t="e">
        <f>VLOOKUP('Liste détentions mat2k'!$A349,#REF!,13,FALSE)</f>
        <v>#REF!</v>
      </c>
    </row>
    <row r="350" spans="1:11">
      <c r="A350" s="63" t="str">
        <f>CONCATENATE('Liste détentions mat2k'!$B350,"-",'Liste détentions mat2k'!$D350,"-",'Liste détentions mat2k'!$F350,"-",'Liste détentions mat2k'!$H350)</f>
        <v>43044-42-0-7</v>
      </c>
      <c r="B350" s="72">
        <v>43044</v>
      </c>
      <c r="C350" s="65" t="s">
        <v>184</v>
      </c>
      <c r="D350" s="65">
        <v>42</v>
      </c>
      <c r="E350" s="65" t="s">
        <v>1275</v>
      </c>
      <c r="F350" s="65">
        <v>0</v>
      </c>
      <c r="G350" s="65" t="s">
        <v>1276</v>
      </c>
      <c r="H350" s="65">
        <v>7</v>
      </c>
      <c r="I350" s="65" t="s">
        <v>260</v>
      </c>
      <c r="J350" s="65">
        <f>COUNTIF('SUIVI DES VERIFICATIONS'!$A$3:$A$912,'Liste détentions mat2k'!$A350)</f>
        <v>1</v>
      </c>
      <c r="K350" s="66" t="e">
        <f>VLOOKUP('Liste détentions mat2k'!$A350,#REF!,13,FALSE)</f>
        <v>#REF!</v>
      </c>
    </row>
    <row r="351" spans="1:11">
      <c r="A351" s="67" t="str">
        <f>CONCATENATE('Liste détentions mat2k'!$B351,"-",'Liste détentions mat2k'!$D351,"-",'Liste détentions mat2k'!$F351,"-",'Liste détentions mat2k'!$H351)</f>
        <v>43044-42-0-8</v>
      </c>
      <c r="B351" s="71">
        <v>43044</v>
      </c>
      <c r="C351" s="69" t="s">
        <v>184</v>
      </c>
      <c r="D351" s="69">
        <v>42</v>
      </c>
      <c r="E351" s="69" t="s">
        <v>1275</v>
      </c>
      <c r="F351" s="69">
        <v>0</v>
      </c>
      <c r="G351" s="69" t="s">
        <v>1276</v>
      </c>
      <c r="H351" s="69">
        <v>8</v>
      </c>
      <c r="I351" s="69" t="s">
        <v>261</v>
      </c>
      <c r="J351" s="69">
        <f>COUNTIF('SUIVI DES VERIFICATIONS'!$A$3:$A$912,'Liste détentions mat2k'!$A351)</f>
        <v>1</v>
      </c>
      <c r="K351" s="70" t="e">
        <f>VLOOKUP('Liste détentions mat2k'!$A351,#REF!,13,FALSE)</f>
        <v>#REF!</v>
      </c>
    </row>
    <row r="352" spans="1:11">
      <c r="A352" s="63" t="str">
        <f>CONCATENATE('Liste détentions mat2k'!$B352,"-",'Liste détentions mat2k'!$D352,"-",'Liste détentions mat2k'!$F352,"-",'Liste détentions mat2k'!$H352)</f>
        <v>43044-42-0-11</v>
      </c>
      <c r="B352" s="72">
        <v>43044</v>
      </c>
      <c r="C352" s="65" t="s">
        <v>184</v>
      </c>
      <c r="D352" s="65">
        <v>42</v>
      </c>
      <c r="E352" s="65" t="s">
        <v>1275</v>
      </c>
      <c r="F352" s="65">
        <v>0</v>
      </c>
      <c r="G352" s="65" t="s">
        <v>1276</v>
      </c>
      <c r="H352" s="65">
        <v>11</v>
      </c>
      <c r="I352" s="65" t="s">
        <v>257</v>
      </c>
      <c r="J352" s="65">
        <f>COUNTIF('SUIVI DES VERIFICATIONS'!$A$3:$A$912,'Liste détentions mat2k'!$A352)</f>
        <v>1</v>
      </c>
      <c r="K352" s="66" t="e">
        <f>VLOOKUP('Liste détentions mat2k'!$A352,#REF!,13,FALSE)</f>
        <v>#REF!</v>
      </c>
    </row>
    <row r="353" spans="1:11">
      <c r="A353" s="67" t="str">
        <f>CONCATENATE('Liste détentions mat2k'!$B353,"-",'Liste détentions mat2k'!$D353,"-",'Liste détentions mat2k'!$F353,"-",'Liste détentions mat2k'!$H353)</f>
        <v>43044-42-0-12</v>
      </c>
      <c r="B353" s="71">
        <v>43044</v>
      </c>
      <c r="C353" s="69" t="s">
        <v>184</v>
      </c>
      <c r="D353" s="69">
        <v>42</v>
      </c>
      <c r="E353" s="69" t="s">
        <v>1275</v>
      </c>
      <c r="F353" s="69">
        <v>0</v>
      </c>
      <c r="G353" s="69" t="s">
        <v>1276</v>
      </c>
      <c r="H353" s="69">
        <v>12</v>
      </c>
      <c r="I353" s="69" t="s">
        <v>258</v>
      </c>
      <c r="J353" s="69">
        <f>COUNTIF('SUIVI DES VERIFICATIONS'!$A$3:$A$912,'Liste détentions mat2k'!$A353)</f>
        <v>1</v>
      </c>
      <c r="K353" s="70" t="e">
        <f>VLOOKUP('Liste détentions mat2k'!$A353,#REF!,13,FALSE)</f>
        <v>#REF!</v>
      </c>
    </row>
    <row r="354" spans="1:11">
      <c r="A354" s="63" t="str">
        <f>CONCATENATE('Liste détentions mat2k'!$B354,"-",'Liste détentions mat2k'!$D354,"-",'Liste détentions mat2k'!$F354,"-",'Liste détentions mat2k'!$H354)</f>
        <v>43044-42-0-13</v>
      </c>
      <c r="B354" s="72">
        <v>43044</v>
      </c>
      <c r="C354" s="65" t="s">
        <v>184</v>
      </c>
      <c r="D354" s="65">
        <v>42</v>
      </c>
      <c r="E354" s="65" t="s">
        <v>1275</v>
      </c>
      <c r="F354" s="65">
        <v>0</v>
      </c>
      <c r="G354" s="65" t="s">
        <v>1276</v>
      </c>
      <c r="H354" s="65">
        <v>13</v>
      </c>
      <c r="I354" s="65" t="s">
        <v>48</v>
      </c>
      <c r="J354" s="65">
        <f>COUNTIF('SUIVI DES VERIFICATIONS'!$A$3:$A$912,'Liste détentions mat2k'!$A354)</f>
        <v>1</v>
      </c>
      <c r="K354" s="66" t="e">
        <f>VLOOKUP('Liste détentions mat2k'!$A354,#REF!,13,FALSE)</f>
        <v>#REF!</v>
      </c>
    </row>
    <row r="355" spans="1:11">
      <c r="A355" s="67" t="str">
        <f>CONCATENATE('Liste détentions mat2k'!$B355,"-",'Liste détentions mat2k'!$D355,"-",'Liste détentions mat2k'!$F355,"-",'Liste détentions mat2k'!$H355)</f>
        <v>43044-42-0-14</v>
      </c>
      <c r="B355" s="71">
        <v>43044</v>
      </c>
      <c r="C355" s="69" t="s">
        <v>184</v>
      </c>
      <c r="D355" s="69">
        <v>42</v>
      </c>
      <c r="E355" s="69" t="s">
        <v>1275</v>
      </c>
      <c r="F355" s="69">
        <v>0</v>
      </c>
      <c r="G355" s="69" t="s">
        <v>1276</v>
      </c>
      <c r="H355" s="69">
        <v>14</v>
      </c>
      <c r="I355" s="69" t="s">
        <v>259</v>
      </c>
      <c r="J355" s="69">
        <f>COUNTIF('SUIVI DES VERIFICATIONS'!$A$3:$A$912,'Liste détentions mat2k'!$A355)</f>
        <v>1</v>
      </c>
      <c r="K355" s="70" t="e">
        <f>VLOOKUP('Liste détentions mat2k'!$A355,#REF!,13,FALSE)</f>
        <v>#REF!</v>
      </c>
    </row>
    <row r="356" spans="1:11">
      <c r="A356" s="63" t="str">
        <f>CONCATENATE('Liste détentions mat2k'!$B356,"-",'Liste détentions mat2k'!$D356,"-",'Liste détentions mat2k'!$F356,"-",'Liste détentions mat2k'!$H356)</f>
        <v>43044-42-0-16</v>
      </c>
      <c r="B356" s="72">
        <v>43044</v>
      </c>
      <c r="C356" s="65" t="s">
        <v>184</v>
      </c>
      <c r="D356" s="65">
        <v>42</v>
      </c>
      <c r="E356" s="65" t="s">
        <v>1275</v>
      </c>
      <c r="F356" s="65">
        <v>0</v>
      </c>
      <c r="G356" s="65" t="s">
        <v>1276</v>
      </c>
      <c r="H356" s="65">
        <v>16</v>
      </c>
      <c r="I356" s="65" t="s">
        <v>1277</v>
      </c>
      <c r="J356" s="65">
        <f>COUNTIF('SUIVI DES VERIFICATIONS'!$A$3:$A$912,'Liste détentions mat2k'!$A356)</f>
        <v>0</v>
      </c>
      <c r="K356" s="66" t="e">
        <f>VLOOKUP('Liste détentions mat2k'!$A356,#REF!,13,FALSE)</f>
        <v>#REF!</v>
      </c>
    </row>
    <row r="357" spans="1:11">
      <c r="A357" s="67" t="str">
        <f>CONCATENATE('Liste détentions mat2k'!$B357,"-",'Liste détentions mat2k'!$D357,"-",'Liste détentions mat2k'!$F357,"-",'Liste détentions mat2k'!$H357)</f>
        <v>43044-42-0-25</v>
      </c>
      <c r="B357" s="71">
        <v>43044</v>
      </c>
      <c r="C357" s="69" t="s">
        <v>184</v>
      </c>
      <c r="D357" s="69">
        <v>42</v>
      </c>
      <c r="E357" s="69" t="s">
        <v>1275</v>
      </c>
      <c r="F357" s="69">
        <v>0</v>
      </c>
      <c r="G357" s="69" t="s">
        <v>1276</v>
      </c>
      <c r="H357" s="69">
        <v>25</v>
      </c>
      <c r="I357" s="69" t="s">
        <v>62</v>
      </c>
      <c r="J357" s="69">
        <f>COUNTIF('SUIVI DES VERIFICATIONS'!$A$3:$A$912,'Liste détentions mat2k'!$A357)</f>
        <v>1</v>
      </c>
      <c r="K357" s="70" t="e">
        <f>VLOOKUP('Liste détentions mat2k'!$A357,#REF!,13,FALSE)</f>
        <v>#REF!</v>
      </c>
    </row>
    <row r="358" spans="1:11">
      <c r="A358" s="63" t="str">
        <f>CONCATENATE('Liste détentions mat2k'!$B358,"-",'Liste détentions mat2k'!$D358,"-",'Liste détentions mat2k'!$F358,"-",'Liste détentions mat2k'!$H358)</f>
        <v>43044-43-10-2</v>
      </c>
      <c r="B358" s="72">
        <v>43044</v>
      </c>
      <c r="C358" s="65" t="s">
        <v>184</v>
      </c>
      <c r="D358" s="65">
        <v>43</v>
      </c>
      <c r="E358" s="65" t="s">
        <v>1278</v>
      </c>
      <c r="F358" s="65">
        <v>10</v>
      </c>
      <c r="G358" s="65" t="s">
        <v>1252</v>
      </c>
      <c r="H358" s="65">
        <v>2</v>
      </c>
      <c r="I358" s="65" t="s">
        <v>262</v>
      </c>
      <c r="J358" s="65">
        <f>COUNTIF('SUIVI DES VERIFICATIONS'!$A$3:$A$912,'Liste détentions mat2k'!$A358)</f>
        <v>1</v>
      </c>
      <c r="K358" s="66" t="e">
        <f>VLOOKUP('Liste détentions mat2k'!$A358,#REF!,13,FALSE)</f>
        <v>#REF!</v>
      </c>
    </row>
    <row r="359" spans="1:11">
      <c r="A359" s="67" t="str">
        <f>CONCATENATE('Liste détentions mat2k'!$B359,"-",'Liste détentions mat2k'!$D359,"-",'Liste détentions mat2k'!$F359,"-",'Liste détentions mat2k'!$H359)</f>
        <v>43044-43-11-0</v>
      </c>
      <c r="B359" s="71">
        <v>43044</v>
      </c>
      <c r="C359" s="69" t="s">
        <v>184</v>
      </c>
      <c r="D359" s="69">
        <v>43</v>
      </c>
      <c r="E359" s="69" t="s">
        <v>1278</v>
      </c>
      <c r="F359" s="69">
        <v>11</v>
      </c>
      <c r="G359" s="69" t="s">
        <v>1279</v>
      </c>
      <c r="H359" s="69">
        <v>0</v>
      </c>
      <c r="I359" s="69" t="s">
        <v>263</v>
      </c>
      <c r="J359" s="69">
        <f>COUNTIF('SUIVI DES VERIFICATIONS'!$A$3:$A$912,'Liste détentions mat2k'!$A359)</f>
        <v>1</v>
      </c>
      <c r="K359" s="70" t="e">
        <f>VLOOKUP('Liste détentions mat2k'!$A359,#REF!,13,FALSE)</f>
        <v>#REF!</v>
      </c>
    </row>
    <row r="360" spans="1:11">
      <c r="A360" s="63" t="str">
        <f>CONCATENATE('Liste détentions mat2k'!$B360,"-",'Liste détentions mat2k'!$D360,"-",'Liste détentions mat2k'!$F360,"-",'Liste détentions mat2k'!$H360)</f>
        <v>43044-43-12-0</v>
      </c>
      <c r="B360" s="72">
        <v>43044</v>
      </c>
      <c r="C360" s="65" t="s">
        <v>184</v>
      </c>
      <c r="D360" s="65">
        <v>43</v>
      </c>
      <c r="E360" s="65" t="s">
        <v>1278</v>
      </c>
      <c r="F360" s="65">
        <v>12</v>
      </c>
      <c r="G360" s="65" t="s">
        <v>1168</v>
      </c>
      <c r="H360" s="65">
        <v>0</v>
      </c>
      <c r="I360" s="65" t="s">
        <v>264</v>
      </c>
      <c r="J360" s="65">
        <f>COUNTIF('SUIVI DES VERIFICATIONS'!$A$3:$A$912,'Liste détentions mat2k'!$A360)</f>
        <v>1</v>
      </c>
      <c r="K360" s="66" t="e">
        <f>VLOOKUP('Liste détentions mat2k'!$A360,#REF!,13,FALSE)</f>
        <v>#REF!</v>
      </c>
    </row>
    <row r="361" spans="1:11">
      <c r="A361" s="67" t="str">
        <f>CONCATENATE('Liste détentions mat2k'!$B361,"-",'Liste détentions mat2k'!$D361,"-",'Liste détentions mat2k'!$F361,"-",'Liste détentions mat2k'!$H361)</f>
        <v>43044-43-12-1</v>
      </c>
      <c r="B361" s="71">
        <v>43044</v>
      </c>
      <c r="C361" s="69" t="s">
        <v>184</v>
      </c>
      <c r="D361" s="69">
        <v>43</v>
      </c>
      <c r="E361" s="69" t="s">
        <v>1278</v>
      </c>
      <c r="F361" s="69">
        <v>12</v>
      </c>
      <c r="G361" s="69" t="s">
        <v>1168</v>
      </c>
      <c r="H361" s="69">
        <v>1</v>
      </c>
      <c r="I361" s="69" t="s">
        <v>265</v>
      </c>
      <c r="J361" s="69">
        <f>COUNTIF('SUIVI DES VERIFICATIONS'!$A$3:$A$912,'Liste détentions mat2k'!$A361)</f>
        <v>1</v>
      </c>
      <c r="K361" s="70" t="e">
        <f>VLOOKUP('Liste détentions mat2k'!$A361,#REF!,13,FALSE)</f>
        <v>#REF!</v>
      </c>
    </row>
    <row r="362" spans="1:11">
      <c r="A362" s="63" t="str">
        <f>CONCATENATE('Liste détentions mat2k'!$B362,"-",'Liste détentions mat2k'!$D362,"-",'Liste détentions mat2k'!$F362,"-",'Liste détentions mat2k'!$H362)</f>
        <v>43044-43-13-1</v>
      </c>
      <c r="B362" s="72">
        <v>43044</v>
      </c>
      <c r="C362" s="65" t="s">
        <v>184</v>
      </c>
      <c r="D362" s="65">
        <v>43</v>
      </c>
      <c r="E362" s="65" t="s">
        <v>1278</v>
      </c>
      <c r="F362" s="65">
        <v>13</v>
      </c>
      <c r="G362" s="65" t="s">
        <v>1280</v>
      </c>
      <c r="H362" s="65">
        <v>1</v>
      </c>
      <c r="I362" s="65" t="s">
        <v>266</v>
      </c>
      <c r="J362" s="65">
        <f>COUNTIF('SUIVI DES VERIFICATIONS'!$A$3:$A$912,'Liste détentions mat2k'!$A362)</f>
        <v>1</v>
      </c>
      <c r="K362" s="66" t="e">
        <f>VLOOKUP('Liste détentions mat2k'!$A362,#REF!,13,FALSE)</f>
        <v>#REF!</v>
      </c>
    </row>
    <row r="363" spans="1:11">
      <c r="A363" s="67" t="str">
        <f>CONCATENATE('Liste détentions mat2k'!$B363,"-",'Liste détentions mat2k'!$D363,"-",'Liste détentions mat2k'!$F363,"-",'Liste détentions mat2k'!$H363)</f>
        <v>43044-43-13-2</v>
      </c>
      <c r="B363" s="71">
        <v>43044</v>
      </c>
      <c r="C363" s="69" t="s">
        <v>184</v>
      </c>
      <c r="D363" s="69">
        <v>43</v>
      </c>
      <c r="E363" s="69" t="s">
        <v>1278</v>
      </c>
      <c r="F363" s="69">
        <v>13</v>
      </c>
      <c r="G363" s="69" t="s">
        <v>1280</v>
      </c>
      <c r="H363" s="69">
        <v>2</v>
      </c>
      <c r="I363" s="69" t="s">
        <v>267</v>
      </c>
      <c r="J363" s="69">
        <f>COUNTIF('SUIVI DES VERIFICATIONS'!$A$3:$A$912,'Liste détentions mat2k'!$A363)</f>
        <v>1</v>
      </c>
      <c r="K363" s="70" t="e">
        <f>VLOOKUP('Liste détentions mat2k'!$A363,#REF!,13,FALSE)</f>
        <v>#REF!</v>
      </c>
    </row>
    <row r="364" spans="1:11">
      <c r="A364" s="63" t="str">
        <f>CONCATENATE('Liste détentions mat2k'!$B364,"-",'Liste détentions mat2k'!$D364,"-",'Liste détentions mat2k'!$F364,"-",'Liste détentions mat2k'!$H364)</f>
        <v>43044-43-14-0</v>
      </c>
      <c r="B364" s="72">
        <v>43044</v>
      </c>
      <c r="C364" s="65" t="s">
        <v>184</v>
      </c>
      <c r="D364" s="65">
        <v>43</v>
      </c>
      <c r="E364" s="65" t="s">
        <v>1278</v>
      </c>
      <c r="F364" s="65">
        <v>14</v>
      </c>
      <c r="G364" s="65" t="s">
        <v>1281</v>
      </c>
      <c r="H364" s="65">
        <v>0</v>
      </c>
      <c r="I364" s="65" t="s">
        <v>268</v>
      </c>
      <c r="J364" s="65">
        <f>COUNTIF('SUIVI DES VERIFICATIONS'!$A$3:$A$912,'Liste détentions mat2k'!$A364)</f>
        <v>1</v>
      </c>
      <c r="K364" s="66" t="e">
        <f>VLOOKUP('Liste détentions mat2k'!$A364,#REF!,13,FALSE)</f>
        <v>#REF!</v>
      </c>
    </row>
    <row r="365" spans="1:11">
      <c r="A365" s="67" t="str">
        <f>CONCATENATE('Liste détentions mat2k'!$B365,"-",'Liste détentions mat2k'!$D365,"-",'Liste détentions mat2k'!$F365,"-",'Liste détentions mat2k'!$H365)</f>
        <v>43044-43-14-1</v>
      </c>
      <c r="B365" s="71">
        <v>43044</v>
      </c>
      <c r="C365" s="69" t="s">
        <v>184</v>
      </c>
      <c r="D365" s="69">
        <v>43</v>
      </c>
      <c r="E365" s="69" t="s">
        <v>1278</v>
      </c>
      <c r="F365" s="69">
        <v>14</v>
      </c>
      <c r="G365" s="69" t="s">
        <v>1281</v>
      </c>
      <c r="H365" s="69">
        <v>1</v>
      </c>
      <c r="I365" s="69" t="s">
        <v>269</v>
      </c>
      <c r="J365" s="69">
        <f>COUNTIF('SUIVI DES VERIFICATIONS'!$A$3:$A$912,'Liste détentions mat2k'!$A365)</f>
        <v>1</v>
      </c>
      <c r="K365" s="70" t="e">
        <f>VLOOKUP('Liste détentions mat2k'!$A365,#REF!,13,FALSE)</f>
        <v>#REF!</v>
      </c>
    </row>
    <row r="366" spans="1:11">
      <c r="A366" s="63" t="str">
        <f>CONCATENATE('Liste détentions mat2k'!$B366,"-",'Liste détentions mat2k'!$D366,"-",'Liste détentions mat2k'!$F366,"-",'Liste détentions mat2k'!$H366)</f>
        <v>43044-43-14-2</v>
      </c>
      <c r="B366" s="72">
        <v>43044</v>
      </c>
      <c r="C366" s="65" t="s">
        <v>184</v>
      </c>
      <c r="D366" s="65">
        <v>43</v>
      </c>
      <c r="E366" s="65" t="s">
        <v>1278</v>
      </c>
      <c r="F366" s="65">
        <v>14</v>
      </c>
      <c r="G366" s="65" t="s">
        <v>1281</v>
      </c>
      <c r="H366" s="65">
        <v>2</v>
      </c>
      <c r="I366" s="65" t="s">
        <v>270</v>
      </c>
      <c r="J366" s="65">
        <f>COUNTIF('SUIVI DES VERIFICATIONS'!$A$3:$A$912,'Liste détentions mat2k'!$A366)</f>
        <v>1</v>
      </c>
      <c r="K366" s="66" t="e">
        <f>VLOOKUP('Liste détentions mat2k'!$A366,#REF!,13,FALSE)</f>
        <v>#REF!</v>
      </c>
    </row>
    <row r="367" spans="1:11">
      <c r="A367" s="67" t="str">
        <f>CONCATENATE('Liste détentions mat2k'!$B367,"-",'Liste détentions mat2k'!$D367,"-",'Liste détentions mat2k'!$F367,"-",'Liste détentions mat2k'!$H367)</f>
        <v>43044-43-14-5</v>
      </c>
      <c r="B367" s="71">
        <v>43044</v>
      </c>
      <c r="C367" s="69" t="s">
        <v>184</v>
      </c>
      <c r="D367" s="69">
        <v>43</v>
      </c>
      <c r="E367" s="69" t="s">
        <v>1278</v>
      </c>
      <c r="F367" s="69">
        <v>14</v>
      </c>
      <c r="G367" s="69" t="s">
        <v>1281</v>
      </c>
      <c r="H367" s="69">
        <v>5</v>
      </c>
      <c r="I367" s="69" t="s">
        <v>271</v>
      </c>
      <c r="J367" s="69">
        <f>COUNTIF('SUIVI DES VERIFICATIONS'!$A$3:$A$912,'Liste détentions mat2k'!$A367)</f>
        <v>1</v>
      </c>
      <c r="K367" s="70" t="e">
        <f>VLOOKUP('Liste détentions mat2k'!$A367,#REF!,13,FALSE)</f>
        <v>#REF!</v>
      </c>
    </row>
    <row r="368" spans="1:11">
      <c r="A368" s="63" t="str">
        <f>CONCATENATE('Liste détentions mat2k'!$B368,"-",'Liste détentions mat2k'!$D368,"-",'Liste détentions mat2k'!$F368,"-",'Liste détentions mat2k'!$H368)</f>
        <v>43044-43-15-0</v>
      </c>
      <c r="B368" s="72">
        <v>43044</v>
      </c>
      <c r="C368" s="65" t="s">
        <v>184</v>
      </c>
      <c r="D368" s="65">
        <v>43</v>
      </c>
      <c r="E368" s="65" t="s">
        <v>1278</v>
      </c>
      <c r="F368" s="65">
        <v>15</v>
      </c>
      <c r="G368" s="65" t="s">
        <v>1204</v>
      </c>
      <c r="H368" s="65">
        <v>0</v>
      </c>
      <c r="I368" s="65" t="s">
        <v>272</v>
      </c>
      <c r="J368" s="65">
        <f>COUNTIF('SUIVI DES VERIFICATIONS'!$A$3:$A$912,'Liste détentions mat2k'!$A368)</f>
        <v>1</v>
      </c>
      <c r="K368" s="66" t="e">
        <f>VLOOKUP('Liste détentions mat2k'!$A368,#REF!,13,FALSE)</f>
        <v>#REF!</v>
      </c>
    </row>
    <row r="369" spans="1:11">
      <c r="A369" s="67" t="str">
        <f>CONCATENATE('Liste détentions mat2k'!$B369,"-",'Liste détentions mat2k'!$D369,"-",'Liste détentions mat2k'!$F369,"-",'Liste détentions mat2k'!$H369)</f>
        <v>43044-43-16-0</v>
      </c>
      <c r="B369" s="71">
        <v>43044</v>
      </c>
      <c r="C369" s="69" t="s">
        <v>184</v>
      </c>
      <c r="D369" s="69">
        <v>43</v>
      </c>
      <c r="E369" s="69" t="s">
        <v>1278</v>
      </c>
      <c r="F369" s="69">
        <v>16</v>
      </c>
      <c r="G369" s="69" t="s">
        <v>1201</v>
      </c>
      <c r="H369" s="69">
        <v>0</v>
      </c>
      <c r="I369" s="69" t="s">
        <v>273</v>
      </c>
      <c r="J369" s="69">
        <f>COUNTIF('SUIVI DES VERIFICATIONS'!$A$3:$A$912,'Liste détentions mat2k'!$A369)</f>
        <v>1</v>
      </c>
      <c r="K369" s="70" t="e">
        <f>VLOOKUP('Liste détentions mat2k'!$A369,#REF!,13,FALSE)</f>
        <v>#REF!</v>
      </c>
    </row>
    <row r="370" spans="1:11">
      <c r="A370" s="63" t="str">
        <f>CONCATENATE('Liste détentions mat2k'!$B370,"-",'Liste détentions mat2k'!$D370,"-",'Liste détentions mat2k'!$F370,"-",'Liste détentions mat2k'!$H370)</f>
        <v>43044-43-16-1</v>
      </c>
      <c r="B370" s="72">
        <v>43044</v>
      </c>
      <c r="C370" s="65" t="s">
        <v>184</v>
      </c>
      <c r="D370" s="65">
        <v>43</v>
      </c>
      <c r="E370" s="65" t="s">
        <v>1278</v>
      </c>
      <c r="F370" s="65">
        <v>16</v>
      </c>
      <c r="G370" s="65" t="s">
        <v>1201</v>
      </c>
      <c r="H370" s="65">
        <v>1</v>
      </c>
      <c r="I370" s="65" t="s">
        <v>274</v>
      </c>
      <c r="J370" s="65">
        <f>COUNTIF('SUIVI DES VERIFICATIONS'!$A$3:$A$912,'Liste détentions mat2k'!$A370)</f>
        <v>1</v>
      </c>
      <c r="K370" s="66" t="e">
        <f>VLOOKUP('Liste détentions mat2k'!$A370,#REF!,13,FALSE)</f>
        <v>#REF!</v>
      </c>
    </row>
    <row r="371" spans="1:11">
      <c r="A371" s="67" t="str">
        <f>CONCATENATE('Liste détentions mat2k'!$B371,"-",'Liste détentions mat2k'!$D371,"-",'Liste détentions mat2k'!$F371,"-",'Liste détentions mat2k'!$H371)</f>
        <v>43044-43-16-2</v>
      </c>
      <c r="B371" s="71">
        <v>43044</v>
      </c>
      <c r="C371" s="69" t="s">
        <v>184</v>
      </c>
      <c r="D371" s="69">
        <v>43</v>
      </c>
      <c r="E371" s="69" t="s">
        <v>1278</v>
      </c>
      <c r="F371" s="69">
        <v>16</v>
      </c>
      <c r="G371" s="69" t="s">
        <v>1201</v>
      </c>
      <c r="H371" s="69">
        <v>2</v>
      </c>
      <c r="I371" s="69" t="s">
        <v>276</v>
      </c>
      <c r="J371" s="69">
        <f>COUNTIF('SUIVI DES VERIFICATIONS'!$A$3:$A$912,'Liste détentions mat2k'!$A371)</f>
        <v>1</v>
      </c>
      <c r="K371" s="70" t="e">
        <f>VLOOKUP('Liste détentions mat2k'!$A371,#REF!,13,FALSE)</f>
        <v>#REF!</v>
      </c>
    </row>
    <row r="372" spans="1:11">
      <c r="A372" s="63" t="str">
        <f>CONCATENATE('Liste détentions mat2k'!$B372,"-",'Liste détentions mat2k'!$D372,"-",'Liste détentions mat2k'!$F372,"-",'Liste détentions mat2k'!$H372)</f>
        <v>43044-43-16-8</v>
      </c>
      <c r="B372" s="72">
        <v>43044</v>
      </c>
      <c r="C372" s="65" t="s">
        <v>184</v>
      </c>
      <c r="D372" s="65">
        <v>43</v>
      </c>
      <c r="E372" s="65" t="s">
        <v>1278</v>
      </c>
      <c r="F372" s="65">
        <v>16</v>
      </c>
      <c r="G372" s="65" t="s">
        <v>1201</v>
      </c>
      <c r="H372" s="65">
        <v>8</v>
      </c>
      <c r="I372" s="65" t="s">
        <v>277</v>
      </c>
      <c r="J372" s="65">
        <f>COUNTIF('SUIVI DES VERIFICATIONS'!$A$3:$A$912,'Liste détentions mat2k'!$A372)</f>
        <v>1</v>
      </c>
      <c r="K372" s="66" t="e">
        <f>VLOOKUP('Liste détentions mat2k'!$A372,#REF!,13,FALSE)</f>
        <v>#REF!</v>
      </c>
    </row>
    <row r="373" spans="1:11">
      <c r="A373" s="67" t="str">
        <f>CONCATENATE('Liste détentions mat2k'!$B373,"-",'Liste détentions mat2k'!$D373,"-",'Liste détentions mat2k'!$F373,"-",'Liste détentions mat2k'!$H373)</f>
        <v>43044-43-16-17</v>
      </c>
      <c r="B373" s="71">
        <v>43044</v>
      </c>
      <c r="C373" s="69" t="s">
        <v>184</v>
      </c>
      <c r="D373" s="69">
        <v>43</v>
      </c>
      <c r="E373" s="69" t="s">
        <v>1278</v>
      </c>
      <c r="F373" s="69">
        <v>16</v>
      </c>
      <c r="G373" s="69" t="s">
        <v>1201</v>
      </c>
      <c r="H373" s="69">
        <v>17</v>
      </c>
      <c r="I373" s="69" t="s">
        <v>275</v>
      </c>
      <c r="J373" s="69">
        <f>COUNTIF('SUIVI DES VERIFICATIONS'!$A$3:$A$912,'Liste détentions mat2k'!$A373)</f>
        <v>1</v>
      </c>
      <c r="K373" s="70" t="e">
        <f>VLOOKUP('Liste détentions mat2k'!$A373,#REF!,13,FALSE)</f>
        <v>#REF!</v>
      </c>
    </row>
    <row r="374" spans="1:11">
      <c r="A374" s="63" t="str">
        <f>CONCATENATE('Liste détentions mat2k'!$B374,"-",'Liste détentions mat2k'!$D374,"-",'Liste détentions mat2k'!$F374,"-",'Liste détentions mat2k'!$H374)</f>
        <v>43044-43-17-1</v>
      </c>
      <c r="B374" s="72">
        <v>43044</v>
      </c>
      <c r="C374" s="65" t="s">
        <v>184</v>
      </c>
      <c r="D374" s="65">
        <v>43</v>
      </c>
      <c r="E374" s="65" t="s">
        <v>1278</v>
      </c>
      <c r="F374" s="65">
        <v>17</v>
      </c>
      <c r="G374" s="65" t="s">
        <v>1282</v>
      </c>
      <c r="H374" s="65">
        <v>1</v>
      </c>
      <c r="I374" s="65" t="s">
        <v>278</v>
      </c>
      <c r="J374" s="65">
        <f>COUNTIF('SUIVI DES VERIFICATIONS'!$A$3:$A$912,'Liste détentions mat2k'!$A374)</f>
        <v>1</v>
      </c>
      <c r="K374" s="66" t="e">
        <f>VLOOKUP('Liste détentions mat2k'!$A374,#REF!,13,FALSE)</f>
        <v>#REF!</v>
      </c>
    </row>
    <row r="375" spans="1:11">
      <c r="A375" s="67" t="str">
        <f>CONCATENATE('Liste détentions mat2k'!$B375,"-",'Liste détentions mat2k'!$D375,"-",'Liste détentions mat2k'!$F375,"-",'Liste détentions mat2k'!$H375)</f>
        <v>43044-43-17-3</v>
      </c>
      <c r="B375" s="71">
        <v>43044</v>
      </c>
      <c r="C375" s="69" t="s">
        <v>184</v>
      </c>
      <c r="D375" s="69">
        <v>43</v>
      </c>
      <c r="E375" s="69" t="s">
        <v>1278</v>
      </c>
      <c r="F375" s="69">
        <v>17</v>
      </c>
      <c r="G375" s="69" t="s">
        <v>1282</v>
      </c>
      <c r="H375" s="69">
        <v>3</v>
      </c>
      <c r="I375" s="69" t="s">
        <v>280</v>
      </c>
      <c r="J375" s="69">
        <f>COUNTIF('SUIVI DES VERIFICATIONS'!$A$3:$A$912,'Liste détentions mat2k'!$A375)</f>
        <v>1</v>
      </c>
      <c r="K375" s="70" t="e">
        <f>VLOOKUP('Liste détentions mat2k'!$A375,#REF!,13,FALSE)</f>
        <v>#REF!</v>
      </c>
    </row>
    <row r="376" spans="1:11">
      <c r="A376" s="63" t="str">
        <f>CONCATENATE('Liste détentions mat2k'!$B376,"-",'Liste détentions mat2k'!$D376,"-",'Liste détentions mat2k'!$F376,"-",'Liste détentions mat2k'!$H376)</f>
        <v>43044-43-17-4</v>
      </c>
      <c r="B376" s="72">
        <v>43044</v>
      </c>
      <c r="C376" s="65" t="s">
        <v>184</v>
      </c>
      <c r="D376" s="65">
        <v>43</v>
      </c>
      <c r="E376" s="65" t="s">
        <v>1278</v>
      </c>
      <c r="F376" s="65">
        <v>17</v>
      </c>
      <c r="G376" s="65" t="s">
        <v>1282</v>
      </c>
      <c r="H376" s="65">
        <v>4</v>
      </c>
      <c r="I376" s="65" t="s">
        <v>281</v>
      </c>
      <c r="J376" s="65">
        <f>COUNTIF('SUIVI DES VERIFICATIONS'!$A$3:$A$912,'Liste détentions mat2k'!$A376)</f>
        <v>1</v>
      </c>
      <c r="K376" s="66" t="e">
        <f>VLOOKUP('Liste détentions mat2k'!$A376,#REF!,13,FALSE)</f>
        <v>#REF!</v>
      </c>
    </row>
    <row r="377" spans="1:11">
      <c r="A377" s="67" t="str">
        <f>CONCATENATE('Liste détentions mat2k'!$B377,"-",'Liste détentions mat2k'!$D377,"-",'Liste détentions mat2k'!$F377,"-",'Liste détentions mat2k'!$H377)</f>
        <v>43044-43-17-5</v>
      </c>
      <c r="B377" s="71">
        <v>43044</v>
      </c>
      <c r="C377" s="69" t="s">
        <v>184</v>
      </c>
      <c r="D377" s="69">
        <v>43</v>
      </c>
      <c r="E377" s="69" t="s">
        <v>1278</v>
      </c>
      <c r="F377" s="69">
        <v>17</v>
      </c>
      <c r="G377" s="69" t="s">
        <v>1282</v>
      </c>
      <c r="H377" s="69">
        <v>5</v>
      </c>
      <c r="I377" s="69" t="s">
        <v>282</v>
      </c>
      <c r="J377" s="69">
        <f>COUNTIF('SUIVI DES VERIFICATIONS'!$A$3:$A$912,'Liste détentions mat2k'!$A377)</f>
        <v>1</v>
      </c>
      <c r="K377" s="70" t="e">
        <f>VLOOKUP('Liste détentions mat2k'!$A377,#REF!,13,FALSE)</f>
        <v>#REF!</v>
      </c>
    </row>
    <row r="378" spans="1:11">
      <c r="A378" s="63" t="str">
        <f>CONCATENATE('Liste détentions mat2k'!$B378,"-",'Liste détentions mat2k'!$D378,"-",'Liste détentions mat2k'!$F378,"-",'Liste détentions mat2k'!$H378)</f>
        <v>43044-43-17-6</v>
      </c>
      <c r="B378" s="72">
        <v>43044</v>
      </c>
      <c r="C378" s="65" t="s">
        <v>184</v>
      </c>
      <c r="D378" s="65">
        <v>43</v>
      </c>
      <c r="E378" s="65" t="s">
        <v>1278</v>
      </c>
      <c r="F378" s="65">
        <v>17</v>
      </c>
      <c r="G378" s="65" t="s">
        <v>1282</v>
      </c>
      <c r="H378" s="65">
        <v>6</v>
      </c>
      <c r="I378" s="65" t="s">
        <v>283</v>
      </c>
      <c r="J378" s="65">
        <f>COUNTIF('SUIVI DES VERIFICATIONS'!$A$3:$A$912,'Liste détentions mat2k'!$A378)</f>
        <v>1</v>
      </c>
      <c r="K378" s="66" t="e">
        <f>VLOOKUP('Liste détentions mat2k'!$A378,#REF!,13,FALSE)</f>
        <v>#REF!</v>
      </c>
    </row>
    <row r="379" spans="1:11">
      <c r="A379" s="67" t="str">
        <f>CONCATENATE('Liste détentions mat2k'!$B379,"-",'Liste détentions mat2k'!$D379,"-",'Liste détentions mat2k'!$F379,"-",'Liste détentions mat2k'!$H379)</f>
        <v>43044-43-17-7</v>
      </c>
      <c r="B379" s="71">
        <v>43044</v>
      </c>
      <c r="C379" s="69" t="s">
        <v>184</v>
      </c>
      <c r="D379" s="69">
        <v>43</v>
      </c>
      <c r="E379" s="69" t="s">
        <v>1278</v>
      </c>
      <c r="F379" s="69">
        <v>17</v>
      </c>
      <c r="G379" s="69" t="s">
        <v>1282</v>
      </c>
      <c r="H379" s="69">
        <v>7</v>
      </c>
      <c r="I379" s="69" t="s">
        <v>284</v>
      </c>
      <c r="J379" s="69">
        <f>COUNTIF('SUIVI DES VERIFICATIONS'!$A$3:$A$912,'Liste détentions mat2k'!$A379)</f>
        <v>1</v>
      </c>
      <c r="K379" s="70" t="e">
        <f>VLOOKUP('Liste détentions mat2k'!$A379,#REF!,13,FALSE)</f>
        <v>#REF!</v>
      </c>
    </row>
    <row r="380" spans="1:11">
      <c r="A380" s="63" t="str">
        <f>CONCATENATE('Liste détentions mat2k'!$B380,"-",'Liste détentions mat2k'!$D380,"-",'Liste détentions mat2k'!$F380,"-",'Liste détentions mat2k'!$H380)</f>
        <v>43044-43-17-8</v>
      </c>
      <c r="B380" s="72">
        <v>43044</v>
      </c>
      <c r="C380" s="65" t="s">
        <v>184</v>
      </c>
      <c r="D380" s="65">
        <v>43</v>
      </c>
      <c r="E380" s="65" t="s">
        <v>1278</v>
      </c>
      <c r="F380" s="65">
        <v>17</v>
      </c>
      <c r="G380" s="65" t="s">
        <v>1282</v>
      </c>
      <c r="H380" s="65">
        <v>8</v>
      </c>
      <c r="I380" s="65" t="s">
        <v>285</v>
      </c>
      <c r="J380" s="65">
        <f>COUNTIF('SUIVI DES VERIFICATIONS'!$A$3:$A$912,'Liste détentions mat2k'!$A380)</f>
        <v>1</v>
      </c>
      <c r="K380" s="66" t="e">
        <f>VLOOKUP('Liste détentions mat2k'!$A380,#REF!,13,FALSE)</f>
        <v>#REF!</v>
      </c>
    </row>
    <row r="381" spans="1:11">
      <c r="A381" s="67" t="str">
        <f>CONCATENATE('Liste détentions mat2k'!$B381,"-",'Liste détentions mat2k'!$D381,"-",'Liste détentions mat2k'!$F381,"-",'Liste détentions mat2k'!$H381)</f>
        <v>43044-43-17-11</v>
      </c>
      <c r="B381" s="71">
        <v>43044</v>
      </c>
      <c r="C381" s="69" t="s">
        <v>184</v>
      </c>
      <c r="D381" s="69">
        <v>43</v>
      </c>
      <c r="E381" s="69" t="s">
        <v>1278</v>
      </c>
      <c r="F381" s="69">
        <v>17</v>
      </c>
      <c r="G381" s="69" t="s">
        <v>1282</v>
      </c>
      <c r="H381" s="69">
        <v>11</v>
      </c>
      <c r="I381" s="69" t="s">
        <v>279</v>
      </c>
      <c r="J381" s="69">
        <f>COUNTIF('SUIVI DES VERIFICATIONS'!$A$3:$A$912,'Liste détentions mat2k'!$A381)</f>
        <v>1</v>
      </c>
      <c r="K381" s="70" t="e">
        <f>VLOOKUP('Liste détentions mat2k'!$A381,#REF!,13,FALSE)</f>
        <v>#REF!</v>
      </c>
    </row>
    <row r="382" spans="1:11">
      <c r="A382" s="63" t="str">
        <f>CONCATENATE('Liste détentions mat2k'!$B382,"-",'Liste détentions mat2k'!$D382,"-",'Liste détentions mat2k'!$F382,"-",'Liste détentions mat2k'!$H382)</f>
        <v>43055-60--0</v>
      </c>
      <c r="B382" s="72">
        <v>43055</v>
      </c>
      <c r="C382" s="65" t="s">
        <v>286</v>
      </c>
      <c r="D382" s="65">
        <v>60</v>
      </c>
      <c r="E382" s="65" t="s">
        <v>1171</v>
      </c>
      <c r="F382" s="65"/>
      <c r="G382" s="65"/>
      <c r="H382" s="65">
        <v>0</v>
      </c>
      <c r="I382" s="65" t="s">
        <v>287</v>
      </c>
      <c r="J382" s="65">
        <f>COUNTIF('SUIVI DES VERIFICATIONS'!$A$3:$A$912,'Liste détentions mat2k'!$A382)</f>
        <v>1</v>
      </c>
      <c r="K382" s="66" t="e">
        <f>VLOOKUP('Liste détentions mat2k'!$A382,#REF!,13,FALSE)</f>
        <v>#REF!</v>
      </c>
    </row>
    <row r="383" spans="1:11">
      <c r="A383" s="67" t="str">
        <f>CONCATENATE('Liste détentions mat2k'!$B383,"-",'Liste détentions mat2k'!$D383,"-",'Liste détentions mat2k'!$F383,"-",'Liste détentions mat2k'!$H383)</f>
        <v>43055-60--1</v>
      </c>
      <c r="B383" s="71">
        <v>43055</v>
      </c>
      <c r="C383" s="69" t="s">
        <v>286</v>
      </c>
      <c r="D383" s="69">
        <v>60</v>
      </c>
      <c r="E383" s="69" t="s">
        <v>1171</v>
      </c>
      <c r="F383" s="69"/>
      <c r="G383" s="69"/>
      <c r="H383" s="69">
        <v>1</v>
      </c>
      <c r="I383" s="69" t="s">
        <v>48</v>
      </c>
      <c r="J383" s="69">
        <f>COUNTIF('SUIVI DES VERIFICATIONS'!$A$3:$A$912,'Liste détentions mat2k'!$A383)</f>
        <v>1</v>
      </c>
      <c r="K383" s="70" t="e">
        <f>VLOOKUP('Liste détentions mat2k'!$A383,#REF!,13,FALSE)</f>
        <v>#REF!</v>
      </c>
    </row>
    <row r="384" spans="1:11">
      <c r="A384" s="63" t="str">
        <f>CONCATENATE('Liste détentions mat2k'!$B384,"-",'Liste détentions mat2k'!$D384,"-",'Liste détentions mat2k'!$F384,"-",'Liste détentions mat2k'!$H384)</f>
        <v>43055-60--2</v>
      </c>
      <c r="B384" s="72">
        <v>43055</v>
      </c>
      <c r="C384" s="65" t="s">
        <v>286</v>
      </c>
      <c r="D384" s="65">
        <v>60</v>
      </c>
      <c r="E384" s="65" t="s">
        <v>1171</v>
      </c>
      <c r="F384" s="65"/>
      <c r="G384" s="65"/>
      <c r="H384" s="65">
        <v>2</v>
      </c>
      <c r="I384" s="65" t="s">
        <v>288</v>
      </c>
      <c r="J384" s="65">
        <f>COUNTIF('SUIVI DES VERIFICATIONS'!$A$3:$A$912,'Liste détentions mat2k'!$A384)</f>
        <v>1</v>
      </c>
      <c r="K384" s="66" t="e">
        <f>VLOOKUP('Liste détentions mat2k'!$A384,#REF!,13,FALSE)</f>
        <v>#REF!</v>
      </c>
    </row>
    <row r="385" spans="1:11">
      <c r="A385" s="67" t="str">
        <f>CONCATENATE('Liste détentions mat2k'!$B385,"-",'Liste détentions mat2k'!$D385,"-",'Liste détentions mat2k'!$F385,"-",'Liste détentions mat2k'!$H385)</f>
        <v>43055-60--3</v>
      </c>
      <c r="B385" s="71">
        <v>43055</v>
      </c>
      <c r="C385" s="69" t="s">
        <v>286</v>
      </c>
      <c r="D385" s="69">
        <v>60</v>
      </c>
      <c r="E385" s="69" t="s">
        <v>1171</v>
      </c>
      <c r="F385" s="69"/>
      <c r="G385" s="69"/>
      <c r="H385" s="69">
        <v>3</v>
      </c>
      <c r="I385" s="69" t="s">
        <v>78</v>
      </c>
      <c r="J385" s="69">
        <f>COUNTIF('SUIVI DES VERIFICATIONS'!$A$3:$A$912,'Liste détentions mat2k'!$A385)</f>
        <v>1</v>
      </c>
      <c r="K385" s="70" t="e">
        <f>VLOOKUP('Liste détentions mat2k'!$A385,#REF!,13,FALSE)</f>
        <v>#REF!</v>
      </c>
    </row>
    <row r="386" spans="1:11">
      <c r="A386" s="63" t="str">
        <f>CONCATENATE('Liste détentions mat2k'!$B386,"-",'Liste détentions mat2k'!$D386,"-",'Liste détentions mat2k'!$F386,"-",'Liste détentions mat2k'!$H386)</f>
        <v>43055-60--4</v>
      </c>
      <c r="B386" s="72">
        <v>43055</v>
      </c>
      <c r="C386" s="65" t="s">
        <v>286</v>
      </c>
      <c r="D386" s="65">
        <v>60</v>
      </c>
      <c r="E386" s="65" t="s">
        <v>1171</v>
      </c>
      <c r="F386" s="65"/>
      <c r="G386" s="65"/>
      <c r="H386" s="65">
        <v>4</v>
      </c>
      <c r="I386" s="65" t="s">
        <v>289</v>
      </c>
      <c r="J386" s="65">
        <f>COUNTIF('SUIVI DES VERIFICATIONS'!$A$3:$A$912,'Liste détentions mat2k'!$A386)</f>
        <v>1</v>
      </c>
      <c r="K386" s="66" t="e">
        <f>VLOOKUP('Liste détentions mat2k'!$A386,#REF!,13,FALSE)</f>
        <v>#REF!</v>
      </c>
    </row>
    <row r="387" spans="1:11">
      <c r="A387" s="67" t="str">
        <f>CONCATENATE('Liste détentions mat2k'!$B387,"-",'Liste détentions mat2k'!$D387,"-",'Liste détentions mat2k'!$F387,"-",'Liste détentions mat2k'!$H387)</f>
        <v>43055-60--6</v>
      </c>
      <c r="B387" s="71">
        <v>43055</v>
      </c>
      <c r="C387" s="69" t="s">
        <v>286</v>
      </c>
      <c r="D387" s="69">
        <v>60</v>
      </c>
      <c r="E387" s="69" t="s">
        <v>1171</v>
      </c>
      <c r="F387" s="69"/>
      <c r="G387" s="69"/>
      <c r="H387" s="69">
        <v>6</v>
      </c>
      <c r="I387" s="69" t="s">
        <v>290</v>
      </c>
      <c r="J387" s="69">
        <f>COUNTIF('SUIVI DES VERIFICATIONS'!$A$3:$A$912,'Liste détentions mat2k'!$A387)</f>
        <v>1</v>
      </c>
      <c r="K387" s="70" t="e">
        <f>VLOOKUP('Liste détentions mat2k'!$A387,#REF!,13,FALSE)</f>
        <v>#REF!</v>
      </c>
    </row>
    <row r="388" spans="1:11">
      <c r="A388" s="63" t="str">
        <f>CONCATENATE('Liste détentions mat2k'!$B388,"-",'Liste détentions mat2k'!$D388,"-",'Liste détentions mat2k'!$F388,"-",'Liste détentions mat2k'!$H388)</f>
        <v>43055-60--7</v>
      </c>
      <c r="B388" s="72">
        <v>43055</v>
      </c>
      <c r="C388" s="65" t="s">
        <v>286</v>
      </c>
      <c r="D388" s="65">
        <v>60</v>
      </c>
      <c r="E388" s="65" t="s">
        <v>1171</v>
      </c>
      <c r="F388" s="65"/>
      <c r="G388" s="65"/>
      <c r="H388" s="65">
        <v>7</v>
      </c>
      <c r="I388" s="65" t="s">
        <v>291</v>
      </c>
      <c r="J388" s="65">
        <f>COUNTIF('SUIVI DES VERIFICATIONS'!$A$3:$A$912,'Liste détentions mat2k'!$A388)</f>
        <v>1</v>
      </c>
      <c r="K388" s="66" t="e">
        <f>VLOOKUP('Liste détentions mat2k'!$A388,#REF!,13,FALSE)</f>
        <v>#REF!</v>
      </c>
    </row>
    <row r="389" spans="1:11">
      <c r="A389" s="67" t="str">
        <f>CONCATENATE('Liste détentions mat2k'!$B389,"-",'Liste détentions mat2k'!$D389,"-",'Liste détentions mat2k'!$F389,"-",'Liste détentions mat2k'!$H389)</f>
        <v>43055-60--8</v>
      </c>
      <c r="B389" s="71">
        <v>43055</v>
      </c>
      <c r="C389" s="69" t="s">
        <v>286</v>
      </c>
      <c r="D389" s="69">
        <v>60</v>
      </c>
      <c r="E389" s="69" t="s">
        <v>1171</v>
      </c>
      <c r="F389" s="69"/>
      <c r="G389" s="69"/>
      <c r="H389" s="69">
        <v>8</v>
      </c>
      <c r="I389" s="69" t="s">
        <v>292</v>
      </c>
      <c r="J389" s="69">
        <f>COUNTIF('SUIVI DES VERIFICATIONS'!$A$3:$A$912,'Liste détentions mat2k'!$A389)</f>
        <v>1</v>
      </c>
      <c r="K389" s="70" t="e">
        <f>VLOOKUP('Liste détentions mat2k'!$A389,#REF!,13,FALSE)</f>
        <v>#REF!</v>
      </c>
    </row>
    <row r="390" spans="1:11">
      <c r="A390" s="63" t="str">
        <f>CONCATENATE('Liste détentions mat2k'!$B390,"-",'Liste détentions mat2k'!$D390,"-",'Liste détentions mat2k'!$F390,"-",'Liste détentions mat2k'!$H390)</f>
        <v>43055-60--9</v>
      </c>
      <c r="B390" s="72">
        <v>43055</v>
      </c>
      <c r="C390" s="65" t="s">
        <v>286</v>
      </c>
      <c r="D390" s="65">
        <v>60</v>
      </c>
      <c r="E390" s="65" t="s">
        <v>1171</v>
      </c>
      <c r="F390" s="65"/>
      <c r="G390" s="65"/>
      <c r="H390" s="65">
        <v>9</v>
      </c>
      <c r="I390" s="65" t="s">
        <v>293</v>
      </c>
      <c r="J390" s="65">
        <f>COUNTIF('SUIVI DES VERIFICATIONS'!$A$3:$A$912,'Liste détentions mat2k'!$A390)</f>
        <v>1</v>
      </c>
      <c r="K390" s="66" t="e">
        <f>VLOOKUP('Liste détentions mat2k'!$A390,#REF!,13,FALSE)</f>
        <v>#REF!</v>
      </c>
    </row>
    <row r="391" spans="1:11">
      <c r="A391" s="67" t="str">
        <f>CONCATENATE('Liste détentions mat2k'!$B391,"-",'Liste détentions mat2k'!$D391,"-",'Liste détentions mat2k'!$F391,"-",'Liste détentions mat2k'!$H391)</f>
        <v>43082-10--1</v>
      </c>
      <c r="B391" s="71">
        <v>43082</v>
      </c>
      <c r="C391" s="69" t="s">
        <v>294</v>
      </c>
      <c r="D391" s="69">
        <v>10</v>
      </c>
      <c r="E391" s="69" t="s">
        <v>1163</v>
      </c>
      <c r="F391" s="69"/>
      <c r="G391" s="69"/>
      <c r="H391" s="69">
        <v>1</v>
      </c>
      <c r="I391" s="69" t="s">
        <v>295</v>
      </c>
      <c r="J391" s="69">
        <f>COUNTIF('SUIVI DES VERIFICATIONS'!$A$3:$A$912,'Liste détentions mat2k'!$A391)</f>
        <v>1</v>
      </c>
      <c r="K391" s="70" t="e">
        <f>VLOOKUP('Liste détentions mat2k'!$A391,#REF!,13,FALSE)</f>
        <v>#REF!</v>
      </c>
    </row>
    <row r="392" spans="1:11">
      <c r="A392" s="63" t="str">
        <f>CONCATENATE('Liste détentions mat2k'!$B392,"-",'Liste détentions mat2k'!$D392,"-",'Liste détentions mat2k'!$F392,"-",'Liste détentions mat2k'!$H392)</f>
        <v>43082-10--3</v>
      </c>
      <c r="B392" s="72">
        <v>43082</v>
      </c>
      <c r="C392" s="65" t="s">
        <v>294</v>
      </c>
      <c r="D392" s="65">
        <v>10</v>
      </c>
      <c r="E392" s="65" t="s">
        <v>1163</v>
      </c>
      <c r="F392" s="65"/>
      <c r="G392" s="65"/>
      <c r="H392" s="65">
        <v>3</v>
      </c>
      <c r="I392" s="65" t="s">
        <v>296</v>
      </c>
      <c r="J392" s="65">
        <f>COUNTIF('SUIVI DES VERIFICATIONS'!$A$3:$A$912,'Liste détentions mat2k'!$A392)</f>
        <v>1</v>
      </c>
      <c r="K392" s="66" t="e">
        <f>VLOOKUP('Liste détentions mat2k'!$A392,#REF!,13,FALSE)</f>
        <v>#REF!</v>
      </c>
    </row>
    <row r="393" spans="1:11">
      <c r="A393" s="67" t="str">
        <f>CONCATENATE('Liste détentions mat2k'!$B393,"-",'Liste détentions mat2k'!$D393,"-",'Liste détentions mat2k'!$F393,"-",'Liste détentions mat2k'!$H393)</f>
        <v>43082-10--4</v>
      </c>
      <c r="B393" s="71">
        <v>43082</v>
      </c>
      <c r="C393" s="69" t="s">
        <v>294</v>
      </c>
      <c r="D393" s="69">
        <v>10</v>
      </c>
      <c r="E393" s="69" t="s">
        <v>1163</v>
      </c>
      <c r="F393" s="69"/>
      <c r="G393" s="69"/>
      <c r="H393" s="69">
        <v>4</v>
      </c>
      <c r="I393" s="69" t="s">
        <v>297</v>
      </c>
      <c r="J393" s="69">
        <f>COUNTIF('SUIVI DES VERIFICATIONS'!$A$3:$A$912,'Liste détentions mat2k'!$A393)</f>
        <v>1</v>
      </c>
      <c r="K393" s="70" t="e">
        <f>VLOOKUP('Liste détentions mat2k'!$A393,#REF!,13,FALSE)</f>
        <v>#REF!</v>
      </c>
    </row>
    <row r="394" spans="1:11">
      <c r="A394" s="63" t="str">
        <f>CONCATENATE('Liste détentions mat2k'!$B394,"-",'Liste détentions mat2k'!$D394,"-",'Liste détentions mat2k'!$F394,"-",'Liste détentions mat2k'!$H394)</f>
        <v>43082-11--0</v>
      </c>
      <c r="B394" s="72">
        <v>43082</v>
      </c>
      <c r="C394" s="65" t="s">
        <v>294</v>
      </c>
      <c r="D394" s="65">
        <v>11</v>
      </c>
      <c r="E394" s="65" t="s">
        <v>1283</v>
      </c>
      <c r="F394" s="65"/>
      <c r="G394" s="65"/>
      <c r="H394" s="65">
        <v>0</v>
      </c>
      <c r="I394" s="65" t="s">
        <v>1284</v>
      </c>
      <c r="J394" s="65">
        <f>COUNTIF('SUIVI DES VERIFICATIONS'!$A$3:$A$912,'Liste détentions mat2k'!$A394)</f>
        <v>1</v>
      </c>
      <c r="K394" s="66" t="e">
        <f>VLOOKUP('Liste détentions mat2k'!$A394,#REF!,13,FALSE)</f>
        <v>#REF!</v>
      </c>
    </row>
    <row r="395" spans="1:11">
      <c r="A395" s="67" t="str">
        <f>CONCATENATE('Liste détentions mat2k'!$B395,"-",'Liste détentions mat2k'!$D395,"-",'Liste détentions mat2k'!$F395,"-",'Liste détentions mat2k'!$H395)</f>
        <v>43082-11--1</v>
      </c>
      <c r="B395" s="71">
        <v>43082</v>
      </c>
      <c r="C395" s="69" t="s">
        <v>294</v>
      </c>
      <c r="D395" s="69">
        <v>11</v>
      </c>
      <c r="E395" s="69" t="s">
        <v>1283</v>
      </c>
      <c r="F395" s="69"/>
      <c r="G395" s="69"/>
      <c r="H395" s="69">
        <v>1</v>
      </c>
      <c r="I395" s="69" t="s">
        <v>298</v>
      </c>
      <c r="J395" s="69">
        <f>COUNTIF('SUIVI DES VERIFICATIONS'!$A$3:$A$912,'Liste détentions mat2k'!$A395)</f>
        <v>1</v>
      </c>
      <c r="K395" s="70" t="e">
        <f>VLOOKUP('Liste détentions mat2k'!$A395,#REF!,13,FALSE)</f>
        <v>#REF!</v>
      </c>
    </row>
    <row r="396" spans="1:11">
      <c r="A396" s="63" t="str">
        <f>CONCATENATE('Liste détentions mat2k'!$B396,"-",'Liste détentions mat2k'!$D396,"-",'Liste détentions mat2k'!$F396,"-",'Liste détentions mat2k'!$H396)</f>
        <v>43082-11--3</v>
      </c>
      <c r="B396" s="72">
        <v>43082</v>
      </c>
      <c r="C396" s="65" t="s">
        <v>294</v>
      </c>
      <c r="D396" s="65">
        <v>11</v>
      </c>
      <c r="E396" s="65" t="s">
        <v>1283</v>
      </c>
      <c r="F396" s="65"/>
      <c r="G396" s="65"/>
      <c r="H396" s="65">
        <v>3</v>
      </c>
      <c r="I396" s="65" t="s">
        <v>1285</v>
      </c>
      <c r="J396" s="65">
        <f>COUNTIF('SUIVI DES VERIFICATIONS'!$A$3:$A$912,'Liste détentions mat2k'!$A396)</f>
        <v>1</v>
      </c>
      <c r="K396" s="66" t="e">
        <f>VLOOKUP('Liste détentions mat2k'!$A396,#REF!,13,FALSE)</f>
        <v>#REF!</v>
      </c>
    </row>
    <row r="397" spans="1:11">
      <c r="A397" s="67" t="str">
        <f>CONCATENATE('Liste détentions mat2k'!$B397,"-",'Liste détentions mat2k'!$D397,"-",'Liste détentions mat2k'!$F397,"-",'Liste détentions mat2k'!$H397)</f>
        <v>43082-12--0</v>
      </c>
      <c r="B397" s="71">
        <v>43082</v>
      </c>
      <c r="C397" s="69" t="s">
        <v>294</v>
      </c>
      <c r="D397" s="69">
        <v>12</v>
      </c>
      <c r="E397" s="69" t="s">
        <v>1177</v>
      </c>
      <c r="F397" s="69"/>
      <c r="G397" s="69"/>
      <c r="H397" s="69">
        <v>0</v>
      </c>
      <c r="I397" s="69" t="s">
        <v>62</v>
      </c>
      <c r="J397" s="69">
        <f>COUNTIF('SUIVI DES VERIFICATIONS'!$A$3:$A$912,'Liste détentions mat2k'!$A397)</f>
        <v>1</v>
      </c>
      <c r="K397" s="70" t="e">
        <f>VLOOKUP('Liste détentions mat2k'!$A397,#REF!,13,FALSE)</f>
        <v>#REF!</v>
      </c>
    </row>
    <row r="398" spans="1:11">
      <c r="A398" s="63" t="str">
        <f>CONCATENATE('Liste détentions mat2k'!$B398,"-",'Liste détentions mat2k'!$D398,"-",'Liste détentions mat2k'!$F398,"-",'Liste détentions mat2k'!$H398)</f>
        <v>43082-12--2</v>
      </c>
      <c r="B398" s="72">
        <v>43082</v>
      </c>
      <c r="C398" s="65" t="s">
        <v>294</v>
      </c>
      <c r="D398" s="65">
        <v>12</v>
      </c>
      <c r="E398" s="65" t="s">
        <v>1177</v>
      </c>
      <c r="F398" s="65"/>
      <c r="G398" s="65"/>
      <c r="H398" s="65">
        <v>2</v>
      </c>
      <c r="I398" s="65" t="s">
        <v>61</v>
      </c>
      <c r="J398" s="65">
        <f>COUNTIF('SUIVI DES VERIFICATIONS'!$A$3:$A$912,'Liste détentions mat2k'!$A398)</f>
        <v>1</v>
      </c>
      <c r="K398" s="66" t="e">
        <f>VLOOKUP('Liste détentions mat2k'!$A398,#REF!,13,FALSE)</f>
        <v>#REF!</v>
      </c>
    </row>
    <row r="399" spans="1:11">
      <c r="A399" s="67" t="str">
        <f>CONCATENATE('Liste détentions mat2k'!$B399,"-",'Liste détentions mat2k'!$D399,"-",'Liste détentions mat2k'!$F399,"-",'Liste détentions mat2k'!$H399)</f>
        <v>43082-12--3</v>
      </c>
      <c r="B399" s="71">
        <v>43082</v>
      </c>
      <c r="C399" s="69" t="s">
        <v>294</v>
      </c>
      <c r="D399" s="69">
        <v>12</v>
      </c>
      <c r="E399" s="69" t="s">
        <v>1177</v>
      </c>
      <c r="F399" s="69"/>
      <c r="G399" s="69"/>
      <c r="H399" s="69">
        <v>3</v>
      </c>
      <c r="I399" s="69" t="s">
        <v>1286</v>
      </c>
      <c r="J399" s="69">
        <f>COUNTIF('SUIVI DES VERIFICATIONS'!$A$3:$A$912,'Liste détentions mat2k'!$A399)</f>
        <v>1</v>
      </c>
      <c r="K399" s="70" t="e">
        <f>VLOOKUP('Liste détentions mat2k'!$A399,#REF!,13,FALSE)</f>
        <v>#REF!</v>
      </c>
    </row>
    <row r="400" spans="1:11">
      <c r="A400" s="63" t="str">
        <f>CONCATENATE('Liste détentions mat2k'!$B400,"-",'Liste détentions mat2k'!$D400,"-",'Liste détentions mat2k'!$F400,"-",'Liste détentions mat2k'!$H400)</f>
        <v>43082-12--13</v>
      </c>
      <c r="B400" s="72">
        <v>43082</v>
      </c>
      <c r="C400" s="65" t="s">
        <v>294</v>
      </c>
      <c r="D400" s="65">
        <v>12</v>
      </c>
      <c r="E400" s="65" t="s">
        <v>1177</v>
      </c>
      <c r="F400" s="65"/>
      <c r="G400" s="65"/>
      <c r="H400" s="65">
        <v>13</v>
      </c>
      <c r="I400" s="65" t="s">
        <v>300</v>
      </c>
      <c r="J400" s="65">
        <f>COUNTIF('SUIVI DES VERIFICATIONS'!$A$3:$A$912,'Liste détentions mat2k'!$A400)</f>
        <v>1</v>
      </c>
      <c r="K400" s="66" t="e">
        <f>VLOOKUP('Liste détentions mat2k'!$A400,#REF!,13,FALSE)</f>
        <v>#REF!</v>
      </c>
    </row>
    <row r="401" spans="1:11">
      <c r="A401" s="67" t="str">
        <f>CONCATENATE('Liste détentions mat2k'!$B401,"-",'Liste détentions mat2k'!$D401,"-",'Liste détentions mat2k'!$F401,"-",'Liste détentions mat2k'!$H401)</f>
        <v>43082-12--14</v>
      </c>
      <c r="B401" s="71">
        <v>43082</v>
      </c>
      <c r="C401" s="69" t="s">
        <v>294</v>
      </c>
      <c r="D401" s="69">
        <v>12</v>
      </c>
      <c r="E401" s="69" t="s">
        <v>1177</v>
      </c>
      <c r="F401" s="69"/>
      <c r="G401" s="69"/>
      <c r="H401" s="69">
        <v>14</v>
      </c>
      <c r="I401" s="69" t="s">
        <v>301</v>
      </c>
      <c r="J401" s="69">
        <f>COUNTIF('SUIVI DES VERIFICATIONS'!$A$3:$A$912,'Liste détentions mat2k'!$A401)</f>
        <v>1</v>
      </c>
      <c r="K401" s="70" t="e">
        <f>VLOOKUP('Liste détentions mat2k'!$A401,#REF!,13,FALSE)</f>
        <v>#REF!</v>
      </c>
    </row>
    <row r="402" spans="1:11">
      <c r="A402" s="63" t="str">
        <f>CONCATENATE('Liste détentions mat2k'!$B402,"-",'Liste détentions mat2k'!$D402,"-",'Liste détentions mat2k'!$F402,"-",'Liste détentions mat2k'!$H402)</f>
        <v>43082-13--4</v>
      </c>
      <c r="B402" s="72">
        <v>43082</v>
      </c>
      <c r="C402" s="65" t="s">
        <v>294</v>
      </c>
      <c r="D402" s="65">
        <v>13</v>
      </c>
      <c r="E402" s="65" t="s">
        <v>1287</v>
      </c>
      <c r="F402" s="65"/>
      <c r="G402" s="65"/>
      <c r="H402" s="65">
        <v>4</v>
      </c>
      <c r="I402" s="65" t="s">
        <v>108</v>
      </c>
      <c r="J402" s="65">
        <f>COUNTIF('SUIVI DES VERIFICATIONS'!$A$3:$A$912,'Liste détentions mat2k'!$A402)</f>
        <v>1</v>
      </c>
      <c r="K402" s="66" t="e">
        <f>VLOOKUP('Liste détentions mat2k'!$A402,#REF!,13,FALSE)</f>
        <v>#REF!</v>
      </c>
    </row>
    <row r="403" spans="1:11">
      <c r="A403" s="67" t="str">
        <f>CONCATENATE('Liste détentions mat2k'!$B403,"-",'Liste détentions mat2k'!$D403,"-",'Liste détentions mat2k'!$F403,"-",'Liste détentions mat2k'!$H403)</f>
        <v>43082-13--5</v>
      </c>
      <c r="B403" s="71">
        <v>43082</v>
      </c>
      <c r="C403" s="69" t="s">
        <v>294</v>
      </c>
      <c r="D403" s="69">
        <v>13</v>
      </c>
      <c r="E403" s="69" t="s">
        <v>1287</v>
      </c>
      <c r="F403" s="69"/>
      <c r="G403" s="69"/>
      <c r="H403" s="69">
        <v>5</v>
      </c>
      <c r="I403" s="69" t="s">
        <v>1193</v>
      </c>
      <c r="J403" s="69">
        <f>COUNTIF('SUIVI DES VERIFICATIONS'!$A$3:$A$912,'Liste détentions mat2k'!$A403)</f>
        <v>1</v>
      </c>
      <c r="K403" s="70" t="e">
        <f>VLOOKUP('Liste détentions mat2k'!$A403,#REF!,13,FALSE)</f>
        <v>#REF!</v>
      </c>
    </row>
    <row r="404" spans="1:11">
      <c r="A404" s="63" t="str">
        <f>CONCATENATE('Liste détentions mat2k'!$B404,"-",'Liste détentions mat2k'!$D404,"-",'Liste détentions mat2k'!$F404,"-",'Liste détentions mat2k'!$H404)</f>
        <v>43082-13--6</v>
      </c>
      <c r="B404" s="72">
        <v>43082</v>
      </c>
      <c r="C404" s="65" t="s">
        <v>294</v>
      </c>
      <c r="D404" s="65">
        <v>13</v>
      </c>
      <c r="E404" s="65" t="s">
        <v>1287</v>
      </c>
      <c r="F404" s="65"/>
      <c r="G404" s="65"/>
      <c r="H404" s="65">
        <v>6</v>
      </c>
      <c r="I404" s="65" t="s">
        <v>303</v>
      </c>
      <c r="J404" s="65">
        <f>COUNTIF('SUIVI DES VERIFICATIONS'!$A$3:$A$912,'Liste détentions mat2k'!$A404)</f>
        <v>1</v>
      </c>
      <c r="K404" s="66" t="e">
        <f>VLOOKUP('Liste détentions mat2k'!$A404,#REF!,13,FALSE)</f>
        <v>#REF!</v>
      </c>
    </row>
    <row r="405" spans="1:11">
      <c r="A405" s="67" t="str">
        <f>CONCATENATE('Liste détentions mat2k'!$B405,"-",'Liste détentions mat2k'!$D405,"-",'Liste détentions mat2k'!$F405,"-",'Liste détentions mat2k'!$H405)</f>
        <v>43082-13--7</v>
      </c>
      <c r="B405" s="71">
        <v>43082</v>
      </c>
      <c r="C405" s="69" t="s">
        <v>294</v>
      </c>
      <c r="D405" s="69">
        <v>13</v>
      </c>
      <c r="E405" s="69" t="s">
        <v>1287</v>
      </c>
      <c r="F405" s="69"/>
      <c r="G405" s="69"/>
      <c r="H405" s="69">
        <v>7</v>
      </c>
      <c r="I405" s="69" t="s">
        <v>1288</v>
      </c>
      <c r="J405" s="69">
        <f>COUNTIF('SUIVI DES VERIFICATIONS'!$A$3:$A$912,'Liste détentions mat2k'!$A405)</f>
        <v>1</v>
      </c>
      <c r="K405" s="70" t="e">
        <f>VLOOKUP('Liste détentions mat2k'!$A405,#REF!,13,FALSE)</f>
        <v>#REF!</v>
      </c>
    </row>
    <row r="406" spans="1:11">
      <c r="A406" s="63" t="str">
        <f>CONCATENATE('Liste détentions mat2k'!$B406,"-",'Liste détentions mat2k'!$D406,"-",'Liste détentions mat2k'!$F406,"-",'Liste détentions mat2k'!$H406)</f>
        <v>43082-13--9</v>
      </c>
      <c r="B406" s="72">
        <v>43082</v>
      </c>
      <c r="C406" s="65" t="s">
        <v>294</v>
      </c>
      <c r="D406" s="65">
        <v>13</v>
      </c>
      <c r="E406" s="65" t="s">
        <v>1287</v>
      </c>
      <c r="F406" s="65"/>
      <c r="G406" s="65"/>
      <c r="H406" s="65">
        <v>9</v>
      </c>
      <c r="I406" s="65" t="s">
        <v>84</v>
      </c>
      <c r="J406" s="65">
        <f>COUNTIF('SUIVI DES VERIFICATIONS'!$A$3:$A$912,'Liste détentions mat2k'!$A406)</f>
        <v>1</v>
      </c>
      <c r="K406" s="66" t="e">
        <f>VLOOKUP('Liste détentions mat2k'!$A406,#REF!,13,FALSE)</f>
        <v>#REF!</v>
      </c>
    </row>
    <row r="407" spans="1:11">
      <c r="A407" s="67" t="str">
        <f>CONCATENATE('Liste détentions mat2k'!$B407,"-",'Liste détentions mat2k'!$D407,"-",'Liste détentions mat2k'!$F407,"-",'Liste détentions mat2k'!$H407)</f>
        <v>43082-13--10</v>
      </c>
      <c r="B407" s="71">
        <v>43082</v>
      </c>
      <c r="C407" s="69" t="s">
        <v>294</v>
      </c>
      <c r="D407" s="69">
        <v>13</v>
      </c>
      <c r="E407" s="69" t="s">
        <v>1287</v>
      </c>
      <c r="F407" s="69"/>
      <c r="G407" s="69"/>
      <c r="H407" s="69">
        <v>10</v>
      </c>
      <c r="I407" s="69" t="s">
        <v>78</v>
      </c>
      <c r="J407" s="69">
        <f>COUNTIF('SUIVI DES VERIFICATIONS'!$A$3:$A$912,'Liste détentions mat2k'!$A407)</f>
        <v>1</v>
      </c>
      <c r="K407" s="70" t="e">
        <f>VLOOKUP('Liste détentions mat2k'!$A407,#REF!,13,FALSE)</f>
        <v>#REF!</v>
      </c>
    </row>
    <row r="408" spans="1:11">
      <c r="A408" s="63" t="str">
        <f>CONCATENATE('Liste détentions mat2k'!$B408,"-",'Liste détentions mat2k'!$D408,"-",'Liste détentions mat2k'!$F408,"-",'Liste détentions mat2k'!$H408)</f>
        <v>43082-13--11</v>
      </c>
      <c r="B408" s="72">
        <v>43082</v>
      </c>
      <c r="C408" s="65" t="s">
        <v>294</v>
      </c>
      <c r="D408" s="65">
        <v>13</v>
      </c>
      <c r="E408" s="65" t="s">
        <v>1287</v>
      </c>
      <c r="F408" s="65"/>
      <c r="G408" s="65"/>
      <c r="H408" s="65">
        <v>11</v>
      </c>
      <c r="I408" s="65" t="s">
        <v>302</v>
      </c>
      <c r="J408" s="65">
        <f>COUNTIF('SUIVI DES VERIFICATIONS'!$A$3:$A$912,'Liste détentions mat2k'!$A408)</f>
        <v>1</v>
      </c>
      <c r="K408" s="66" t="e">
        <f>VLOOKUP('Liste détentions mat2k'!$A408,#REF!,13,FALSE)</f>
        <v>#REF!</v>
      </c>
    </row>
    <row r="409" spans="1:11">
      <c r="A409" s="67" t="str">
        <f>CONCATENATE('Liste détentions mat2k'!$B409,"-",'Liste détentions mat2k'!$D409,"-",'Liste détentions mat2k'!$F409,"-",'Liste détentions mat2k'!$H409)</f>
        <v>43082-13--12</v>
      </c>
      <c r="B409" s="71">
        <v>43082</v>
      </c>
      <c r="C409" s="69" t="s">
        <v>294</v>
      </c>
      <c r="D409" s="69">
        <v>13</v>
      </c>
      <c r="E409" s="69" t="s">
        <v>1287</v>
      </c>
      <c r="F409" s="69"/>
      <c r="G409" s="69"/>
      <c r="H409" s="69">
        <v>12</v>
      </c>
      <c r="I409" s="69" t="s">
        <v>59</v>
      </c>
      <c r="J409" s="69">
        <f>COUNTIF('SUIVI DES VERIFICATIONS'!$A$3:$A$912,'Liste détentions mat2k'!$A409)</f>
        <v>1</v>
      </c>
      <c r="K409" s="70" t="e">
        <f>VLOOKUP('Liste détentions mat2k'!$A409,#REF!,13,FALSE)</f>
        <v>#REF!</v>
      </c>
    </row>
    <row r="410" spans="1:11">
      <c r="A410" s="63" t="str">
        <f>CONCATENATE('Liste détentions mat2k'!$B410,"-",'Liste détentions mat2k'!$D410,"-",'Liste détentions mat2k'!$F410,"-",'Liste détentions mat2k'!$H410)</f>
        <v>43098-11--0</v>
      </c>
      <c r="B410" s="72">
        <v>43098</v>
      </c>
      <c r="C410" s="65" t="s">
        <v>304</v>
      </c>
      <c r="D410" s="65">
        <v>11</v>
      </c>
      <c r="E410" s="65" t="s">
        <v>1289</v>
      </c>
      <c r="F410" s="65"/>
      <c r="G410" s="65"/>
      <c r="H410" s="65">
        <v>0</v>
      </c>
      <c r="I410" s="65" t="s">
        <v>48</v>
      </c>
      <c r="J410" s="65">
        <f>COUNTIF('SUIVI DES VERIFICATIONS'!$A$3:$A$912,'Liste détentions mat2k'!$A410)</f>
        <v>1</v>
      </c>
      <c r="K410" s="66" t="e">
        <f>VLOOKUP('Liste détentions mat2k'!$A410,#REF!,13,FALSE)</f>
        <v>#REF!</v>
      </c>
    </row>
    <row r="411" spans="1:11">
      <c r="A411" s="67" t="str">
        <f>CONCATENATE('Liste détentions mat2k'!$B411,"-",'Liste détentions mat2k'!$D411,"-",'Liste détentions mat2k'!$F411,"-",'Liste détentions mat2k'!$H411)</f>
        <v>43098-11--1</v>
      </c>
      <c r="B411" s="71">
        <v>43098</v>
      </c>
      <c r="C411" s="69" t="s">
        <v>304</v>
      </c>
      <c r="D411" s="69">
        <v>11</v>
      </c>
      <c r="E411" s="69" t="s">
        <v>1289</v>
      </c>
      <c r="F411" s="69"/>
      <c r="G411" s="69"/>
      <c r="H411" s="69">
        <v>1</v>
      </c>
      <c r="I411" s="69" t="s">
        <v>1290</v>
      </c>
      <c r="J411" s="69">
        <f>COUNTIF('SUIVI DES VERIFICATIONS'!$A$3:$A$912,'Liste détentions mat2k'!$A411)</f>
        <v>1</v>
      </c>
      <c r="K411" s="70" t="e">
        <f>VLOOKUP('Liste détentions mat2k'!$A411,#REF!,13,FALSE)</f>
        <v>#REF!</v>
      </c>
    </row>
    <row r="412" spans="1:11">
      <c r="A412" s="63" t="str">
        <f>CONCATENATE('Liste détentions mat2k'!$B412,"-",'Liste détentions mat2k'!$D412,"-",'Liste détentions mat2k'!$F412,"-",'Liste détentions mat2k'!$H412)</f>
        <v>43098-11--2</v>
      </c>
      <c r="B412" s="72">
        <v>43098</v>
      </c>
      <c r="C412" s="65" t="s">
        <v>304</v>
      </c>
      <c r="D412" s="65">
        <v>11</v>
      </c>
      <c r="E412" s="65" t="s">
        <v>1289</v>
      </c>
      <c r="F412" s="65"/>
      <c r="G412" s="65"/>
      <c r="H412" s="65">
        <v>2</v>
      </c>
      <c r="I412" s="65" t="s">
        <v>1291</v>
      </c>
      <c r="J412" s="65">
        <f>COUNTIF('SUIVI DES VERIFICATIONS'!$A$3:$A$912,'Liste détentions mat2k'!$A412)</f>
        <v>1</v>
      </c>
      <c r="K412" s="66" t="e">
        <f>VLOOKUP('Liste détentions mat2k'!$A412,#REF!,13,FALSE)</f>
        <v>#REF!</v>
      </c>
    </row>
    <row r="413" spans="1:11">
      <c r="A413" s="67" t="str">
        <f>CONCATENATE('Liste détentions mat2k'!$B413,"-",'Liste détentions mat2k'!$D413,"-",'Liste détentions mat2k'!$F413,"-",'Liste détentions mat2k'!$H413)</f>
        <v>43098-11--3</v>
      </c>
      <c r="B413" s="71">
        <v>43098</v>
      </c>
      <c r="C413" s="69" t="s">
        <v>304</v>
      </c>
      <c r="D413" s="69">
        <v>11</v>
      </c>
      <c r="E413" s="69" t="s">
        <v>1289</v>
      </c>
      <c r="F413" s="69"/>
      <c r="G413" s="69"/>
      <c r="H413" s="69">
        <v>3</v>
      </c>
      <c r="I413" s="69" t="s">
        <v>78</v>
      </c>
      <c r="J413" s="69">
        <f>COUNTIF('SUIVI DES VERIFICATIONS'!$A$3:$A$912,'Liste détentions mat2k'!$A413)</f>
        <v>1</v>
      </c>
      <c r="K413" s="70" t="e">
        <f>VLOOKUP('Liste détentions mat2k'!$A413,#REF!,13,FALSE)</f>
        <v>#REF!</v>
      </c>
    </row>
    <row r="414" spans="1:11">
      <c r="A414" s="63" t="str">
        <f>CONCATENATE('Liste détentions mat2k'!$B414,"-",'Liste détentions mat2k'!$D414,"-",'Liste détentions mat2k'!$F414,"-",'Liste détentions mat2k'!$H414)</f>
        <v>43098-11--6</v>
      </c>
      <c r="B414" s="72">
        <v>43098</v>
      </c>
      <c r="C414" s="65" t="s">
        <v>304</v>
      </c>
      <c r="D414" s="65">
        <v>11</v>
      </c>
      <c r="E414" s="65" t="s">
        <v>1289</v>
      </c>
      <c r="F414" s="65"/>
      <c r="G414" s="65"/>
      <c r="H414" s="65">
        <v>6</v>
      </c>
      <c r="I414" s="65" t="s">
        <v>1292</v>
      </c>
      <c r="J414" s="65">
        <f>COUNTIF('SUIVI DES VERIFICATIONS'!$A$3:$A$912,'Liste détentions mat2k'!$A414)</f>
        <v>1</v>
      </c>
      <c r="K414" s="66" t="e">
        <f>VLOOKUP('Liste détentions mat2k'!$A414,#REF!,13,FALSE)</f>
        <v>#REF!</v>
      </c>
    </row>
    <row r="415" spans="1:11">
      <c r="A415" s="67" t="str">
        <f>CONCATENATE('Liste détentions mat2k'!$B415,"-",'Liste détentions mat2k'!$D415,"-",'Liste détentions mat2k'!$F415,"-",'Liste détentions mat2k'!$H415)</f>
        <v>43098-11--7</v>
      </c>
      <c r="B415" s="71">
        <v>43098</v>
      </c>
      <c r="C415" s="69" t="s">
        <v>304</v>
      </c>
      <c r="D415" s="69">
        <v>11</v>
      </c>
      <c r="E415" s="69" t="s">
        <v>1289</v>
      </c>
      <c r="F415" s="69"/>
      <c r="G415" s="69"/>
      <c r="H415" s="69">
        <v>7</v>
      </c>
      <c r="I415" s="69" t="s">
        <v>1293</v>
      </c>
      <c r="J415" s="69">
        <f>COUNTIF('SUIVI DES VERIFICATIONS'!$A$3:$A$912,'Liste détentions mat2k'!$A415)</f>
        <v>1</v>
      </c>
      <c r="K415" s="70" t="e">
        <f>VLOOKUP('Liste détentions mat2k'!$A415,#REF!,13,FALSE)</f>
        <v>#REF!</v>
      </c>
    </row>
    <row r="416" spans="1:11">
      <c r="A416" s="63" t="str">
        <f>CONCATENATE('Liste détentions mat2k'!$B416,"-",'Liste détentions mat2k'!$D416,"-",'Liste détentions mat2k'!$F416,"-",'Liste détentions mat2k'!$H416)</f>
        <v>43098-11--8</v>
      </c>
      <c r="B416" s="72">
        <v>43098</v>
      </c>
      <c r="C416" s="65" t="s">
        <v>304</v>
      </c>
      <c r="D416" s="65">
        <v>11</v>
      </c>
      <c r="E416" s="65" t="s">
        <v>1289</v>
      </c>
      <c r="F416" s="65"/>
      <c r="G416" s="65"/>
      <c r="H416" s="65">
        <v>8</v>
      </c>
      <c r="I416" s="65" t="s">
        <v>1193</v>
      </c>
      <c r="J416" s="65">
        <f>COUNTIF('SUIVI DES VERIFICATIONS'!$A$3:$A$912,'Liste détentions mat2k'!$A416)</f>
        <v>1</v>
      </c>
      <c r="K416" s="66" t="e">
        <f>VLOOKUP('Liste détentions mat2k'!$A416,#REF!,13,FALSE)</f>
        <v>#REF!</v>
      </c>
    </row>
    <row r="417" spans="1:11">
      <c r="A417" s="67" t="str">
        <f>CONCATENATE('Liste détentions mat2k'!$B417,"-",'Liste détentions mat2k'!$D417,"-",'Liste détentions mat2k'!$F417,"-",'Liste détentions mat2k'!$H417)</f>
        <v>43098-11--9</v>
      </c>
      <c r="B417" s="71">
        <v>43098</v>
      </c>
      <c r="C417" s="69" t="s">
        <v>304</v>
      </c>
      <c r="D417" s="69">
        <v>11</v>
      </c>
      <c r="E417" s="69" t="s">
        <v>1289</v>
      </c>
      <c r="F417" s="69"/>
      <c r="G417" s="69"/>
      <c r="H417" s="69">
        <v>9</v>
      </c>
      <c r="I417" s="69" t="s">
        <v>134</v>
      </c>
      <c r="J417" s="69">
        <f>COUNTIF('SUIVI DES VERIFICATIONS'!$A$3:$A$912,'Liste détentions mat2k'!$A417)</f>
        <v>1</v>
      </c>
      <c r="K417" s="70" t="e">
        <f>VLOOKUP('Liste détentions mat2k'!$A417,#REF!,13,FALSE)</f>
        <v>#REF!</v>
      </c>
    </row>
    <row r="418" spans="1:11">
      <c r="A418" s="63" t="str">
        <f>CONCATENATE('Liste détentions mat2k'!$B418,"-",'Liste détentions mat2k'!$D418,"-",'Liste détentions mat2k'!$F418,"-",'Liste détentions mat2k'!$H418)</f>
        <v>43098-11--10</v>
      </c>
      <c r="B418" s="72">
        <v>43098</v>
      </c>
      <c r="C418" s="65" t="s">
        <v>304</v>
      </c>
      <c r="D418" s="65">
        <v>11</v>
      </c>
      <c r="E418" s="65" t="s">
        <v>1289</v>
      </c>
      <c r="F418" s="65"/>
      <c r="G418" s="65"/>
      <c r="H418" s="65">
        <v>10</v>
      </c>
      <c r="I418" s="65" t="s">
        <v>1294</v>
      </c>
      <c r="J418" s="65">
        <f>COUNTIF('SUIVI DES VERIFICATIONS'!$A$3:$A$912,'Liste détentions mat2k'!$A418)</f>
        <v>1</v>
      </c>
      <c r="K418" s="66" t="e">
        <f>VLOOKUP('Liste détentions mat2k'!$A418,#REF!,13,FALSE)</f>
        <v>#REF!</v>
      </c>
    </row>
    <row r="419" spans="1:11">
      <c r="A419" s="67" t="str">
        <f>CONCATENATE('Liste détentions mat2k'!$B419,"-",'Liste détentions mat2k'!$D419,"-",'Liste détentions mat2k'!$F419,"-",'Liste détentions mat2k'!$H419)</f>
        <v>43098-11--11</v>
      </c>
      <c r="B419" s="71">
        <v>43098</v>
      </c>
      <c r="C419" s="69" t="s">
        <v>304</v>
      </c>
      <c r="D419" s="69">
        <v>11</v>
      </c>
      <c r="E419" s="69" t="s">
        <v>1289</v>
      </c>
      <c r="F419" s="69"/>
      <c r="G419" s="69"/>
      <c r="H419" s="69">
        <v>11</v>
      </c>
      <c r="I419" s="69" t="s">
        <v>1295</v>
      </c>
      <c r="J419" s="69">
        <f>COUNTIF('SUIVI DES VERIFICATIONS'!$A$3:$A$912,'Liste détentions mat2k'!$A419)</f>
        <v>1</v>
      </c>
      <c r="K419" s="70" t="e">
        <f>VLOOKUP('Liste détentions mat2k'!$A419,#REF!,13,FALSE)</f>
        <v>#REF!</v>
      </c>
    </row>
    <row r="420" spans="1:11">
      <c r="A420" s="63" t="str">
        <f>CONCATENATE('Liste détentions mat2k'!$B420,"-",'Liste détentions mat2k'!$D420,"-",'Liste détentions mat2k'!$F420,"-",'Liste détentions mat2k'!$H420)</f>
        <v>43098-12--0</v>
      </c>
      <c r="B420" s="72">
        <v>43098</v>
      </c>
      <c r="C420" s="65" t="s">
        <v>304</v>
      </c>
      <c r="D420" s="65">
        <v>12</v>
      </c>
      <c r="E420" s="65" t="s">
        <v>1296</v>
      </c>
      <c r="F420" s="65"/>
      <c r="G420" s="65"/>
      <c r="H420" s="65">
        <v>0</v>
      </c>
      <c r="I420" s="65" t="s">
        <v>305</v>
      </c>
      <c r="J420" s="65">
        <f>COUNTIF('SUIVI DES VERIFICATIONS'!$A$3:$A$912,'Liste détentions mat2k'!$A420)</f>
        <v>1</v>
      </c>
      <c r="K420" s="66" t="e">
        <f>VLOOKUP('Liste détentions mat2k'!$A420,#REF!,13,FALSE)</f>
        <v>#REF!</v>
      </c>
    </row>
    <row r="421" spans="1:11">
      <c r="A421" s="67" t="str">
        <f>CONCATENATE('Liste détentions mat2k'!$B421,"-",'Liste détentions mat2k'!$D421,"-",'Liste détentions mat2k'!$F421,"-",'Liste détentions mat2k'!$H421)</f>
        <v>43098-12--1</v>
      </c>
      <c r="B421" s="71">
        <v>43098</v>
      </c>
      <c r="C421" s="69" t="s">
        <v>304</v>
      </c>
      <c r="D421" s="69">
        <v>12</v>
      </c>
      <c r="E421" s="69" t="s">
        <v>1296</v>
      </c>
      <c r="F421" s="69"/>
      <c r="G421" s="69"/>
      <c r="H421" s="69">
        <v>1</v>
      </c>
      <c r="I421" s="69" t="s">
        <v>306</v>
      </c>
      <c r="J421" s="69">
        <f>COUNTIF('SUIVI DES VERIFICATIONS'!$A$3:$A$912,'Liste détentions mat2k'!$A421)</f>
        <v>1</v>
      </c>
      <c r="K421" s="70" t="e">
        <f>VLOOKUP('Liste détentions mat2k'!$A421,#REF!,13,FALSE)</f>
        <v>#REF!</v>
      </c>
    </row>
    <row r="422" spans="1:11">
      <c r="A422" s="63" t="str">
        <f>CONCATENATE('Liste détentions mat2k'!$B422,"-",'Liste détentions mat2k'!$D422,"-",'Liste détentions mat2k'!$F422,"-",'Liste détentions mat2k'!$H422)</f>
        <v>43098-12--2</v>
      </c>
      <c r="B422" s="72">
        <v>43098</v>
      </c>
      <c r="C422" s="65" t="s">
        <v>304</v>
      </c>
      <c r="D422" s="65">
        <v>12</v>
      </c>
      <c r="E422" s="65" t="s">
        <v>1296</v>
      </c>
      <c r="F422" s="65"/>
      <c r="G422" s="65"/>
      <c r="H422" s="65">
        <v>2</v>
      </c>
      <c r="I422" s="65" t="s">
        <v>48</v>
      </c>
      <c r="J422" s="65">
        <f>COUNTIF('SUIVI DES VERIFICATIONS'!$A$3:$A$912,'Liste détentions mat2k'!$A422)</f>
        <v>1</v>
      </c>
      <c r="K422" s="66" t="e">
        <f>VLOOKUP('Liste détentions mat2k'!$A422,#REF!,13,FALSE)</f>
        <v>#REF!</v>
      </c>
    </row>
    <row r="423" spans="1:11">
      <c r="A423" s="67" t="str">
        <f>CONCATENATE('Liste détentions mat2k'!$B423,"-",'Liste détentions mat2k'!$D423,"-",'Liste détentions mat2k'!$F423,"-",'Liste détentions mat2k'!$H423)</f>
        <v>43098-12--3</v>
      </c>
      <c r="B423" s="71">
        <v>43098</v>
      </c>
      <c r="C423" s="69" t="s">
        <v>304</v>
      </c>
      <c r="D423" s="69">
        <v>12</v>
      </c>
      <c r="E423" s="69" t="s">
        <v>1296</v>
      </c>
      <c r="F423" s="69"/>
      <c r="G423" s="69"/>
      <c r="H423" s="69">
        <v>3</v>
      </c>
      <c r="I423" s="69" t="s">
        <v>116</v>
      </c>
      <c r="J423" s="69">
        <f>COUNTIF('SUIVI DES VERIFICATIONS'!$A$3:$A$912,'Liste détentions mat2k'!$A423)</f>
        <v>1</v>
      </c>
      <c r="K423" s="70" t="e">
        <f>VLOOKUP('Liste détentions mat2k'!$A423,#REF!,13,FALSE)</f>
        <v>#REF!</v>
      </c>
    </row>
    <row r="424" spans="1:11">
      <c r="A424" s="63" t="str">
        <f>CONCATENATE('Liste détentions mat2k'!$B424,"-",'Liste détentions mat2k'!$D424,"-",'Liste détentions mat2k'!$F424,"-",'Liste détentions mat2k'!$H424)</f>
        <v>43098-12--4</v>
      </c>
      <c r="B424" s="72">
        <v>43098</v>
      </c>
      <c r="C424" s="65" t="s">
        <v>304</v>
      </c>
      <c r="D424" s="65">
        <v>12</v>
      </c>
      <c r="E424" s="65" t="s">
        <v>1296</v>
      </c>
      <c r="F424" s="65"/>
      <c r="G424" s="65"/>
      <c r="H424" s="65">
        <v>4</v>
      </c>
      <c r="I424" s="65" t="s">
        <v>141</v>
      </c>
      <c r="J424" s="65">
        <f>COUNTIF('SUIVI DES VERIFICATIONS'!$A$3:$A$912,'Liste détentions mat2k'!$A424)</f>
        <v>1</v>
      </c>
      <c r="K424" s="66" t="e">
        <f>VLOOKUP('Liste détentions mat2k'!$A424,#REF!,13,FALSE)</f>
        <v>#REF!</v>
      </c>
    </row>
    <row r="425" spans="1:11">
      <c r="A425" s="67" t="str">
        <f>CONCATENATE('Liste détentions mat2k'!$B425,"-",'Liste détentions mat2k'!$D425,"-",'Liste détentions mat2k'!$F425,"-",'Liste détentions mat2k'!$H425)</f>
        <v>43098-12--5</v>
      </c>
      <c r="B425" s="71">
        <v>43098</v>
      </c>
      <c r="C425" s="69" t="s">
        <v>304</v>
      </c>
      <c r="D425" s="69">
        <v>12</v>
      </c>
      <c r="E425" s="69" t="s">
        <v>1296</v>
      </c>
      <c r="F425" s="69"/>
      <c r="G425" s="69"/>
      <c r="H425" s="69">
        <v>5</v>
      </c>
      <c r="I425" s="69" t="s">
        <v>308</v>
      </c>
      <c r="J425" s="69">
        <f>COUNTIF('SUIVI DES VERIFICATIONS'!$A$3:$A$912,'Liste détentions mat2k'!$A425)</f>
        <v>1</v>
      </c>
      <c r="K425" s="70" t="e">
        <f>VLOOKUP('Liste détentions mat2k'!$A425,#REF!,13,FALSE)</f>
        <v>#REF!</v>
      </c>
    </row>
    <row r="426" spans="1:11">
      <c r="A426" s="63" t="str">
        <f>CONCATENATE('Liste détentions mat2k'!$B426,"-",'Liste détentions mat2k'!$D426,"-",'Liste détentions mat2k'!$F426,"-",'Liste détentions mat2k'!$H426)</f>
        <v>43098-12--8</v>
      </c>
      <c r="B426" s="72">
        <v>43098</v>
      </c>
      <c r="C426" s="65" t="s">
        <v>304</v>
      </c>
      <c r="D426" s="65">
        <v>12</v>
      </c>
      <c r="E426" s="65" t="s">
        <v>1296</v>
      </c>
      <c r="F426" s="65"/>
      <c r="G426" s="65"/>
      <c r="H426" s="65">
        <v>8</v>
      </c>
      <c r="I426" s="65" t="s">
        <v>50</v>
      </c>
      <c r="J426" s="65">
        <f>COUNTIF('SUIVI DES VERIFICATIONS'!$A$3:$A$912,'Liste détentions mat2k'!$A426)</f>
        <v>1</v>
      </c>
      <c r="K426" s="66" t="e">
        <f>VLOOKUP('Liste détentions mat2k'!$A426,#REF!,13,FALSE)</f>
        <v>#REF!</v>
      </c>
    </row>
    <row r="427" spans="1:11">
      <c r="A427" s="67" t="str">
        <f>CONCATENATE('Liste détentions mat2k'!$B427,"-",'Liste détentions mat2k'!$D427,"-",'Liste détentions mat2k'!$F427,"-",'Liste détentions mat2k'!$H427)</f>
        <v>43098-12--10</v>
      </c>
      <c r="B427" s="71">
        <v>43098</v>
      </c>
      <c r="C427" s="69" t="s">
        <v>304</v>
      </c>
      <c r="D427" s="69">
        <v>12</v>
      </c>
      <c r="E427" s="69" t="s">
        <v>1296</v>
      </c>
      <c r="F427" s="69"/>
      <c r="G427" s="69"/>
      <c r="H427" s="69">
        <v>10</v>
      </c>
      <c r="I427" s="69" t="s">
        <v>307</v>
      </c>
      <c r="J427" s="69">
        <f>COUNTIF('SUIVI DES VERIFICATIONS'!$A$3:$A$912,'Liste détentions mat2k'!$A427)</f>
        <v>1</v>
      </c>
      <c r="K427" s="70" t="e">
        <f>VLOOKUP('Liste détentions mat2k'!$A427,#REF!,13,FALSE)</f>
        <v>#REF!</v>
      </c>
    </row>
    <row r="428" spans="1:11">
      <c r="A428" s="63" t="str">
        <f>CONCATENATE('Liste détentions mat2k'!$B428,"-",'Liste détentions mat2k'!$D428,"-",'Liste détentions mat2k'!$F428,"-",'Liste détentions mat2k'!$H428)</f>
        <v>43098-13--0</v>
      </c>
      <c r="B428" s="72">
        <v>43098</v>
      </c>
      <c r="C428" s="65" t="s">
        <v>304</v>
      </c>
      <c r="D428" s="65">
        <v>13</v>
      </c>
      <c r="E428" s="65" t="s">
        <v>1297</v>
      </c>
      <c r="F428" s="65"/>
      <c r="G428" s="65"/>
      <c r="H428" s="65">
        <v>0</v>
      </c>
      <c r="I428" s="65" t="s">
        <v>309</v>
      </c>
      <c r="J428" s="65">
        <f>COUNTIF('SUIVI DES VERIFICATIONS'!$A$3:$A$912,'Liste détentions mat2k'!$A428)</f>
        <v>1</v>
      </c>
      <c r="K428" s="66" t="e">
        <f>VLOOKUP('Liste détentions mat2k'!$A428,#REF!,13,FALSE)</f>
        <v>#REF!</v>
      </c>
    </row>
    <row r="429" spans="1:11">
      <c r="A429" s="67" t="str">
        <f>CONCATENATE('Liste détentions mat2k'!$B429,"-",'Liste détentions mat2k'!$D429,"-",'Liste détentions mat2k'!$F429,"-",'Liste détentions mat2k'!$H429)</f>
        <v>43098-13--1</v>
      </c>
      <c r="B429" s="71">
        <v>43098</v>
      </c>
      <c r="C429" s="69" t="s">
        <v>304</v>
      </c>
      <c r="D429" s="69">
        <v>13</v>
      </c>
      <c r="E429" s="69" t="s">
        <v>1297</v>
      </c>
      <c r="F429" s="69"/>
      <c r="G429" s="69"/>
      <c r="H429" s="69">
        <v>1</v>
      </c>
      <c r="I429" s="69" t="s">
        <v>48</v>
      </c>
      <c r="J429" s="69">
        <f>COUNTIF('SUIVI DES VERIFICATIONS'!$A$3:$A$912,'Liste détentions mat2k'!$A429)</f>
        <v>1</v>
      </c>
      <c r="K429" s="70" t="e">
        <f>VLOOKUP('Liste détentions mat2k'!$A429,#REF!,13,FALSE)</f>
        <v>#REF!</v>
      </c>
    </row>
    <row r="430" spans="1:11">
      <c r="A430" s="63" t="str">
        <f>CONCATENATE('Liste détentions mat2k'!$B430,"-",'Liste détentions mat2k'!$D430,"-",'Liste détentions mat2k'!$F430,"-",'Liste détentions mat2k'!$H430)</f>
        <v>43098-13--5</v>
      </c>
      <c r="B430" s="72">
        <v>43098</v>
      </c>
      <c r="C430" s="65" t="s">
        <v>304</v>
      </c>
      <c r="D430" s="65">
        <v>13</v>
      </c>
      <c r="E430" s="65" t="s">
        <v>1297</v>
      </c>
      <c r="F430" s="65"/>
      <c r="G430" s="65"/>
      <c r="H430" s="65">
        <v>5</v>
      </c>
      <c r="I430" s="65" t="s">
        <v>305</v>
      </c>
      <c r="J430" s="65">
        <f>COUNTIF('SUIVI DES VERIFICATIONS'!$A$3:$A$912,'Liste détentions mat2k'!$A430)</f>
        <v>1</v>
      </c>
      <c r="K430" s="66" t="e">
        <f>VLOOKUP('Liste détentions mat2k'!$A430,#REF!,13,FALSE)</f>
        <v>#REF!</v>
      </c>
    </row>
    <row r="431" spans="1:11">
      <c r="A431" s="67" t="str">
        <f>CONCATENATE('Liste détentions mat2k'!$B431,"-",'Liste détentions mat2k'!$D431,"-",'Liste détentions mat2k'!$F431,"-",'Liste détentions mat2k'!$H431)</f>
        <v>43098-13--11</v>
      </c>
      <c r="B431" s="71">
        <v>43098</v>
      </c>
      <c r="C431" s="69" t="s">
        <v>304</v>
      </c>
      <c r="D431" s="69">
        <v>13</v>
      </c>
      <c r="E431" s="69" t="s">
        <v>1297</v>
      </c>
      <c r="F431" s="69"/>
      <c r="G431" s="69"/>
      <c r="H431" s="69">
        <v>11</v>
      </c>
      <c r="I431" s="69" t="s">
        <v>310</v>
      </c>
      <c r="J431" s="69">
        <f>COUNTIF('SUIVI DES VERIFICATIONS'!$A$3:$A$912,'Liste détentions mat2k'!$A431)</f>
        <v>1</v>
      </c>
      <c r="K431" s="70" t="e">
        <f>VLOOKUP('Liste détentions mat2k'!$A431,#REF!,13,FALSE)</f>
        <v>#REF!</v>
      </c>
    </row>
    <row r="432" spans="1:11">
      <c r="A432" s="63" t="str">
        <f>CONCATENATE('Liste détentions mat2k'!$B432,"-",'Liste détentions mat2k'!$D432,"-",'Liste détentions mat2k'!$F432,"-",'Liste détentions mat2k'!$H432)</f>
        <v>43098-14--2</v>
      </c>
      <c r="B432" s="72">
        <v>43098</v>
      </c>
      <c r="C432" s="65" t="s">
        <v>304</v>
      </c>
      <c r="D432" s="65">
        <v>14</v>
      </c>
      <c r="E432" s="65" t="s">
        <v>1298</v>
      </c>
      <c r="F432" s="65"/>
      <c r="G432" s="65"/>
      <c r="H432" s="65">
        <v>2</v>
      </c>
      <c r="I432" s="65" t="s">
        <v>50</v>
      </c>
      <c r="J432" s="65">
        <f>COUNTIF('SUIVI DES VERIFICATIONS'!$A$3:$A$912,'Liste détentions mat2k'!$A432)</f>
        <v>1</v>
      </c>
      <c r="K432" s="66" t="e">
        <f>VLOOKUP('Liste détentions mat2k'!$A432,#REF!,13,FALSE)</f>
        <v>#REF!</v>
      </c>
    </row>
    <row r="433" spans="1:11">
      <c r="A433" s="67" t="str">
        <f>CONCATENATE('Liste détentions mat2k'!$B433,"-",'Liste détentions mat2k'!$D433,"-",'Liste détentions mat2k'!$F433,"-",'Liste détentions mat2k'!$H433)</f>
        <v>43098-14--4</v>
      </c>
      <c r="B433" s="71">
        <v>43098</v>
      </c>
      <c r="C433" s="69" t="s">
        <v>304</v>
      </c>
      <c r="D433" s="69">
        <v>14</v>
      </c>
      <c r="E433" s="69" t="s">
        <v>1298</v>
      </c>
      <c r="F433" s="69"/>
      <c r="G433" s="69"/>
      <c r="H433" s="69">
        <v>4</v>
      </c>
      <c r="I433" s="69" t="s">
        <v>311</v>
      </c>
      <c r="J433" s="69">
        <f>COUNTIF('SUIVI DES VERIFICATIONS'!$A$3:$A$912,'Liste détentions mat2k'!$A433)</f>
        <v>1</v>
      </c>
      <c r="K433" s="70" t="e">
        <f>VLOOKUP('Liste détentions mat2k'!$A433,#REF!,13,FALSE)</f>
        <v>#REF!</v>
      </c>
    </row>
    <row r="434" spans="1:11">
      <c r="A434" s="63" t="str">
        <f>CONCATENATE('Liste détentions mat2k'!$B434,"-",'Liste détentions mat2k'!$D434,"-",'Liste détentions mat2k'!$F434,"-",'Liste détentions mat2k'!$H434)</f>
        <v>43098-14--5</v>
      </c>
      <c r="B434" s="72">
        <v>43098</v>
      </c>
      <c r="C434" s="65" t="s">
        <v>304</v>
      </c>
      <c r="D434" s="65">
        <v>14</v>
      </c>
      <c r="E434" s="65" t="s">
        <v>1298</v>
      </c>
      <c r="F434" s="65"/>
      <c r="G434" s="65"/>
      <c r="H434" s="65">
        <v>5</v>
      </c>
      <c r="I434" s="65" t="s">
        <v>309</v>
      </c>
      <c r="J434" s="65">
        <f>COUNTIF('SUIVI DES VERIFICATIONS'!$A$3:$A$912,'Liste détentions mat2k'!$A434)</f>
        <v>1</v>
      </c>
      <c r="K434" s="66" t="e">
        <f>VLOOKUP('Liste détentions mat2k'!$A434,#REF!,13,FALSE)</f>
        <v>#REF!</v>
      </c>
    </row>
    <row r="435" spans="1:11">
      <c r="A435" s="67" t="str">
        <f>CONCATENATE('Liste détentions mat2k'!$B435,"-",'Liste détentions mat2k'!$D435,"-",'Liste détentions mat2k'!$F435,"-",'Liste détentions mat2k'!$H435)</f>
        <v>43098-15--0</v>
      </c>
      <c r="B435" s="71">
        <v>43098</v>
      </c>
      <c r="C435" s="69" t="s">
        <v>304</v>
      </c>
      <c r="D435" s="69">
        <v>15</v>
      </c>
      <c r="E435" s="69" t="s">
        <v>1299</v>
      </c>
      <c r="F435" s="69"/>
      <c r="G435" s="69"/>
      <c r="H435" s="69">
        <v>0</v>
      </c>
      <c r="I435" s="69" t="s">
        <v>312</v>
      </c>
      <c r="J435" s="69">
        <f>COUNTIF('SUIVI DES VERIFICATIONS'!$A$3:$A$912,'Liste détentions mat2k'!$A435)</f>
        <v>1</v>
      </c>
      <c r="K435" s="70" t="e">
        <f>VLOOKUP('Liste détentions mat2k'!$A435,#REF!,13,FALSE)</f>
        <v>#REF!</v>
      </c>
    </row>
    <row r="436" spans="1:11">
      <c r="A436" s="63" t="str">
        <f>CONCATENATE('Liste détentions mat2k'!$B436,"-",'Liste détentions mat2k'!$D436,"-",'Liste détentions mat2k'!$F436,"-",'Liste détentions mat2k'!$H436)</f>
        <v>43098-15--1</v>
      </c>
      <c r="B436" s="72">
        <v>43098</v>
      </c>
      <c r="C436" s="65" t="s">
        <v>304</v>
      </c>
      <c r="D436" s="65">
        <v>15</v>
      </c>
      <c r="E436" s="65" t="s">
        <v>1299</v>
      </c>
      <c r="F436" s="65"/>
      <c r="G436" s="65"/>
      <c r="H436" s="65">
        <v>1</v>
      </c>
      <c r="I436" s="65" t="s">
        <v>48</v>
      </c>
      <c r="J436" s="65">
        <f>COUNTIF('SUIVI DES VERIFICATIONS'!$A$3:$A$912,'Liste détentions mat2k'!$A436)</f>
        <v>1</v>
      </c>
      <c r="K436" s="66" t="e">
        <f>VLOOKUP('Liste détentions mat2k'!$A436,#REF!,13,FALSE)</f>
        <v>#REF!</v>
      </c>
    </row>
    <row r="437" spans="1:11">
      <c r="A437" s="67" t="str">
        <f>CONCATENATE('Liste détentions mat2k'!$B437,"-",'Liste détentions mat2k'!$D437,"-",'Liste détentions mat2k'!$F437,"-",'Liste détentions mat2k'!$H437)</f>
        <v>43098-15--3</v>
      </c>
      <c r="B437" s="71">
        <v>43098</v>
      </c>
      <c r="C437" s="69" t="s">
        <v>304</v>
      </c>
      <c r="D437" s="69">
        <v>15</v>
      </c>
      <c r="E437" s="69" t="s">
        <v>1299</v>
      </c>
      <c r="F437" s="69"/>
      <c r="G437" s="69"/>
      <c r="H437" s="69">
        <v>3</v>
      </c>
      <c r="I437" s="69" t="s">
        <v>313</v>
      </c>
      <c r="J437" s="69">
        <f>COUNTIF('SUIVI DES VERIFICATIONS'!$A$3:$A$912,'Liste détentions mat2k'!$A437)</f>
        <v>1</v>
      </c>
      <c r="K437" s="70" t="e">
        <f>VLOOKUP('Liste détentions mat2k'!$A437,#REF!,13,FALSE)</f>
        <v>#REF!</v>
      </c>
    </row>
    <row r="438" spans="1:11">
      <c r="A438" s="63" t="str">
        <f>CONCATENATE('Liste détentions mat2k'!$B438,"-",'Liste détentions mat2k'!$D438,"-",'Liste détentions mat2k'!$F438,"-",'Liste détentions mat2k'!$H438)</f>
        <v>43098-15--8</v>
      </c>
      <c r="B438" s="72">
        <v>43098</v>
      </c>
      <c r="C438" s="65" t="s">
        <v>304</v>
      </c>
      <c r="D438" s="65">
        <v>15</v>
      </c>
      <c r="E438" s="65" t="s">
        <v>1299</v>
      </c>
      <c r="F438" s="65"/>
      <c r="G438" s="65"/>
      <c r="H438" s="65">
        <v>8</v>
      </c>
      <c r="I438" s="65" t="s">
        <v>314</v>
      </c>
      <c r="J438" s="65">
        <f>COUNTIF('SUIVI DES VERIFICATIONS'!$A$3:$A$912,'Liste détentions mat2k'!$A438)</f>
        <v>1</v>
      </c>
      <c r="K438" s="66" t="e">
        <f>VLOOKUP('Liste détentions mat2k'!$A438,#REF!,13,FALSE)</f>
        <v>#REF!</v>
      </c>
    </row>
    <row r="439" spans="1:11">
      <c r="A439" s="67" t="str">
        <f>CONCATENATE('Liste détentions mat2k'!$B439,"-",'Liste détentions mat2k'!$D439,"-",'Liste détentions mat2k'!$F439,"-",'Liste détentions mat2k'!$H439)</f>
        <v>43098-50--0</v>
      </c>
      <c r="B439" s="71">
        <v>43098</v>
      </c>
      <c r="C439" s="69" t="s">
        <v>304</v>
      </c>
      <c r="D439" s="69">
        <v>50</v>
      </c>
      <c r="E439" s="69" t="s">
        <v>1300</v>
      </c>
      <c r="F439" s="69"/>
      <c r="G439" s="69"/>
      <c r="H439" s="69">
        <v>0</v>
      </c>
      <c r="I439" s="69" t="s">
        <v>78</v>
      </c>
      <c r="J439" s="69">
        <f>COUNTIF('SUIVI DES VERIFICATIONS'!$A$3:$A$912,'Liste détentions mat2k'!$A439)</f>
        <v>1</v>
      </c>
      <c r="K439" s="70" t="e">
        <f>VLOOKUP('Liste détentions mat2k'!$A439,#REF!,13,FALSE)</f>
        <v>#REF!</v>
      </c>
    </row>
    <row r="440" spans="1:11">
      <c r="A440" s="63" t="str">
        <f>CONCATENATE('Liste détentions mat2k'!$B440,"-",'Liste détentions mat2k'!$D440,"-",'Liste détentions mat2k'!$F440,"-",'Liste détentions mat2k'!$H440)</f>
        <v>43098-50--2</v>
      </c>
      <c r="B440" s="72">
        <v>43098</v>
      </c>
      <c r="C440" s="65" t="s">
        <v>304</v>
      </c>
      <c r="D440" s="65">
        <v>50</v>
      </c>
      <c r="E440" s="65" t="s">
        <v>1300</v>
      </c>
      <c r="F440" s="65"/>
      <c r="G440" s="65"/>
      <c r="H440" s="65">
        <v>2</v>
      </c>
      <c r="I440" s="65" t="s">
        <v>50</v>
      </c>
      <c r="J440" s="65">
        <f>COUNTIF('SUIVI DES VERIFICATIONS'!$A$3:$A$912,'Liste détentions mat2k'!$A440)</f>
        <v>1</v>
      </c>
      <c r="K440" s="66" t="e">
        <f>VLOOKUP('Liste détentions mat2k'!$A440,#REF!,13,FALSE)</f>
        <v>#REF!</v>
      </c>
    </row>
    <row r="441" spans="1:11">
      <c r="A441" s="67" t="str">
        <f>CONCATENATE('Liste détentions mat2k'!$B441,"-",'Liste détentions mat2k'!$D441,"-",'Liste détentions mat2k'!$F441,"-",'Liste détentions mat2k'!$H441)</f>
        <v>43098-50--4</v>
      </c>
      <c r="B441" s="71">
        <v>43098</v>
      </c>
      <c r="C441" s="69" t="s">
        <v>304</v>
      </c>
      <c r="D441" s="69">
        <v>50</v>
      </c>
      <c r="E441" s="69" t="s">
        <v>1300</v>
      </c>
      <c r="F441" s="69"/>
      <c r="G441" s="69"/>
      <c r="H441" s="69">
        <v>4</v>
      </c>
      <c r="I441" s="69" t="s">
        <v>315</v>
      </c>
      <c r="J441" s="69">
        <f>COUNTIF('SUIVI DES VERIFICATIONS'!$A$3:$A$912,'Liste détentions mat2k'!$A441)</f>
        <v>1</v>
      </c>
      <c r="K441" s="70" t="e">
        <f>VLOOKUP('Liste détentions mat2k'!$A441,#REF!,13,FALSE)</f>
        <v>#REF!</v>
      </c>
    </row>
    <row r="442" spans="1:11">
      <c r="A442" s="63" t="str">
        <f>CONCATENATE('Liste détentions mat2k'!$B442,"-",'Liste détentions mat2k'!$D442,"-",'Liste détentions mat2k'!$F442,"-",'Liste détentions mat2k'!$H442)</f>
        <v>43098-50--6</v>
      </c>
      <c r="B442" s="72">
        <v>43098</v>
      </c>
      <c r="C442" s="65" t="s">
        <v>304</v>
      </c>
      <c r="D442" s="65">
        <v>50</v>
      </c>
      <c r="E442" s="65" t="s">
        <v>1300</v>
      </c>
      <c r="F442" s="65"/>
      <c r="G442" s="65"/>
      <c r="H442" s="65">
        <v>6</v>
      </c>
      <c r="I442" s="65" t="s">
        <v>316</v>
      </c>
      <c r="J442" s="65">
        <f>COUNTIF('SUIVI DES VERIFICATIONS'!$A$3:$A$912,'Liste détentions mat2k'!$A442)</f>
        <v>1</v>
      </c>
      <c r="K442" s="66" t="e">
        <f>VLOOKUP('Liste détentions mat2k'!$A442,#REF!,13,FALSE)</f>
        <v>#REF!</v>
      </c>
    </row>
    <row r="443" spans="1:11">
      <c r="A443" s="67" t="str">
        <f>CONCATENATE('Liste détentions mat2k'!$B443,"-",'Liste détentions mat2k'!$D443,"-",'Liste détentions mat2k'!$F443,"-",'Liste détentions mat2k'!$H443)</f>
        <v>43098-50--8</v>
      </c>
      <c r="B443" s="71">
        <v>43098</v>
      </c>
      <c r="C443" s="69" t="s">
        <v>304</v>
      </c>
      <c r="D443" s="69">
        <v>50</v>
      </c>
      <c r="E443" s="69" t="s">
        <v>1300</v>
      </c>
      <c r="F443" s="69"/>
      <c r="G443" s="69"/>
      <c r="H443" s="69">
        <v>8</v>
      </c>
      <c r="I443" s="69" t="s">
        <v>317</v>
      </c>
      <c r="J443" s="69">
        <f>COUNTIF('SUIVI DES VERIFICATIONS'!$A$3:$A$912,'Liste détentions mat2k'!$A443)</f>
        <v>1</v>
      </c>
      <c r="K443" s="70" t="e">
        <f>VLOOKUP('Liste détentions mat2k'!$A443,#REF!,13,FALSE)</f>
        <v>#REF!</v>
      </c>
    </row>
    <row r="444" spans="1:11">
      <c r="A444" s="63" t="str">
        <f>CONCATENATE('Liste détentions mat2k'!$B444,"-",'Liste détentions mat2k'!$D444,"-",'Liste détentions mat2k'!$F444,"-",'Liste détentions mat2k'!$H444)</f>
        <v>43098-53--1</v>
      </c>
      <c r="B444" s="72">
        <v>43098</v>
      </c>
      <c r="C444" s="65" t="s">
        <v>304</v>
      </c>
      <c r="D444" s="65">
        <v>53</v>
      </c>
      <c r="E444" s="65" t="s">
        <v>1301</v>
      </c>
      <c r="F444" s="65"/>
      <c r="G444" s="65"/>
      <c r="H444" s="65">
        <v>1</v>
      </c>
      <c r="I444" s="65" t="s">
        <v>50</v>
      </c>
      <c r="J444" s="65">
        <f>COUNTIF('SUIVI DES VERIFICATIONS'!$A$3:$A$912,'Liste détentions mat2k'!$A444)</f>
        <v>1</v>
      </c>
      <c r="K444" s="66" t="e">
        <f>VLOOKUP('Liste détentions mat2k'!$A444,#REF!,13,FALSE)</f>
        <v>#REF!</v>
      </c>
    </row>
    <row r="445" spans="1:11">
      <c r="A445" s="67" t="str">
        <f>CONCATENATE('Liste détentions mat2k'!$B445,"-",'Liste détentions mat2k'!$D445,"-",'Liste détentions mat2k'!$F445,"-",'Liste détentions mat2k'!$H445)</f>
        <v>43098-53--4</v>
      </c>
      <c r="B445" s="71">
        <v>43098</v>
      </c>
      <c r="C445" s="69" t="s">
        <v>304</v>
      </c>
      <c r="D445" s="69">
        <v>53</v>
      </c>
      <c r="E445" s="69" t="s">
        <v>1301</v>
      </c>
      <c r="F445" s="69"/>
      <c r="G445" s="69"/>
      <c r="H445" s="69">
        <v>4</v>
      </c>
      <c r="I445" s="69" t="s">
        <v>319</v>
      </c>
      <c r="J445" s="69">
        <f>COUNTIF('SUIVI DES VERIFICATIONS'!$A$3:$A$912,'Liste détentions mat2k'!$A445)</f>
        <v>1</v>
      </c>
      <c r="K445" s="70" t="e">
        <f>VLOOKUP('Liste détentions mat2k'!$A445,#REF!,13,FALSE)</f>
        <v>#REF!</v>
      </c>
    </row>
    <row r="446" spans="1:11">
      <c r="A446" s="63" t="str">
        <f>CONCATENATE('Liste détentions mat2k'!$B446,"-",'Liste détentions mat2k'!$D446,"-",'Liste détentions mat2k'!$F446,"-",'Liste détentions mat2k'!$H446)</f>
        <v>43098-53--5</v>
      </c>
      <c r="B446" s="72">
        <v>43098</v>
      </c>
      <c r="C446" s="65" t="s">
        <v>304</v>
      </c>
      <c r="D446" s="65">
        <v>53</v>
      </c>
      <c r="E446" s="65" t="s">
        <v>1301</v>
      </c>
      <c r="F446" s="65"/>
      <c r="G446" s="65"/>
      <c r="H446" s="65">
        <v>5</v>
      </c>
      <c r="I446" s="65" t="s">
        <v>136</v>
      </c>
      <c r="J446" s="65">
        <f>COUNTIF('SUIVI DES VERIFICATIONS'!$A$3:$A$912,'Liste détentions mat2k'!$A446)</f>
        <v>1</v>
      </c>
      <c r="K446" s="66" t="e">
        <f>VLOOKUP('Liste détentions mat2k'!$A446,#REF!,13,FALSE)</f>
        <v>#REF!</v>
      </c>
    </row>
    <row r="447" spans="1:11">
      <c r="A447" s="67" t="str">
        <f>CONCATENATE('Liste détentions mat2k'!$B447,"-",'Liste détentions mat2k'!$D447,"-",'Liste détentions mat2k'!$F447,"-",'Liste détentions mat2k'!$H447)</f>
        <v>43098-54--0</v>
      </c>
      <c r="B447" s="71">
        <v>43098</v>
      </c>
      <c r="C447" s="69" t="s">
        <v>304</v>
      </c>
      <c r="D447" s="69">
        <v>54</v>
      </c>
      <c r="E447" s="69" t="s">
        <v>1302</v>
      </c>
      <c r="F447" s="69"/>
      <c r="G447" s="69"/>
      <c r="H447" s="69">
        <v>0</v>
      </c>
      <c r="I447" s="69" t="s">
        <v>78</v>
      </c>
      <c r="J447" s="69">
        <f>COUNTIF('SUIVI DES VERIFICATIONS'!$A$3:$A$912,'Liste détentions mat2k'!$A447)</f>
        <v>1</v>
      </c>
      <c r="K447" s="70" t="e">
        <f>VLOOKUP('Liste détentions mat2k'!$A447,#REF!,13,FALSE)</f>
        <v>#REF!</v>
      </c>
    </row>
    <row r="448" spans="1:11">
      <c r="A448" s="63" t="str">
        <f>CONCATENATE('Liste détentions mat2k'!$B448,"-",'Liste détentions mat2k'!$D448,"-",'Liste détentions mat2k'!$F448,"-",'Liste détentions mat2k'!$H448)</f>
        <v>43098-54--1</v>
      </c>
      <c r="B448" s="72">
        <v>43098</v>
      </c>
      <c r="C448" s="65" t="s">
        <v>304</v>
      </c>
      <c r="D448" s="65">
        <v>54</v>
      </c>
      <c r="E448" s="65" t="s">
        <v>1302</v>
      </c>
      <c r="F448" s="65"/>
      <c r="G448" s="65"/>
      <c r="H448" s="65">
        <v>1</v>
      </c>
      <c r="I448" s="65" t="s">
        <v>1303</v>
      </c>
      <c r="J448" s="65">
        <f>COUNTIF('SUIVI DES VERIFICATIONS'!$A$3:$A$912,'Liste détentions mat2k'!$A448)</f>
        <v>1</v>
      </c>
      <c r="K448" s="66" t="e">
        <f>VLOOKUP('Liste détentions mat2k'!$A448,#REF!,13,FALSE)</f>
        <v>#REF!</v>
      </c>
    </row>
    <row r="449" spans="1:12">
      <c r="A449" s="67" t="str">
        <f>CONCATENATE('Liste détentions mat2k'!$B449,"-",'Liste détentions mat2k'!$D449,"-",'Liste détentions mat2k'!$F449,"-",'Liste détentions mat2k'!$H449)</f>
        <v>43098-54--2</v>
      </c>
      <c r="B449" s="71">
        <v>43098</v>
      </c>
      <c r="C449" s="69" t="s">
        <v>304</v>
      </c>
      <c r="D449" s="69">
        <v>54</v>
      </c>
      <c r="E449" s="69" t="s">
        <v>1302</v>
      </c>
      <c r="F449" s="69"/>
      <c r="G449" s="69"/>
      <c r="H449" s="69">
        <v>2</v>
      </c>
      <c r="I449" s="69" t="s">
        <v>50</v>
      </c>
      <c r="J449" s="69">
        <f>COUNTIF('SUIVI DES VERIFICATIONS'!$A$3:$A$912,'Liste détentions mat2k'!$A449)</f>
        <v>1</v>
      </c>
      <c r="K449" s="70" t="e">
        <f>VLOOKUP('Liste détentions mat2k'!$A449,#REF!,13,FALSE)</f>
        <v>#REF!</v>
      </c>
    </row>
    <row r="450" spans="1:12">
      <c r="A450" s="63" t="str">
        <f>CONCATENATE('Liste détentions mat2k'!$B450,"-",'Liste détentions mat2k'!$D450,"-",'Liste détentions mat2k'!$F450,"-",'Liste détentions mat2k'!$H450)</f>
        <v>43098-54--3</v>
      </c>
      <c r="B450" s="72">
        <v>43098</v>
      </c>
      <c r="C450" s="65" t="s">
        <v>304</v>
      </c>
      <c r="D450" s="65">
        <v>54</v>
      </c>
      <c r="E450" s="65" t="s">
        <v>1302</v>
      </c>
      <c r="F450" s="65"/>
      <c r="G450" s="65"/>
      <c r="H450" s="65">
        <v>3</v>
      </c>
      <c r="I450" s="65" t="s">
        <v>1193</v>
      </c>
      <c r="J450" s="65">
        <f>COUNTIF('SUIVI DES VERIFICATIONS'!$A$3:$A$912,'Liste détentions mat2k'!$A450)</f>
        <v>1</v>
      </c>
      <c r="K450" s="66" t="e">
        <f>VLOOKUP('Liste détentions mat2k'!$A450,#REF!,13,FALSE)</f>
        <v>#REF!</v>
      </c>
    </row>
    <row r="451" spans="1:12">
      <c r="A451" s="67" t="str">
        <f>CONCATENATE('Liste détentions mat2k'!$B451,"-",'Liste détentions mat2k'!$D451,"-",'Liste détentions mat2k'!$F451,"-",'Liste détentions mat2k'!$H451)</f>
        <v>43098-54--5</v>
      </c>
      <c r="B451" s="71">
        <v>43098</v>
      </c>
      <c r="C451" s="69" t="s">
        <v>304</v>
      </c>
      <c r="D451" s="69">
        <v>54</v>
      </c>
      <c r="E451" s="69" t="s">
        <v>1302</v>
      </c>
      <c r="F451" s="69"/>
      <c r="G451" s="69"/>
      <c r="H451" s="69">
        <v>5</v>
      </c>
      <c r="I451" s="69" t="s">
        <v>1304</v>
      </c>
      <c r="J451" s="69">
        <f>COUNTIF('SUIVI DES VERIFICATIONS'!$A$3:$A$912,'Liste détentions mat2k'!$A451)</f>
        <v>1</v>
      </c>
      <c r="K451" s="70" t="e">
        <f>VLOOKUP('Liste détentions mat2k'!$A451,#REF!,13,FALSE)</f>
        <v>#REF!</v>
      </c>
    </row>
    <row r="452" spans="1:12">
      <c r="A452" s="63" t="str">
        <f>CONCATENATE('Liste détentions mat2k'!$B452,"-",'Liste détentions mat2k'!$D452,"-",'Liste détentions mat2k'!$F452,"-",'Liste détentions mat2k'!$H452)</f>
        <v>43098-56--0</v>
      </c>
      <c r="B452" s="72">
        <v>43098</v>
      </c>
      <c r="C452" s="65" t="s">
        <v>304</v>
      </c>
      <c r="D452" s="65">
        <v>56</v>
      </c>
      <c r="E452" s="65" t="s">
        <v>1305</v>
      </c>
      <c r="F452" s="65"/>
      <c r="G452" s="65"/>
      <c r="H452" s="65">
        <v>0</v>
      </c>
      <c r="I452" s="65" t="s">
        <v>78</v>
      </c>
      <c r="J452" s="65">
        <f>COUNTIF('SUIVI DES VERIFICATIONS'!$A$3:$A$912,'Liste détentions mat2k'!$A452)</f>
        <v>1</v>
      </c>
      <c r="K452" s="66" t="e">
        <f>VLOOKUP('Liste détentions mat2k'!$A452,#REF!,13,FALSE)</f>
        <v>#REF!</v>
      </c>
    </row>
    <row r="453" spans="1:12">
      <c r="A453" s="67" t="str">
        <f>CONCATENATE('Liste détentions mat2k'!$B453,"-",'Liste détentions mat2k'!$D453,"-",'Liste détentions mat2k'!$F453,"-",'Liste détentions mat2k'!$H453)</f>
        <v>43098-56--1</v>
      </c>
      <c r="B453" s="71">
        <v>43098</v>
      </c>
      <c r="C453" s="69" t="s">
        <v>304</v>
      </c>
      <c r="D453" s="69">
        <v>56</v>
      </c>
      <c r="E453" s="69" t="s">
        <v>1305</v>
      </c>
      <c r="F453" s="69"/>
      <c r="G453" s="69"/>
      <c r="H453" s="69">
        <v>1</v>
      </c>
      <c r="I453" s="69" t="s">
        <v>50</v>
      </c>
      <c r="J453" s="69">
        <f>COUNTIF('SUIVI DES VERIFICATIONS'!$A$3:$A$912,'Liste détentions mat2k'!$A453)</f>
        <v>1</v>
      </c>
      <c r="K453" s="70" t="e">
        <f>VLOOKUP('Liste détentions mat2k'!$A453,#REF!,13,FALSE)</f>
        <v>#REF!</v>
      </c>
    </row>
    <row r="454" spans="1:12">
      <c r="A454" s="63" t="str">
        <f>CONCATENATE('Liste détentions mat2k'!$B454,"-",'Liste détentions mat2k'!$D454,"-",'Liste détentions mat2k'!$F454,"-",'Liste détentions mat2k'!$H454)</f>
        <v>43098-56--2</v>
      </c>
      <c r="B454" s="72">
        <v>43098</v>
      </c>
      <c r="C454" s="65" t="s">
        <v>304</v>
      </c>
      <c r="D454" s="65">
        <v>56</v>
      </c>
      <c r="E454" s="65" t="s">
        <v>1305</v>
      </c>
      <c r="F454" s="65"/>
      <c r="G454" s="65"/>
      <c r="H454" s="65">
        <v>2</v>
      </c>
      <c r="I454" s="82" t="s">
        <v>310</v>
      </c>
      <c r="J454" s="65">
        <f>COUNTIF('SUIVI DES VERIFICATIONS'!$A$3:$A$912,'Liste détentions mat2k'!$A454)</f>
        <v>0</v>
      </c>
      <c r="K454" s="66" t="e">
        <f>VLOOKUP('Liste détentions mat2k'!$A454,#REF!,13,FALSE)</f>
        <v>#REF!</v>
      </c>
      <c r="L454" s="3" t="s">
        <v>1516</v>
      </c>
    </row>
    <row r="455" spans="1:12">
      <c r="A455" s="67" t="str">
        <f>CONCATENATE('Liste détentions mat2k'!$B455,"-",'Liste détentions mat2k'!$D455,"-",'Liste détentions mat2k'!$F455,"-",'Liste détentions mat2k'!$H455)</f>
        <v>43098-56--4</v>
      </c>
      <c r="B455" s="71">
        <v>43098</v>
      </c>
      <c r="C455" s="69" t="s">
        <v>304</v>
      </c>
      <c r="D455" s="69">
        <v>56</v>
      </c>
      <c r="E455" s="69" t="s">
        <v>1305</v>
      </c>
      <c r="F455" s="69"/>
      <c r="G455" s="69"/>
      <c r="H455" s="69">
        <v>4</v>
      </c>
      <c r="I455" s="69" t="s">
        <v>140</v>
      </c>
      <c r="J455" s="69">
        <f>COUNTIF('SUIVI DES VERIFICATIONS'!$A$3:$A$912,'Liste détentions mat2k'!$A455)</f>
        <v>1</v>
      </c>
      <c r="K455" s="70" t="e">
        <f>VLOOKUP('Liste détentions mat2k'!$A455,#REF!,13,FALSE)</f>
        <v>#REF!</v>
      </c>
    </row>
    <row r="456" spans="1:12">
      <c r="A456" s="63" t="str">
        <f>CONCATENATE('Liste détentions mat2k'!$B456,"-",'Liste détentions mat2k'!$D456,"-",'Liste détentions mat2k'!$F456,"-",'Liste détentions mat2k'!$H456)</f>
        <v>43098-58--0</v>
      </c>
      <c r="B456" s="72">
        <v>43098</v>
      </c>
      <c r="C456" s="65" t="s">
        <v>304</v>
      </c>
      <c r="D456" s="65">
        <v>58</v>
      </c>
      <c r="E456" s="65" t="s">
        <v>1306</v>
      </c>
      <c r="F456" s="65"/>
      <c r="G456" s="65"/>
      <c r="H456" s="65">
        <v>0</v>
      </c>
      <c r="I456" s="65" t="s">
        <v>78</v>
      </c>
      <c r="J456" s="65">
        <f>COUNTIF('SUIVI DES VERIFICATIONS'!$A$3:$A$912,'Liste détentions mat2k'!$A456)</f>
        <v>1</v>
      </c>
      <c r="K456" s="66" t="e">
        <f>VLOOKUP('Liste détentions mat2k'!$A456,#REF!,13,FALSE)</f>
        <v>#REF!</v>
      </c>
    </row>
    <row r="457" spans="1:12">
      <c r="A457" s="67" t="str">
        <f>CONCATENATE('Liste détentions mat2k'!$B457,"-",'Liste détentions mat2k'!$D457,"-",'Liste détentions mat2k'!$F457,"-",'Liste détentions mat2k'!$H457)</f>
        <v>43098-58--1</v>
      </c>
      <c r="B457" s="71">
        <v>43098</v>
      </c>
      <c r="C457" s="69" t="s">
        <v>304</v>
      </c>
      <c r="D457" s="69">
        <v>58</v>
      </c>
      <c r="E457" s="69" t="s">
        <v>1306</v>
      </c>
      <c r="F457" s="69"/>
      <c r="G457" s="69"/>
      <c r="H457" s="69">
        <v>1</v>
      </c>
      <c r="I457" s="69" t="s">
        <v>50</v>
      </c>
      <c r="J457" s="69">
        <f>COUNTIF('SUIVI DES VERIFICATIONS'!$A$3:$A$912,'Liste détentions mat2k'!$A457)</f>
        <v>1</v>
      </c>
      <c r="K457" s="70" t="e">
        <f>VLOOKUP('Liste détentions mat2k'!$A457,#REF!,13,FALSE)</f>
        <v>#REF!</v>
      </c>
    </row>
    <row r="458" spans="1:12">
      <c r="A458" s="63" t="str">
        <f>CONCATENATE('Liste détentions mat2k'!$B458,"-",'Liste détentions mat2k'!$D458,"-",'Liste détentions mat2k'!$F458,"-",'Liste détentions mat2k'!$H458)</f>
        <v>43098-58--2</v>
      </c>
      <c r="B458" s="72">
        <v>43098</v>
      </c>
      <c r="C458" s="65" t="s">
        <v>304</v>
      </c>
      <c r="D458" s="65">
        <v>58</v>
      </c>
      <c r="E458" s="65" t="s">
        <v>1306</v>
      </c>
      <c r="F458" s="65"/>
      <c r="G458" s="65"/>
      <c r="H458" s="65">
        <v>2</v>
      </c>
      <c r="I458" s="65" t="s">
        <v>70</v>
      </c>
      <c r="J458" s="65">
        <f>COUNTIF('SUIVI DES VERIFICATIONS'!$A$3:$A$912,'Liste détentions mat2k'!$A458)</f>
        <v>1</v>
      </c>
      <c r="K458" s="66" t="e">
        <f>VLOOKUP('Liste détentions mat2k'!$A458,#REF!,13,FALSE)</f>
        <v>#REF!</v>
      </c>
    </row>
    <row r="459" spans="1:12">
      <c r="A459" s="67" t="str">
        <f>CONCATENATE('Liste détentions mat2k'!$B459,"-",'Liste détentions mat2k'!$D459,"-",'Liste détentions mat2k'!$F459,"-",'Liste détentions mat2k'!$H459)</f>
        <v>43098-61--1</v>
      </c>
      <c r="B459" s="71">
        <v>43098</v>
      </c>
      <c r="C459" s="69" t="s">
        <v>304</v>
      </c>
      <c r="D459" s="69">
        <v>61</v>
      </c>
      <c r="E459" s="69" t="s">
        <v>1307</v>
      </c>
      <c r="F459" s="69"/>
      <c r="G459" s="69"/>
      <c r="H459" s="69">
        <v>1</v>
      </c>
      <c r="I459" s="69" t="s">
        <v>319</v>
      </c>
      <c r="J459" s="69">
        <f>COUNTIF('SUIVI DES VERIFICATIONS'!$A$3:$A$912,'Liste détentions mat2k'!$A459)</f>
        <v>1</v>
      </c>
      <c r="K459" s="70" t="e">
        <f>VLOOKUP('Liste détentions mat2k'!$A459,#REF!,13,FALSE)</f>
        <v>#REF!</v>
      </c>
    </row>
    <row r="460" spans="1:12">
      <c r="A460" s="63" t="str">
        <f>CONCATENATE('Liste détentions mat2k'!$B460,"-",'Liste détentions mat2k'!$D460,"-",'Liste détentions mat2k'!$F460,"-",'Liste détentions mat2k'!$H460)</f>
        <v>43098-61--2</v>
      </c>
      <c r="B460" s="72">
        <v>43098</v>
      </c>
      <c r="C460" s="65" t="s">
        <v>304</v>
      </c>
      <c r="D460" s="65">
        <v>61</v>
      </c>
      <c r="E460" s="65" t="s">
        <v>1307</v>
      </c>
      <c r="F460" s="65"/>
      <c r="G460" s="65"/>
      <c r="H460" s="65">
        <v>2</v>
      </c>
      <c r="I460" s="65" t="s">
        <v>259</v>
      </c>
      <c r="J460" s="65">
        <f>COUNTIF('SUIVI DES VERIFICATIONS'!$A$3:$A$912,'Liste détentions mat2k'!$A460)</f>
        <v>1</v>
      </c>
      <c r="K460" s="66" t="e">
        <f>VLOOKUP('Liste détentions mat2k'!$A460,#REF!,13,FALSE)</f>
        <v>#REF!</v>
      </c>
    </row>
    <row r="461" spans="1:12">
      <c r="A461" s="67" t="str">
        <f>CONCATENATE('Liste détentions mat2k'!$B461,"-",'Liste détentions mat2k'!$D461,"-",'Liste détentions mat2k'!$F461,"-",'Liste détentions mat2k'!$H461)</f>
        <v>43098-61--3</v>
      </c>
      <c r="B461" s="71">
        <v>43098</v>
      </c>
      <c r="C461" s="69" t="s">
        <v>304</v>
      </c>
      <c r="D461" s="69">
        <v>61</v>
      </c>
      <c r="E461" s="69" t="s">
        <v>1307</v>
      </c>
      <c r="F461" s="69"/>
      <c r="G461" s="69"/>
      <c r="H461" s="69">
        <v>3</v>
      </c>
      <c r="I461" s="69" t="s">
        <v>318</v>
      </c>
      <c r="J461" s="69">
        <f>COUNTIF('SUIVI DES VERIFICATIONS'!$A$3:$A$912,'Liste détentions mat2k'!$A461)</f>
        <v>1</v>
      </c>
      <c r="K461" s="70" t="e">
        <f>VLOOKUP('Liste détentions mat2k'!$A461,#REF!,13,FALSE)</f>
        <v>#REF!</v>
      </c>
    </row>
    <row r="462" spans="1:12">
      <c r="A462" s="63" t="str">
        <f>CONCATENATE('Liste détentions mat2k'!$B462,"-",'Liste détentions mat2k'!$D462,"-",'Liste détentions mat2k'!$F462,"-",'Liste détentions mat2k'!$H462)</f>
        <v>43098-61--4</v>
      </c>
      <c r="B462" s="72">
        <v>43098</v>
      </c>
      <c r="C462" s="65" t="s">
        <v>304</v>
      </c>
      <c r="D462" s="65">
        <v>61</v>
      </c>
      <c r="E462" s="65" t="s">
        <v>1307</v>
      </c>
      <c r="F462" s="65"/>
      <c r="G462" s="65"/>
      <c r="H462" s="65">
        <v>4</v>
      </c>
      <c r="I462" s="65" t="s">
        <v>141</v>
      </c>
      <c r="J462" s="65">
        <f>COUNTIF('SUIVI DES VERIFICATIONS'!$A$3:$A$912,'Liste détentions mat2k'!$A462)</f>
        <v>1</v>
      </c>
      <c r="K462" s="66" t="e">
        <f>VLOOKUP('Liste détentions mat2k'!$A462,#REF!,13,FALSE)</f>
        <v>#REF!</v>
      </c>
    </row>
    <row r="463" spans="1:12">
      <c r="A463" s="67" t="str">
        <f>CONCATENATE('Liste détentions mat2k'!$B463,"-",'Liste détentions mat2k'!$D463,"-",'Liste détentions mat2k'!$F463,"-",'Liste détentions mat2k'!$H463)</f>
        <v>43098-61--6</v>
      </c>
      <c r="B463" s="71">
        <v>43098</v>
      </c>
      <c r="C463" s="69" t="s">
        <v>304</v>
      </c>
      <c r="D463" s="69">
        <v>61</v>
      </c>
      <c r="E463" s="69" t="s">
        <v>1307</v>
      </c>
      <c r="F463" s="69"/>
      <c r="G463" s="69"/>
      <c r="H463" s="69">
        <v>6</v>
      </c>
      <c r="I463" s="69" t="s">
        <v>50</v>
      </c>
      <c r="J463" s="69">
        <f>COUNTIF('SUIVI DES VERIFICATIONS'!$A$3:$A$912,'Liste détentions mat2k'!$A463)</f>
        <v>1</v>
      </c>
      <c r="K463" s="70" t="e">
        <f>VLOOKUP('Liste détentions mat2k'!$A463,#REF!,13,FALSE)</f>
        <v>#REF!</v>
      </c>
    </row>
    <row r="464" spans="1:12">
      <c r="A464" s="63" t="str">
        <f>CONCATENATE('Liste détentions mat2k'!$B464,"-",'Liste détentions mat2k'!$D464,"-",'Liste détentions mat2k'!$F464,"-",'Liste détentions mat2k'!$H464)</f>
        <v>43098-62--0</v>
      </c>
      <c r="B464" s="72">
        <v>43098</v>
      </c>
      <c r="C464" s="65" t="s">
        <v>304</v>
      </c>
      <c r="D464" s="65">
        <v>62</v>
      </c>
      <c r="E464" s="65" t="s">
        <v>1308</v>
      </c>
      <c r="F464" s="65"/>
      <c r="G464" s="65"/>
      <c r="H464" s="65">
        <v>0</v>
      </c>
      <c r="I464" s="65" t="s">
        <v>309</v>
      </c>
      <c r="J464" s="65">
        <f>COUNTIF('SUIVI DES VERIFICATIONS'!$A$3:$A$912,'Liste détentions mat2k'!$A464)</f>
        <v>1</v>
      </c>
      <c r="K464" s="66" t="e">
        <f>VLOOKUP('Liste détentions mat2k'!$A464,#REF!,13,FALSE)</f>
        <v>#REF!</v>
      </c>
    </row>
    <row r="465" spans="1:11">
      <c r="A465" s="67" t="str">
        <f>CONCATENATE('Liste détentions mat2k'!$B465,"-",'Liste détentions mat2k'!$D465,"-",'Liste détentions mat2k'!$F465,"-",'Liste détentions mat2k'!$H465)</f>
        <v>43098-62--1</v>
      </c>
      <c r="B465" s="71">
        <v>43098</v>
      </c>
      <c r="C465" s="69" t="s">
        <v>304</v>
      </c>
      <c r="D465" s="69">
        <v>62</v>
      </c>
      <c r="E465" s="69" t="s">
        <v>1308</v>
      </c>
      <c r="F465" s="69"/>
      <c r="G465" s="69"/>
      <c r="H465" s="69">
        <v>1</v>
      </c>
      <c r="I465" s="69" t="s">
        <v>48</v>
      </c>
      <c r="J465" s="69">
        <f>COUNTIF('SUIVI DES VERIFICATIONS'!$A$3:$A$912,'Liste détentions mat2k'!$A465)</f>
        <v>1</v>
      </c>
      <c r="K465" s="70" t="e">
        <f>VLOOKUP('Liste détentions mat2k'!$A465,#REF!,13,FALSE)</f>
        <v>#REF!</v>
      </c>
    </row>
    <row r="466" spans="1:11">
      <c r="A466" s="63" t="str">
        <f>CONCATENATE('Liste détentions mat2k'!$B466,"-",'Liste détentions mat2k'!$D466,"-",'Liste détentions mat2k'!$F466,"-",'Liste détentions mat2k'!$H466)</f>
        <v>43098-62--2</v>
      </c>
      <c r="B466" s="72">
        <v>43098</v>
      </c>
      <c r="C466" s="65" t="s">
        <v>304</v>
      </c>
      <c r="D466" s="65">
        <v>62</v>
      </c>
      <c r="E466" s="65" t="s">
        <v>1308</v>
      </c>
      <c r="F466" s="65"/>
      <c r="G466" s="65"/>
      <c r="H466" s="65">
        <v>2</v>
      </c>
      <c r="I466" s="65" t="s">
        <v>320</v>
      </c>
      <c r="J466" s="65">
        <f>COUNTIF('SUIVI DES VERIFICATIONS'!$A$3:$A$912,'Liste détentions mat2k'!$A466)</f>
        <v>1</v>
      </c>
      <c r="K466" s="66" t="e">
        <f>VLOOKUP('Liste détentions mat2k'!$A466,#REF!,13,FALSE)</f>
        <v>#REF!</v>
      </c>
    </row>
    <row r="467" spans="1:11">
      <c r="A467" s="67" t="str">
        <f>CONCATENATE('Liste détentions mat2k'!$B467,"-",'Liste détentions mat2k'!$D467,"-",'Liste détentions mat2k'!$F467,"-",'Liste détentions mat2k'!$H467)</f>
        <v>43098-62--4</v>
      </c>
      <c r="B467" s="71">
        <v>43098</v>
      </c>
      <c r="C467" s="69" t="s">
        <v>304</v>
      </c>
      <c r="D467" s="69">
        <v>62</v>
      </c>
      <c r="E467" s="69" t="s">
        <v>1308</v>
      </c>
      <c r="F467" s="69"/>
      <c r="G467" s="69"/>
      <c r="H467" s="69">
        <v>4</v>
      </c>
      <c r="I467" s="69" t="s">
        <v>321</v>
      </c>
      <c r="J467" s="69">
        <f>COUNTIF('SUIVI DES VERIFICATIONS'!$A$3:$A$912,'Liste détentions mat2k'!$A467)</f>
        <v>1</v>
      </c>
      <c r="K467" s="70" t="e">
        <f>VLOOKUP('Liste détentions mat2k'!$A467,#REF!,13,FALSE)</f>
        <v>#REF!</v>
      </c>
    </row>
    <row r="468" spans="1:11">
      <c r="A468" s="63" t="str">
        <f>CONCATENATE('Liste détentions mat2k'!$B468,"-",'Liste détentions mat2k'!$D468,"-",'Liste détentions mat2k'!$F468,"-",'Liste détentions mat2k'!$H468)</f>
        <v>43098-62--7</v>
      </c>
      <c r="B468" s="72">
        <v>43098</v>
      </c>
      <c r="C468" s="65" t="s">
        <v>304</v>
      </c>
      <c r="D468" s="65">
        <v>62</v>
      </c>
      <c r="E468" s="65" t="s">
        <v>1308</v>
      </c>
      <c r="F468" s="65"/>
      <c r="G468" s="65"/>
      <c r="H468" s="65">
        <v>7</v>
      </c>
      <c r="I468" s="65" t="s">
        <v>322</v>
      </c>
      <c r="J468" s="65">
        <f>COUNTIF('SUIVI DES VERIFICATIONS'!$A$3:$A$912,'Liste détentions mat2k'!$A468)</f>
        <v>1</v>
      </c>
      <c r="K468" s="66" t="e">
        <f>VLOOKUP('Liste détentions mat2k'!$A468,#REF!,13,FALSE)</f>
        <v>#REF!</v>
      </c>
    </row>
    <row r="469" spans="1:11">
      <c r="A469" s="67" t="str">
        <f>CONCATENATE('Liste détentions mat2k'!$B469,"-",'Liste détentions mat2k'!$D469,"-",'Liste détentions mat2k'!$F469,"-",'Liste détentions mat2k'!$H469)</f>
        <v>43098-62--9</v>
      </c>
      <c r="B469" s="71">
        <v>43098</v>
      </c>
      <c r="C469" s="69" t="s">
        <v>304</v>
      </c>
      <c r="D469" s="69">
        <v>62</v>
      </c>
      <c r="E469" s="69" t="s">
        <v>1308</v>
      </c>
      <c r="F469" s="69"/>
      <c r="G469" s="69"/>
      <c r="H469" s="69">
        <v>9</v>
      </c>
      <c r="I469" s="69" t="s">
        <v>71</v>
      </c>
      <c r="J469" s="69">
        <f>COUNTIF('SUIVI DES VERIFICATIONS'!$A$3:$A$912,'Liste détentions mat2k'!$A469)</f>
        <v>1</v>
      </c>
      <c r="K469" s="70" t="e">
        <f>VLOOKUP('Liste détentions mat2k'!$A469,#REF!,13,FALSE)</f>
        <v>#REF!</v>
      </c>
    </row>
    <row r="470" spans="1:11">
      <c r="A470" s="63" t="str">
        <f>CONCATENATE('Liste détentions mat2k'!$B470,"-",'Liste détentions mat2k'!$D470,"-",'Liste détentions mat2k'!$F470,"-",'Liste détentions mat2k'!$H470)</f>
        <v>43098-62--10</v>
      </c>
      <c r="B470" s="72">
        <v>43098</v>
      </c>
      <c r="C470" s="65" t="s">
        <v>304</v>
      </c>
      <c r="D470" s="65">
        <v>62</v>
      </c>
      <c r="E470" s="65" t="s">
        <v>1308</v>
      </c>
      <c r="F470" s="65"/>
      <c r="G470" s="65"/>
      <c r="H470" s="65">
        <v>10</v>
      </c>
      <c r="I470" s="65" t="s">
        <v>50</v>
      </c>
      <c r="J470" s="65">
        <f>COUNTIF('SUIVI DES VERIFICATIONS'!$A$3:$A$912,'Liste détentions mat2k'!$A470)</f>
        <v>1</v>
      </c>
      <c r="K470" s="66" t="e">
        <f>VLOOKUP('Liste détentions mat2k'!$A470,#REF!,13,FALSE)</f>
        <v>#REF!</v>
      </c>
    </row>
    <row r="471" spans="1:11">
      <c r="A471" s="67" t="str">
        <f>CONCATENATE('Liste détentions mat2k'!$B471,"-",'Liste détentions mat2k'!$D471,"-",'Liste détentions mat2k'!$F471,"-",'Liste détentions mat2k'!$H471)</f>
        <v>43098-62--11</v>
      </c>
      <c r="B471" s="71">
        <v>43098</v>
      </c>
      <c r="C471" s="69" t="s">
        <v>304</v>
      </c>
      <c r="D471" s="69">
        <v>62</v>
      </c>
      <c r="E471" s="69" t="s">
        <v>1308</v>
      </c>
      <c r="F471" s="69"/>
      <c r="G471" s="69"/>
      <c r="H471" s="69">
        <v>11</v>
      </c>
      <c r="I471" s="69" t="s">
        <v>310</v>
      </c>
      <c r="J471" s="69">
        <f>COUNTIF('SUIVI DES VERIFICATIONS'!$A$3:$A$912,'Liste détentions mat2k'!$A471)</f>
        <v>1</v>
      </c>
      <c r="K471" s="70" t="e">
        <f>VLOOKUP('Liste détentions mat2k'!$A471,#REF!,13,FALSE)</f>
        <v>#REF!</v>
      </c>
    </row>
    <row r="472" spans="1:11">
      <c r="A472" s="63" t="str">
        <f>CONCATENATE('Liste détentions mat2k'!$B472,"-",'Liste détentions mat2k'!$D472,"-",'Liste détentions mat2k'!$F472,"-",'Liste détentions mat2k'!$H472)</f>
        <v>43104-1--1</v>
      </c>
      <c r="B472" s="72">
        <v>43104</v>
      </c>
      <c r="C472" s="65" t="s">
        <v>323</v>
      </c>
      <c r="D472" s="65">
        <v>1</v>
      </c>
      <c r="E472" s="65" t="s">
        <v>1171</v>
      </c>
      <c r="F472" s="65"/>
      <c r="G472" s="65"/>
      <c r="H472" s="65">
        <v>1</v>
      </c>
      <c r="I472" s="65" t="s">
        <v>324</v>
      </c>
      <c r="J472" s="65">
        <f>COUNTIF('SUIVI DES VERIFICATIONS'!$A$3:$A$912,'Liste détentions mat2k'!$A472)</f>
        <v>1</v>
      </c>
      <c r="K472" s="66" t="e">
        <f>VLOOKUP('Liste détentions mat2k'!$A472,#REF!,13,FALSE)</f>
        <v>#REF!</v>
      </c>
    </row>
    <row r="473" spans="1:11">
      <c r="A473" s="67" t="str">
        <f>CONCATENATE('Liste détentions mat2k'!$B473,"-",'Liste détentions mat2k'!$D473,"-",'Liste détentions mat2k'!$F473,"-",'Liste détentions mat2k'!$H473)</f>
        <v>43104-1--3</v>
      </c>
      <c r="B473" s="71">
        <v>43104</v>
      </c>
      <c r="C473" s="69" t="s">
        <v>323</v>
      </c>
      <c r="D473" s="69">
        <v>1</v>
      </c>
      <c r="E473" s="69" t="s">
        <v>1171</v>
      </c>
      <c r="F473" s="69"/>
      <c r="G473" s="69"/>
      <c r="H473" s="69">
        <v>3</v>
      </c>
      <c r="I473" s="69" t="s">
        <v>326</v>
      </c>
      <c r="J473" s="69">
        <f>COUNTIF('SUIVI DES VERIFICATIONS'!$A$3:$A$912,'Liste détentions mat2k'!$A473)</f>
        <v>1</v>
      </c>
      <c r="K473" s="70" t="e">
        <f>VLOOKUP('Liste détentions mat2k'!$A473,#REF!,13,FALSE)</f>
        <v>#REF!</v>
      </c>
    </row>
    <row r="474" spans="1:11">
      <c r="A474" s="63" t="str">
        <f>CONCATENATE('Liste détentions mat2k'!$B474,"-",'Liste détentions mat2k'!$D474,"-",'Liste détentions mat2k'!$F474,"-",'Liste détentions mat2k'!$H474)</f>
        <v>43104-1--4</v>
      </c>
      <c r="B474" s="72">
        <v>43104</v>
      </c>
      <c r="C474" s="65" t="s">
        <v>323</v>
      </c>
      <c r="D474" s="65">
        <v>1</v>
      </c>
      <c r="E474" s="65" t="s">
        <v>1171</v>
      </c>
      <c r="F474" s="65"/>
      <c r="G474" s="65"/>
      <c r="H474" s="65">
        <v>4</v>
      </c>
      <c r="I474" s="65" t="s">
        <v>1511</v>
      </c>
      <c r="J474" s="65">
        <f>COUNTIF('SUIVI DES VERIFICATIONS'!$A$3:$A$912,'Liste détentions mat2k'!$A474)</f>
        <v>0</v>
      </c>
      <c r="K474" s="66" t="e">
        <f>VLOOKUP('Liste détentions mat2k'!$A474,#REF!,13,FALSE)</f>
        <v>#REF!</v>
      </c>
    </row>
    <row r="475" spans="1:11">
      <c r="A475" s="67" t="str">
        <f>CONCATENATE('Liste détentions mat2k'!$B475,"-",'Liste détentions mat2k'!$D475,"-",'Liste détentions mat2k'!$F475,"-",'Liste détentions mat2k'!$H475)</f>
        <v>43104-1--5</v>
      </c>
      <c r="B475" s="71">
        <v>43104</v>
      </c>
      <c r="C475" s="69" t="s">
        <v>323</v>
      </c>
      <c r="D475" s="69">
        <v>1</v>
      </c>
      <c r="E475" s="69" t="s">
        <v>1171</v>
      </c>
      <c r="F475" s="69"/>
      <c r="G475" s="69"/>
      <c r="H475" s="69">
        <v>5</v>
      </c>
      <c r="I475" s="69" t="s">
        <v>1309</v>
      </c>
      <c r="J475" s="69">
        <f>COUNTIF('SUIVI DES VERIFICATIONS'!$A$3:$A$912,'Liste détentions mat2k'!$A475)</f>
        <v>1</v>
      </c>
      <c r="K475" s="70" t="e">
        <f>VLOOKUP('Liste détentions mat2k'!$A475,#REF!,13,FALSE)</f>
        <v>#REF!</v>
      </c>
    </row>
    <row r="476" spans="1:11">
      <c r="A476" s="63" t="str">
        <f>CONCATENATE('Liste détentions mat2k'!$B476,"-",'Liste détentions mat2k'!$D476,"-",'Liste détentions mat2k'!$F476,"-",'Liste détentions mat2k'!$H476)</f>
        <v>43104-1--6</v>
      </c>
      <c r="B476" s="72">
        <v>43104</v>
      </c>
      <c r="C476" s="65" t="s">
        <v>323</v>
      </c>
      <c r="D476" s="65">
        <v>1</v>
      </c>
      <c r="E476" s="65" t="s">
        <v>1171</v>
      </c>
      <c r="F476" s="65"/>
      <c r="G476" s="65"/>
      <c r="H476" s="65">
        <v>6</v>
      </c>
      <c r="I476" s="65" t="s">
        <v>327</v>
      </c>
      <c r="J476" s="65">
        <f>COUNTIF('SUIVI DES VERIFICATIONS'!$A$3:$A$912,'Liste détentions mat2k'!$A476)</f>
        <v>1</v>
      </c>
      <c r="K476" s="66" t="e">
        <f>VLOOKUP('Liste détentions mat2k'!$A476,#REF!,13,FALSE)</f>
        <v>#REF!</v>
      </c>
    </row>
    <row r="477" spans="1:11">
      <c r="A477" s="67" t="str">
        <f>CONCATENATE('Liste détentions mat2k'!$B477,"-",'Liste détentions mat2k'!$D477,"-",'Liste détentions mat2k'!$F477,"-",'Liste détentions mat2k'!$H477)</f>
        <v>43104-1--7</v>
      </c>
      <c r="B477" s="71">
        <v>43104</v>
      </c>
      <c r="C477" s="69" t="s">
        <v>323</v>
      </c>
      <c r="D477" s="69">
        <v>1</v>
      </c>
      <c r="E477" s="69" t="s">
        <v>1171</v>
      </c>
      <c r="F477" s="69"/>
      <c r="G477" s="69"/>
      <c r="H477" s="69">
        <v>7</v>
      </c>
      <c r="I477" s="69" t="s">
        <v>328</v>
      </c>
      <c r="J477" s="69">
        <f>COUNTIF('SUIVI DES VERIFICATIONS'!$A$3:$A$912,'Liste détentions mat2k'!$A477)</f>
        <v>1</v>
      </c>
      <c r="K477" s="70" t="e">
        <f>VLOOKUP('Liste détentions mat2k'!$A477,#REF!,13,FALSE)</f>
        <v>#REF!</v>
      </c>
    </row>
    <row r="478" spans="1:11">
      <c r="A478" s="63" t="str">
        <f>CONCATENATE('Liste détentions mat2k'!$B478,"-",'Liste détentions mat2k'!$D478,"-",'Liste détentions mat2k'!$F478,"-",'Liste détentions mat2k'!$H478)</f>
        <v>43104-1--8</v>
      </c>
      <c r="B478" s="72">
        <v>43104</v>
      </c>
      <c r="C478" s="65" t="s">
        <v>323</v>
      </c>
      <c r="D478" s="65">
        <v>1</v>
      </c>
      <c r="E478" s="65" t="s">
        <v>1171</v>
      </c>
      <c r="F478" s="65"/>
      <c r="G478" s="65"/>
      <c r="H478" s="65">
        <v>8</v>
      </c>
      <c r="I478" s="65" t="s">
        <v>329</v>
      </c>
      <c r="J478" s="65">
        <f>COUNTIF('SUIVI DES VERIFICATIONS'!$A$3:$A$912,'Liste détentions mat2k'!$A478)</f>
        <v>1</v>
      </c>
      <c r="K478" s="66" t="e">
        <f>VLOOKUP('Liste détentions mat2k'!$A478,#REF!,13,FALSE)</f>
        <v>#REF!</v>
      </c>
    </row>
    <row r="479" spans="1:11">
      <c r="A479" s="67" t="str">
        <f>CONCATENATE('Liste détentions mat2k'!$B479,"-",'Liste détentions mat2k'!$D479,"-",'Liste détentions mat2k'!$F479,"-",'Liste détentions mat2k'!$H479)</f>
        <v>43104-1--9</v>
      </c>
      <c r="B479" s="71">
        <v>43104</v>
      </c>
      <c r="C479" s="69" t="s">
        <v>323</v>
      </c>
      <c r="D479" s="69">
        <v>1</v>
      </c>
      <c r="E479" s="69" t="s">
        <v>1171</v>
      </c>
      <c r="F479" s="69"/>
      <c r="G479" s="69"/>
      <c r="H479" s="69">
        <v>9</v>
      </c>
      <c r="I479" s="69" t="s">
        <v>330</v>
      </c>
      <c r="J479" s="69">
        <f>COUNTIF('SUIVI DES VERIFICATIONS'!$A$3:$A$912,'Liste détentions mat2k'!$A479)</f>
        <v>1</v>
      </c>
      <c r="K479" s="70" t="e">
        <f>VLOOKUP('Liste détentions mat2k'!$A479,#REF!,13,FALSE)</f>
        <v>#REF!</v>
      </c>
    </row>
    <row r="480" spans="1:11">
      <c r="A480" s="63" t="str">
        <f>CONCATENATE('Liste détentions mat2k'!$B480,"-",'Liste détentions mat2k'!$D480,"-",'Liste détentions mat2k'!$F480,"-",'Liste détentions mat2k'!$H480)</f>
        <v>43104-1--10</v>
      </c>
      <c r="B480" s="72">
        <v>43104</v>
      </c>
      <c r="C480" s="65" t="s">
        <v>323</v>
      </c>
      <c r="D480" s="65">
        <v>1</v>
      </c>
      <c r="E480" s="65" t="s">
        <v>1171</v>
      </c>
      <c r="F480" s="65"/>
      <c r="G480" s="65"/>
      <c r="H480" s="65">
        <v>10</v>
      </c>
      <c r="I480" s="65" t="s">
        <v>325</v>
      </c>
      <c r="J480" s="65">
        <f>COUNTIF('SUIVI DES VERIFICATIONS'!$A$3:$A$912,'Liste détentions mat2k'!$A480)</f>
        <v>1</v>
      </c>
      <c r="K480" s="66" t="e">
        <f>VLOOKUP('Liste détentions mat2k'!$A480,#REF!,13,FALSE)</f>
        <v>#REF!</v>
      </c>
    </row>
    <row r="481" spans="1:11">
      <c r="A481" s="67" t="str">
        <f>CONCATENATE('Liste détentions mat2k'!$B481,"-",'Liste détentions mat2k'!$D481,"-",'Liste détentions mat2k'!$F481,"-",'Liste détentions mat2k'!$H481)</f>
        <v>43104-1--11</v>
      </c>
      <c r="B481" s="71">
        <v>43104</v>
      </c>
      <c r="C481" s="69" t="s">
        <v>323</v>
      </c>
      <c r="D481" s="69">
        <v>1</v>
      </c>
      <c r="E481" s="69" t="s">
        <v>1171</v>
      </c>
      <c r="F481" s="69"/>
      <c r="G481" s="69"/>
      <c r="H481" s="69">
        <v>11</v>
      </c>
      <c r="I481" s="69" t="s">
        <v>48</v>
      </c>
      <c r="J481" s="69">
        <f>COUNTIF('SUIVI DES VERIFICATIONS'!$A$3:$A$912,'Liste détentions mat2k'!$A481)</f>
        <v>1</v>
      </c>
      <c r="K481" s="70" t="e">
        <f>VLOOKUP('Liste détentions mat2k'!$A481,#REF!,13,FALSE)</f>
        <v>#REF!</v>
      </c>
    </row>
    <row r="482" spans="1:11">
      <c r="A482" s="63" t="str">
        <f>CONCATENATE('Liste détentions mat2k'!$B482,"-",'Liste détentions mat2k'!$D482,"-",'Liste détentions mat2k'!$F482,"-",'Liste détentions mat2k'!$H482)</f>
        <v>43104-2--1</v>
      </c>
      <c r="B482" s="72">
        <v>43104</v>
      </c>
      <c r="C482" s="65" t="s">
        <v>323</v>
      </c>
      <c r="D482" s="65">
        <v>2</v>
      </c>
      <c r="E482" s="65" t="s">
        <v>1310</v>
      </c>
      <c r="F482" s="65"/>
      <c r="G482" s="65"/>
      <c r="H482" s="65">
        <v>1</v>
      </c>
      <c r="I482" s="65" t="s">
        <v>331</v>
      </c>
      <c r="J482" s="65">
        <f>COUNTIF('SUIVI DES VERIFICATIONS'!$A$3:$A$912,'Liste détentions mat2k'!$A482)</f>
        <v>1</v>
      </c>
      <c r="K482" s="66" t="e">
        <f>VLOOKUP('Liste détentions mat2k'!$A482,#REF!,13,FALSE)</f>
        <v>#REF!</v>
      </c>
    </row>
    <row r="483" spans="1:11">
      <c r="A483" s="67" t="str">
        <f>CONCATENATE('Liste détentions mat2k'!$B483,"-",'Liste détentions mat2k'!$D483,"-",'Liste détentions mat2k'!$F483,"-",'Liste détentions mat2k'!$H483)</f>
        <v>43104-2--2</v>
      </c>
      <c r="B483" s="71">
        <v>43104</v>
      </c>
      <c r="C483" s="69" t="s">
        <v>323</v>
      </c>
      <c r="D483" s="69">
        <v>2</v>
      </c>
      <c r="E483" s="69" t="s">
        <v>1310</v>
      </c>
      <c r="F483" s="69"/>
      <c r="G483" s="69"/>
      <c r="H483" s="69">
        <v>2</v>
      </c>
      <c r="I483" s="69" t="s">
        <v>332</v>
      </c>
      <c r="J483" s="69">
        <f>COUNTIF('SUIVI DES VERIFICATIONS'!$A$3:$A$912,'Liste détentions mat2k'!$A483)</f>
        <v>1</v>
      </c>
      <c r="K483" s="70" t="e">
        <f>VLOOKUP('Liste détentions mat2k'!$A483,#REF!,13,FALSE)</f>
        <v>#REF!</v>
      </c>
    </row>
    <row r="484" spans="1:11">
      <c r="A484" s="63" t="str">
        <f>CONCATENATE('Liste détentions mat2k'!$B484,"-",'Liste détentions mat2k'!$D484,"-",'Liste détentions mat2k'!$F484,"-",'Liste détentions mat2k'!$H484)</f>
        <v>43104-2--3</v>
      </c>
      <c r="B484" s="72">
        <v>43104</v>
      </c>
      <c r="C484" s="65" t="s">
        <v>323</v>
      </c>
      <c r="D484" s="65">
        <v>2</v>
      </c>
      <c r="E484" s="65" t="s">
        <v>1310</v>
      </c>
      <c r="F484" s="65"/>
      <c r="G484" s="65"/>
      <c r="H484" s="65">
        <v>3</v>
      </c>
      <c r="I484" s="65" t="s">
        <v>333</v>
      </c>
      <c r="J484" s="65">
        <f>COUNTIF('SUIVI DES VERIFICATIONS'!$A$3:$A$912,'Liste détentions mat2k'!$A484)</f>
        <v>1</v>
      </c>
      <c r="K484" s="66" t="e">
        <f>VLOOKUP('Liste détentions mat2k'!$A484,#REF!,13,FALSE)</f>
        <v>#REF!</v>
      </c>
    </row>
    <row r="485" spans="1:11">
      <c r="A485" s="67" t="str">
        <f>CONCATENATE('Liste détentions mat2k'!$B485,"-",'Liste détentions mat2k'!$D485,"-",'Liste détentions mat2k'!$F485,"-",'Liste détentions mat2k'!$H485)</f>
        <v>43104-2--4</v>
      </c>
      <c r="B485" s="71">
        <v>43104</v>
      </c>
      <c r="C485" s="69" t="s">
        <v>323</v>
      </c>
      <c r="D485" s="69">
        <v>2</v>
      </c>
      <c r="E485" s="69" t="s">
        <v>1310</v>
      </c>
      <c r="F485" s="69"/>
      <c r="G485" s="69"/>
      <c r="H485" s="69">
        <v>4</v>
      </c>
      <c r="I485" s="69" t="s">
        <v>334</v>
      </c>
      <c r="J485" s="69">
        <f>COUNTIF('SUIVI DES VERIFICATIONS'!$A$3:$A$912,'Liste détentions mat2k'!$A485)</f>
        <v>1</v>
      </c>
      <c r="K485" s="70" t="e">
        <f>VLOOKUP('Liste détentions mat2k'!$A485,#REF!,13,FALSE)</f>
        <v>#REF!</v>
      </c>
    </row>
    <row r="486" spans="1:11">
      <c r="A486" s="63" t="str">
        <f>CONCATENATE('Liste détentions mat2k'!$B486,"-",'Liste détentions mat2k'!$D486,"-",'Liste détentions mat2k'!$F486,"-",'Liste détentions mat2k'!$H486)</f>
        <v>43104-2--5</v>
      </c>
      <c r="B486" s="72">
        <v>43104</v>
      </c>
      <c r="C486" s="65" t="s">
        <v>323</v>
      </c>
      <c r="D486" s="65">
        <v>2</v>
      </c>
      <c r="E486" s="65" t="s">
        <v>1310</v>
      </c>
      <c r="F486" s="65"/>
      <c r="G486" s="65"/>
      <c r="H486" s="65">
        <v>5</v>
      </c>
      <c r="I486" s="65" t="s">
        <v>335</v>
      </c>
      <c r="J486" s="65">
        <f>COUNTIF('SUIVI DES VERIFICATIONS'!$A$3:$A$912,'Liste détentions mat2k'!$A486)</f>
        <v>1</v>
      </c>
      <c r="K486" s="66" t="e">
        <f>VLOOKUP('Liste détentions mat2k'!$A486,#REF!,13,FALSE)</f>
        <v>#REF!</v>
      </c>
    </row>
    <row r="487" spans="1:11">
      <c r="A487" s="67" t="str">
        <f>CONCATENATE('Liste détentions mat2k'!$B487,"-",'Liste détentions mat2k'!$D487,"-",'Liste détentions mat2k'!$F487,"-",'Liste détentions mat2k'!$H487)</f>
        <v>43104-3--1</v>
      </c>
      <c r="B487" s="71">
        <v>43104</v>
      </c>
      <c r="C487" s="69" t="s">
        <v>323</v>
      </c>
      <c r="D487" s="69">
        <v>3</v>
      </c>
      <c r="E487" s="69" t="s">
        <v>1311</v>
      </c>
      <c r="F487" s="69"/>
      <c r="G487" s="69"/>
      <c r="H487" s="69">
        <v>1</v>
      </c>
      <c r="I487" s="69" t="s">
        <v>336</v>
      </c>
      <c r="J487" s="69">
        <f>COUNTIF('SUIVI DES VERIFICATIONS'!$A$3:$A$912,'Liste détentions mat2k'!$A487)</f>
        <v>1</v>
      </c>
      <c r="K487" s="70" t="e">
        <f>VLOOKUP('Liste détentions mat2k'!$A487,#REF!,13,FALSE)</f>
        <v>#REF!</v>
      </c>
    </row>
    <row r="488" spans="1:11">
      <c r="A488" s="63" t="str">
        <f>CONCATENATE('Liste détentions mat2k'!$B488,"-",'Liste détentions mat2k'!$D488,"-",'Liste détentions mat2k'!$F488,"-",'Liste détentions mat2k'!$H488)</f>
        <v>43104-3--2</v>
      </c>
      <c r="B488" s="72">
        <v>43104</v>
      </c>
      <c r="C488" s="65" t="s">
        <v>323</v>
      </c>
      <c r="D488" s="65">
        <v>3</v>
      </c>
      <c r="E488" s="65" t="s">
        <v>1311</v>
      </c>
      <c r="F488" s="65"/>
      <c r="G488" s="65"/>
      <c r="H488" s="65">
        <v>2</v>
      </c>
      <c r="I488" s="65" t="s">
        <v>337</v>
      </c>
      <c r="J488" s="65">
        <f>COUNTIF('SUIVI DES VERIFICATIONS'!$A$3:$A$912,'Liste détentions mat2k'!$A488)</f>
        <v>1</v>
      </c>
      <c r="K488" s="66" t="e">
        <f>VLOOKUP('Liste détentions mat2k'!$A488,#REF!,13,FALSE)</f>
        <v>#REF!</v>
      </c>
    </row>
    <row r="489" spans="1:11">
      <c r="A489" s="67" t="str">
        <f>CONCATENATE('Liste détentions mat2k'!$B489,"-",'Liste détentions mat2k'!$D489,"-",'Liste détentions mat2k'!$F489,"-",'Liste détentions mat2k'!$H489)</f>
        <v>43104-3--3</v>
      </c>
      <c r="B489" s="71">
        <v>43104</v>
      </c>
      <c r="C489" s="69" t="s">
        <v>323</v>
      </c>
      <c r="D489" s="69">
        <v>3</v>
      </c>
      <c r="E489" s="69" t="s">
        <v>1311</v>
      </c>
      <c r="F489" s="69"/>
      <c r="G489" s="69"/>
      <c r="H489" s="69">
        <v>3</v>
      </c>
      <c r="I489" s="69" t="s">
        <v>338</v>
      </c>
      <c r="J489" s="69">
        <f>COUNTIF('SUIVI DES VERIFICATIONS'!$A$3:$A$912,'Liste détentions mat2k'!$A489)</f>
        <v>1</v>
      </c>
      <c r="K489" s="70" t="e">
        <f>VLOOKUP('Liste détentions mat2k'!$A489,#REF!,13,FALSE)</f>
        <v>#REF!</v>
      </c>
    </row>
    <row r="490" spans="1:11">
      <c r="A490" s="63" t="str">
        <f>CONCATENATE('Liste détentions mat2k'!$B490,"-",'Liste détentions mat2k'!$D490,"-",'Liste détentions mat2k'!$F490,"-",'Liste détentions mat2k'!$H490)</f>
        <v>43104-3--4</v>
      </c>
      <c r="B490" s="72">
        <v>43104</v>
      </c>
      <c r="C490" s="65" t="s">
        <v>323</v>
      </c>
      <c r="D490" s="65">
        <v>3</v>
      </c>
      <c r="E490" s="65" t="s">
        <v>1311</v>
      </c>
      <c r="F490" s="65"/>
      <c r="G490" s="65"/>
      <c r="H490" s="65">
        <v>4</v>
      </c>
      <c r="I490" s="65" t="s">
        <v>339</v>
      </c>
      <c r="J490" s="65">
        <f>COUNTIF('SUIVI DES VERIFICATIONS'!$A$3:$A$912,'Liste détentions mat2k'!$A490)</f>
        <v>1</v>
      </c>
      <c r="K490" s="66" t="e">
        <f>VLOOKUP('Liste détentions mat2k'!$A490,#REF!,13,FALSE)</f>
        <v>#REF!</v>
      </c>
    </row>
    <row r="491" spans="1:11">
      <c r="A491" s="67" t="str">
        <f>CONCATENATE('Liste détentions mat2k'!$B491,"-",'Liste détentions mat2k'!$D491,"-",'Liste détentions mat2k'!$F491,"-",'Liste détentions mat2k'!$H491)</f>
        <v>43104-4--1</v>
      </c>
      <c r="B491" s="71">
        <v>43104</v>
      </c>
      <c r="C491" s="69" t="s">
        <v>323</v>
      </c>
      <c r="D491" s="69">
        <v>4</v>
      </c>
      <c r="E491" s="69" t="s">
        <v>1312</v>
      </c>
      <c r="F491" s="69"/>
      <c r="G491" s="69"/>
      <c r="H491" s="69">
        <v>1</v>
      </c>
      <c r="I491" s="69" t="s">
        <v>1313</v>
      </c>
      <c r="J491" s="69">
        <f>COUNTIF('SUIVI DES VERIFICATIONS'!$A$3:$A$912,'Liste détentions mat2k'!$A491)</f>
        <v>0</v>
      </c>
      <c r="K491" s="70" t="e">
        <f>VLOOKUP('Liste détentions mat2k'!$A491,#REF!,13,FALSE)</f>
        <v>#REF!</v>
      </c>
    </row>
    <row r="492" spans="1:11">
      <c r="A492" s="63" t="str">
        <f>CONCATENATE('Liste détentions mat2k'!$B492,"-",'Liste détentions mat2k'!$D492,"-",'Liste détentions mat2k'!$F492,"-",'Liste détentions mat2k'!$H492)</f>
        <v>43104-5--0</v>
      </c>
      <c r="B492" s="72">
        <v>43104</v>
      </c>
      <c r="C492" s="65" t="s">
        <v>323</v>
      </c>
      <c r="D492" s="65">
        <v>5</v>
      </c>
      <c r="E492" s="65" t="s">
        <v>1314</v>
      </c>
      <c r="F492" s="65"/>
      <c r="G492" s="65"/>
      <c r="H492" s="65">
        <v>0</v>
      </c>
      <c r="I492" s="65" t="s">
        <v>1315</v>
      </c>
      <c r="J492" s="65">
        <f>COUNTIF('SUIVI DES VERIFICATIONS'!$A$3:$A$912,'Liste détentions mat2k'!$A492)</f>
        <v>1</v>
      </c>
      <c r="K492" s="66" t="e">
        <f>VLOOKUP('Liste détentions mat2k'!$A492,#REF!,13,FALSE)</f>
        <v>#REF!</v>
      </c>
    </row>
    <row r="493" spans="1:11">
      <c r="A493" s="67" t="str">
        <f>CONCATENATE('Liste détentions mat2k'!$B493,"-",'Liste détentions mat2k'!$D493,"-",'Liste détentions mat2k'!$F493,"-",'Liste détentions mat2k'!$H493)</f>
        <v>43108-1-1-1</v>
      </c>
      <c r="B493" s="71">
        <v>43108</v>
      </c>
      <c r="C493" s="69" t="s">
        <v>724</v>
      </c>
      <c r="D493" s="69">
        <v>1</v>
      </c>
      <c r="E493" s="69" t="s">
        <v>1316</v>
      </c>
      <c r="F493" s="69">
        <v>1</v>
      </c>
      <c r="G493" s="69" t="s">
        <v>1316</v>
      </c>
      <c r="H493" s="69">
        <v>1</v>
      </c>
      <c r="I493" s="69" t="s">
        <v>78</v>
      </c>
      <c r="J493" s="69">
        <f>COUNTIF('SUIVI DES VERIFICATIONS'!$A$3:$A$912,'Liste détentions mat2k'!$A493)</f>
        <v>1</v>
      </c>
      <c r="K493" s="70" t="e">
        <f>VLOOKUP('Liste détentions mat2k'!$A493,#REF!,13,FALSE)</f>
        <v>#REF!</v>
      </c>
    </row>
    <row r="494" spans="1:11">
      <c r="A494" s="63" t="str">
        <f>CONCATENATE('Liste détentions mat2k'!$B494,"-",'Liste détentions mat2k'!$D494,"-",'Liste détentions mat2k'!$F494,"-",'Liste détentions mat2k'!$H494)</f>
        <v>43108-1-1-2</v>
      </c>
      <c r="B494" s="72">
        <v>43108</v>
      </c>
      <c r="C494" s="65" t="s">
        <v>724</v>
      </c>
      <c r="D494" s="65">
        <v>1</v>
      </c>
      <c r="E494" s="65" t="s">
        <v>1316</v>
      </c>
      <c r="F494" s="65">
        <v>1</v>
      </c>
      <c r="G494" s="65" t="s">
        <v>1316</v>
      </c>
      <c r="H494" s="65">
        <v>2</v>
      </c>
      <c r="I494" s="65" t="s">
        <v>343</v>
      </c>
      <c r="J494" s="65">
        <f>COUNTIF('SUIVI DES VERIFICATIONS'!$A$3:$A$912,'Liste détentions mat2k'!$A494)</f>
        <v>1</v>
      </c>
      <c r="K494" s="66" t="e">
        <f>VLOOKUP('Liste détentions mat2k'!$A494,#REF!,13,FALSE)</f>
        <v>#REF!</v>
      </c>
    </row>
    <row r="495" spans="1:11">
      <c r="A495" s="67" t="str">
        <f>CONCATENATE('Liste détentions mat2k'!$B495,"-",'Liste détentions mat2k'!$D495,"-",'Liste détentions mat2k'!$F495,"-",'Liste détentions mat2k'!$H495)</f>
        <v>43108-1-1-3</v>
      </c>
      <c r="B495" s="71">
        <v>43108</v>
      </c>
      <c r="C495" s="69" t="s">
        <v>724</v>
      </c>
      <c r="D495" s="69">
        <v>1</v>
      </c>
      <c r="E495" s="69" t="s">
        <v>1316</v>
      </c>
      <c r="F495" s="69">
        <v>1</v>
      </c>
      <c r="G495" s="69" t="s">
        <v>1316</v>
      </c>
      <c r="H495" s="69">
        <v>3</v>
      </c>
      <c r="I495" s="69" t="s">
        <v>170</v>
      </c>
      <c r="J495" s="69">
        <f>COUNTIF('SUIVI DES VERIFICATIONS'!$A$3:$A$912,'Liste détentions mat2k'!$A495)</f>
        <v>1</v>
      </c>
      <c r="K495" s="70" t="e">
        <f>VLOOKUP('Liste détentions mat2k'!$A495,#REF!,13,FALSE)</f>
        <v>#REF!</v>
      </c>
    </row>
    <row r="496" spans="1:11">
      <c r="A496" s="63" t="str">
        <f>CONCATENATE('Liste détentions mat2k'!$B496,"-",'Liste détentions mat2k'!$D496,"-",'Liste détentions mat2k'!$F496,"-",'Liste détentions mat2k'!$H496)</f>
        <v>43108-1-1-4</v>
      </c>
      <c r="B496" s="72">
        <v>43108</v>
      </c>
      <c r="C496" s="65" t="s">
        <v>724</v>
      </c>
      <c r="D496" s="65">
        <v>1</v>
      </c>
      <c r="E496" s="65" t="s">
        <v>1316</v>
      </c>
      <c r="F496" s="65">
        <v>1</v>
      </c>
      <c r="G496" s="65" t="s">
        <v>1316</v>
      </c>
      <c r="H496" s="65">
        <v>4</v>
      </c>
      <c r="I496" s="65" t="s">
        <v>140</v>
      </c>
      <c r="J496" s="65">
        <f>COUNTIF('SUIVI DES VERIFICATIONS'!$A$3:$A$912,'Liste détentions mat2k'!$A496)</f>
        <v>1</v>
      </c>
      <c r="K496" s="66" t="e">
        <f>VLOOKUP('Liste détentions mat2k'!$A496,#REF!,13,FALSE)</f>
        <v>#REF!</v>
      </c>
    </row>
    <row r="497" spans="1:11">
      <c r="A497" s="67" t="str">
        <f>CONCATENATE('Liste détentions mat2k'!$B497,"-",'Liste détentions mat2k'!$D497,"-",'Liste détentions mat2k'!$F497,"-",'Liste détentions mat2k'!$H497)</f>
        <v>43108-1-1-5</v>
      </c>
      <c r="B497" s="71">
        <v>43108</v>
      </c>
      <c r="C497" s="69" t="s">
        <v>724</v>
      </c>
      <c r="D497" s="69">
        <v>1</v>
      </c>
      <c r="E497" s="69" t="s">
        <v>1316</v>
      </c>
      <c r="F497" s="69">
        <v>1</v>
      </c>
      <c r="G497" s="69" t="s">
        <v>1316</v>
      </c>
      <c r="H497" s="69">
        <v>5</v>
      </c>
      <c r="I497" s="69" t="s">
        <v>102</v>
      </c>
      <c r="J497" s="69">
        <f>COUNTIF('SUIVI DES VERIFICATIONS'!$A$3:$A$912,'Liste détentions mat2k'!$A497)</f>
        <v>1</v>
      </c>
      <c r="K497" s="70" t="e">
        <f>VLOOKUP('Liste détentions mat2k'!$A497,#REF!,13,FALSE)</f>
        <v>#REF!</v>
      </c>
    </row>
    <row r="498" spans="1:11">
      <c r="A498" s="63" t="str">
        <f>CONCATENATE('Liste détentions mat2k'!$B498,"-",'Liste détentions mat2k'!$D498,"-",'Liste détentions mat2k'!$F498,"-",'Liste détentions mat2k'!$H498)</f>
        <v>43108-1-1-7</v>
      </c>
      <c r="B498" s="72">
        <v>43108</v>
      </c>
      <c r="C498" s="65" t="s">
        <v>724</v>
      </c>
      <c r="D498" s="65">
        <v>1</v>
      </c>
      <c r="E498" s="65" t="s">
        <v>1316</v>
      </c>
      <c r="F498" s="65">
        <v>1</v>
      </c>
      <c r="G498" s="65" t="s">
        <v>1316</v>
      </c>
      <c r="H498" s="65">
        <v>7</v>
      </c>
      <c r="I498" s="65" t="s">
        <v>1317</v>
      </c>
      <c r="J498" s="65">
        <f>COUNTIF('SUIVI DES VERIFICATIONS'!$A$3:$A$912,'Liste détentions mat2k'!$A498)</f>
        <v>0</v>
      </c>
      <c r="K498" s="66" t="e">
        <f>VLOOKUP('Liste détentions mat2k'!$A498,#REF!,13,FALSE)</f>
        <v>#REF!</v>
      </c>
    </row>
    <row r="499" spans="1:11">
      <c r="A499" s="67" t="str">
        <f>CONCATENATE('Liste détentions mat2k'!$B499,"-",'Liste détentions mat2k'!$D499,"-",'Liste détentions mat2k'!$F499,"-",'Liste détentions mat2k'!$H499)</f>
        <v>43108-1-1-8</v>
      </c>
      <c r="B499" s="71">
        <v>43108</v>
      </c>
      <c r="C499" s="69" t="s">
        <v>724</v>
      </c>
      <c r="D499" s="69">
        <v>1</v>
      </c>
      <c r="E499" s="69" t="s">
        <v>1316</v>
      </c>
      <c r="F499" s="69">
        <v>1</v>
      </c>
      <c r="G499" s="69" t="s">
        <v>1316</v>
      </c>
      <c r="H499" s="69">
        <v>8</v>
      </c>
      <c r="I499" s="69" t="s">
        <v>354</v>
      </c>
      <c r="J499" s="69">
        <f>COUNTIF('SUIVI DES VERIFICATIONS'!$A$3:$A$912,'Liste détentions mat2k'!$A499)</f>
        <v>1</v>
      </c>
      <c r="K499" s="70" t="e">
        <f>VLOOKUP('Liste détentions mat2k'!$A499,#REF!,13,FALSE)</f>
        <v>#REF!</v>
      </c>
    </row>
    <row r="500" spans="1:11">
      <c r="A500" s="63" t="str">
        <f>CONCATENATE('Liste détentions mat2k'!$B500,"-",'Liste détentions mat2k'!$D500,"-",'Liste détentions mat2k'!$F500,"-",'Liste détentions mat2k'!$H500)</f>
        <v>43108-1-1-9</v>
      </c>
      <c r="B500" s="72">
        <v>43108</v>
      </c>
      <c r="C500" s="65" t="s">
        <v>724</v>
      </c>
      <c r="D500" s="65">
        <v>1</v>
      </c>
      <c r="E500" s="65" t="s">
        <v>1316</v>
      </c>
      <c r="F500" s="65">
        <v>1</v>
      </c>
      <c r="G500" s="65" t="s">
        <v>1316</v>
      </c>
      <c r="H500" s="65">
        <v>9</v>
      </c>
      <c r="I500" s="65" t="s">
        <v>1318</v>
      </c>
      <c r="J500" s="65">
        <f>COUNTIF('SUIVI DES VERIFICATIONS'!$A$3:$A$912,'Liste détentions mat2k'!$A500)</f>
        <v>0</v>
      </c>
      <c r="K500" s="66" t="e">
        <f>VLOOKUP('Liste détentions mat2k'!$A500,#REF!,13,FALSE)</f>
        <v>#REF!</v>
      </c>
    </row>
    <row r="501" spans="1:11">
      <c r="A501" s="67" t="str">
        <f>CONCATENATE('Liste détentions mat2k'!$B501,"-",'Liste détentions mat2k'!$D501,"-",'Liste détentions mat2k'!$F501,"-",'Liste détentions mat2k'!$H501)</f>
        <v>43108-1-1-11</v>
      </c>
      <c r="B501" s="71">
        <v>43108</v>
      </c>
      <c r="C501" s="69" t="s">
        <v>724</v>
      </c>
      <c r="D501" s="69">
        <v>1</v>
      </c>
      <c r="E501" s="69" t="s">
        <v>1316</v>
      </c>
      <c r="F501" s="69">
        <v>1</v>
      </c>
      <c r="G501" s="69" t="s">
        <v>1316</v>
      </c>
      <c r="H501" s="69">
        <v>11</v>
      </c>
      <c r="I501" s="69" t="s">
        <v>349</v>
      </c>
      <c r="J501" s="69">
        <f>COUNTIF('SUIVI DES VERIFICATIONS'!$A$3:$A$912,'Liste détentions mat2k'!$A501)</f>
        <v>1</v>
      </c>
      <c r="K501" s="70" t="e">
        <f>VLOOKUP('Liste détentions mat2k'!$A501,#REF!,13,FALSE)</f>
        <v>#REF!</v>
      </c>
    </row>
    <row r="502" spans="1:11">
      <c r="A502" s="63" t="str">
        <f>CONCATENATE('Liste détentions mat2k'!$B502,"-",'Liste détentions mat2k'!$D502,"-",'Liste détentions mat2k'!$F502,"-",'Liste détentions mat2k'!$H502)</f>
        <v>43108-1-1-12</v>
      </c>
      <c r="B502" s="72">
        <v>43108</v>
      </c>
      <c r="C502" s="65" t="s">
        <v>724</v>
      </c>
      <c r="D502" s="65">
        <v>1</v>
      </c>
      <c r="E502" s="65" t="s">
        <v>1316</v>
      </c>
      <c r="F502" s="65">
        <v>1</v>
      </c>
      <c r="G502" s="65" t="s">
        <v>1316</v>
      </c>
      <c r="H502" s="65">
        <v>12</v>
      </c>
      <c r="I502" s="65" t="s">
        <v>350</v>
      </c>
      <c r="J502" s="65">
        <f>COUNTIF('SUIVI DES VERIFICATIONS'!$A$3:$A$912,'Liste détentions mat2k'!$A502)</f>
        <v>1</v>
      </c>
      <c r="K502" s="66" t="e">
        <f>VLOOKUP('Liste détentions mat2k'!$A502,#REF!,13,FALSE)</f>
        <v>#REF!</v>
      </c>
    </row>
    <row r="503" spans="1:11">
      <c r="A503" s="67" t="str">
        <f>CONCATENATE('Liste détentions mat2k'!$B503,"-",'Liste détentions mat2k'!$D503,"-",'Liste détentions mat2k'!$F503,"-",'Liste détentions mat2k'!$H503)</f>
        <v>43108-1-1-13</v>
      </c>
      <c r="B503" s="71">
        <v>43108</v>
      </c>
      <c r="C503" s="69" t="s">
        <v>724</v>
      </c>
      <c r="D503" s="69">
        <v>1</v>
      </c>
      <c r="E503" s="69" t="s">
        <v>1316</v>
      </c>
      <c r="F503" s="69">
        <v>1</v>
      </c>
      <c r="G503" s="69" t="s">
        <v>1316</v>
      </c>
      <c r="H503" s="69">
        <v>13</v>
      </c>
      <c r="I503" s="69" t="s">
        <v>352</v>
      </c>
      <c r="J503" s="69">
        <f>COUNTIF('SUIVI DES VERIFICATIONS'!$A$3:$A$912,'Liste détentions mat2k'!$A503)</f>
        <v>1</v>
      </c>
      <c r="K503" s="70" t="e">
        <f>VLOOKUP('Liste détentions mat2k'!$A503,#REF!,13,FALSE)</f>
        <v>#REF!</v>
      </c>
    </row>
    <row r="504" spans="1:11">
      <c r="A504" s="63" t="str">
        <f>CONCATENATE('Liste détentions mat2k'!$B504,"-",'Liste détentions mat2k'!$D504,"-",'Liste détentions mat2k'!$F504,"-",'Liste détentions mat2k'!$H504)</f>
        <v>43108-2-1-1</v>
      </c>
      <c r="B504" s="72">
        <v>43108</v>
      </c>
      <c r="C504" s="65" t="s">
        <v>724</v>
      </c>
      <c r="D504" s="65">
        <v>2</v>
      </c>
      <c r="E504" s="65" t="s">
        <v>1319</v>
      </c>
      <c r="F504" s="65">
        <v>1</v>
      </c>
      <c r="G504" s="65" t="s">
        <v>1320</v>
      </c>
      <c r="H504" s="65">
        <v>1</v>
      </c>
      <c r="I504" s="65" t="s">
        <v>78</v>
      </c>
      <c r="J504" s="65">
        <f>COUNTIF('SUIVI DES VERIFICATIONS'!$A$3:$A$912,'Liste détentions mat2k'!$A504)</f>
        <v>1</v>
      </c>
      <c r="K504" s="66" t="e">
        <f>VLOOKUP('Liste détentions mat2k'!$A504,#REF!,13,FALSE)</f>
        <v>#REF!</v>
      </c>
    </row>
    <row r="505" spans="1:11">
      <c r="A505" s="67" t="str">
        <f>CONCATENATE('Liste détentions mat2k'!$B505,"-",'Liste détentions mat2k'!$D505,"-",'Liste détentions mat2k'!$F505,"-",'Liste détentions mat2k'!$H505)</f>
        <v>43108-3-1-1</v>
      </c>
      <c r="B505" s="71">
        <v>43108</v>
      </c>
      <c r="C505" s="69" t="s">
        <v>724</v>
      </c>
      <c r="D505" s="69">
        <v>3</v>
      </c>
      <c r="E505" s="69" t="s">
        <v>1321</v>
      </c>
      <c r="F505" s="69">
        <v>1</v>
      </c>
      <c r="G505" s="69" t="s">
        <v>1322</v>
      </c>
      <c r="H505" s="69">
        <v>1</v>
      </c>
      <c r="I505" s="69" t="s">
        <v>141</v>
      </c>
      <c r="J505" s="69">
        <f>COUNTIF('SUIVI DES VERIFICATIONS'!$A$3:$A$912,'Liste détentions mat2k'!$A505)</f>
        <v>1</v>
      </c>
      <c r="K505" s="70" t="e">
        <f>VLOOKUP('Liste détentions mat2k'!$A505,#REF!,13,FALSE)</f>
        <v>#REF!</v>
      </c>
    </row>
    <row r="506" spans="1:11">
      <c r="A506" s="63" t="str">
        <f>CONCATENATE('Liste détentions mat2k'!$B506,"-",'Liste détentions mat2k'!$D506,"-",'Liste détentions mat2k'!$F506,"-",'Liste détentions mat2k'!$H506)</f>
        <v>43108-3-1-2</v>
      </c>
      <c r="B506" s="72">
        <v>43108</v>
      </c>
      <c r="C506" s="65" t="s">
        <v>724</v>
      </c>
      <c r="D506" s="65">
        <v>3</v>
      </c>
      <c r="E506" s="65" t="s">
        <v>1321</v>
      </c>
      <c r="F506" s="65">
        <v>1</v>
      </c>
      <c r="G506" s="65" t="s">
        <v>1322</v>
      </c>
      <c r="H506" s="65">
        <v>2</v>
      </c>
      <c r="I506" s="65" t="s">
        <v>355</v>
      </c>
      <c r="J506" s="65">
        <f>COUNTIF('SUIVI DES VERIFICATIONS'!$A$3:$A$912,'Liste détentions mat2k'!$A506)</f>
        <v>1</v>
      </c>
      <c r="K506" s="66" t="e">
        <f>VLOOKUP('Liste détentions mat2k'!$A506,#REF!,13,FALSE)</f>
        <v>#REF!</v>
      </c>
    </row>
    <row r="507" spans="1:11">
      <c r="A507" s="67" t="str">
        <f>CONCATENATE('Liste détentions mat2k'!$B507,"-",'Liste détentions mat2k'!$D507,"-",'Liste détentions mat2k'!$F507,"-",'Liste détentions mat2k'!$H507)</f>
        <v>43108-3-1-3</v>
      </c>
      <c r="B507" s="71">
        <v>43108</v>
      </c>
      <c r="C507" s="69" t="s">
        <v>724</v>
      </c>
      <c r="D507" s="69">
        <v>3</v>
      </c>
      <c r="E507" s="69" t="s">
        <v>1321</v>
      </c>
      <c r="F507" s="69">
        <v>1</v>
      </c>
      <c r="G507" s="69" t="s">
        <v>1322</v>
      </c>
      <c r="H507" s="69">
        <v>3</v>
      </c>
      <c r="I507" s="69" t="s">
        <v>1323</v>
      </c>
      <c r="J507" s="69">
        <f>COUNTIF('SUIVI DES VERIFICATIONS'!$A$3:$A$912,'Liste détentions mat2k'!$A507)</f>
        <v>0</v>
      </c>
      <c r="K507" s="70" t="e">
        <f>VLOOKUP('Liste détentions mat2k'!$A507,#REF!,13,FALSE)</f>
        <v>#REF!</v>
      </c>
    </row>
    <row r="508" spans="1:11">
      <c r="A508" s="63" t="str">
        <f>CONCATENATE('Liste détentions mat2k'!$B508,"-",'Liste détentions mat2k'!$D508,"-",'Liste détentions mat2k'!$F508,"-",'Liste détentions mat2k'!$H508)</f>
        <v>43108-3-1-5</v>
      </c>
      <c r="B508" s="72">
        <v>43108</v>
      </c>
      <c r="C508" s="65" t="s">
        <v>724</v>
      </c>
      <c r="D508" s="65">
        <v>3</v>
      </c>
      <c r="E508" s="65" t="s">
        <v>1321</v>
      </c>
      <c r="F508" s="65">
        <v>1</v>
      </c>
      <c r="G508" s="65" t="s">
        <v>1322</v>
      </c>
      <c r="H508" s="65">
        <v>5</v>
      </c>
      <c r="I508" s="65" t="s">
        <v>78</v>
      </c>
      <c r="J508" s="65">
        <f>COUNTIF('SUIVI DES VERIFICATIONS'!$A$3:$A$912,'Liste détentions mat2k'!$A508)</f>
        <v>1</v>
      </c>
      <c r="K508" s="66" t="e">
        <f>VLOOKUP('Liste détentions mat2k'!$A508,#REF!,13,FALSE)</f>
        <v>#REF!</v>
      </c>
    </row>
    <row r="509" spans="1:11">
      <c r="A509" s="67" t="str">
        <f>CONCATENATE('Liste détentions mat2k'!$B509,"-",'Liste détentions mat2k'!$D509,"-",'Liste détentions mat2k'!$F509,"-",'Liste détentions mat2k'!$H509)</f>
        <v>43108-3-3-3</v>
      </c>
      <c r="B509" s="71">
        <v>43108</v>
      </c>
      <c r="C509" s="69" t="s">
        <v>724</v>
      </c>
      <c r="D509" s="69">
        <v>3</v>
      </c>
      <c r="E509" s="69" t="s">
        <v>1321</v>
      </c>
      <c r="F509" s="69">
        <v>3</v>
      </c>
      <c r="G509" s="69" t="s">
        <v>1324</v>
      </c>
      <c r="H509" s="69">
        <v>3</v>
      </c>
      <c r="I509" s="69" t="s">
        <v>78</v>
      </c>
      <c r="J509" s="69">
        <f>COUNTIF('SUIVI DES VERIFICATIONS'!$A$3:$A$912,'Liste détentions mat2k'!$A509)</f>
        <v>1</v>
      </c>
      <c r="K509" s="70" t="e">
        <f>VLOOKUP('Liste détentions mat2k'!$A509,#REF!,13,FALSE)</f>
        <v>#REF!</v>
      </c>
    </row>
    <row r="510" spans="1:11">
      <c r="A510" s="63" t="str">
        <f>CONCATENATE('Liste détentions mat2k'!$B510,"-",'Liste détentions mat2k'!$D510,"-",'Liste détentions mat2k'!$F510,"-",'Liste détentions mat2k'!$H510)</f>
        <v>43108-4-1-1</v>
      </c>
      <c r="B510" s="72">
        <v>43108</v>
      </c>
      <c r="C510" s="65" t="s">
        <v>724</v>
      </c>
      <c r="D510" s="65">
        <v>4</v>
      </c>
      <c r="E510" s="65" t="s">
        <v>1325</v>
      </c>
      <c r="F510" s="65">
        <v>1</v>
      </c>
      <c r="G510" s="65" t="s">
        <v>1326</v>
      </c>
      <c r="H510" s="65">
        <v>1</v>
      </c>
      <c r="I510" s="65" t="s">
        <v>356</v>
      </c>
      <c r="J510" s="65">
        <f>COUNTIF('SUIVI DES VERIFICATIONS'!$A$3:$A$912,'Liste détentions mat2k'!$A510)</f>
        <v>1</v>
      </c>
      <c r="K510" s="66" t="e">
        <f>VLOOKUP('Liste détentions mat2k'!$A510,#REF!,13,FALSE)</f>
        <v>#REF!</v>
      </c>
    </row>
    <row r="511" spans="1:11">
      <c r="A511" s="67" t="str">
        <f>CONCATENATE('Liste détentions mat2k'!$B511,"-",'Liste détentions mat2k'!$D511,"-",'Liste détentions mat2k'!$F511,"-",'Liste détentions mat2k'!$H511)</f>
        <v>43108-4-1-3</v>
      </c>
      <c r="B511" s="71">
        <v>43108</v>
      </c>
      <c r="C511" s="69" t="s">
        <v>724</v>
      </c>
      <c r="D511" s="69">
        <v>4</v>
      </c>
      <c r="E511" s="69" t="s">
        <v>1325</v>
      </c>
      <c r="F511" s="69">
        <v>1</v>
      </c>
      <c r="G511" s="69" t="s">
        <v>1326</v>
      </c>
      <c r="H511" s="69">
        <v>3</v>
      </c>
      <c r="I511" s="69" t="s">
        <v>78</v>
      </c>
      <c r="J511" s="69">
        <f>COUNTIF('SUIVI DES VERIFICATIONS'!$A$3:$A$912,'Liste détentions mat2k'!$A511)</f>
        <v>1</v>
      </c>
      <c r="K511" s="70" t="e">
        <f>VLOOKUP('Liste détentions mat2k'!$A511,#REF!,13,FALSE)</f>
        <v>#REF!</v>
      </c>
    </row>
    <row r="512" spans="1:11">
      <c r="A512" s="63" t="str">
        <f>CONCATENATE('Liste détentions mat2k'!$B512,"-",'Liste détentions mat2k'!$D512,"-",'Liste détentions mat2k'!$F512,"-",'Liste détentions mat2k'!$H512)</f>
        <v>43108-4-1-5</v>
      </c>
      <c r="B512" s="72">
        <v>43108</v>
      </c>
      <c r="C512" s="65" t="s">
        <v>724</v>
      </c>
      <c r="D512" s="65">
        <v>4</v>
      </c>
      <c r="E512" s="65" t="s">
        <v>1325</v>
      </c>
      <c r="F512" s="65">
        <v>1</v>
      </c>
      <c r="G512" s="65" t="s">
        <v>1326</v>
      </c>
      <c r="H512" s="65">
        <v>5</v>
      </c>
      <c r="I512" s="65" t="s">
        <v>50</v>
      </c>
      <c r="J512" s="65">
        <f>COUNTIF('SUIVI DES VERIFICATIONS'!$A$3:$A$912,'Liste détentions mat2k'!$A512)</f>
        <v>1</v>
      </c>
      <c r="K512" s="66" t="e">
        <f>VLOOKUP('Liste détentions mat2k'!$A512,#REF!,13,FALSE)</f>
        <v>#REF!</v>
      </c>
    </row>
    <row r="513" spans="1:11">
      <c r="A513" s="67" t="str">
        <f>CONCATENATE('Liste détentions mat2k'!$B513,"-",'Liste détentions mat2k'!$D513,"-",'Liste détentions mat2k'!$F513,"-",'Liste détentions mat2k'!$H513)</f>
        <v>43108-4-1-6</v>
      </c>
      <c r="B513" s="71">
        <v>43108</v>
      </c>
      <c r="C513" s="69" t="s">
        <v>724</v>
      </c>
      <c r="D513" s="69">
        <v>4</v>
      </c>
      <c r="E513" s="69" t="s">
        <v>1325</v>
      </c>
      <c r="F513" s="69">
        <v>1</v>
      </c>
      <c r="G513" s="69" t="s">
        <v>1326</v>
      </c>
      <c r="H513" s="69">
        <v>6</v>
      </c>
      <c r="I513" s="69" t="s">
        <v>102</v>
      </c>
      <c r="J513" s="69">
        <f>COUNTIF('SUIVI DES VERIFICATIONS'!$A$3:$A$912,'Liste détentions mat2k'!$A513)</f>
        <v>1</v>
      </c>
      <c r="K513" s="70" t="e">
        <f>VLOOKUP('Liste détentions mat2k'!$A513,#REF!,13,FALSE)</f>
        <v>#REF!</v>
      </c>
    </row>
    <row r="514" spans="1:11">
      <c r="A514" s="63" t="str">
        <f>CONCATENATE('Liste détentions mat2k'!$B514,"-",'Liste détentions mat2k'!$D514,"-",'Liste détentions mat2k'!$F514,"-",'Liste détentions mat2k'!$H514)</f>
        <v>43108-4-1-7</v>
      </c>
      <c r="B514" s="72">
        <v>43108</v>
      </c>
      <c r="C514" s="65" t="s">
        <v>724</v>
      </c>
      <c r="D514" s="65">
        <v>4</v>
      </c>
      <c r="E514" s="65" t="s">
        <v>1325</v>
      </c>
      <c r="F514" s="65">
        <v>1</v>
      </c>
      <c r="G514" s="65" t="s">
        <v>1326</v>
      </c>
      <c r="H514" s="65">
        <v>7</v>
      </c>
      <c r="I514" s="65" t="s">
        <v>136</v>
      </c>
      <c r="J514" s="65">
        <f>COUNTIF('SUIVI DES VERIFICATIONS'!$A$3:$A$912,'Liste détentions mat2k'!$A514)</f>
        <v>1</v>
      </c>
      <c r="K514" s="66" t="e">
        <f>VLOOKUP('Liste détentions mat2k'!$A514,#REF!,13,FALSE)</f>
        <v>#REF!</v>
      </c>
    </row>
    <row r="515" spans="1:11">
      <c r="A515" s="67" t="str">
        <f>CONCATENATE('Liste détentions mat2k'!$B515,"-",'Liste détentions mat2k'!$D515,"-",'Liste détentions mat2k'!$F515,"-",'Liste détentions mat2k'!$H515)</f>
        <v>43108-4-2-1</v>
      </c>
      <c r="B515" s="71">
        <v>43108</v>
      </c>
      <c r="C515" s="69" t="s">
        <v>724</v>
      </c>
      <c r="D515" s="69">
        <v>4</v>
      </c>
      <c r="E515" s="69" t="s">
        <v>1325</v>
      </c>
      <c r="F515" s="69">
        <v>2</v>
      </c>
      <c r="G515" s="69" t="s">
        <v>1327</v>
      </c>
      <c r="H515" s="69">
        <v>1</v>
      </c>
      <c r="I515" s="69" t="s">
        <v>78</v>
      </c>
      <c r="J515" s="69">
        <f>COUNTIF('SUIVI DES VERIFICATIONS'!$A$3:$A$912,'Liste détentions mat2k'!$A515)</f>
        <v>1</v>
      </c>
      <c r="K515" s="70" t="e">
        <f>VLOOKUP('Liste détentions mat2k'!$A515,#REF!,13,FALSE)</f>
        <v>#REF!</v>
      </c>
    </row>
    <row r="516" spans="1:11">
      <c r="A516" s="63" t="str">
        <f>CONCATENATE('Liste détentions mat2k'!$B516,"-",'Liste détentions mat2k'!$D516,"-",'Liste détentions mat2k'!$F516,"-",'Liste détentions mat2k'!$H516)</f>
        <v>43108-4-2-2</v>
      </c>
      <c r="B516" s="72">
        <v>43108</v>
      </c>
      <c r="C516" s="65" t="s">
        <v>724</v>
      </c>
      <c r="D516" s="65">
        <v>4</v>
      </c>
      <c r="E516" s="65" t="s">
        <v>1325</v>
      </c>
      <c r="F516" s="65">
        <v>2</v>
      </c>
      <c r="G516" s="65" t="s">
        <v>1327</v>
      </c>
      <c r="H516" s="65">
        <v>2</v>
      </c>
      <c r="I516" s="65" t="s">
        <v>357</v>
      </c>
      <c r="J516" s="65">
        <f>COUNTIF('SUIVI DES VERIFICATIONS'!$A$3:$A$912,'Liste détentions mat2k'!$A516)</f>
        <v>1</v>
      </c>
      <c r="K516" s="66" t="e">
        <f>VLOOKUP('Liste détentions mat2k'!$A516,#REF!,13,FALSE)</f>
        <v>#REF!</v>
      </c>
    </row>
    <row r="517" spans="1:11">
      <c r="A517" s="67" t="str">
        <f>CONCATENATE('Liste détentions mat2k'!$B517,"-",'Liste détentions mat2k'!$D517,"-",'Liste détentions mat2k'!$F517,"-",'Liste détentions mat2k'!$H517)</f>
        <v>43108-4-2-3</v>
      </c>
      <c r="B517" s="71">
        <v>43108</v>
      </c>
      <c r="C517" s="69" t="s">
        <v>724</v>
      </c>
      <c r="D517" s="69">
        <v>4</v>
      </c>
      <c r="E517" s="69" t="s">
        <v>1325</v>
      </c>
      <c r="F517" s="69">
        <v>2</v>
      </c>
      <c r="G517" s="69" t="s">
        <v>1327</v>
      </c>
      <c r="H517" s="69">
        <v>3</v>
      </c>
      <c r="I517" s="69" t="s">
        <v>358</v>
      </c>
      <c r="J517" s="69">
        <f>COUNTIF('SUIVI DES VERIFICATIONS'!$A$3:$A$912,'Liste détentions mat2k'!$A517)</f>
        <v>1</v>
      </c>
      <c r="K517" s="70" t="e">
        <f>VLOOKUP('Liste détentions mat2k'!$A517,#REF!,13,FALSE)</f>
        <v>#REF!</v>
      </c>
    </row>
    <row r="518" spans="1:11">
      <c r="A518" s="63" t="str">
        <f>CONCATENATE('Liste détentions mat2k'!$B518,"-",'Liste détentions mat2k'!$D518,"-",'Liste détentions mat2k'!$F518,"-",'Liste détentions mat2k'!$H518)</f>
        <v>43108-4-2-4</v>
      </c>
      <c r="B518" s="72">
        <v>43108</v>
      </c>
      <c r="C518" s="65" t="s">
        <v>724</v>
      </c>
      <c r="D518" s="65">
        <v>4</v>
      </c>
      <c r="E518" s="65" t="s">
        <v>1325</v>
      </c>
      <c r="F518" s="65">
        <v>2</v>
      </c>
      <c r="G518" s="65" t="s">
        <v>1327</v>
      </c>
      <c r="H518" s="65">
        <v>4</v>
      </c>
      <c r="I518" s="65" t="s">
        <v>343</v>
      </c>
      <c r="J518" s="65">
        <f>COUNTIF('SUIVI DES VERIFICATIONS'!$A$3:$A$912,'Liste détentions mat2k'!$A518)</f>
        <v>1</v>
      </c>
      <c r="K518" s="66" t="e">
        <f>VLOOKUP('Liste détentions mat2k'!$A518,#REF!,13,FALSE)</f>
        <v>#REF!</v>
      </c>
    </row>
    <row r="519" spans="1:11">
      <c r="A519" s="67" t="str">
        <f>CONCATENATE('Liste détentions mat2k'!$B519,"-",'Liste détentions mat2k'!$D519,"-",'Liste détentions mat2k'!$F519,"-",'Liste détentions mat2k'!$H519)</f>
        <v>43108-4-3-1</v>
      </c>
      <c r="B519" s="71">
        <v>43108</v>
      </c>
      <c r="C519" s="69" t="s">
        <v>724</v>
      </c>
      <c r="D519" s="69">
        <v>4</v>
      </c>
      <c r="E519" s="69" t="s">
        <v>1325</v>
      </c>
      <c r="F519" s="69">
        <v>3</v>
      </c>
      <c r="G519" s="69" t="s">
        <v>1328</v>
      </c>
      <c r="H519" s="69">
        <v>1</v>
      </c>
      <c r="I519" s="69" t="s">
        <v>78</v>
      </c>
      <c r="J519" s="69">
        <f>COUNTIF('SUIVI DES VERIFICATIONS'!$A$3:$A$912,'Liste détentions mat2k'!$A519)</f>
        <v>1</v>
      </c>
      <c r="K519" s="70" t="e">
        <f>VLOOKUP('Liste détentions mat2k'!$A519,#REF!,13,FALSE)</f>
        <v>#REF!</v>
      </c>
    </row>
    <row r="520" spans="1:11">
      <c r="A520" s="63" t="str">
        <f>CONCATENATE('Liste détentions mat2k'!$B520,"-",'Liste détentions mat2k'!$D520,"-",'Liste détentions mat2k'!$F520,"-",'Liste détentions mat2k'!$H520)</f>
        <v>43108-4-3-3</v>
      </c>
      <c r="B520" s="72">
        <v>43108</v>
      </c>
      <c r="C520" s="65" t="s">
        <v>724</v>
      </c>
      <c r="D520" s="65">
        <v>4</v>
      </c>
      <c r="E520" s="65" t="s">
        <v>1325</v>
      </c>
      <c r="F520" s="65">
        <v>3</v>
      </c>
      <c r="G520" s="65" t="s">
        <v>1328</v>
      </c>
      <c r="H520" s="65">
        <v>3</v>
      </c>
      <c r="I520" s="65" t="s">
        <v>358</v>
      </c>
      <c r="J520" s="65">
        <f>COUNTIF('SUIVI DES VERIFICATIONS'!$A$3:$A$912,'Liste détentions mat2k'!$A520)</f>
        <v>1</v>
      </c>
      <c r="K520" s="66" t="e">
        <f>VLOOKUP('Liste détentions mat2k'!$A520,#REF!,13,FALSE)</f>
        <v>#REF!</v>
      </c>
    </row>
    <row r="521" spans="1:11">
      <c r="A521" s="67" t="str">
        <f>CONCATENATE('Liste détentions mat2k'!$B521,"-",'Liste détentions mat2k'!$D521,"-",'Liste détentions mat2k'!$F521,"-",'Liste détentions mat2k'!$H521)</f>
        <v>43108-4-4-1</v>
      </c>
      <c r="B521" s="71">
        <v>43108</v>
      </c>
      <c r="C521" s="69" t="s">
        <v>724</v>
      </c>
      <c r="D521" s="69">
        <v>4</v>
      </c>
      <c r="E521" s="69" t="s">
        <v>1325</v>
      </c>
      <c r="F521" s="69">
        <v>4</v>
      </c>
      <c r="G521" s="69" t="s">
        <v>1329</v>
      </c>
      <c r="H521" s="69">
        <v>1</v>
      </c>
      <c r="I521" s="69" t="s">
        <v>78</v>
      </c>
      <c r="J521" s="69">
        <f>COUNTIF('SUIVI DES VERIFICATIONS'!$A$3:$A$912,'Liste détentions mat2k'!$A521)</f>
        <v>1</v>
      </c>
      <c r="K521" s="70" t="e">
        <f>VLOOKUP('Liste détentions mat2k'!$A521,#REF!,13,FALSE)</f>
        <v>#REF!</v>
      </c>
    </row>
    <row r="522" spans="1:11">
      <c r="A522" s="63" t="str">
        <f>CONCATENATE('Liste détentions mat2k'!$B522,"-",'Liste détentions mat2k'!$D522,"-",'Liste détentions mat2k'!$F522,"-",'Liste détentions mat2k'!$H522)</f>
        <v>43108-4-4-2</v>
      </c>
      <c r="B522" s="72">
        <v>43108</v>
      </c>
      <c r="C522" s="65" t="s">
        <v>724</v>
      </c>
      <c r="D522" s="65">
        <v>4</v>
      </c>
      <c r="E522" s="65" t="s">
        <v>1325</v>
      </c>
      <c r="F522" s="65">
        <v>4</v>
      </c>
      <c r="G522" s="65" t="s">
        <v>1329</v>
      </c>
      <c r="H522" s="65">
        <v>2</v>
      </c>
      <c r="I522" s="65" t="s">
        <v>357</v>
      </c>
      <c r="J522" s="65">
        <f>COUNTIF('SUIVI DES VERIFICATIONS'!$A$3:$A$912,'Liste détentions mat2k'!$A522)</f>
        <v>1</v>
      </c>
      <c r="K522" s="66" t="e">
        <f>VLOOKUP('Liste détentions mat2k'!$A522,#REF!,13,FALSE)</f>
        <v>#REF!</v>
      </c>
    </row>
    <row r="523" spans="1:11">
      <c r="A523" s="67" t="str">
        <f>CONCATENATE('Liste détentions mat2k'!$B523,"-",'Liste détentions mat2k'!$D523,"-",'Liste détentions mat2k'!$F523,"-",'Liste détentions mat2k'!$H523)</f>
        <v>43108-4-4-3</v>
      </c>
      <c r="B523" s="71">
        <v>43108</v>
      </c>
      <c r="C523" s="69" t="s">
        <v>724</v>
      </c>
      <c r="D523" s="69">
        <v>4</v>
      </c>
      <c r="E523" s="69" t="s">
        <v>1325</v>
      </c>
      <c r="F523" s="69">
        <v>4</v>
      </c>
      <c r="G523" s="69" t="s">
        <v>1329</v>
      </c>
      <c r="H523" s="69">
        <v>3</v>
      </c>
      <c r="I523" s="69" t="s">
        <v>358</v>
      </c>
      <c r="J523" s="69">
        <f>COUNTIF('SUIVI DES VERIFICATIONS'!$A$3:$A$912,'Liste détentions mat2k'!$A523)</f>
        <v>1</v>
      </c>
      <c r="K523" s="70" t="e">
        <f>VLOOKUP('Liste détentions mat2k'!$A523,#REF!,13,FALSE)</f>
        <v>#REF!</v>
      </c>
    </row>
    <row r="524" spans="1:11">
      <c r="A524" s="63" t="str">
        <f>CONCATENATE('Liste détentions mat2k'!$B524,"-",'Liste détentions mat2k'!$D524,"-",'Liste détentions mat2k'!$F524,"-",'Liste détentions mat2k'!$H524)</f>
        <v>43108-4-4-4</v>
      </c>
      <c r="B524" s="72">
        <v>43108</v>
      </c>
      <c r="C524" s="65" t="s">
        <v>724</v>
      </c>
      <c r="D524" s="65">
        <v>4</v>
      </c>
      <c r="E524" s="65" t="s">
        <v>1325</v>
      </c>
      <c r="F524" s="65">
        <v>4</v>
      </c>
      <c r="G524" s="65" t="s">
        <v>1329</v>
      </c>
      <c r="H524" s="65">
        <v>4</v>
      </c>
      <c r="I524" s="65" t="s">
        <v>343</v>
      </c>
      <c r="J524" s="65">
        <f>COUNTIF('SUIVI DES VERIFICATIONS'!$A$3:$A$912,'Liste détentions mat2k'!$A524)</f>
        <v>1</v>
      </c>
      <c r="K524" s="66" t="e">
        <f>VLOOKUP('Liste détentions mat2k'!$A524,#REF!,13,FALSE)</f>
        <v>#REF!</v>
      </c>
    </row>
    <row r="525" spans="1:11">
      <c r="A525" s="67" t="str">
        <f>CONCATENATE('Liste détentions mat2k'!$B525,"-",'Liste détentions mat2k'!$D525,"-",'Liste détentions mat2k'!$F525,"-",'Liste détentions mat2k'!$H525)</f>
        <v>43108-4-5-1</v>
      </c>
      <c r="B525" s="71">
        <v>43108</v>
      </c>
      <c r="C525" s="69" t="s">
        <v>724</v>
      </c>
      <c r="D525" s="69">
        <v>4</v>
      </c>
      <c r="E525" s="69" t="s">
        <v>1325</v>
      </c>
      <c r="F525" s="69">
        <v>5</v>
      </c>
      <c r="G525" s="69" t="s">
        <v>1330</v>
      </c>
      <c r="H525" s="69">
        <v>1</v>
      </c>
      <c r="I525" s="69" t="s">
        <v>78</v>
      </c>
      <c r="J525" s="69">
        <f>COUNTIF('SUIVI DES VERIFICATIONS'!$A$3:$A$912,'Liste détentions mat2k'!$A525)</f>
        <v>1</v>
      </c>
      <c r="K525" s="70" t="e">
        <f>VLOOKUP('Liste détentions mat2k'!$A525,#REF!,13,FALSE)</f>
        <v>#REF!</v>
      </c>
    </row>
    <row r="526" spans="1:11">
      <c r="A526" s="63" t="str">
        <f>CONCATENATE('Liste détentions mat2k'!$B526,"-",'Liste détentions mat2k'!$D526,"-",'Liste détentions mat2k'!$F526,"-",'Liste détentions mat2k'!$H526)</f>
        <v>43108-4-5-2</v>
      </c>
      <c r="B526" s="72">
        <v>43108</v>
      </c>
      <c r="C526" s="65" t="s">
        <v>724</v>
      </c>
      <c r="D526" s="65">
        <v>4</v>
      </c>
      <c r="E526" s="65" t="s">
        <v>1325</v>
      </c>
      <c r="F526" s="65">
        <v>5</v>
      </c>
      <c r="G526" s="65" t="s">
        <v>1330</v>
      </c>
      <c r="H526" s="65">
        <v>2</v>
      </c>
      <c r="I526" s="65" t="s">
        <v>357</v>
      </c>
      <c r="J526" s="65">
        <f>COUNTIF('SUIVI DES VERIFICATIONS'!$A$3:$A$912,'Liste détentions mat2k'!$A526)</f>
        <v>1</v>
      </c>
      <c r="K526" s="66" t="e">
        <f>VLOOKUP('Liste détentions mat2k'!$A526,#REF!,13,FALSE)</f>
        <v>#REF!</v>
      </c>
    </row>
    <row r="527" spans="1:11">
      <c r="A527" s="67" t="str">
        <f>CONCATENATE('Liste détentions mat2k'!$B527,"-",'Liste détentions mat2k'!$D527,"-",'Liste détentions mat2k'!$F527,"-",'Liste détentions mat2k'!$H527)</f>
        <v>43108-4-5-4</v>
      </c>
      <c r="B527" s="71">
        <v>43108</v>
      </c>
      <c r="C527" s="69" t="s">
        <v>724</v>
      </c>
      <c r="D527" s="69">
        <v>4</v>
      </c>
      <c r="E527" s="69" t="s">
        <v>1325</v>
      </c>
      <c r="F527" s="69">
        <v>5</v>
      </c>
      <c r="G527" s="69" t="s">
        <v>1330</v>
      </c>
      <c r="H527" s="69">
        <v>4</v>
      </c>
      <c r="I527" s="69" t="s">
        <v>1331</v>
      </c>
      <c r="J527" s="69">
        <f>COUNTIF('SUIVI DES VERIFICATIONS'!$A$3:$A$912,'Liste détentions mat2k'!$A527)</f>
        <v>0</v>
      </c>
      <c r="K527" s="70" t="e">
        <f>VLOOKUP('Liste détentions mat2k'!$A527,#REF!,13,FALSE)</f>
        <v>#REF!</v>
      </c>
    </row>
    <row r="528" spans="1:11">
      <c r="A528" s="63" t="str">
        <f>CONCATENATE('Liste détentions mat2k'!$B528,"-",'Liste détentions mat2k'!$D528,"-",'Liste détentions mat2k'!$F528,"-",'Liste détentions mat2k'!$H528)</f>
        <v>43108-4-6-1</v>
      </c>
      <c r="B528" s="72">
        <v>43108</v>
      </c>
      <c r="C528" s="65" t="s">
        <v>724</v>
      </c>
      <c r="D528" s="65">
        <v>4</v>
      </c>
      <c r="E528" s="65" t="s">
        <v>1325</v>
      </c>
      <c r="F528" s="65">
        <v>6</v>
      </c>
      <c r="G528" s="65" t="s">
        <v>1332</v>
      </c>
      <c r="H528" s="65">
        <v>1</v>
      </c>
      <c r="I528" s="65" t="s">
        <v>48</v>
      </c>
      <c r="J528" s="65">
        <f>COUNTIF('SUIVI DES VERIFICATIONS'!$A$3:$A$912,'Liste détentions mat2k'!$A528)</f>
        <v>1</v>
      </c>
      <c r="K528" s="66" t="e">
        <f>VLOOKUP('Liste détentions mat2k'!$A528,#REF!,13,FALSE)</f>
        <v>#REF!</v>
      </c>
    </row>
    <row r="529" spans="1:11">
      <c r="A529" s="67" t="str">
        <f>CONCATENATE('Liste détentions mat2k'!$B529,"-",'Liste détentions mat2k'!$D529,"-",'Liste détentions mat2k'!$F529,"-",'Liste détentions mat2k'!$H529)</f>
        <v>43108-4-6-2</v>
      </c>
      <c r="B529" s="71">
        <v>43108</v>
      </c>
      <c r="C529" s="69" t="s">
        <v>724</v>
      </c>
      <c r="D529" s="69">
        <v>4</v>
      </c>
      <c r="E529" s="69" t="s">
        <v>1325</v>
      </c>
      <c r="F529" s="69">
        <v>6</v>
      </c>
      <c r="G529" s="69" t="s">
        <v>1332</v>
      </c>
      <c r="H529" s="69">
        <v>2</v>
      </c>
      <c r="I529" s="69" t="s">
        <v>359</v>
      </c>
      <c r="J529" s="69">
        <f>COUNTIF('SUIVI DES VERIFICATIONS'!$A$3:$A$912,'Liste détentions mat2k'!$A529)</f>
        <v>1</v>
      </c>
      <c r="K529" s="70" t="e">
        <f>VLOOKUP('Liste détentions mat2k'!$A529,#REF!,13,FALSE)</f>
        <v>#REF!</v>
      </c>
    </row>
    <row r="530" spans="1:11">
      <c r="A530" s="63" t="str">
        <f>CONCATENATE('Liste détentions mat2k'!$B530,"-",'Liste détentions mat2k'!$D530,"-",'Liste détentions mat2k'!$F530,"-",'Liste détentions mat2k'!$H530)</f>
        <v>43108-4-6-4</v>
      </c>
      <c r="B530" s="72">
        <v>43108</v>
      </c>
      <c r="C530" s="65" t="s">
        <v>724</v>
      </c>
      <c r="D530" s="65">
        <v>4</v>
      </c>
      <c r="E530" s="65" t="s">
        <v>1325</v>
      </c>
      <c r="F530" s="65">
        <v>6</v>
      </c>
      <c r="G530" s="65" t="s">
        <v>1332</v>
      </c>
      <c r="H530" s="65">
        <v>4</v>
      </c>
      <c r="I530" s="65" t="s">
        <v>134</v>
      </c>
      <c r="J530" s="65">
        <f>COUNTIF('SUIVI DES VERIFICATIONS'!$A$3:$A$912,'Liste détentions mat2k'!$A530)</f>
        <v>1</v>
      </c>
      <c r="K530" s="66" t="e">
        <f>VLOOKUP('Liste détentions mat2k'!$A530,#REF!,13,FALSE)</f>
        <v>#REF!</v>
      </c>
    </row>
    <row r="531" spans="1:11">
      <c r="A531" s="67" t="str">
        <f>CONCATENATE('Liste détentions mat2k'!$B531,"-",'Liste détentions mat2k'!$D531,"-",'Liste détentions mat2k'!$F531,"-",'Liste détentions mat2k'!$H531)</f>
        <v>43108-4-6-6</v>
      </c>
      <c r="B531" s="71">
        <v>43108</v>
      </c>
      <c r="C531" s="69" t="s">
        <v>724</v>
      </c>
      <c r="D531" s="69">
        <v>4</v>
      </c>
      <c r="E531" s="69" t="s">
        <v>1325</v>
      </c>
      <c r="F531" s="69">
        <v>6</v>
      </c>
      <c r="G531" s="69" t="s">
        <v>1332</v>
      </c>
      <c r="H531" s="69">
        <v>6</v>
      </c>
      <c r="I531" s="69" t="s">
        <v>360</v>
      </c>
      <c r="J531" s="69">
        <f>COUNTIF('SUIVI DES VERIFICATIONS'!$A$3:$A$912,'Liste détentions mat2k'!$A531)</f>
        <v>1</v>
      </c>
      <c r="K531" s="70" t="e">
        <f>VLOOKUP('Liste détentions mat2k'!$A531,#REF!,13,FALSE)</f>
        <v>#REF!</v>
      </c>
    </row>
    <row r="532" spans="1:11">
      <c r="A532" s="63" t="str">
        <f>CONCATENATE('Liste détentions mat2k'!$B532,"-",'Liste détentions mat2k'!$D532,"-",'Liste détentions mat2k'!$F532,"-",'Liste détentions mat2k'!$H532)</f>
        <v>43108-4-6-7</v>
      </c>
      <c r="B532" s="72">
        <v>43108</v>
      </c>
      <c r="C532" s="65" t="s">
        <v>724</v>
      </c>
      <c r="D532" s="65">
        <v>4</v>
      </c>
      <c r="E532" s="65" t="s">
        <v>1325</v>
      </c>
      <c r="F532" s="65">
        <v>6</v>
      </c>
      <c r="G532" s="65" t="s">
        <v>1332</v>
      </c>
      <c r="H532" s="65">
        <v>7</v>
      </c>
      <c r="I532" s="65" t="s">
        <v>50</v>
      </c>
      <c r="J532" s="65">
        <f>COUNTIF('SUIVI DES VERIFICATIONS'!$A$3:$A$912,'Liste détentions mat2k'!$A532)</f>
        <v>1</v>
      </c>
      <c r="K532" s="66" t="e">
        <f>VLOOKUP('Liste détentions mat2k'!$A532,#REF!,13,FALSE)</f>
        <v>#REF!</v>
      </c>
    </row>
    <row r="533" spans="1:11">
      <c r="A533" s="67" t="str">
        <f>CONCATENATE('Liste détentions mat2k'!$B533,"-",'Liste détentions mat2k'!$D533,"-",'Liste détentions mat2k'!$F533,"-",'Liste détentions mat2k'!$H533)</f>
        <v>43108-4-8-1</v>
      </c>
      <c r="B533" s="71">
        <v>43108</v>
      </c>
      <c r="C533" s="69" t="s">
        <v>724</v>
      </c>
      <c r="D533" s="69">
        <v>4</v>
      </c>
      <c r="E533" s="69" t="s">
        <v>1325</v>
      </c>
      <c r="F533" s="69">
        <v>8</v>
      </c>
      <c r="G533" s="69" t="s">
        <v>1333</v>
      </c>
      <c r="H533" s="69">
        <v>1</v>
      </c>
      <c r="I533" s="69" t="s">
        <v>361</v>
      </c>
      <c r="J533" s="69">
        <f>COUNTIF('SUIVI DES VERIFICATIONS'!$A$3:$A$912,'Liste détentions mat2k'!$A533)</f>
        <v>1</v>
      </c>
      <c r="K533" s="70" t="e">
        <f>VLOOKUP('Liste détentions mat2k'!$A533,#REF!,13,FALSE)</f>
        <v>#REF!</v>
      </c>
    </row>
    <row r="534" spans="1:11">
      <c r="A534" s="63" t="str">
        <f>CONCATENATE('Liste détentions mat2k'!$B534,"-",'Liste détentions mat2k'!$D534,"-",'Liste détentions mat2k'!$F534,"-",'Liste détentions mat2k'!$H534)</f>
        <v>43108-4-8-4</v>
      </c>
      <c r="B534" s="72">
        <v>43108</v>
      </c>
      <c r="C534" s="65" t="s">
        <v>724</v>
      </c>
      <c r="D534" s="65">
        <v>4</v>
      </c>
      <c r="E534" s="65" t="s">
        <v>1325</v>
      </c>
      <c r="F534" s="65">
        <v>8</v>
      </c>
      <c r="G534" s="65" t="s">
        <v>1333</v>
      </c>
      <c r="H534" s="65">
        <v>4</v>
      </c>
      <c r="I534" s="65" t="s">
        <v>357</v>
      </c>
      <c r="J534" s="65">
        <f>COUNTIF('SUIVI DES VERIFICATIONS'!$A$3:$A$912,'Liste détentions mat2k'!$A534)</f>
        <v>1</v>
      </c>
      <c r="K534" s="66" t="e">
        <f>VLOOKUP('Liste détentions mat2k'!$A534,#REF!,13,FALSE)</f>
        <v>#REF!</v>
      </c>
    </row>
    <row r="535" spans="1:11">
      <c r="A535" s="67" t="str">
        <f>CONCATENATE('Liste détentions mat2k'!$B535,"-",'Liste détentions mat2k'!$D535,"-",'Liste détentions mat2k'!$F535,"-",'Liste détentions mat2k'!$H535)</f>
        <v>43108-5-1-1</v>
      </c>
      <c r="B535" s="71">
        <v>43108</v>
      </c>
      <c r="C535" s="69" t="s">
        <v>724</v>
      </c>
      <c r="D535" s="69">
        <v>5</v>
      </c>
      <c r="E535" s="69" t="s">
        <v>1334</v>
      </c>
      <c r="F535" s="69">
        <v>1</v>
      </c>
      <c r="G535" s="69" t="s">
        <v>1335</v>
      </c>
      <c r="H535" s="69">
        <v>1</v>
      </c>
      <c r="I535" s="69" t="s">
        <v>78</v>
      </c>
      <c r="J535" s="69">
        <f>COUNTIF('SUIVI DES VERIFICATIONS'!$A$3:$A$912,'Liste détentions mat2k'!$A535)</f>
        <v>1</v>
      </c>
      <c r="K535" s="70" t="e">
        <f>VLOOKUP('Liste détentions mat2k'!$A535,#REF!,13,FALSE)</f>
        <v>#REF!</v>
      </c>
    </row>
    <row r="536" spans="1:11">
      <c r="A536" s="63" t="str">
        <f>CONCATENATE('Liste détentions mat2k'!$B536,"-",'Liste détentions mat2k'!$D536,"-",'Liste détentions mat2k'!$F536,"-",'Liste détentions mat2k'!$H536)</f>
        <v>43108-5-2-3</v>
      </c>
      <c r="B536" s="72">
        <v>43108</v>
      </c>
      <c r="C536" s="65" t="s">
        <v>724</v>
      </c>
      <c r="D536" s="65">
        <v>5</v>
      </c>
      <c r="E536" s="65" t="s">
        <v>1334</v>
      </c>
      <c r="F536" s="65">
        <v>2</v>
      </c>
      <c r="G536" s="65" t="s">
        <v>1336</v>
      </c>
      <c r="H536" s="65">
        <v>3</v>
      </c>
      <c r="I536" s="65" t="s">
        <v>358</v>
      </c>
      <c r="J536" s="65">
        <f>COUNTIF('SUIVI DES VERIFICATIONS'!$A$3:$A$912,'Liste détentions mat2k'!$A536)</f>
        <v>1</v>
      </c>
      <c r="K536" s="66" t="e">
        <f>VLOOKUP('Liste détentions mat2k'!$A536,#REF!,13,FALSE)</f>
        <v>#REF!</v>
      </c>
    </row>
    <row r="537" spans="1:11">
      <c r="A537" s="67" t="str">
        <f>CONCATENATE('Liste détentions mat2k'!$B537,"-",'Liste détentions mat2k'!$D537,"-",'Liste détentions mat2k'!$F537,"-",'Liste détentions mat2k'!$H537)</f>
        <v>43108-5-2-4</v>
      </c>
      <c r="B537" s="71">
        <v>43108</v>
      </c>
      <c r="C537" s="69" t="s">
        <v>724</v>
      </c>
      <c r="D537" s="69">
        <v>5</v>
      </c>
      <c r="E537" s="69" t="s">
        <v>1334</v>
      </c>
      <c r="F537" s="69">
        <v>2</v>
      </c>
      <c r="G537" s="69" t="s">
        <v>1336</v>
      </c>
      <c r="H537" s="69">
        <v>4</v>
      </c>
      <c r="I537" s="69" t="s">
        <v>343</v>
      </c>
      <c r="J537" s="69">
        <f>COUNTIF('SUIVI DES VERIFICATIONS'!$A$3:$A$912,'Liste détentions mat2k'!$A537)</f>
        <v>1</v>
      </c>
      <c r="K537" s="70" t="e">
        <f>VLOOKUP('Liste détentions mat2k'!$A537,#REF!,13,FALSE)</f>
        <v>#REF!</v>
      </c>
    </row>
    <row r="538" spans="1:11">
      <c r="A538" s="63" t="str">
        <f>CONCATENATE('Liste détentions mat2k'!$B538,"-",'Liste détentions mat2k'!$D538,"-",'Liste détentions mat2k'!$F538,"-",'Liste détentions mat2k'!$H538)</f>
        <v>43108-5-2-5</v>
      </c>
      <c r="B538" s="72">
        <v>43108</v>
      </c>
      <c r="C538" s="65" t="s">
        <v>724</v>
      </c>
      <c r="D538" s="65">
        <v>5</v>
      </c>
      <c r="E538" s="65" t="s">
        <v>1334</v>
      </c>
      <c r="F538" s="65">
        <v>2</v>
      </c>
      <c r="G538" s="65" t="s">
        <v>1336</v>
      </c>
      <c r="H538" s="65">
        <v>5</v>
      </c>
      <c r="I538" s="65" t="s">
        <v>48</v>
      </c>
      <c r="J538" s="65">
        <f>COUNTIF('SUIVI DES VERIFICATIONS'!$A$3:$A$912,'Liste détentions mat2k'!$A538)</f>
        <v>1</v>
      </c>
      <c r="K538" s="66" t="e">
        <f>VLOOKUP('Liste détentions mat2k'!$A538,#REF!,13,FALSE)</f>
        <v>#REF!</v>
      </c>
    </row>
    <row r="539" spans="1:11">
      <c r="A539" s="67" t="str">
        <f>CONCATENATE('Liste détentions mat2k'!$B539,"-",'Liste détentions mat2k'!$D539,"-",'Liste détentions mat2k'!$F539,"-",'Liste détentions mat2k'!$H539)</f>
        <v>43108-5-3-1</v>
      </c>
      <c r="B539" s="71">
        <v>43108</v>
      </c>
      <c r="C539" s="69" t="s">
        <v>724</v>
      </c>
      <c r="D539" s="69">
        <v>5</v>
      </c>
      <c r="E539" s="69" t="s">
        <v>1334</v>
      </c>
      <c r="F539" s="69">
        <v>3</v>
      </c>
      <c r="G539" s="69" t="s">
        <v>1337</v>
      </c>
      <c r="H539" s="69">
        <v>1</v>
      </c>
      <c r="I539" s="69" t="s">
        <v>78</v>
      </c>
      <c r="J539" s="69">
        <f>COUNTIF('SUIVI DES VERIFICATIONS'!$A$3:$A$912,'Liste détentions mat2k'!$A539)</f>
        <v>1</v>
      </c>
      <c r="K539" s="70" t="e">
        <f>VLOOKUP('Liste détentions mat2k'!$A539,#REF!,13,FALSE)</f>
        <v>#REF!</v>
      </c>
    </row>
    <row r="540" spans="1:11">
      <c r="A540" s="63" t="str">
        <f>CONCATENATE('Liste détentions mat2k'!$B540,"-",'Liste détentions mat2k'!$D540,"-",'Liste détentions mat2k'!$F540,"-",'Liste détentions mat2k'!$H540)</f>
        <v>43108-5-3-3</v>
      </c>
      <c r="B540" s="72">
        <v>43108</v>
      </c>
      <c r="C540" s="65" t="s">
        <v>724</v>
      </c>
      <c r="D540" s="65">
        <v>5</v>
      </c>
      <c r="E540" s="65" t="s">
        <v>1334</v>
      </c>
      <c r="F540" s="65">
        <v>3</v>
      </c>
      <c r="G540" s="65" t="s">
        <v>1337</v>
      </c>
      <c r="H540" s="65">
        <v>3</v>
      </c>
      <c r="I540" s="65" t="s">
        <v>358</v>
      </c>
      <c r="J540" s="65">
        <f>COUNTIF('SUIVI DES VERIFICATIONS'!$A$3:$A$912,'Liste détentions mat2k'!$A540)</f>
        <v>1</v>
      </c>
      <c r="K540" s="66" t="e">
        <f>VLOOKUP('Liste détentions mat2k'!$A540,#REF!,13,FALSE)</f>
        <v>#REF!</v>
      </c>
    </row>
    <row r="541" spans="1:11">
      <c r="A541" s="67" t="str">
        <f>CONCATENATE('Liste détentions mat2k'!$B541,"-",'Liste détentions mat2k'!$D541,"-",'Liste détentions mat2k'!$F541,"-",'Liste détentions mat2k'!$H541)</f>
        <v>43108-5-3-4</v>
      </c>
      <c r="B541" s="71">
        <v>43108</v>
      </c>
      <c r="C541" s="69" t="s">
        <v>724</v>
      </c>
      <c r="D541" s="69">
        <v>5</v>
      </c>
      <c r="E541" s="69" t="s">
        <v>1334</v>
      </c>
      <c r="F541" s="69">
        <v>3</v>
      </c>
      <c r="G541" s="69" t="s">
        <v>1337</v>
      </c>
      <c r="H541" s="69">
        <v>4</v>
      </c>
      <c r="I541" s="69" t="s">
        <v>343</v>
      </c>
      <c r="J541" s="69">
        <f>COUNTIF('SUIVI DES VERIFICATIONS'!$A$3:$A$912,'Liste détentions mat2k'!$A541)</f>
        <v>1</v>
      </c>
      <c r="K541" s="70" t="e">
        <f>VLOOKUP('Liste détentions mat2k'!$A541,#REF!,13,FALSE)</f>
        <v>#REF!</v>
      </c>
    </row>
    <row r="542" spans="1:11">
      <c r="A542" s="63" t="str">
        <f>CONCATENATE('Liste détentions mat2k'!$B542,"-",'Liste détentions mat2k'!$D542,"-",'Liste détentions mat2k'!$F542,"-",'Liste détentions mat2k'!$H542)</f>
        <v>43108-5-4-1</v>
      </c>
      <c r="B542" s="72">
        <v>43108</v>
      </c>
      <c r="C542" s="65" t="s">
        <v>724</v>
      </c>
      <c r="D542" s="65">
        <v>5</v>
      </c>
      <c r="E542" s="65" t="s">
        <v>1334</v>
      </c>
      <c r="F542" s="65">
        <v>4</v>
      </c>
      <c r="G542" s="65" t="s">
        <v>1338</v>
      </c>
      <c r="H542" s="65">
        <v>1</v>
      </c>
      <c r="I542" s="65" t="s">
        <v>78</v>
      </c>
      <c r="J542" s="65">
        <f>COUNTIF('SUIVI DES VERIFICATIONS'!$A$3:$A$912,'Liste détentions mat2k'!$A542)</f>
        <v>1</v>
      </c>
      <c r="K542" s="66" t="e">
        <f>VLOOKUP('Liste détentions mat2k'!$A542,#REF!,13,FALSE)</f>
        <v>#REF!</v>
      </c>
    </row>
    <row r="543" spans="1:11">
      <c r="A543" s="67" t="str">
        <f>CONCATENATE('Liste détentions mat2k'!$B543,"-",'Liste détentions mat2k'!$D543,"-",'Liste détentions mat2k'!$F543,"-",'Liste détentions mat2k'!$H543)</f>
        <v>43108-5-4-3</v>
      </c>
      <c r="B543" s="71">
        <v>43108</v>
      </c>
      <c r="C543" s="69" t="s">
        <v>724</v>
      </c>
      <c r="D543" s="69">
        <v>5</v>
      </c>
      <c r="E543" s="69" t="s">
        <v>1334</v>
      </c>
      <c r="F543" s="69">
        <v>4</v>
      </c>
      <c r="G543" s="69" t="s">
        <v>1338</v>
      </c>
      <c r="H543" s="69">
        <v>3</v>
      </c>
      <c r="I543" s="69" t="s">
        <v>358</v>
      </c>
      <c r="J543" s="69">
        <f>COUNTIF('SUIVI DES VERIFICATIONS'!$A$3:$A$912,'Liste détentions mat2k'!$A543)</f>
        <v>1</v>
      </c>
      <c r="K543" s="70" t="e">
        <f>VLOOKUP('Liste détentions mat2k'!$A543,#REF!,13,FALSE)</f>
        <v>#REF!</v>
      </c>
    </row>
    <row r="544" spans="1:11">
      <c r="A544" s="63" t="str">
        <f>CONCATENATE('Liste détentions mat2k'!$B544,"-",'Liste détentions mat2k'!$D544,"-",'Liste détentions mat2k'!$F544,"-",'Liste détentions mat2k'!$H544)</f>
        <v>43108-5-5-4</v>
      </c>
      <c r="B544" s="72">
        <v>43108</v>
      </c>
      <c r="C544" s="65" t="s">
        <v>724</v>
      </c>
      <c r="D544" s="65">
        <v>5</v>
      </c>
      <c r="E544" s="65" t="s">
        <v>1334</v>
      </c>
      <c r="F544" s="65">
        <v>5</v>
      </c>
      <c r="G544" s="65" t="s">
        <v>1339</v>
      </c>
      <c r="H544" s="65">
        <v>4</v>
      </c>
      <c r="I544" s="65" t="s">
        <v>364</v>
      </c>
      <c r="J544" s="65">
        <f>COUNTIF('SUIVI DES VERIFICATIONS'!$A$3:$A$912,'Liste détentions mat2k'!$A544)</f>
        <v>1</v>
      </c>
      <c r="K544" s="66" t="e">
        <f>VLOOKUP('Liste détentions mat2k'!$A544,#REF!,13,FALSE)</f>
        <v>#REF!</v>
      </c>
    </row>
    <row r="545" spans="1:11">
      <c r="A545" s="67" t="str">
        <f>CONCATENATE('Liste détentions mat2k'!$B545,"-",'Liste détentions mat2k'!$D545,"-",'Liste détentions mat2k'!$F545,"-",'Liste détentions mat2k'!$H545)</f>
        <v>43108-5-5-5</v>
      </c>
      <c r="B545" s="71">
        <v>43108</v>
      </c>
      <c r="C545" s="69" t="s">
        <v>724</v>
      </c>
      <c r="D545" s="69">
        <v>5</v>
      </c>
      <c r="E545" s="69" t="s">
        <v>1334</v>
      </c>
      <c r="F545" s="69">
        <v>5</v>
      </c>
      <c r="G545" s="69" t="s">
        <v>1339</v>
      </c>
      <c r="H545" s="69">
        <v>5</v>
      </c>
      <c r="I545" s="69" t="s">
        <v>365</v>
      </c>
      <c r="J545" s="69">
        <f>COUNTIF('SUIVI DES VERIFICATIONS'!$A$3:$A$912,'Liste détentions mat2k'!$A545)</f>
        <v>1</v>
      </c>
      <c r="K545" s="70" t="e">
        <f>VLOOKUP('Liste détentions mat2k'!$A545,#REF!,13,FALSE)</f>
        <v>#REF!</v>
      </c>
    </row>
    <row r="546" spans="1:11">
      <c r="A546" s="63" t="str">
        <f>CONCATENATE('Liste détentions mat2k'!$B546,"-",'Liste détentions mat2k'!$D546,"-",'Liste détentions mat2k'!$F546,"-",'Liste détentions mat2k'!$H546)</f>
        <v>43108-5-5-6</v>
      </c>
      <c r="B546" s="72">
        <v>43108</v>
      </c>
      <c r="C546" s="65" t="s">
        <v>724</v>
      </c>
      <c r="D546" s="65">
        <v>5</v>
      </c>
      <c r="E546" s="65" t="s">
        <v>1334</v>
      </c>
      <c r="F546" s="65">
        <v>5</v>
      </c>
      <c r="G546" s="65" t="s">
        <v>1339</v>
      </c>
      <c r="H546" s="65">
        <v>6</v>
      </c>
      <c r="I546" s="65" t="s">
        <v>366</v>
      </c>
      <c r="J546" s="65">
        <f>COUNTIF('SUIVI DES VERIFICATIONS'!$A$3:$A$912,'Liste détentions mat2k'!$A546)</f>
        <v>1</v>
      </c>
      <c r="K546" s="66" t="e">
        <f>VLOOKUP('Liste détentions mat2k'!$A546,#REF!,13,FALSE)</f>
        <v>#REF!</v>
      </c>
    </row>
    <row r="547" spans="1:11">
      <c r="A547" s="67" t="str">
        <f>CONCATENATE('Liste détentions mat2k'!$B547,"-",'Liste détentions mat2k'!$D547,"-",'Liste détentions mat2k'!$F547,"-",'Liste détentions mat2k'!$H547)</f>
        <v>43108-5-5-7</v>
      </c>
      <c r="B547" s="71">
        <v>43108</v>
      </c>
      <c r="C547" s="69" t="s">
        <v>724</v>
      </c>
      <c r="D547" s="69">
        <v>5</v>
      </c>
      <c r="E547" s="69" t="s">
        <v>1334</v>
      </c>
      <c r="F547" s="69">
        <v>5</v>
      </c>
      <c r="G547" s="69" t="s">
        <v>1339</v>
      </c>
      <c r="H547" s="69">
        <v>7</v>
      </c>
      <c r="I547" s="69" t="s">
        <v>367</v>
      </c>
      <c r="J547" s="69">
        <f>COUNTIF('SUIVI DES VERIFICATIONS'!$A$3:$A$912,'Liste détentions mat2k'!$A547)</f>
        <v>1</v>
      </c>
      <c r="K547" s="70" t="e">
        <f>VLOOKUP('Liste détentions mat2k'!$A547,#REF!,13,FALSE)</f>
        <v>#REF!</v>
      </c>
    </row>
    <row r="548" spans="1:11">
      <c r="A548" s="63" t="str">
        <f>CONCATENATE('Liste détentions mat2k'!$B548,"-",'Liste détentions mat2k'!$D548,"-",'Liste détentions mat2k'!$F548,"-",'Liste détentions mat2k'!$H548)</f>
        <v>43108-5-5-8</v>
      </c>
      <c r="B548" s="72">
        <v>43108</v>
      </c>
      <c r="C548" s="65" t="s">
        <v>724</v>
      </c>
      <c r="D548" s="65">
        <v>5</v>
      </c>
      <c r="E548" s="65" t="s">
        <v>1334</v>
      </c>
      <c r="F548" s="65">
        <v>5</v>
      </c>
      <c r="G548" s="65" t="s">
        <v>1339</v>
      </c>
      <c r="H548" s="65">
        <v>8</v>
      </c>
      <c r="I548" s="65" t="s">
        <v>368</v>
      </c>
      <c r="J548" s="65">
        <f>COUNTIF('SUIVI DES VERIFICATIONS'!$A$3:$A$912,'Liste détentions mat2k'!$A548)</f>
        <v>1</v>
      </c>
      <c r="K548" s="66" t="e">
        <f>VLOOKUP('Liste détentions mat2k'!$A548,#REF!,13,FALSE)</f>
        <v>#REF!</v>
      </c>
    </row>
    <row r="549" spans="1:11">
      <c r="A549" s="67" t="str">
        <f>CONCATENATE('Liste détentions mat2k'!$B549,"-",'Liste détentions mat2k'!$D549,"-",'Liste détentions mat2k'!$F549,"-",'Liste détentions mat2k'!$H549)</f>
        <v>43108-5-6-1</v>
      </c>
      <c r="B549" s="71">
        <v>43108</v>
      </c>
      <c r="C549" s="69" t="s">
        <v>724</v>
      </c>
      <c r="D549" s="69">
        <v>5</v>
      </c>
      <c r="E549" s="69" t="s">
        <v>1334</v>
      </c>
      <c r="F549" s="69">
        <v>6</v>
      </c>
      <c r="G549" s="69" t="s">
        <v>369</v>
      </c>
      <c r="H549" s="69">
        <v>1</v>
      </c>
      <c r="I549" s="69" t="s">
        <v>369</v>
      </c>
      <c r="J549" s="69">
        <f>COUNTIF('SUIVI DES VERIFICATIONS'!$A$3:$A$912,'Liste détentions mat2k'!$A549)</f>
        <v>1</v>
      </c>
      <c r="K549" s="70" t="e">
        <f>VLOOKUP('Liste détentions mat2k'!$A549,#REF!,13,FALSE)</f>
        <v>#REF!</v>
      </c>
    </row>
    <row r="550" spans="1:11">
      <c r="A550" s="63" t="str">
        <f>CONCATENATE('Liste détentions mat2k'!$B550,"-",'Liste détentions mat2k'!$D550,"-",'Liste détentions mat2k'!$F550,"-",'Liste détentions mat2k'!$H550)</f>
        <v>43108-5-7-2</v>
      </c>
      <c r="B550" s="72">
        <v>43108</v>
      </c>
      <c r="C550" s="65" t="s">
        <v>724</v>
      </c>
      <c r="D550" s="65">
        <v>5</v>
      </c>
      <c r="E550" s="65" t="s">
        <v>1334</v>
      </c>
      <c r="F550" s="65">
        <v>7</v>
      </c>
      <c r="G550" s="65" t="s">
        <v>1340</v>
      </c>
      <c r="H550" s="65">
        <v>2</v>
      </c>
      <c r="I550" s="65" t="s">
        <v>342</v>
      </c>
      <c r="J550" s="65">
        <f>COUNTIF('SUIVI DES VERIFICATIONS'!$A$3:$A$912,'Liste détentions mat2k'!$A550)</f>
        <v>1</v>
      </c>
      <c r="K550" s="66" t="e">
        <f>VLOOKUP('Liste détentions mat2k'!$A550,#REF!,13,FALSE)</f>
        <v>#REF!</v>
      </c>
    </row>
    <row r="551" spans="1:11">
      <c r="A551" s="67" t="str">
        <f>CONCATENATE('Liste détentions mat2k'!$B551,"-",'Liste détentions mat2k'!$D551,"-",'Liste détentions mat2k'!$F551,"-",'Liste détentions mat2k'!$H551)</f>
        <v>43108-5-7-3</v>
      </c>
      <c r="B551" s="71">
        <v>43108</v>
      </c>
      <c r="C551" s="69" t="s">
        <v>724</v>
      </c>
      <c r="D551" s="69">
        <v>5</v>
      </c>
      <c r="E551" s="69" t="s">
        <v>1334</v>
      </c>
      <c r="F551" s="69">
        <v>7</v>
      </c>
      <c r="G551" s="69" t="s">
        <v>1340</v>
      </c>
      <c r="H551" s="69">
        <v>3</v>
      </c>
      <c r="I551" s="69" t="s">
        <v>344</v>
      </c>
      <c r="J551" s="69">
        <f>COUNTIF('SUIVI DES VERIFICATIONS'!$A$3:$A$912,'Liste détentions mat2k'!$A551)</f>
        <v>1</v>
      </c>
      <c r="K551" s="70" t="e">
        <f>VLOOKUP('Liste détentions mat2k'!$A551,#REF!,13,FALSE)</f>
        <v>#REF!</v>
      </c>
    </row>
    <row r="552" spans="1:11">
      <c r="A552" s="63" t="str">
        <f>CONCATENATE('Liste détentions mat2k'!$B552,"-",'Liste détentions mat2k'!$D552,"-",'Liste détentions mat2k'!$F552,"-",'Liste détentions mat2k'!$H552)</f>
        <v>43108-5-7-4</v>
      </c>
      <c r="B552" s="72">
        <v>43108</v>
      </c>
      <c r="C552" s="65" t="s">
        <v>724</v>
      </c>
      <c r="D552" s="65">
        <v>5</v>
      </c>
      <c r="E552" s="65" t="s">
        <v>1334</v>
      </c>
      <c r="F552" s="65">
        <v>7</v>
      </c>
      <c r="G552" s="65" t="s">
        <v>1340</v>
      </c>
      <c r="H552" s="65">
        <v>4</v>
      </c>
      <c r="I552" s="65" t="s">
        <v>351</v>
      </c>
      <c r="J552" s="65">
        <f>COUNTIF('SUIVI DES VERIFICATIONS'!$A$3:$A$912,'Liste détentions mat2k'!$A552)</f>
        <v>1</v>
      </c>
      <c r="K552" s="66" t="e">
        <f>VLOOKUP('Liste détentions mat2k'!$A552,#REF!,13,FALSE)</f>
        <v>#REF!</v>
      </c>
    </row>
    <row r="553" spans="1:11">
      <c r="A553" s="67" t="str">
        <f>CONCATENATE('Liste détentions mat2k'!$B553,"-",'Liste détentions mat2k'!$D553,"-",'Liste détentions mat2k'!$F553,"-",'Liste détentions mat2k'!$H553)</f>
        <v>43108-5-7-6</v>
      </c>
      <c r="B553" s="71">
        <v>43108</v>
      </c>
      <c r="C553" s="69" t="s">
        <v>724</v>
      </c>
      <c r="D553" s="69">
        <v>5</v>
      </c>
      <c r="E553" s="69" t="s">
        <v>1334</v>
      </c>
      <c r="F553" s="69">
        <v>7</v>
      </c>
      <c r="G553" s="69" t="s">
        <v>1340</v>
      </c>
      <c r="H553" s="69">
        <v>6</v>
      </c>
      <c r="I553" s="69" t="s">
        <v>353</v>
      </c>
      <c r="J553" s="69">
        <f>COUNTIF('SUIVI DES VERIFICATIONS'!$A$3:$A$912,'Liste détentions mat2k'!$A553)</f>
        <v>1</v>
      </c>
      <c r="K553" s="70" t="e">
        <f>VLOOKUP('Liste détentions mat2k'!$A553,#REF!,13,FALSE)</f>
        <v>#REF!</v>
      </c>
    </row>
    <row r="554" spans="1:11">
      <c r="A554" s="63" t="str">
        <f>CONCATENATE('Liste détentions mat2k'!$B554,"-",'Liste détentions mat2k'!$D554,"-",'Liste détentions mat2k'!$F554,"-",'Liste détentions mat2k'!$H554)</f>
        <v>43108-5-8-1</v>
      </c>
      <c r="B554" s="72">
        <v>43108</v>
      </c>
      <c r="C554" s="65" t="s">
        <v>724</v>
      </c>
      <c r="D554" s="65">
        <v>5</v>
      </c>
      <c r="E554" s="65" t="s">
        <v>1334</v>
      </c>
      <c r="F554" s="65">
        <v>8</v>
      </c>
      <c r="G554" s="65" t="s">
        <v>1341</v>
      </c>
      <c r="H554" s="65">
        <v>1</v>
      </c>
      <c r="I554" s="65" t="s">
        <v>78</v>
      </c>
      <c r="J554" s="65">
        <f>COUNTIF('SUIVI DES VERIFICATIONS'!$A$3:$A$912,'Liste détentions mat2k'!$A554)</f>
        <v>1</v>
      </c>
      <c r="K554" s="66" t="e">
        <f>VLOOKUP('Liste détentions mat2k'!$A554,#REF!,13,FALSE)</f>
        <v>#REF!</v>
      </c>
    </row>
    <row r="555" spans="1:11">
      <c r="A555" s="67" t="str">
        <f>CONCATENATE('Liste détentions mat2k'!$B555,"-",'Liste détentions mat2k'!$D555,"-",'Liste détentions mat2k'!$F555,"-",'Liste détentions mat2k'!$H555)</f>
        <v>43108-5-8-2</v>
      </c>
      <c r="B555" s="71">
        <v>43108</v>
      </c>
      <c r="C555" s="69" t="s">
        <v>724</v>
      </c>
      <c r="D555" s="69">
        <v>5</v>
      </c>
      <c r="E555" s="69" t="s">
        <v>1334</v>
      </c>
      <c r="F555" s="69">
        <v>8</v>
      </c>
      <c r="G555" s="69" t="s">
        <v>1341</v>
      </c>
      <c r="H555" s="69">
        <v>2</v>
      </c>
      <c r="I555" s="69" t="s">
        <v>342</v>
      </c>
      <c r="J555" s="69">
        <f>COUNTIF('SUIVI DES VERIFICATIONS'!$A$3:$A$912,'Liste détentions mat2k'!$A555)</f>
        <v>1</v>
      </c>
      <c r="K555" s="70" t="e">
        <f>VLOOKUP('Liste détentions mat2k'!$A555,#REF!,13,FALSE)</f>
        <v>#REF!</v>
      </c>
    </row>
    <row r="556" spans="1:11">
      <c r="A556" s="63" t="str">
        <f>CONCATENATE('Liste détentions mat2k'!$B556,"-",'Liste détentions mat2k'!$D556,"-",'Liste détentions mat2k'!$F556,"-",'Liste détentions mat2k'!$H556)</f>
        <v>43108-5-8-4</v>
      </c>
      <c r="B556" s="72">
        <v>43108</v>
      </c>
      <c r="C556" s="65" t="s">
        <v>724</v>
      </c>
      <c r="D556" s="65">
        <v>5</v>
      </c>
      <c r="E556" s="65" t="s">
        <v>1334</v>
      </c>
      <c r="F556" s="65">
        <v>8</v>
      </c>
      <c r="G556" s="65" t="s">
        <v>1341</v>
      </c>
      <c r="H556" s="65">
        <v>4</v>
      </c>
      <c r="I556" s="65" t="s">
        <v>353</v>
      </c>
      <c r="J556" s="65">
        <f>COUNTIF('SUIVI DES VERIFICATIONS'!$A$3:$A$912,'Liste détentions mat2k'!$A556)</f>
        <v>1</v>
      </c>
      <c r="K556" s="66" t="e">
        <f>VLOOKUP('Liste détentions mat2k'!$A556,#REF!,13,FALSE)</f>
        <v>#REF!</v>
      </c>
    </row>
    <row r="557" spans="1:11">
      <c r="A557" s="67" t="str">
        <f>CONCATENATE('Liste détentions mat2k'!$B557,"-",'Liste détentions mat2k'!$D557,"-",'Liste détentions mat2k'!$F557,"-",'Liste détentions mat2k'!$H557)</f>
        <v>43108-5-8-5</v>
      </c>
      <c r="B557" s="71">
        <v>43108</v>
      </c>
      <c r="C557" s="69" t="s">
        <v>724</v>
      </c>
      <c r="D557" s="69">
        <v>5</v>
      </c>
      <c r="E557" s="69" t="s">
        <v>1334</v>
      </c>
      <c r="F557" s="69">
        <v>8</v>
      </c>
      <c r="G557" s="69" t="s">
        <v>1341</v>
      </c>
      <c r="H557" s="69">
        <v>5</v>
      </c>
      <c r="I557" s="69" t="s">
        <v>102</v>
      </c>
      <c r="J557" s="69">
        <f>COUNTIF('SUIVI DES VERIFICATIONS'!$A$3:$A$912,'Liste détentions mat2k'!$A557)</f>
        <v>1</v>
      </c>
      <c r="K557" s="70" t="e">
        <f>VLOOKUP('Liste détentions mat2k'!$A557,#REF!,13,FALSE)</f>
        <v>#REF!</v>
      </c>
    </row>
    <row r="558" spans="1:11">
      <c r="A558" s="63" t="str">
        <f>CONCATENATE('Liste détentions mat2k'!$B558,"-",'Liste détentions mat2k'!$D558,"-",'Liste détentions mat2k'!$F558,"-",'Liste détentions mat2k'!$H558)</f>
        <v>43108-5-8-7</v>
      </c>
      <c r="B558" s="72">
        <v>43108</v>
      </c>
      <c r="C558" s="65" t="s">
        <v>724</v>
      </c>
      <c r="D558" s="65">
        <v>5</v>
      </c>
      <c r="E558" s="65" t="s">
        <v>1334</v>
      </c>
      <c r="F558" s="65">
        <v>8</v>
      </c>
      <c r="G558" s="65" t="s">
        <v>1341</v>
      </c>
      <c r="H558" s="65">
        <v>7</v>
      </c>
      <c r="I558" s="65" t="s">
        <v>347</v>
      </c>
      <c r="J558" s="65">
        <f>COUNTIF('SUIVI DES VERIFICATIONS'!$A$3:$A$912,'Liste détentions mat2k'!$A558)</f>
        <v>1</v>
      </c>
      <c r="K558" s="66" t="e">
        <f>VLOOKUP('Liste détentions mat2k'!$A558,#REF!,13,FALSE)</f>
        <v>#REF!</v>
      </c>
    </row>
    <row r="559" spans="1:11">
      <c r="A559" s="67" t="str">
        <f>CONCATENATE('Liste détentions mat2k'!$B559,"-",'Liste détentions mat2k'!$D559,"-",'Liste détentions mat2k'!$F559,"-",'Liste détentions mat2k'!$H559)</f>
        <v>43108-5-9-2</v>
      </c>
      <c r="B559" s="71">
        <v>43108</v>
      </c>
      <c r="C559" s="69" t="s">
        <v>724</v>
      </c>
      <c r="D559" s="69">
        <v>5</v>
      </c>
      <c r="E559" s="69" t="s">
        <v>1334</v>
      </c>
      <c r="F559" s="69">
        <v>9</v>
      </c>
      <c r="G559" s="69" t="s">
        <v>1342</v>
      </c>
      <c r="H559" s="69">
        <v>2</v>
      </c>
      <c r="I559" s="69" t="s">
        <v>342</v>
      </c>
      <c r="J559" s="69">
        <f>COUNTIF('SUIVI DES VERIFICATIONS'!$A$3:$A$912,'Liste détentions mat2k'!$A559)</f>
        <v>1</v>
      </c>
      <c r="K559" s="70" t="e">
        <f>VLOOKUP('Liste détentions mat2k'!$A559,#REF!,13,FALSE)</f>
        <v>#REF!</v>
      </c>
    </row>
    <row r="560" spans="1:11">
      <c r="A560" s="63" t="str">
        <f>CONCATENATE('Liste détentions mat2k'!$B560,"-",'Liste détentions mat2k'!$D560,"-",'Liste détentions mat2k'!$F560,"-",'Liste détentions mat2k'!$H560)</f>
        <v>43108-5-9-3</v>
      </c>
      <c r="B560" s="72">
        <v>43108</v>
      </c>
      <c r="C560" s="65" t="s">
        <v>724</v>
      </c>
      <c r="D560" s="65">
        <v>5</v>
      </c>
      <c r="E560" s="65" t="s">
        <v>1334</v>
      </c>
      <c r="F560" s="65">
        <v>9</v>
      </c>
      <c r="G560" s="65" t="s">
        <v>1342</v>
      </c>
      <c r="H560" s="65">
        <v>3</v>
      </c>
      <c r="I560" s="65" t="s">
        <v>351</v>
      </c>
      <c r="J560" s="65">
        <f>COUNTIF('SUIVI DES VERIFICATIONS'!$A$3:$A$912,'Liste détentions mat2k'!$A560)</f>
        <v>1</v>
      </c>
      <c r="K560" s="66" t="e">
        <f>VLOOKUP('Liste détentions mat2k'!$A560,#REF!,13,FALSE)</f>
        <v>#REF!</v>
      </c>
    </row>
    <row r="561" spans="1:11">
      <c r="A561" s="67" t="str">
        <f>CONCATENATE('Liste détentions mat2k'!$B561,"-",'Liste détentions mat2k'!$D561,"-",'Liste détentions mat2k'!$F561,"-",'Liste détentions mat2k'!$H561)</f>
        <v>43108-5-9-4</v>
      </c>
      <c r="B561" s="71">
        <v>43108</v>
      </c>
      <c r="C561" s="69" t="s">
        <v>724</v>
      </c>
      <c r="D561" s="69">
        <v>5</v>
      </c>
      <c r="E561" s="69" t="s">
        <v>1334</v>
      </c>
      <c r="F561" s="69">
        <v>9</v>
      </c>
      <c r="G561" s="69" t="s">
        <v>1342</v>
      </c>
      <c r="H561" s="69">
        <v>4</v>
      </c>
      <c r="I561" s="69" t="s">
        <v>353</v>
      </c>
      <c r="J561" s="69">
        <f>COUNTIF('SUIVI DES VERIFICATIONS'!$A$3:$A$912,'Liste détentions mat2k'!$A561)</f>
        <v>1</v>
      </c>
      <c r="K561" s="70" t="e">
        <f>VLOOKUP('Liste détentions mat2k'!$A561,#REF!,13,FALSE)</f>
        <v>#REF!</v>
      </c>
    </row>
    <row r="562" spans="1:11">
      <c r="A562" s="63" t="str">
        <f>CONCATENATE('Liste détentions mat2k'!$B562,"-",'Liste détentions mat2k'!$D562,"-",'Liste détentions mat2k'!$F562,"-",'Liste détentions mat2k'!$H562)</f>
        <v>43108-5-10-2</v>
      </c>
      <c r="B562" s="72">
        <v>43108</v>
      </c>
      <c r="C562" s="65" t="s">
        <v>724</v>
      </c>
      <c r="D562" s="65">
        <v>5</v>
      </c>
      <c r="E562" s="65" t="s">
        <v>1334</v>
      </c>
      <c r="F562" s="65">
        <v>10</v>
      </c>
      <c r="G562" s="65" t="s">
        <v>48</v>
      </c>
      <c r="H562" s="65">
        <v>2</v>
      </c>
      <c r="I562" s="65" t="s">
        <v>351</v>
      </c>
      <c r="J562" s="65">
        <f>COUNTIF('SUIVI DES VERIFICATIONS'!$A$3:$A$912,'Liste détentions mat2k'!$A562)</f>
        <v>1</v>
      </c>
      <c r="K562" s="66" t="e">
        <f>VLOOKUP('Liste détentions mat2k'!$A562,#REF!,13,FALSE)</f>
        <v>#REF!</v>
      </c>
    </row>
    <row r="563" spans="1:11">
      <c r="A563" s="67" t="str">
        <f>CONCATENATE('Liste détentions mat2k'!$B563,"-",'Liste détentions mat2k'!$D563,"-",'Liste détentions mat2k'!$F563,"-",'Liste détentions mat2k'!$H563)</f>
        <v>43108-5-10-3</v>
      </c>
      <c r="B563" s="71">
        <v>43108</v>
      </c>
      <c r="C563" s="69" t="s">
        <v>724</v>
      </c>
      <c r="D563" s="69">
        <v>5</v>
      </c>
      <c r="E563" s="69" t="s">
        <v>1334</v>
      </c>
      <c r="F563" s="69">
        <v>10</v>
      </c>
      <c r="G563" s="69" t="s">
        <v>48</v>
      </c>
      <c r="H563" s="69">
        <v>3</v>
      </c>
      <c r="I563" s="69" t="s">
        <v>353</v>
      </c>
      <c r="J563" s="69">
        <f>COUNTIF('SUIVI DES VERIFICATIONS'!$A$3:$A$912,'Liste détentions mat2k'!$A563)</f>
        <v>1</v>
      </c>
      <c r="K563" s="70" t="e">
        <f>VLOOKUP('Liste détentions mat2k'!$A563,#REF!,13,FALSE)</f>
        <v>#REF!</v>
      </c>
    </row>
    <row r="564" spans="1:11">
      <c r="A564" s="63" t="str">
        <f>CONCATENATE('Liste détentions mat2k'!$B564,"-",'Liste détentions mat2k'!$D564,"-",'Liste détentions mat2k'!$F564,"-",'Liste détentions mat2k'!$H564)</f>
        <v>43108-5-11-1</v>
      </c>
      <c r="B564" s="72">
        <v>43108</v>
      </c>
      <c r="C564" s="65" t="s">
        <v>724</v>
      </c>
      <c r="D564" s="65">
        <v>5</v>
      </c>
      <c r="E564" s="65" t="s">
        <v>1334</v>
      </c>
      <c r="F564" s="65">
        <v>11</v>
      </c>
      <c r="G564" s="65" t="s">
        <v>1343</v>
      </c>
      <c r="H564" s="65">
        <v>1</v>
      </c>
      <c r="I564" s="65" t="s">
        <v>78</v>
      </c>
      <c r="J564" s="65">
        <f>COUNTIF('SUIVI DES VERIFICATIONS'!$A$3:$A$912,'Liste détentions mat2k'!$A564)</f>
        <v>1</v>
      </c>
      <c r="K564" s="66" t="e">
        <f>VLOOKUP('Liste détentions mat2k'!$A564,#REF!,13,FALSE)</f>
        <v>#REF!</v>
      </c>
    </row>
    <row r="565" spans="1:11">
      <c r="A565" s="67" t="str">
        <f>CONCATENATE('Liste détentions mat2k'!$B565,"-",'Liste détentions mat2k'!$D565,"-",'Liste détentions mat2k'!$F565,"-",'Liste détentions mat2k'!$H565)</f>
        <v>43108-5-11-5</v>
      </c>
      <c r="B565" s="71">
        <v>43108</v>
      </c>
      <c r="C565" s="69" t="s">
        <v>724</v>
      </c>
      <c r="D565" s="69">
        <v>5</v>
      </c>
      <c r="E565" s="69" t="s">
        <v>1334</v>
      </c>
      <c r="F565" s="69">
        <v>11</v>
      </c>
      <c r="G565" s="69" t="s">
        <v>1343</v>
      </c>
      <c r="H565" s="69">
        <v>5</v>
      </c>
      <c r="I565" s="69" t="s">
        <v>363</v>
      </c>
      <c r="J565" s="69">
        <f>COUNTIF('SUIVI DES VERIFICATIONS'!$A$3:$A$912,'Liste détentions mat2k'!$A565)</f>
        <v>1</v>
      </c>
      <c r="K565" s="70" t="e">
        <f>VLOOKUP('Liste détentions mat2k'!$A565,#REF!,13,FALSE)</f>
        <v>#REF!</v>
      </c>
    </row>
    <row r="566" spans="1:11">
      <c r="A566" s="63" t="str">
        <f>CONCATENATE('Liste détentions mat2k'!$B566,"-",'Liste détentions mat2k'!$D566,"-",'Liste détentions mat2k'!$F566,"-",'Liste détentions mat2k'!$H566)</f>
        <v>43108-5-11-9</v>
      </c>
      <c r="B566" s="72">
        <v>43108</v>
      </c>
      <c r="C566" s="65" t="s">
        <v>724</v>
      </c>
      <c r="D566" s="65">
        <v>5</v>
      </c>
      <c r="E566" s="65" t="s">
        <v>1334</v>
      </c>
      <c r="F566" s="65">
        <v>11</v>
      </c>
      <c r="G566" s="65" t="s">
        <v>1343</v>
      </c>
      <c r="H566" s="65">
        <v>9</v>
      </c>
      <c r="I566" s="65" t="s">
        <v>353</v>
      </c>
      <c r="J566" s="65">
        <f>COUNTIF('SUIVI DES VERIFICATIONS'!$A$3:$A$912,'Liste détentions mat2k'!$A566)</f>
        <v>1</v>
      </c>
      <c r="K566" s="66" t="e">
        <f>VLOOKUP('Liste détentions mat2k'!$A566,#REF!,13,FALSE)</f>
        <v>#REF!</v>
      </c>
    </row>
    <row r="567" spans="1:11">
      <c r="A567" s="67" t="str">
        <f>CONCATENATE('Liste détentions mat2k'!$B567,"-",'Liste détentions mat2k'!$D567,"-",'Liste détentions mat2k'!$F567,"-",'Liste détentions mat2k'!$H567)</f>
        <v>43108-6-1-1</v>
      </c>
      <c r="B567" s="71">
        <v>43108</v>
      </c>
      <c r="C567" s="69" t="s">
        <v>724</v>
      </c>
      <c r="D567" s="69">
        <v>6</v>
      </c>
      <c r="E567" s="69" t="s">
        <v>1344</v>
      </c>
      <c r="F567" s="69">
        <v>1</v>
      </c>
      <c r="G567" s="69" t="s">
        <v>1345</v>
      </c>
      <c r="H567" s="69">
        <v>1</v>
      </c>
      <c r="I567" s="69" t="s">
        <v>371</v>
      </c>
      <c r="J567" s="69">
        <f>COUNTIF('SUIVI DES VERIFICATIONS'!$A$3:$A$912,'Liste détentions mat2k'!$A567)</f>
        <v>1</v>
      </c>
      <c r="K567" s="70" t="e">
        <f>VLOOKUP('Liste détentions mat2k'!$A567,#REF!,13,FALSE)</f>
        <v>#REF!</v>
      </c>
    </row>
    <row r="568" spans="1:11">
      <c r="A568" s="63" t="str">
        <f>CONCATENATE('Liste détentions mat2k'!$B568,"-",'Liste détentions mat2k'!$D568,"-",'Liste détentions mat2k'!$F568,"-",'Liste détentions mat2k'!$H568)</f>
        <v>43108-6-2-1</v>
      </c>
      <c r="B568" s="72">
        <v>43108</v>
      </c>
      <c r="C568" s="65" t="s">
        <v>724</v>
      </c>
      <c r="D568" s="65">
        <v>6</v>
      </c>
      <c r="E568" s="65" t="s">
        <v>1344</v>
      </c>
      <c r="F568" s="65">
        <v>2</v>
      </c>
      <c r="G568" s="65" t="s">
        <v>1346</v>
      </c>
      <c r="H568" s="65">
        <v>1</v>
      </c>
      <c r="I568" s="65" t="s">
        <v>66</v>
      </c>
      <c r="J568" s="65">
        <f>COUNTIF('SUIVI DES VERIFICATIONS'!$A$3:$A$912,'Liste détentions mat2k'!$A568)</f>
        <v>1</v>
      </c>
      <c r="K568" s="66" t="e">
        <f>VLOOKUP('Liste détentions mat2k'!$A568,#REF!,13,FALSE)</f>
        <v>#REF!</v>
      </c>
    </row>
    <row r="569" spans="1:11">
      <c r="A569" s="67" t="str">
        <f>CONCATENATE('Liste détentions mat2k'!$B569,"-",'Liste détentions mat2k'!$D569,"-",'Liste détentions mat2k'!$F569,"-",'Liste détentions mat2k'!$H569)</f>
        <v>43108-6-2-3</v>
      </c>
      <c r="B569" s="71">
        <v>43108</v>
      </c>
      <c r="C569" s="69" t="s">
        <v>724</v>
      </c>
      <c r="D569" s="69">
        <v>6</v>
      </c>
      <c r="E569" s="69" t="s">
        <v>1344</v>
      </c>
      <c r="F569" s="69">
        <v>2</v>
      </c>
      <c r="G569" s="69" t="s">
        <v>1346</v>
      </c>
      <c r="H569" s="69">
        <v>3</v>
      </c>
      <c r="I569" s="69" t="s">
        <v>78</v>
      </c>
      <c r="J569" s="69">
        <f>COUNTIF('SUIVI DES VERIFICATIONS'!$A$3:$A$912,'Liste détentions mat2k'!$A569)</f>
        <v>1</v>
      </c>
      <c r="K569" s="70" t="e">
        <f>VLOOKUP('Liste détentions mat2k'!$A569,#REF!,13,FALSE)</f>
        <v>#REF!</v>
      </c>
    </row>
    <row r="570" spans="1:11">
      <c r="A570" s="63" t="str">
        <f>CONCATENATE('Liste détentions mat2k'!$B570,"-",'Liste détentions mat2k'!$D570,"-",'Liste détentions mat2k'!$F570,"-",'Liste détentions mat2k'!$H570)</f>
        <v>43108-6-2-4</v>
      </c>
      <c r="B570" s="72">
        <v>43108</v>
      </c>
      <c r="C570" s="65" t="s">
        <v>724</v>
      </c>
      <c r="D570" s="65">
        <v>6</v>
      </c>
      <c r="E570" s="65" t="s">
        <v>1344</v>
      </c>
      <c r="F570" s="65">
        <v>2</v>
      </c>
      <c r="G570" s="65" t="s">
        <v>1346</v>
      </c>
      <c r="H570" s="65">
        <v>4</v>
      </c>
      <c r="I570" s="65" t="s">
        <v>372</v>
      </c>
      <c r="J570" s="65">
        <f>COUNTIF('SUIVI DES VERIFICATIONS'!$A$3:$A$912,'Liste détentions mat2k'!$A570)</f>
        <v>1</v>
      </c>
      <c r="K570" s="66" t="e">
        <f>VLOOKUP('Liste détentions mat2k'!$A570,#REF!,13,FALSE)</f>
        <v>#REF!</v>
      </c>
    </row>
    <row r="571" spans="1:11">
      <c r="A571" s="67" t="str">
        <f>CONCATENATE('Liste détentions mat2k'!$B571,"-",'Liste détentions mat2k'!$D571,"-",'Liste détentions mat2k'!$F571,"-",'Liste détentions mat2k'!$H571)</f>
        <v>43108-6-3-7</v>
      </c>
      <c r="B571" s="71">
        <v>43108</v>
      </c>
      <c r="C571" s="69" t="s">
        <v>724</v>
      </c>
      <c r="D571" s="69">
        <v>6</v>
      </c>
      <c r="E571" s="69" t="s">
        <v>1344</v>
      </c>
      <c r="F571" s="69">
        <v>3</v>
      </c>
      <c r="G571" s="69" t="s">
        <v>1347</v>
      </c>
      <c r="H571" s="69">
        <v>7</v>
      </c>
      <c r="I571" s="69" t="s">
        <v>373</v>
      </c>
      <c r="J571" s="69">
        <f>COUNTIF('SUIVI DES VERIFICATIONS'!$A$3:$A$912,'Liste détentions mat2k'!$A571)</f>
        <v>1</v>
      </c>
      <c r="K571" s="70" t="e">
        <f>VLOOKUP('Liste détentions mat2k'!$A571,#REF!,13,FALSE)</f>
        <v>#REF!</v>
      </c>
    </row>
    <row r="572" spans="1:11">
      <c r="A572" s="63" t="str">
        <f>CONCATENATE('Liste détentions mat2k'!$B572,"-",'Liste détentions mat2k'!$D572,"-",'Liste détentions mat2k'!$F572,"-",'Liste détentions mat2k'!$H572)</f>
        <v>43108-6-3-9</v>
      </c>
      <c r="B572" s="72">
        <v>43108</v>
      </c>
      <c r="C572" s="65" t="s">
        <v>724</v>
      </c>
      <c r="D572" s="65">
        <v>6</v>
      </c>
      <c r="E572" s="65" t="s">
        <v>1344</v>
      </c>
      <c r="F572" s="65">
        <v>3</v>
      </c>
      <c r="G572" s="65" t="s">
        <v>1347</v>
      </c>
      <c r="H572" s="65">
        <v>9</v>
      </c>
      <c r="I572" s="65" t="s">
        <v>374</v>
      </c>
      <c r="J572" s="65">
        <f>COUNTIF('SUIVI DES VERIFICATIONS'!$A$3:$A$912,'Liste détentions mat2k'!$A572)</f>
        <v>1</v>
      </c>
      <c r="K572" s="66" t="e">
        <f>VLOOKUP('Liste détentions mat2k'!$A572,#REF!,13,FALSE)</f>
        <v>#REF!</v>
      </c>
    </row>
    <row r="573" spans="1:11">
      <c r="A573" s="67" t="str">
        <f>CONCATENATE('Liste détentions mat2k'!$B573,"-",'Liste détentions mat2k'!$D573,"-",'Liste détentions mat2k'!$F573,"-",'Liste détentions mat2k'!$H573)</f>
        <v>43108-6-4-1</v>
      </c>
      <c r="B573" s="71">
        <v>43108</v>
      </c>
      <c r="C573" s="69" t="s">
        <v>724</v>
      </c>
      <c r="D573" s="69">
        <v>6</v>
      </c>
      <c r="E573" s="69" t="s">
        <v>1344</v>
      </c>
      <c r="F573" s="69">
        <v>4</v>
      </c>
      <c r="G573" s="69" t="s">
        <v>1348</v>
      </c>
      <c r="H573" s="69">
        <v>1</v>
      </c>
      <c r="I573" s="69" t="s">
        <v>375</v>
      </c>
      <c r="J573" s="69">
        <f>COUNTIF('SUIVI DES VERIFICATIONS'!$A$3:$A$912,'Liste détentions mat2k'!$A573)</f>
        <v>1</v>
      </c>
      <c r="K573" s="70" t="e">
        <f>VLOOKUP('Liste détentions mat2k'!$A573,#REF!,13,FALSE)</f>
        <v>#REF!</v>
      </c>
    </row>
    <row r="574" spans="1:11">
      <c r="A574" s="63" t="str">
        <f>CONCATENATE('Liste détentions mat2k'!$B574,"-",'Liste détentions mat2k'!$D574,"-",'Liste détentions mat2k'!$F574,"-",'Liste détentions mat2k'!$H574)</f>
        <v>43108-6-4-2</v>
      </c>
      <c r="B574" s="72">
        <v>43108</v>
      </c>
      <c r="C574" s="65" t="s">
        <v>724</v>
      </c>
      <c r="D574" s="65">
        <v>6</v>
      </c>
      <c r="E574" s="65" t="s">
        <v>1344</v>
      </c>
      <c r="F574" s="65">
        <v>4</v>
      </c>
      <c r="G574" s="65" t="s">
        <v>1348</v>
      </c>
      <c r="H574" s="65">
        <v>2</v>
      </c>
      <c r="I574" s="65" t="s">
        <v>376</v>
      </c>
      <c r="J574" s="65">
        <f>COUNTIF('SUIVI DES VERIFICATIONS'!$A$3:$A$912,'Liste détentions mat2k'!$A574)</f>
        <v>1</v>
      </c>
      <c r="K574" s="66" t="e">
        <f>VLOOKUP('Liste détentions mat2k'!$A574,#REF!,13,FALSE)</f>
        <v>#REF!</v>
      </c>
    </row>
    <row r="575" spans="1:11">
      <c r="A575" s="67" t="str">
        <f>CONCATENATE('Liste détentions mat2k'!$B575,"-",'Liste détentions mat2k'!$D575,"-",'Liste détentions mat2k'!$F575,"-",'Liste détentions mat2k'!$H575)</f>
        <v>43108-6-4-6</v>
      </c>
      <c r="B575" s="71">
        <v>43108</v>
      </c>
      <c r="C575" s="69" t="s">
        <v>724</v>
      </c>
      <c r="D575" s="69">
        <v>6</v>
      </c>
      <c r="E575" s="69" t="s">
        <v>1344</v>
      </c>
      <c r="F575" s="69">
        <v>4</v>
      </c>
      <c r="G575" s="69" t="s">
        <v>1348</v>
      </c>
      <c r="H575" s="69">
        <v>6</v>
      </c>
      <c r="I575" s="69" t="s">
        <v>377</v>
      </c>
      <c r="J575" s="69">
        <f>COUNTIF('SUIVI DES VERIFICATIONS'!$A$3:$A$912,'Liste détentions mat2k'!$A575)</f>
        <v>1</v>
      </c>
      <c r="K575" s="70" t="e">
        <f>VLOOKUP('Liste détentions mat2k'!$A575,#REF!,13,FALSE)</f>
        <v>#REF!</v>
      </c>
    </row>
    <row r="576" spans="1:11">
      <c r="A576" s="63" t="str">
        <f>CONCATENATE('Liste détentions mat2k'!$B576,"-",'Liste détentions mat2k'!$D576,"-",'Liste détentions mat2k'!$F576,"-",'Liste détentions mat2k'!$H576)</f>
        <v>43108-6-5-2</v>
      </c>
      <c r="B576" s="72">
        <v>43108</v>
      </c>
      <c r="C576" s="65" t="s">
        <v>724</v>
      </c>
      <c r="D576" s="65">
        <v>6</v>
      </c>
      <c r="E576" s="65" t="s">
        <v>1344</v>
      </c>
      <c r="F576" s="65">
        <v>5</v>
      </c>
      <c r="G576" s="65" t="s">
        <v>1349</v>
      </c>
      <c r="H576" s="65">
        <v>2</v>
      </c>
      <c r="I576" s="65" t="s">
        <v>67</v>
      </c>
      <c r="J576" s="65">
        <f>COUNTIF('SUIVI DES VERIFICATIONS'!$A$3:$A$912,'Liste détentions mat2k'!$A576)</f>
        <v>1</v>
      </c>
      <c r="K576" s="66" t="e">
        <f>VLOOKUP('Liste détentions mat2k'!$A576,#REF!,13,FALSE)</f>
        <v>#REF!</v>
      </c>
    </row>
    <row r="577" spans="1:11">
      <c r="A577" s="67" t="str">
        <f>CONCATENATE('Liste détentions mat2k'!$B577,"-",'Liste détentions mat2k'!$D577,"-",'Liste détentions mat2k'!$F577,"-",'Liste détentions mat2k'!$H577)</f>
        <v>43108-6-5-3</v>
      </c>
      <c r="B577" s="71">
        <v>43108</v>
      </c>
      <c r="C577" s="69" t="s">
        <v>724</v>
      </c>
      <c r="D577" s="69">
        <v>6</v>
      </c>
      <c r="E577" s="69" t="s">
        <v>1344</v>
      </c>
      <c r="F577" s="69">
        <v>5</v>
      </c>
      <c r="G577" s="69" t="s">
        <v>1349</v>
      </c>
      <c r="H577" s="69">
        <v>3</v>
      </c>
      <c r="I577" s="69" t="s">
        <v>187</v>
      </c>
      <c r="J577" s="69">
        <f>COUNTIF('SUIVI DES VERIFICATIONS'!$A$3:$A$912,'Liste détentions mat2k'!$A577)</f>
        <v>1</v>
      </c>
      <c r="K577" s="70" t="e">
        <f>VLOOKUP('Liste détentions mat2k'!$A577,#REF!,13,FALSE)</f>
        <v>#REF!</v>
      </c>
    </row>
    <row r="578" spans="1:11">
      <c r="A578" s="63" t="str">
        <f>CONCATENATE('Liste détentions mat2k'!$B578,"-",'Liste détentions mat2k'!$D578,"-",'Liste détentions mat2k'!$F578,"-",'Liste détentions mat2k'!$H578)</f>
        <v>43108-6-5-4</v>
      </c>
      <c r="B578" s="72">
        <v>43108</v>
      </c>
      <c r="C578" s="65" t="s">
        <v>724</v>
      </c>
      <c r="D578" s="65">
        <v>6</v>
      </c>
      <c r="E578" s="65" t="s">
        <v>1344</v>
      </c>
      <c r="F578" s="65">
        <v>5</v>
      </c>
      <c r="G578" s="65" t="s">
        <v>1349</v>
      </c>
      <c r="H578" s="65">
        <v>4</v>
      </c>
      <c r="I578" s="65" t="s">
        <v>53</v>
      </c>
      <c r="J578" s="65">
        <f>COUNTIF('SUIVI DES VERIFICATIONS'!$A$3:$A$912,'Liste détentions mat2k'!$A578)</f>
        <v>1</v>
      </c>
      <c r="K578" s="66" t="e">
        <f>VLOOKUP('Liste détentions mat2k'!$A578,#REF!,13,FALSE)</f>
        <v>#REF!</v>
      </c>
    </row>
    <row r="579" spans="1:11">
      <c r="A579" s="67" t="str">
        <f>CONCATENATE('Liste détentions mat2k'!$B579,"-",'Liste détentions mat2k'!$D579,"-",'Liste détentions mat2k'!$F579,"-",'Liste détentions mat2k'!$H579)</f>
        <v>43108-6-6-2</v>
      </c>
      <c r="B579" s="71">
        <v>43108</v>
      </c>
      <c r="C579" s="69" t="s">
        <v>724</v>
      </c>
      <c r="D579" s="69">
        <v>6</v>
      </c>
      <c r="E579" s="69" t="s">
        <v>1344</v>
      </c>
      <c r="F579" s="69">
        <v>6</v>
      </c>
      <c r="G579" s="69" t="s">
        <v>1350</v>
      </c>
      <c r="H579" s="69">
        <v>2</v>
      </c>
      <c r="I579" s="69" t="s">
        <v>61</v>
      </c>
      <c r="J579" s="69">
        <f>COUNTIF('SUIVI DES VERIFICATIONS'!$A$3:$A$912,'Liste détentions mat2k'!$A579)</f>
        <v>1</v>
      </c>
      <c r="K579" s="70" t="e">
        <f>VLOOKUP('Liste détentions mat2k'!$A579,#REF!,13,FALSE)</f>
        <v>#REF!</v>
      </c>
    </row>
    <row r="580" spans="1:11">
      <c r="A580" s="63" t="str">
        <f>CONCATENATE('Liste détentions mat2k'!$B580,"-",'Liste détentions mat2k'!$D580,"-",'Liste détentions mat2k'!$F580,"-",'Liste détentions mat2k'!$H580)</f>
        <v>43108-6-6-3</v>
      </c>
      <c r="B580" s="72">
        <v>43108</v>
      </c>
      <c r="C580" s="65" t="s">
        <v>724</v>
      </c>
      <c r="D580" s="65">
        <v>6</v>
      </c>
      <c r="E580" s="65" t="s">
        <v>1344</v>
      </c>
      <c r="F580" s="65">
        <v>6</v>
      </c>
      <c r="G580" s="65" t="s">
        <v>1350</v>
      </c>
      <c r="H580" s="65">
        <v>3</v>
      </c>
      <c r="I580" s="65" t="s">
        <v>378</v>
      </c>
      <c r="J580" s="65">
        <f>COUNTIF('SUIVI DES VERIFICATIONS'!$A$3:$A$912,'Liste détentions mat2k'!$A580)</f>
        <v>1</v>
      </c>
      <c r="K580" s="66" t="e">
        <f>VLOOKUP('Liste détentions mat2k'!$A580,#REF!,13,FALSE)</f>
        <v>#REF!</v>
      </c>
    </row>
    <row r="581" spans="1:11">
      <c r="A581" s="67" t="str">
        <f>CONCATENATE('Liste détentions mat2k'!$B581,"-",'Liste détentions mat2k'!$D581,"-",'Liste détentions mat2k'!$F581,"-",'Liste détentions mat2k'!$H581)</f>
        <v>43108-6-6-7</v>
      </c>
      <c r="B581" s="71">
        <v>43108</v>
      </c>
      <c r="C581" s="69" t="s">
        <v>724</v>
      </c>
      <c r="D581" s="69">
        <v>6</v>
      </c>
      <c r="E581" s="69" t="s">
        <v>1344</v>
      </c>
      <c r="F581" s="69">
        <v>6</v>
      </c>
      <c r="G581" s="69" t="s">
        <v>1350</v>
      </c>
      <c r="H581" s="69">
        <v>7</v>
      </c>
      <c r="I581" s="69" t="s">
        <v>53</v>
      </c>
      <c r="J581" s="69">
        <f>COUNTIF('SUIVI DES VERIFICATIONS'!$A$3:$A$912,'Liste détentions mat2k'!$A581)</f>
        <v>1</v>
      </c>
      <c r="K581" s="70" t="e">
        <f>VLOOKUP('Liste détentions mat2k'!$A581,#REF!,13,FALSE)</f>
        <v>#REF!</v>
      </c>
    </row>
    <row r="582" spans="1:11">
      <c r="A582" s="63" t="str">
        <f>CONCATENATE('Liste détentions mat2k'!$B582,"-",'Liste détentions mat2k'!$D582,"-",'Liste détentions mat2k'!$F582,"-",'Liste détentions mat2k'!$H582)</f>
        <v>43108-6-6-8</v>
      </c>
      <c r="B582" s="72">
        <v>43108</v>
      </c>
      <c r="C582" s="65" t="s">
        <v>724</v>
      </c>
      <c r="D582" s="65">
        <v>6</v>
      </c>
      <c r="E582" s="65" t="s">
        <v>1344</v>
      </c>
      <c r="F582" s="65">
        <v>6</v>
      </c>
      <c r="G582" s="65" t="s">
        <v>1350</v>
      </c>
      <c r="H582" s="65">
        <v>8</v>
      </c>
      <c r="I582" s="65" t="s">
        <v>379</v>
      </c>
      <c r="J582" s="65">
        <f>COUNTIF('SUIVI DES VERIFICATIONS'!$A$3:$A$912,'Liste détentions mat2k'!$A582)</f>
        <v>1</v>
      </c>
      <c r="K582" s="66" t="e">
        <f>VLOOKUP('Liste détentions mat2k'!$A582,#REF!,13,FALSE)</f>
        <v>#REF!</v>
      </c>
    </row>
    <row r="583" spans="1:11">
      <c r="A583" s="67" t="str">
        <f>CONCATENATE('Liste détentions mat2k'!$B583,"-",'Liste détentions mat2k'!$D583,"-",'Liste détentions mat2k'!$F583,"-",'Liste détentions mat2k'!$H583)</f>
        <v>43108-6-7-1</v>
      </c>
      <c r="B583" s="71">
        <v>43108</v>
      </c>
      <c r="C583" s="69" t="s">
        <v>724</v>
      </c>
      <c r="D583" s="69">
        <v>6</v>
      </c>
      <c r="E583" s="69" t="s">
        <v>1344</v>
      </c>
      <c r="F583" s="69">
        <v>7</v>
      </c>
      <c r="G583" s="69" t="s">
        <v>1351</v>
      </c>
      <c r="H583" s="69">
        <v>1</v>
      </c>
      <c r="I583" s="69" t="s">
        <v>371</v>
      </c>
      <c r="J583" s="69">
        <f>COUNTIF('SUIVI DES VERIFICATIONS'!$A$3:$A$912,'Liste détentions mat2k'!$A583)</f>
        <v>1</v>
      </c>
      <c r="K583" s="70" t="e">
        <f>VLOOKUP('Liste détentions mat2k'!$A583,#REF!,13,FALSE)</f>
        <v>#REF!</v>
      </c>
    </row>
    <row r="584" spans="1:11">
      <c r="A584" s="63" t="str">
        <f>CONCATENATE('Liste détentions mat2k'!$B584,"-",'Liste détentions mat2k'!$D584,"-",'Liste détentions mat2k'!$F584,"-",'Liste détentions mat2k'!$H584)</f>
        <v>43108-6-8-1</v>
      </c>
      <c r="B584" s="72">
        <v>43108</v>
      </c>
      <c r="C584" s="65" t="s">
        <v>724</v>
      </c>
      <c r="D584" s="65">
        <v>6</v>
      </c>
      <c r="E584" s="65" t="s">
        <v>1344</v>
      </c>
      <c r="F584" s="65">
        <v>8</v>
      </c>
      <c r="G584" s="65" t="s">
        <v>1352</v>
      </c>
      <c r="H584" s="65">
        <v>1</v>
      </c>
      <c r="I584" s="65" t="s">
        <v>344</v>
      </c>
      <c r="J584" s="65">
        <f>COUNTIF('SUIVI DES VERIFICATIONS'!$A$3:$A$912,'Liste détentions mat2k'!$A584)</f>
        <v>1</v>
      </c>
      <c r="K584" s="66" t="e">
        <f>VLOOKUP('Liste détentions mat2k'!$A584,#REF!,13,FALSE)</f>
        <v>#REF!</v>
      </c>
    </row>
    <row r="585" spans="1:11">
      <c r="A585" s="67" t="str">
        <f>CONCATENATE('Liste détentions mat2k'!$B585,"-",'Liste détentions mat2k'!$D585,"-",'Liste détentions mat2k'!$F585,"-",'Liste détentions mat2k'!$H585)</f>
        <v>43108-6-8-4</v>
      </c>
      <c r="B585" s="71">
        <v>43108</v>
      </c>
      <c r="C585" s="69" t="s">
        <v>724</v>
      </c>
      <c r="D585" s="69">
        <v>6</v>
      </c>
      <c r="E585" s="69" t="s">
        <v>1344</v>
      </c>
      <c r="F585" s="69">
        <v>8</v>
      </c>
      <c r="G585" s="69" t="s">
        <v>1352</v>
      </c>
      <c r="H585" s="69">
        <v>4</v>
      </c>
      <c r="I585" s="69" t="s">
        <v>380</v>
      </c>
      <c r="J585" s="69">
        <f>COUNTIF('SUIVI DES VERIFICATIONS'!$A$3:$A$912,'Liste détentions mat2k'!$A585)</f>
        <v>1</v>
      </c>
      <c r="K585" s="70" t="e">
        <f>VLOOKUP('Liste détentions mat2k'!$A585,#REF!,13,FALSE)</f>
        <v>#REF!</v>
      </c>
    </row>
    <row r="586" spans="1:11">
      <c r="A586" s="63" t="str">
        <f>CONCATENATE('Liste détentions mat2k'!$B586,"-",'Liste détentions mat2k'!$D586,"-",'Liste détentions mat2k'!$F586,"-",'Liste détentions mat2k'!$H586)</f>
        <v>43108-7-1-1</v>
      </c>
      <c r="B586" s="72">
        <v>43108</v>
      </c>
      <c r="C586" s="65" t="s">
        <v>724</v>
      </c>
      <c r="D586" s="65">
        <v>7</v>
      </c>
      <c r="E586" s="65" t="s">
        <v>1353</v>
      </c>
      <c r="F586" s="65">
        <v>1</v>
      </c>
      <c r="G586" s="65" t="s">
        <v>1176</v>
      </c>
      <c r="H586" s="65">
        <v>1</v>
      </c>
      <c r="I586" s="65" t="s">
        <v>78</v>
      </c>
      <c r="J586" s="65">
        <f>COUNTIF('SUIVI DES VERIFICATIONS'!$A$3:$A$912,'Liste détentions mat2k'!$A586)</f>
        <v>1</v>
      </c>
      <c r="K586" s="66" t="e">
        <f>VLOOKUP('Liste détentions mat2k'!$A586,#REF!,13,FALSE)</f>
        <v>#REF!</v>
      </c>
    </row>
    <row r="587" spans="1:11">
      <c r="A587" s="67" t="str">
        <f>CONCATENATE('Liste détentions mat2k'!$B587,"-",'Liste détentions mat2k'!$D587,"-",'Liste détentions mat2k'!$F587,"-",'Liste détentions mat2k'!$H587)</f>
        <v>43108-7-1-3</v>
      </c>
      <c r="B587" s="71">
        <v>43108</v>
      </c>
      <c r="C587" s="69" t="s">
        <v>724</v>
      </c>
      <c r="D587" s="69">
        <v>7</v>
      </c>
      <c r="E587" s="69" t="s">
        <v>1353</v>
      </c>
      <c r="F587" s="69">
        <v>1</v>
      </c>
      <c r="G587" s="69" t="s">
        <v>1176</v>
      </c>
      <c r="H587" s="69">
        <v>3</v>
      </c>
      <c r="I587" s="69" t="s">
        <v>115</v>
      </c>
      <c r="J587" s="69">
        <f>COUNTIF('SUIVI DES VERIFICATIONS'!$A$3:$A$912,'Liste détentions mat2k'!$A587)</f>
        <v>1</v>
      </c>
      <c r="K587" s="70" t="e">
        <f>VLOOKUP('Liste détentions mat2k'!$A587,#REF!,13,FALSE)</f>
        <v>#REF!</v>
      </c>
    </row>
    <row r="588" spans="1:11">
      <c r="A588" s="63" t="str">
        <f>CONCATENATE('Liste détentions mat2k'!$B588,"-",'Liste détentions mat2k'!$D588,"-",'Liste détentions mat2k'!$F588,"-",'Liste détentions mat2k'!$H588)</f>
        <v>43108-7-2-1</v>
      </c>
      <c r="B588" s="72">
        <v>43108</v>
      </c>
      <c r="C588" s="65" t="s">
        <v>724</v>
      </c>
      <c r="D588" s="65">
        <v>7</v>
      </c>
      <c r="E588" s="65" t="s">
        <v>1353</v>
      </c>
      <c r="F588" s="65">
        <v>2</v>
      </c>
      <c r="G588" s="65" t="s">
        <v>1354</v>
      </c>
      <c r="H588" s="65">
        <v>1</v>
      </c>
      <c r="I588" s="65" t="s">
        <v>78</v>
      </c>
      <c r="J588" s="65">
        <f>COUNTIF('SUIVI DES VERIFICATIONS'!$A$3:$A$912,'Liste détentions mat2k'!$A588)</f>
        <v>1</v>
      </c>
      <c r="K588" s="66" t="e">
        <f>VLOOKUP('Liste détentions mat2k'!$A588,#REF!,13,FALSE)</f>
        <v>#REF!</v>
      </c>
    </row>
    <row r="589" spans="1:11">
      <c r="A589" s="67" t="str">
        <f>CONCATENATE('Liste détentions mat2k'!$B589,"-",'Liste détentions mat2k'!$D589,"-",'Liste détentions mat2k'!$F589,"-",'Liste détentions mat2k'!$H589)</f>
        <v>43108-7-2-3</v>
      </c>
      <c r="B589" s="71">
        <v>43108</v>
      </c>
      <c r="C589" s="69" t="s">
        <v>724</v>
      </c>
      <c r="D589" s="69">
        <v>7</v>
      </c>
      <c r="E589" s="69" t="s">
        <v>1353</v>
      </c>
      <c r="F589" s="69">
        <v>2</v>
      </c>
      <c r="G589" s="69" t="s">
        <v>1354</v>
      </c>
      <c r="H589" s="69">
        <v>3</v>
      </c>
      <c r="I589" s="69" t="s">
        <v>115</v>
      </c>
      <c r="J589" s="69">
        <f>COUNTIF('SUIVI DES VERIFICATIONS'!$A$3:$A$912,'Liste détentions mat2k'!$A589)</f>
        <v>1</v>
      </c>
      <c r="K589" s="70" t="e">
        <f>VLOOKUP('Liste détentions mat2k'!$A589,#REF!,13,FALSE)</f>
        <v>#REF!</v>
      </c>
    </row>
    <row r="590" spans="1:11">
      <c r="A590" s="63" t="str">
        <f>CONCATENATE('Liste détentions mat2k'!$B590,"-",'Liste détentions mat2k'!$D590,"-",'Liste détentions mat2k'!$F590,"-",'Liste détentions mat2k'!$H590)</f>
        <v>43108-7-3-1</v>
      </c>
      <c r="B590" s="72">
        <v>43108</v>
      </c>
      <c r="C590" s="65" t="s">
        <v>724</v>
      </c>
      <c r="D590" s="65">
        <v>7</v>
      </c>
      <c r="E590" s="65" t="s">
        <v>1353</v>
      </c>
      <c r="F590" s="65">
        <v>3</v>
      </c>
      <c r="G590" s="65" t="s">
        <v>1355</v>
      </c>
      <c r="H590" s="65">
        <v>1</v>
      </c>
      <c r="I590" s="65" t="s">
        <v>78</v>
      </c>
      <c r="J590" s="65">
        <f>COUNTIF('SUIVI DES VERIFICATIONS'!$A$3:$A$912,'Liste détentions mat2k'!$A590)</f>
        <v>1</v>
      </c>
      <c r="K590" s="66" t="e">
        <f>VLOOKUP('Liste détentions mat2k'!$A590,#REF!,13,FALSE)</f>
        <v>#REF!</v>
      </c>
    </row>
    <row r="591" spans="1:11">
      <c r="A591" s="67" t="str">
        <f>CONCATENATE('Liste détentions mat2k'!$B591,"-",'Liste détentions mat2k'!$D591,"-",'Liste détentions mat2k'!$F591,"-",'Liste détentions mat2k'!$H591)</f>
        <v>43108-7-3-2</v>
      </c>
      <c r="B591" s="71">
        <v>43108</v>
      </c>
      <c r="C591" s="69" t="s">
        <v>724</v>
      </c>
      <c r="D591" s="69">
        <v>7</v>
      </c>
      <c r="E591" s="69" t="s">
        <v>1353</v>
      </c>
      <c r="F591" s="69">
        <v>3</v>
      </c>
      <c r="G591" s="69" t="s">
        <v>1355</v>
      </c>
      <c r="H591" s="69">
        <v>2</v>
      </c>
      <c r="I591" s="69" t="s">
        <v>357</v>
      </c>
      <c r="J591" s="69">
        <f>COUNTIF('SUIVI DES VERIFICATIONS'!$A$3:$A$912,'Liste détentions mat2k'!$A591)</f>
        <v>1</v>
      </c>
      <c r="K591" s="70" t="e">
        <f>VLOOKUP('Liste détentions mat2k'!$A591,#REF!,13,FALSE)</f>
        <v>#REF!</v>
      </c>
    </row>
    <row r="592" spans="1:11">
      <c r="A592" s="63" t="str">
        <f>CONCATENATE('Liste détentions mat2k'!$B592,"-",'Liste détentions mat2k'!$D592,"-",'Liste détentions mat2k'!$F592,"-",'Liste détentions mat2k'!$H592)</f>
        <v>43108-7-3-3</v>
      </c>
      <c r="B592" s="72">
        <v>43108</v>
      </c>
      <c r="C592" s="65" t="s">
        <v>724</v>
      </c>
      <c r="D592" s="65">
        <v>7</v>
      </c>
      <c r="E592" s="65" t="s">
        <v>1353</v>
      </c>
      <c r="F592" s="65">
        <v>3</v>
      </c>
      <c r="G592" s="65" t="s">
        <v>1355</v>
      </c>
      <c r="H592" s="65">
        <v>3</v>
      </c>
      <c r="I592" s="65" t="s">
        <v>115</v>
      </c>
      <c r="J592" s="65">
        <f>COUNTIF('SUIVI DES VERIFICATIONS'!$A$3:$A$912,'Liste détentions mat2k'!$A592)</f>
        <v>1</v>
      </c>
      <c r="K592" s="66" t="e">
        <f>VLOOKUP('Liste détentions mat2k'!$A592,#REF!,13,FALSE)</f>
        <v>#REF!</v>
      </c>
    </row>
    <row r="593" spans="1:11">
      <c r="A593" s="67" t="str">
        <f>CONCATENATE('Liste détentions mat2k'!$B593,"-",'Liste détentions mat2k'!$D593,"-",'Liste détentions mat2k'!$F593,"-",'Liste détentions mat2k'!$H593)</f>
        <v>43108-7-4-1</v>
      </c>
      <c r="B593" s="71">
        <v>43108</v>
      </c>
      <c r="C593" s="69" t="s">
        <v>724</v>
      </c>
      <c r="D593" s="69">
        <v>7</v>
      </c>
      <c r="E593" s="69" t="s">
        <v>1353</v>
      </c>
      <c r="F593" s="69">
        <v>4</v>
      </c>
      <c r="G593" s="69" t="s">
        <v>1356</v>
      </c>
      <c r="H593" s="69">
        <v>1</v>
      </c>
      <c r="I593" s="69" t="s">
        <v>78</v>
      </c>
      <c r="J593" s="69">
        <f>COUNTIF('SUIVI DES VERIFICATIONS'!$A$3:$A$912,'Liste détentions mat2k'!$A593)</f>
        <v>1</v>
      </c>
      <c r="K593" s="70" t="e">
        <f>VLOOKUP('Liste détentions mat2k'!$A593,#REF!,13,FALSE)</f>
        <v>#REF!</v>
      </c>
    </row>
    <row r="594" spans="1:11">
      <c r="A594" s="63" t="str">
        <f>CONCATENATE('Liste détentions mat2k'!$B594,"-",'Liste détentions mat2k'!$D594,"-",'Liste détentions mat2k'!$F594,"-",'Liste détentions mat2k'!$H594)</f>
        <v>43108-7-4-2</v>
      </c>
      <c r="B594" s="72">
        <v>43108</v>
      </c>
      <c r="C594" s="65" t="s">
        <v>724</v>
      </c>
      <c r="D594" s="65">
        <v>7</v>
      </c>
      <c r="E594" s="65" t="s">
        <v>1353</v>
      </c>
      <c r="F594" s="65">
        <v>4</v>
      </c>
      <c r="G594" s="65" t="s">
        <v>1356</v>
      </c>
      <c r="H594" s="65">
        <v>2</v>
      </c>
      <c r="I594" s="65" t="s">
        <v>357</v>
      </c>
      <c r="J594" s="65">
        <f>COUNTIF('SUIVI DES VERIFICATIONS'!$A$3:$A$912,'Liste détentions mat2k'!$A594)</f>
        <v>1</v>
      </c>
      <c r="K594" s="66" t="e">
        <f>VLOOKUP('Liste détentions mat2k'!$A594,#REF!,13,FALSE)</f>
        <v>#REF!</v>
      </c>
    </row>
    <row r="595" spans="1:11">
      <c r="A595" s="67" t="str">
        <f>CONCATENATE('Liste détentions mat2k'!$B595,"-",'Liste détentions mat2k'!$D595,"-",'Liste détentions mat2k'!$F595,"-",'Liste détentions mat2k'!$H595)</f>
        <v>43108-7-4-3</v>
      </c>
      <c r="B595" s="71">
        <v>43108</v>
      </c>
      <c r="C595" s="69" t="s">
        <v>724</v>
      </c>
      <c r="D595" s="69">
        <v>7</v>
      </c>
      <c r="E595" s="69" t="s">
        <v>1353</v>
      </c>
      <c r="F595" s="69">
        <v>4</v>
      </c>
      <c r="G595" s="69" t="s">
        <v>1356</v>
      </c>
      <c r="H595" s="69">
        <v>3</v>
      </c>
      <c r="I595" s="69" t="s">
        <v>115</v>
      </c>
      <c r="J595" s="69">
        <f>COUNTIF('SUIVI DES VERIFICATIONS'!$A$3:$A$912,'Liste détentions mat2k'!$A595)</f>
        <v>1</v>
      </c>
      <c r="K595" s="70" t="e">
        <f>VLOOKUP('Liste détentions mat2k'!$A595,#REF!,13,FALSE)</f>
        <v>#REF!</v>
      </c>
    </row>
    <row r="596" spans="1:11">
      <c r="A596" s="63" t="str">
        <f>CONCATENATE('Liste détentions mat2k'!$B596,"-",'Liste détentions mat2k'!$D596,"-",'Liste détentions mat2k'!$F596,"-",'Liste détentions mat2k'!$H596)</f>
        <v>43108-7-5-2</v>
      </c>
      <c r="B596" s="72">
        <v>43108</v>
      </c>
      <c r="C596" s="65" t="s">
        <v>724</v>
      </c>
      <c r="D596" s="65">
        <v>7</v>
      </c>
      <c r="E596" s="65" t="s">
        <v>1353</v>
      </c>
      <c r="F596" s="65">
        <v>5</v>
      </c>
      <c r="G596" s="65" t="s">
        <v>1357</v>
      </c>
      <c r="H596" s="65">
        <v>2</v>
      </c>
      <c r="I596" s="65" t="s">
        <v>357</v>
      </c>
      <c r="J596" s="65">
        <f>COUNTIF('SUIVI DES VERIFICATIONS'!$A$3:$A$912,'Liste détentions mat2k'!$A596)</f>
        <v>1</v>
      </c>
      <c r="K596" s="66" t="e">
        <f>VLOOKUP('Liste détentions mat2k'!$A596,#REF!,13,FALSE)</f>
        <v>#REF!</v>
      </c>
    </row>
    <row r="597" spans="1:11">
      <c r="A597" s="67" t="str">
        <f>CONCATENATE('Liste détentions mat2k'!$B597,"-",'Liste détentions mat2k'!$D597,"-",'Liste détentions mat2k'!$F597,"-",'Liste détentions mat2k'!$H597)</f>
        <v>43108-7-6-1</v>
      </c>
      <c r="B597" s="71">
        <v>43108</v>
      </c>
      <c r="C597" s="69" t="s">
        <v>724</v>
      </c>
      <c r="D597" s="69">
        <v>7</v>
      </c>
      <c r="E597" s="69" t="s">
        <v>1353</v>
      </c>
      <c r="F597" s="69">
        <v>6</v>
      </c>
      <c r="G597" s="69" t="s">
        <v>1358</v>
      </c>
      <c r="H597" s="69">
        <v>1</v>
      </c>
      <c r="I597" s="69" t="s">
        <v>78</v>
      </c>
      <c r="J597" s="69">
        <f>COUNTIF('SUIVI DES VERIFICATIONS'!$A$3:$A$912,'Liste détentions mat2k'!$A597)</f>
        <v>1</v>
      </c>
      <c r="K597" s="70" t="e">
        <f>VLOOKUP('Liste détentions mat2k'!$A597,#REF!,13,FALSE)</f>
        <v>#REF!</v>
      </c>
    </row>
    <row r="598" spans="1:11">
      <c r="A598" s="63" t="str">
        <f>CONCATENATE('Liste détentions mat2k'!$B598,"-",'Liste détentions mat2k'!$D598,"-",'Liste détentions mat2k'!$F598,"-",'Liste détentions mat2k'!$H598)</f>
        <v>43108-7-6-2</v>
      </c>
      <c r="B598" s="72">
        <v>43108</v>
      </c>
      <c r="C598" s="65" t="s">
        <v>724</v>
      </c>
      <c r="D598" s="65">
        <v>7</v>
      </c>
      <c r="E598" s="65" t="s">
        <v>1353</v>
      </c>
      <c r="F598" s="65">
        <v>6</v>
      </c>
      <c r="G598" s="65" t="s">
        <v>1358</v>
      </c>
      <c r="H598" s="65">
        <v>2</v>
      </c>
      <c r="I598" s="65" t="s">
        <v>115</v>
      </c>
      <c r="J598" s="65">
        <f>COUNTIF('SUIVI DES VERIFICATIONS'!$A$3:$A$912,'Liste détentions mat2k'!$A598)</f>
        <v>1</v>
      </c>
      <c r="K598" s="66" t="e">
        <f>VLOOKUP('Liste détentions mat2k'!$A598,#REF!,13,FALSE)</f>
        <v>#REF!</v>
      </c>
    </row>
    <row r="599" spans="1:11">
      <c r="A599" s="67" t="str">
        <f>CONCATENATE('Liste détentions mat2k'!$B599,"-",'Liste détentions mat2k'!$D599,"-",'Liste détentions mat2k'!$F599,"-",'Liste détentions mat2k'!$H599)</f>
        <v>43108-7-7-1</v>
      </c>
      <c r="B599" s="71">
        <v>43108</v>
      </c>
      <c r="C599" s="69" t="s">
        <v>724</v>
      </c>
      <c r="D599" s="69">
        <v>7</v>
      </c>
      <c r="E599" s="69" t="s">
        <v>1353</v>
      </c>
      <c r="F599" s="69">
        <v>7</v>
      </c>
      <c r="G599" s="69" t="s">
        <v>1359</v>
      </c>
      <c r="H599" s="69">
        <v>1</v>
      </c>
      <c r="I599" s="69" t="s">
        <v>78</v>
      </c>
      <c r="J599" s="69">
        <f>COUNTIF('SUIVI DES VERIFICATIONS'!$A$3:$A$912,'Liste détentions mat2k'!$A599)</f>
        <v>1</v>
      </c>
      <c r="K599" s="70" t="e">
        <f>VLOOKUP('Liste détentions mat2k'!$A599,#REF!,13,FALSE)</f>
        <v>#REF!</v>
      </c>
    </row>
    <row r="600" spans="1:11">
      <c r="A600" s="63" t="str">
        <f>CONCATENATE('Liste détentions mat2k'!$B600,"-",'Liste détentions mat2k'!$D600,"-",'Liste détentions mat2k'!$F600,"-",'Liste détentions mat2k'!$H600)</f>
        <v>43108-7-9-1</v>
      </c>
      <c r="B600" s="72">
        <v>43108</v>
      </c>
      <c r="C600" s="65" t="s">
        <v>724</v>
      </c>
      <c r="D600" s="65">
        <v>7</v>
      </c>
      <c r="E600" s="65" t="s">
        <v>1353</v>
      </c>
      <c r="F600" s="65">
        <v>9</v>
      </c>
      <c r="G600" s="65" t="s">
        <v>1360</v>
      </c>
      <c r="H600" s="65">
        <v>1</v>
      </c>
      <c r="I600" s="65" t="s">
        <v>78</v>
      </c>
      <c r="J600" s="65">
        <f>COUNTIF('SUIVI DES VERIFICATIONS'!$A$3:$A$912,'Liste détentions mat2k'!$A600)</f>
        <v>1</v>
      </c>
      <c r="K600" s="66" t="e">
        <f>VLOOKUP('Liste détentions mat2k'!$A600,#REF!,13,FALSE)</f>
        <v>#REF!</v>
      </c>
    </row>
    <row r="601" spans="1:11">
      <c r="A601" s="67" t="str">
        <f>CONCATENATE('Liste détentions mat2k'!$B601,"-",'Liste détentions mat2k'!$D601,"-",'Liste détentions mat2k'!$F601,"-",'Liste détentions mat2k'!$H601)</f>
        <v>43108-7-9-2</v>
      </c>
      <c r="B601" s="71">
        <v>43108</v>
      </c>
      <c r="C601" s="69" t="s">
        <v>724</v>
      </c>
      <c r="D601" s="69">
        <v>7</v>
      </c>
      <c r="E601" s="69" t="s">
        <v>1353</v>
      </c>
      <c r="F601" s="69">
        <v>9</v>
      </c>
      <c r="G601" s="69" t="s">
        <v>1360</v>
      </c>
      <c r="H601" s="69">
        <v>2</v>
      </c>
      <c r="I601" s="69" t="s">
        <v>347</v>
      </c>
      <c r="J601" s="69">
        <f>COUNTIF('SUIVI DES VERIFICATIONS'!$A$3:$A$912,'Liste détentions mat2k'!$A601)</f>
        <v>1</v>
      </c>
      <c r="K601" s="70" t="e">
        <f>VLOOKUP('Liste détentions mat2k'!$A601,#REF!,13,FALSE)</f>
        <v>#REF!</v>
      </c>
    </row>
    <row r="602" spans="1:11">
      <c r="A602" s="63" t="str">
        <f>CONCATENATE('Liste détentions mat2k'!$B602,"-",'Liste détentions mat2k'!$D602,"-",'Liste détentions mat2k'!$F602,"-",'Liste détentions mat2k'!$H602)</f>
        <v>43108-7-9-5</v>
      </c>
      <c r="B602" s="72">
        <v>43108</v>
      </c>
      <c r="C602" s="65" t="s">
        <v>724</v>
      </c>
      <c r="D602" s="65">
        <v>7</v>
      </c>
      <c r="E602" s="65" t="s">
        <v>1353</v>
      </c>
      <c r="F602" s="65">
        <v>9</v>
      </c>
      <c r="G602" s="65" t="s">
        <v>1360</v>
      </c>
      <c r="H602" s="65">
        <v>5</v>
      </c>
      <c r="I602" s="65" t="s">
        <v>382</v>
      </c>
      <c r="J602" s="65">
        <f>COUNTIF('SUIVI DES VERIFICATIONS'!$A$3:$A$912,'Liste détentions mat2k'!$A602)</f>
        <v>1</v>
      </c>
      <c r="K602" s="66" t="e">
        <f>VLOOKUP('Liste détentions mat2k'!$A602,#REF!,13,FALSE)</f>
        <v>#REF!</v>
      </c>
    </row>
    <row r="603" spans="1:11">
      <c r="A603" s="67" t="str">
        <f>CONCATENATE('Liste détentions mat2k'!$B603,"-",'Liste détentions mat2k'!$D603,"-",'Liste détentions mat2k'!$F603,"-",'Liste détentions mat2k'!$H603)</f>
        <v>43108-7-13-2</v>
      </c>
      <c r="B603" s="71">
        <v>43108</v>
      </c>
      <c r="C603" s="69" t="s">
        <v>724</v>
      </c>
      <c r="D603" s="69">
        <v>7</v>
      </c>
      <c r="E603" s="69" t="s">
        <v>1353</v>
      </c>
      <c r="F603" s="69">
        <v>13</v>
      </c>
      <c r="G603" s="69" t="s">
        <v>1361</v>
      </c>
      <c r="H603" s="69">
        <v>2</v>
      </c>
      <c r="I603" s="69" t="s">
        <v>381</v>
      </c>
      <c r="J603" s="69">
        <f>COUNTIF('SUIVI DES VERIFICATIONS'!$A$3:$A$912,'Liste détentions mat2k'!$A603)</f>
        <v>1</v>
      </c>
      <c r="K603" s="70" t="e">
        <f>VLOOKUP('Liste détentions mat2k'!$A603,#REF!,13,FALSE)</f>
        <v>#REF!</v>
      </c>
    </row>
    <row r="604" spans="1:11">
      <c r="A604" s="63" t="str">
        <f>CONCATENATE('Liste détentions mat2k'!$B604,"-",'Liste détentions mat2k'!$D604,"-",'Liste détentions mat2k'!$F604,"-",'Liste détentions mat2k'!$H604)</f>
        <v>43108-7-15-1</v>
      </c>
      <c r="B604" s="72">
        <v>43108</v>
      </c>
      <c r="C604" s="65" t="s">
        <v>724</v>
      </c>
      <c r="D604" s="65">
        <v>7</v>
      </c>
      <c r="E604" s="65" t="s">
        <v>1353</v>
      </c>
      <c r="F604" s="65">
        <v>15</v>
      </c>
      <c r="G604" s="65" t="s">
        <v>1362</v>
      </c>
      <c r="H604" s="65">
        <v>1</v>
      </c>
      <c r="I604" s="65" t="s">
        <v>115</v>
      </c>
      <c r="J604" s="65">
        <f>COUNTIF('SUIVI DES VERIFICATIONS'!$A$3:$A$912,'Liste détentions mat2k'!$A604)</f>
        <v>1</v>
      </c>
      <c r="K604" s="66" t="e">
        <f>VLOOKUP('Liste détentions mat2k'!$A604,#REF!,13,FALSE)</f>
        <v>#REF!</v>
      </c>
    </row>
    <row r="605" spans="1:11">
      <c r="A605" s="67" t="str">
        <f>CONCATENATE('Liste détentions mat2k'!$B605,"-",'Liste détentions mat2k'!$D605,"-",'Liste détentions mat2k'!$F605,"-",'Liste détentions mat2k'!$H605)</f>
        <v>43108-7-15-3</v>
      </c>
      <c r="B605" s="71">
        <v>43108</v>
      </c>
      <c r="C605" s="69" t="s">
        <v>724</v>
      </c>
      <c r="D605" s="69">
        <v>7</v>
      </c>
      <c r="E605" s="69" t="s">
        <v>1353</v>
      </c>
      <c r="F605" s="69">
        <v>15</v>
      </c>
      <c r="G605" s="69" t="s">
        <v>1362</v>
      </c>
      <c r="H605" s="69">
        <v>3</v>
      </c>
      <c r="I605" s="69" t="s">
        <v>78</v>
      </c>
      <c r="J605" s="69">
        <f>COUNTIF('SUIVI DES VERIFICATIONS'!$A$3:$A$912,'Liste détentions mat2k'!$A605)</f>
        <v>1</v>
      </c>
      <c r="K605" s="70" t="e">
        <f>VLOOKUP('Liste détentions mat2k'!$A605,#REF!,13,FALSE)</f>
        <v>#REF!</v>
      </c>
    </row>
    <row r="606" spans="1:11">
      <c r="A606" s="63" t="str">
        <f>CONCATENATE('Liste détentions mat2k'!$B606,"-",'Liste détentions mat2k'!$D606,"-",'Liste détentions mat2k'!$F606,"-",'Liste détentions mat2k'!$H606)</f>
        <v>43108-8-1-1</v>
      </c>
      <c r="B606" s="72">
        <v>43108</v>
      </c>
      <c r="C606" s="65" t="s">
        <v>724</v>
      </c>
      <c r="D606" s="65">
        <v>8</v>
      </c>
      <c r="E606" s="65" t="s">
        <v>1363</v>
      </c>
      <c r="F606" s="65">
        <v>1</v>
      </c>
      <c r="G606" s="65" t="s">
        <v>1364</v>
      </c>
      <c r="H606" s="65">
        <v>1</v>
      </c>
      <c r="I606" s="65" t="s">
        <v>78</v>
      </c>
      <c r="J606" s="65">
        <f>COUNTIF('SUIVI DES VERIFICATIONS'!$A$3:$A$912,'Liste détentions mat2k'!$A606)</f>
        <v>1</v>
      </c>
      <c r="K606" s="66" t="e">
        <f>VLOOKUP('Liste détentions mat2k'!$A606,#REF!,13,FALSE)</f>
        <v>#REF!</v>
      </c>
    </row>
    <row r="607" spans="1:11">
      <c r="A607" s="67" t="str">
        <f>CONCATENATE('Liste détentions mat2k'!$B607,"-",'Liste détentions mat2k'!$D607,"-",'Liste détentions mat2k'!$F607,"-",'Liste détentions mat2k'!$H607)</f>
        <v>43108-8-2-1</v>
      </c>
      <c r="B607" s="71">
        <v>43108</v>
      </c>
      <c r="C607" s="69" t="s">
        <v>724</v>
      </c>
      <c r="D607" s="69">
        <v>8</v>
      </c>
      <c r="E607" s="69" t="s">
        <v>1363</v>
      </c>
      <c r="F607" s="69">
        <v>2</v>
      </c>
      <c r="G607" s="69" t="s">
        <v>1365</v>
      </c>
      <c r="H607" s="69">
        <v>1</v>
      </c>
      <c r="I607" s="69" t="s">
        <v>78</v>
      </c>
      <c r="J607" s="69">
        <f>COUNTIF('SUIVI DES VERIFICATIONS'!$A$3:$A$912,'Liste détentions mat2k'!$A607)</f>
        <v>1</v>
      </c>
      <c r="K607" s="70" t="e">
        <f>VLOOKUP('Liste détentions mat2k'!$A607,#REF!,13,FALSE)</f>
        <v>#REF!</v>
      </c>
    </row>
    <row r="608" spans="1:11">
      <c r="A608" s="63" t="str">
        <f>CONCATENATE('Liste détentions mat2k'!$B608,"-",'Liste détentions mat2k'!$D608,"-",'Liste détentions mat2k'!$F608,"-",'Liste détentions mat2k'!$H608)</f>
        <v>43108-8-3-1</v>
      </c>
      <c r="B608" s="72">
        <v>43108</v>
      </c>
      <c r="C608" s="65" t="s">
        <v>724</v>
      </c>
      <c r="D608" s="65">
        <v>8</v>
      </c>
      <c r="E608" s="65" t="s">
        <v>1363</v>
      </c>
      <c r="F608" s="65">
        <v>3</v>
      </c>
      <c r="G608" s="65" t="s">
        <v>1366</v>
      </c>
      <c r="H608" s="65">
        <v>1</v>
      </c>
      <c r="I608" s="65" t="s">
        <v>78</v>
      </c>
      <c r="J608" s="65">
        <f>COUNTIF('SUIVI DES VERIFICATIONS'!$A$3:$A$912,'Liste détentions mat2k'!$A608)</f>
        <v>1</v>
      </c>
      <c r="K608" s="66" t="e">
        <f>VLOOKUP('Liste détentions mat2k'!$A608,#REF!,13,FALSE)</f>
        <v>#REF!</v>
      </c>
    </row>
    <row r="609" spans="1:11">
      <c r="A609" s="67" t="str">
        <f>CONCATENATE('Liste détentions mat2k'!$B609,"-",'Liste détentions mat2k'!$D609,"-",'Liste détentions mat2k'!$F609,"-",'Liste détentions mat2k'!$H609)</f>
        <v>43108-8-3-2</v>
      </c>
      <c r="B609" s="71">
        <v>43108</v>
      </c>
      <c r="C609" s="69" t="s">
        <v>724</v>
      </c>
      <c r="D609" s="69">
        <v>8</v>
      </c>
      <c r="E609" s="69" t="s">
        <v>1363</v>
      </c>
      <c r="F609" s="69">
        <v>3</v>
      </c>
      <c r="G609" s="69" t="s">
        <v>1366</v>
      </c>
      <c r="H609" s="69">
        <v>2</v>
      </c>
      <c r="I609" s="69" t="s">
        <v>115</v>
      </c>
      <c r="J609" s="69">
        <f>COUNTIF('SUIVI DES VERIFICATIONS'!$A$3:$A$912,'Liste détentions mat2k'!$A609)</f>
        <v>1</v>
      </c>
      <c r="K609" s="70" t="e">
        <f>VLOOKUP('Liste détentions mat2k'!$A609,#REF!,13,FALSE)</f>
        <v>#REF!</v>
      </c>
    </row>
    <row r="610" spans="1:11">
      <c r="A610" s="63" t="str">
        <f>CONCATENATE('Liste détentions mat2k'!$B610,"-",'Liste détentions mat2k'!$D610,"-",'Liste détentions mat2k'!$F610,"-",'Liste détentions mat2k'!$H610)</f>
        <v>43108-8-3-3</v>
      </c>
      <c r="B610" s="72">
        <v>43108</v>
      </c>
      <c r="C610" s="65" t="s">
        <v>724</v>
      </c>
      <c r="D610" s="65">
        <v>8</v>
      </c>
      <c r="E610" s="65" t="s">
        <v>1363</v>
      </c>
      <c r="F610" s="65">
        <v>3</v>
      </c>
      <c r="G610" s="65" t="s">
        <v>1366</v>
      </c>
      <c r="H610" s="65">
        <v>3</v>
      </c>
      <c r="I610" s="65" t="s">
        <v>383</v>
      </c>
      <c r="J610" s="65">
        <f>COUNTIF('SUIVI DES VERIFICATIONS'!$A$3:$A$912,'Liste détentions mat2k'!$A610)</f>
        <v>1</v>
      </c>
      <c r="K610" s="66" t="e">
        <f>VLOOKUP('Liste détentions mat2k'!$A610,#REF!,13,FALSE)</f>
        <v>#REF!</v>
      </c>
    </row>
    <row r="611" spans="1:11">
      <c r="A611" s="67" t="str">
        <f>CONCATENATE('Liste détentions mat2k'!$B611,"-",'Liste détentions mat2k'!$D611,"-",'Liste détentions mat2k'!$F611,"-",'Liste détentions mat2k'!$H611)</f>
        <v>43108-8-4-1</v>
      </c>
      <c r="B611" s="71">
        <v>43108</v>
      </c>
      <c r="C611" s="69" t="s">
        <v>724</v>
      </c>
      <c r="D611" s="69">
        <v>8</v>
      </c>
      <c r="E611" s="69" t="s">
        <v>1363</v>
      </c>
      <c r="F611" s="69">
        <v>4</v>
      </c>
      <c r="G611" s="69" t="s">
        <v>1367</v>
      </c>
      <c r="H611" s="69">
        <v>1</v>
      </c>
      <c r="I611" s="69" t="s">
        <v>78</v>
      </c>
      <c r="J611" s="69">
        <f>COUNTIF('SUIVI DES VERIFICATIONS'!$A$3:$A$912,'Liste détentions mat2k'!$A611)</f>
        <v>1</v>
      </c>
      <c r="K611" s="70" t="e">
        <f>VLOOKUP('Liste détentions mat2k'!$A611,#REF!,13,FALSE)</f>
        <v>#REF!</v>
      </c>
    </row>
    <row r="612" spans="1:11">
      <c r="A612" s="63" t="str">
        <f>CONCATENATE('Liste détentions mat2k'!$B612,"-",'Liste détentions mat2k'!$D612,"-",'Liste détentions mat2k'!$F612,"-",'Liste détentions mat2k'!$H612)</f>
        <v>43108-8-5-1</v>
      </c>
      <c r="B612" s="72">
        <v>43108</v>
      </c>
      <c r="C612" s="65" t="s">
        <v>724</v>
      </c>
      <c r="D612" s="65">
        <v>8</v>
      </c>
      <c r="E612" s="65" t="s">
        <v>1363</v>
      </c>
      <c r="F612" s="65">
        <v>5</v>
      </c>
      <c r="G612" s="65" t="s">
        <v>1368</v>
      </c>
      <c r="H612" s="65">
        <v>1</v>
      </c>
      <c r="I612" s="65" t="s">
        <v>78</v>
      </c>
      <c r="J612" s="65">
        <f>COUNTIF('SUIVI DES VERIFICATIONS'!$A$3:$A$912,'Liste détentions mat2k'!$A612)</f>
        <v>1</v>
      </c>
      <c r="K612" s="66" t="e">
        <f>VLOOKUP('Liste détentions mat2k'!$A612,#REF!,13,FALSE)</f>
        <v>#REF!</v>
      </c>
    </row>
    <row r="613" spans="1:11">
      <c r="A613" s="67" t="str">
        <f>CONCATENATE('Liste détentions mat2k'!$B613,"-",'Liste détentions mat2k'!$D613,"-",'Liste détentions mat2k'!$F613,"-",'Liste détentions mat2k'!$H613)</f>
        <v>43108-8-6-1</v>
      </c>
      <c r="B613" s="71">
        <v>43108</v>
      </c>
      <c r="C613" s="69" t="s">
        <v>724</v>
      </c>
      <c r="D613" s="69">
        <v>8</v>
      </c>
      <c r="E613" s="69" t="s">
        <v>1363</v>
      </c>
      <c r="F613" s="69">
        <v>6</v>
      </c>
      <c r="G613" s="69" t="s">
        <v>1369</v>
      </c>
      <c r="H613" s="69">
        <v>1</v>
      </c>
      <c r="I613" s="69" t="s">
        <v>78</v>
      </c>
      <c r="J613" s="69">
        <f>COUNTIF('SUIVI DES VERIFICATIONS'!$A$3:$A$912,'Liste détentions mat2k'!$A613)</f>
        <v>1</v>
      </c>
      <c r="K613" s="70" t="e">
        <f>VLOOKUP('Liste détentions mat2k'!$A613,#REF!,13,FALSE)</f>
        <v>#REF!</v>
      </c>
    </row>
    <row r="614" spans="1:11">
      <c r="A614" s="63" t="str">
        <f>CONCATENATE('Liste détentions mat2k'!$B614,"-",'Liste détentions mat2k'!$D614,"-",'Liste détentions mat2k'!$F614,"-",'Liste détentions mat2k'!$H614)</f>
        <v>43108-8-7-1</v>
      </c>
      <c r="B614" s="72">
        <v>43108</v>
      </c>
      <c r="C614" s="65" t="s">
        <v>724</v>
      </c>
      <c r="D614" s="65">
        <v>8</v>
      </c>
      <c r="E614" s="65" t="s">
        <v>1363</v>
      </c>
      <c r="F614" s="65">
        <v>7</v>
      </c>
      <c r="G614" s="65" t="s">
        <v>1370</v>
      </c>
      <c r="H614" s="65">
        <v>1</v>
      </c>
      <c r="I614" s="65" t="s">
        <v>78</v>
      </c>
      <c r="J614" s="65">
        <f>COUNTIF('SUIVI DES VERIFICATIONS'!$A$3:$A$912,'Liste détentions mat2k'!$A614)</f>
        <v>1</v>
      </c>
      <c r="K614" s="66" t="e">
        <f>VLOOKUP('Liste détentions mat2k'!$A614,#REF!,13,FALSE)</f>
        <v>#REF!</v>
      </c>
    </row>
    <row r="615" spans="1:11">
      <c r="A615" s="67" t="str">
        <f>CONCATENATE('Liste détentions mat2k'!$B615,"-",'Liste détentions mat2k'!$D615,"-",'Liste détentions mat2k'!$F615,"-",'Liste détentions mat2k'!$H615)</f>
        <v>43108-8-8-1</v>
      </c>
      <c r="B615" s="71">
        <v>43108</v>
      </c>
      <c r="C615" s="69" t="s">
        <v>724</v>
      </c>
      <c r="D615" s="69">
        <v>8</v>
      </c>
      <c r="E615" s="69" t="s">
        <v>1363</v>
      </c>
      <c r="F615" s="69">
        <v>8</v>
      </c>
      <c r="G615" s="69" t="s">
        <v>1371</v>
      </c>
      <c r="H615" s="69">
        <v>1</v>
      </c>
      <c r="I615" s="69" t="s">
        <v>78</v>
      </c>
      <c r="J615" s="69">
        <f>COUNTIF('SUIVI DES VERIFICATIONS'!$A$3:$A$912,'Liste détentions mat2k'!$A615)</f>
        <v>1</v>
      </c>
      <c r="K615" s="70" t="e">
        <f>VLOOKUP('Liste détentions mat2k'!$A615,#REF!,13,FALSE)</f>
        <v>#REF!</v>
      </c>
    </row>
    <row r="616" spans="1:11">
      <c r="A616" s="63" t="str">
        <f>CONCATENATE('Liste détentions mat2k'!$B616,"-",'Liste détentions mat2k'!$D616,"-",'Liste détentions mat2k'!$F616,"-",'Liste détentions mat2k'!$H616)</f>
        <v>43108-8-9-1</v>
      </c>
      <c r="B616" s="72">
        <v>43108</v>
      </c>
      <c r="C616" s="65" t="s">
        <v>724</v>
      </c>
      <c r="D616" s="65">
        <v>8</v>
      </c>
      <c r="E616" s="65" t="s">
        <v>1363</v>
      </c>
      <c r="F616" s="65">
        <v>9</v>
      </c>
      <c r="G616" s="65" t="s">
        <v>1372</v>
      </c>
      <c r="H616" s="65">
        <v>1</v>
      </c>
      <c r="I616" s="65" t="s">
        <v>78</v>
      </c>
      <c r="J616" s="65">
        <f>COUNTIF('SUIVI DES VERIFICATIONS'!$A$3:$A$912,'Liste détentions mat2k'!$A616)</f>
        <v>1</v>
      </c>
      <c r="K616" s="66" t="e">
        <f>VLOOKUP('Liste détentions mat2k'!$A616,#REF!,13,FALSE)</f>
        <v>#REF!</v>
      </c>
    </row>
    <row r="617" spans="1:11">
      <c r="A617" s="67" t="str">
        <f>CONCATENATE('Liste détentions mat2k'!$B617,"-",'Liste détentions mat2k'!$D617,"-",'Liste détentions mat2k'!$F617,"-",'Liste détentions mat2k'!$H617)</f>
        <v>43108-8-10-1</v>
      </c>
      <c r="B617" s="71">
        <v>43108</v>
      </c>
      <c r="C617" s="69" t="s">
        <v>724</v>
      </c>
      <c r="D617" s="69">
        <v>8</v>
      </c>
      <c r="E617" s="69" t="s">
        <v>1363</v>
      </c>
      <c r="F617" s="69">
        <v>10</v>
      </c>
      <c r="G617" s="69" t="s">
        <v>1373</v>
      </c>
      <c r="H617" s="69">
        <v>1</v>
      </c>
      <c r="I617" s="69" t="s">
        <v>78</v>
      </c>
      <c r="J617" s="69">
        <f>COUNTIF('SUIVI DES VERIFICATIONS'!$A$3:$A$912,'Liste détentions mat2k'!$A617)</f>
        <v>1</v>
      </c>
      <c r="K617" s="70" t="e">
        <f>VLOOKUP('Liste détentions mat2k'!$A617,#REF!,13,FALSE)</f>
        <v>#REF!</v>
      </c>
    </row>
    <row r="618" spans="1:11">
      <c r="A618" s="63" t="str">
        <f>CONCATENATE('Liste détentions mat2k'!$B618,"-",'Liste détentions mat2k'!$D618,"-",'Liste détentions mat2k'!$F618,"-",'Liste détentions mat2k'!$H618)</f>
        <v>43108-8-11-1</v>
      </c>
      <c r="B618" s="72">
        <v>43108</v>
      </c>
      <c r="C618" s="65" t="s">
        <v>724</v>
      </c>
      <c r="D618" s="65">
        <v>8</v>
      </c>
      <c r="E618" s="65" t="s">
        <v>1363</v>
      </c>
      <c r="F618" s="65">
        <v>11</v>
      </c>
      <c r="G618" s="65" t="s">
        <v>1374</v>
      </c>
      <c r="H618" s="65">
        <v>1</v>
      </c>
      <c r="I618" s="65" t="s">
        <v>78</v>
      </c>
      <c r="J618" s="65">
        <f>COUNTIF('SUIVI DES VERIFICATIONS'!$A$3:$A$912,'Liste détentions mat2k'!$A618)</f>
        <v>1</v>
      </c>
      <c r="K618" s="66" t="e">
        <f>VLOOKUP('Liste détentions mat2k'!$A618,#REF!,13,FALSE)</f>
        <v>#REF!</v>
      </c>
    </row>
    <row r="619" spans="1:11">
      <c r="A619" s="67" t="str">
        <f>CONCATENATE('Liste détentions mat2k'!$B619,"-",'Liste détentions mat2k'!$D619,"-",'Liste détentions mat2k'!$F619,"-",'Liste détentions mat2k'!$H619)</f>
        <v>43108-8-12-1</v>
      </c>
      <c r="B619" s="71">
        <v>43108</v>
      </c>
      <c r="C619" s="69" t="s">
        <v>724</v>
      </c>
      <c r="D619" s="69">
        <v>8</v>
      </c>
      <c r="E619" s="69" t="s">
        <v>1363</v>
      </c>
      <c r="F619" s="69">
        <v>12</v>
      </c>
      <c r="G619" s="69" t="s">
        <v>1375</v>
      </c>
      <c r="H619" s="69">
        <v>1</v>
      </c>
      <c r="I619" s="69" t="s">
        <v>78</v>
      </c>
      <c r="J619" s="69">
        <f>COUNTIF('SUIVI DES VERIFICATIONS'!$A$3:$A$912,'Liste détentions mat2k'!$A619)</f>
        <v>1</v>
      </c>
      <c r="K619" s="70" t="e">
        <f>VLOOKUP('Liste détentions mat2k'!$A619,#REF!,13,FALSE)</f>
        <v>#REF!</v>
      </c>
    </row>
    <row r="620" spans="1:11">
      <c r="A620" s="63" t="str">
        <f>CONCATENATE('Liste détentions mat2k'!$B620,"-",'Liste détentions mat2k'!$D620,"-",'Liste détentions mat2k'!$F620,"-",'Liste détentions mat2k'!$H620)</f>
        <v>43108-8-13-1</v>
      </c>
      <c r="B620" s="72">
        <v>43108</v>
      </c>
      <c r="C620" s="65" t="s">
        <v>724</v>
      </c>
      <c r="D620" s="65">
        <v>8</v>
      </c>
      <c r="E620" s="65" t="s">
        <v>1363</v>
      </c>
      <c r="F620" s="65">
        <v>13</v>
      </c>
      <c r="G620" s="65" t="s">
        <v>1376</v>
      </c>
      <c r="H620" s="65">
        <v>1</v>
      </c>
      <c r="I620" s="65" t="s">
        <v>78</v>
      </c>
      <c r="J620" s="65">
        <f>COUNTIF('SUIVI DES VERIFICATIONS'!$A$3:$A$912,'Liste détentions mat2k'!$A620)</f>
        <v>1</v>
      </c>
      <c r="K620" s="66" t="e">
        <f>VLOOKUP('Liste détentions mat2k'!$A620,#REF!,13,FALSE)</f>
        <v>#REF!</v>
      </c>
    </row>
    <row r="621" spans="1:11">
      <c r="A621" s="67" t="str">
        <f>CONCATENATE('Liste détentions mat2k'!$B621,"-",'Liste détentions mat2k'!$D621,"-",'Liste détentions mat2k'!$F621,"-",'Liste détentions mat2k'!$H621)</f>
        <v>43108-8-14-1</v>
      </c>
      <c r="B621" s="71">
        <v>43108</v>
      </c>
      <c r="C621" s="69" t="s">
        <v>724</v>
      </c>
      <c r="D621" s="69">
        <v>8</v>
      </c>
      <c r="E621" s="69" t="s">
        <v>1363</v>
      </c>
      <c r="F621" s="69">
        <v>14</v>
      </c>
      <c r="G621" s="69" t="s">
        <v>1377</v>
      </c>
      <c r="H621" s="69">
        <v>1</v>
      </c>
      <c r="I621" s="69" t="s">
        <v>78</v>
      </c>
      <c r="J621" s="69">
        <f>COUNTIF('SUIVI DES VERIFICATIONS'!$A$3:$A$912,'Liste détentions mat2k'!$A621)</f>
        <v>1</v>
      </c>
      <c r="K621" s="70" t="e">
        <f>VLOOKUP('Liste détentions mat2k'!$A621,#REF!,13,FALSE)</f>
        <v>#REF!</v>
      </c>
    </row>
    <row r="622" spans="1:11">
      <c r="A622" s="63" t="str">
        <f>CONCATENATE('Liste détentions mat2k'!$B622,"-",'Liste détentions mat2k'!$D622,"-",'Liste détentions mat2k'!$F622,"-",'Liste détentions mat2k'!$H622)</f>
        <v>43108-8-15-1</v>
      </c>
      <c r="B622" s="72">
        <v>43108</v>
      </c>
      <c r="C622" s="65" t="s">
        <v>724</v>
      </c>
      <c r="D622" s="65">
        <v>8</v>
      </c>
      <c r="E622" s="65" t="s">
        <v>1363</v>
      </c>
      <c r="F622" s="65">
        <v>15</v>
      </c>
      <c r="G622" s="65" t="s">
        <v>1378</v>
      </c>
      <c r="H622" s="65">
        <v>1</v>
      </c>
      <c r="I622" s="65" t="s">
        <v>78</v>
      </c>
      <c r="J622" s="65">
        <f>COUNTIF('SUIVI DES VERIFICATIONS'!$A$3:$A$912,'Liste détentions mat2k'!$A622)</f>
        <v>1</v>
      </c>
      <c r="K622" s="66" t="e">
        <f>VLOOKUP('Liste détentions mat2k'!$A622,#REF!,13,FALSE)</f>
        <v>#REF!</v>
      </c>
    </row>
    <row r="623" spans="1:11">
      <c r="A623" s="67" t="str">
        <f>CONCATENATE('Liste détentions mat2k'!$B623,"-",'Liste détentions mat2k'!$D623,"-",'Liste détentions mat2k'!$F623,"-",'Liste détentions mat2k'!$H623)</f>
        <v>43108-8-16-1</v>
      </c>
      <c r="B623" s="71">
        <v>43108</v>
      </c>
      <c r="C623" s="69" t="s">
        <v>724</v>
      </c>
      <c r="D623" s="69">
        <v>8</v>
      </c>
      <c r="E623" s="69" t="s">
        <v>1363</v>
      </c>
      <c r="F623" s="69">
        <v>16</v>
      </c>
      <c r="G623" s="69" t="s">
        <v>1379</v>
      </c>
      <c r="H623" s="69">
        <v>1</v>
      </c>
      <c r="I623" s="69" t="s">
        <v>78</v>
      </c>
      <c r="J623" s="69">
        <f>COUNTIF('SUIVI DES VERIFICATIONS'!$A$3:$A$912,'Liste détentions mat2k'!$A623)</f>
        <v>1</v>
      </c>
      <c r="K623" s="70" t="e">
        <f>VLOOKUP('Liste détentions mat2k'!$A623,#REF!,13,FALSE)</f>
        <v>#REF!</v>
      </c>
    </row>
    <row r="624" spans="1:11">
      <c r="A624" s="63" t="str">
        <f>CONCATENATE('Liste détentions mat2k'!$B624,"-",'Liste détentions mat2k'!$D624,"-",'Liste détentions mat2k'!$F624,"-",'Liste détentions mat2k'!$H624)</f>
        <v>43108-8-16-2</v>
      </c>
      <c r="B624" s="72">
        <v>43108</v>
      </c>
      <c r="C624" s="65" t="s">
        <v>724</v>
      </c>
      <c r="D624" s="65">
        <v>8</v>
      </c>
      <c r="E624" s="65" t="s">
        <v>1363</v>
      </c>
      <c r="F624" s="65">
        <v>16</v>
      </c>
      <c r="G624" s="65" t="s">
        <v>1379</v>
      </c>
      <c r="H624" s="65">
        <v>2</v>
      </c>
      <c r="I624" s="65" t="s">
        <v>343</v>
      </c>
      <c r="J624" s="65">
        <f>COUNTIF('SUIVI DES VERIFICATIONS'!$A$3:$A$912,'Liste détentions mat2k'!$A624)</f>
        <v>1</v>
      </c>
      <c r="K624" s="66" t="e">
        <f>VLOOKUP('Liste détentions mat2k'!$A624,#REF!,13,FALSE)</f>
        <v>#REF!</v>
      </c>
    </row>
    <row r="625" spans="1:12">
      <c r="A625" s="67" t="str">
        <f>CONCATENATE('Liste détentions mat2k'!$B625,"-",'Liste détentions mat2k'!$D625,"-",'Liste détentions mat2k'!$F625,"-",'Liste détentions mat2k'!$H625)</f>
        <v>43108-8-17-1</v>
      </c>
      <c r="B625" s="71">
        <v>43108</v>
      </c>
      <c r="C625" s="69" t="s">
        <v>724</v>
      </c>
      <c r="D625" s="69">
        <v>8</v>
      </c>
      <c r="E625" s="69" t="s">
        <v>1363</v>
      </c>
      <c r="F625" s="69">
        <v>17</v>
      </c>
      <c r="G625" s="69" t="s">
        <v>1380</v>
      </c>
      <c r="H625" s="69">
        <v>1</v>
      </c>
      <c r="I625" s="69" t="s">
        <v>78</v>
      </c>
      <c r="J625" s="69">
        <f>COUNTIF('SUIVI DES VERIFICATIONS'!$A$3:$A$912,'Liste détentions mat2k'!$A625)</f>
        <v>1</v>
      </c>
      <c r="K625" s="70" t="e">
        <f>VLOOKUP('Liste détentions mat2k'!$A625,#REF!,13,FALSE)</f>
        <v>#REF!</v>
      </c>
    </row>
    <row r="626" spans="1:12">
      <c r="A626" s="63" t="str">
        <f>CONCATENATE('Liste détentions mat2k'!$B626,"-",'Liste détentions mat2k'!$D626,"-",'Liste détentions mat2k'!$F626,"-",'Liste détentions mat2k'!$H626)</f>
        <v>43108-8-18-1</v>
      </c>
      <c r="B626" s="72">
        <v>43108</v>
      </c>
      <c r="C626" s="65" t="s">
        <v>724</v>
      </c>
      <c r="D626" s="65">
        <v>8</v>
      </c>
      <c r="E626" s="65" t="s">
        <v>1363</v>
      </c>
      <c r="F626" s="65">
        <v>18</v>
      </c>
      <c r="G626" s="65" t="s">
        <v>1381</v>
      </c>
      <c r="H626" s="65">
        <v>1</v>
      </c>
      <c r="I626" s="82" t="s">
        <v>78</v>
      </c>
      <c r="J626" s="65">
        <f>COUNTIF('SUIVI DES VERIFICATIONS'!$A$3:$A$912,'Liste détentions mat2k'!$A626)</f>
        <v>0</v>
      </c>
      <c r="K626" s="66" t="e">
        <f>VLOOKUP('Liste détentions mat2k'!$A626,#REF!,13,FALSE)</f>
        <v>#REF!</v>
      </c>
      <c r="L626" s="3" t="s">
        <v>1516</v>
      </c>
    </row>
    <row r="627" spans="1:12">
      <c r="A627" s="67" t="str">
        <f>CONCATENATE('Liste détentions mat2k'!$B627,"-",'Liste détentions mat2k'!$D627,"-",'Liste détentions mat2k'!$F627,"-",'Liste détentions mat2k'!$H627)</f>
        <v>43108-9-1-1</v>
      </c>
      <c r="B627" s="71">
        <v>43108</v>
      </c>
      <c r="C627" s="69" t="s">
        <v>724</v>
      </c>
      <c r="D627" s="69">
        <v>9</v>
      </c>
      <c r="E627" s="69" t="s">
        <v>1382</v>
      </c>
      <c r="F627" s="69">
        <v>1</v>
      </c>
      <c r="G627" s="69" t="s">
        <v>1383</v>
      </c>
      <c r="H627" s="69">
        <v>1</v>
      </c>
      <c r="I627" s="69" t="s">
        <v>78</v>
      </c>
      <c r="J627" s="69">
        <f>COUNTIF('SUIVI DES VERIFICATIONS'!$A$3:$A$912,'Liste détentions mat2k'!$A627)</f>
        <v>1</v>
      </c>
      <c r="K627" s="70" t="e">
        <f>VLOOKUP('Liste détentions mat2k'!$A627,#REF!,13,FALSE)</f>
        <v>#REF!</v>
      </c>
    </row>
    <row r="628" spans="1:12">
      <c r="A628" s="63" t="str">
        <f>CONCATENATE('Liste détentions mat2k'!$B628,"-",'Liste détentions mat2k'!$D628,"-",'Liste détentions mat2k'!$F628,"-",'Liste détentions mat2k'!$H628)</f>
        <v>43108-9-1-2</v>
      </c>
      <c r="B628" s="72">
        <v>43108</v>
      </c>
      <c r="C628" s="65" t="s">
        <v>724</v>
      </c>
      <c r="D628" s="65">
        <v>9</v>
      </c>
      <c r="E628" s="65" t="s">
        <v>1382</v>
      </c>
      <c r="F628" s="65">
        <v>1</v>
      </c>
      <c r="G628" s="65" t="s">
        <v>1383</v>
      </c>
      <c r="H628" s="65">
        <v>2</v>
      </c>
      <c r="I628" s="65" t="s">
        <v>384</v>
      </c>
      <c r="J628" s="65">
        <f>COUNTIF('SUIVI DES VERIFICATIONS'!$A$3:$A$912,'Liste détentions mat2k'!$A628)</f>
        <v>1</v>
      </c>
      <c r="K628" s="66" t="e">
        <f>VLOOKUP('Liste détentions mat2k'!$A628,#REF!,13,FALSE)</f>
        <v>#REF!</v>
      </c>
    </row>
    <row r="629" spans="1:12">
      <c r="A629" s="67" t="str">
        <f>CONCATENATE('Liste détentions mat2k'!$B629,"-",'Liste détentions mat2k'!$D629,"-",'Liste détentions mat2k'!$F629,"-",'Liste détentions mat2k'!$H629)</f>
        <v>43108-9-1-3</v>
      </c>
      <c r="B629" s="71">
        <v>43108</v>
      </c>
      <c r="C629" s="69" t="s">
        <v>724</v>
      </c>
      <c r="D629" s="69">
        <v>9</v>
      </c>
      <c r="E629" s="69" t="s">
        <v>1382</v>
      </c>
      <c r="F629" s="69">
        <v>1</v>
      </c>
      <c r="G629" s="69" t="s">
        <v>1383</v>
      </c>
      <c r="H629" s="69">
        <v>3</v>
      </c>
      <c r="I629" s="69" t="s">
        <v>340</v>
      </c>
      <c r="J629" s="69">
        <f>COUNTIF('SUIVI DES VERIFICATIONS'!$A$3:$A$912,'Liste détentions mat2k'!$A629)</f>
        <v>1</v>
      </c>
      <c r="K629" s="70" t="e">
        <f>VLOOKUP('Liste détentions mat2k'!$A629,#REF!,13,FALSE)</f>
        <v>#REF!</v>
      </c>
    </row>
    <row r="630" spans="1:12">
      <c r="A630" s="63" t="str">
        <f>CONCATENATE('Liste détentions mat2k'!$B630,"-",'Liste détentions mat2k'!$D630,"-",'Liste détentions mat2k'!$F630,"-",'Liste détentions mat2k'!$H630)</f>
        <v>43108-9-1-4</v>
      </c>
      <c r="B630" s="72">
        <v>43108</v>
      </c>
      <c r="C630" s="65" t="s">
        <v>724</v>
      </c>
      <c r="D630" s="65">
        <v>9</v>
      </c>
      <c r="E630" s="65" t="s">
        <v>1382</v>
      </c>
      <c r="F630" s="65">
        <v>1</v>
      </c>
      <c r="G630" s="65" t="s">
        <v>1383</v>
      </c>
      <c r="H630" s="65">
        <v>4</v>
      </c>
      <c r="I630" s="65" t="s">
        <v>353</v>
      </c>
      <c r="J630" s="65">
        <f>COUNTIF('SUIVI DES VERIFICATIONS'!$A$3:$A$912,'Liste détentions mat2k'!$A630)</f>
        <v>1</v>
      </c>
      <c r="K630" s="66" t="e">
        <f>VLOOKUP('Liste détentions mat2k'!$A630,#REF!,13,FALSE)</f>
        <v>#REF!</v>
      </c>
    </row>
    <row r="631" spans="1:12">
      <c r="A631" s="67" t="str">
        <f>CONCATENATE('Liste détentions mat2k'!$B631,"-",'Liste détentions mat2k'!$D631,"-",'Liste détentions mat2k'!$F631,"-",'Liste détentions mat2k'!$H631)</f>
        <v>43108-9-1-7</v>
      </c>
      <c r="B631" s="71">
        <v>43108</v>
      </c>
      <c r="C631" s="69" t="s">
        <v>724</v>
      </c>
      <c r="D631" s="69">
        <v>9</v>
      </c>
      <c r="E631" s="69" t="s">
        <v>1382</v>
      </c>
      <c r="F631" s="69">
        <v>1</v>
      </c>
      <c r="G631" s="69" t="s">
        <v>1383</v>
      </c>
      <c r="H631" s="69">
        <v>7</v>
      </c>
      <c r="I631" s="69" t="s">
        <v>347</v>
      </c>
      <c r="J631" s="69">
        <f>COUNTIF('SUIVI DES VERIFICATIONS'!$A$3:$A$912,'Liste détentions mat2k'!$A631)</f>
        <v>1</v>
      </c>
      <c r="K631" s="70" t="e">
        <f>VLOOKUP('Liste détentions mat2k'!$A631,#REF!,13,FALSE)</f>
        <v>#REF!</v>
      </c>
    </row>
    <row r="632" spans="1:12">
      <c r="A632" s="63" t="str">
        <f>CONCATENATE('Liste détentions mat2k'!$B632,"-",'Liste détentions mat2k'!$D632,"-",'Liste détentions mat2k'!$F632,"-",'Liste détentions mat2k'!$H632)</f>
        <v>43108-9-2-1</v>
      </c>
      <c r="B632" s="72">
        <v>43108</v>
      </c>
      <c r="C632" s="65" t="s">
        <v>724</v>
      </c>
      <c r="D632" s="65">
        <v>9</v>
      </c>
      <c r="E632" s="65" t="s">
        <v>1382</v>
      </c>
      <c r="F632" s="65">
        <v>2</v>
      </c>
      <c r="G632" s="65" t="s">
        <v>1384</v>
      </c>
      <c r="H632" s="65">
        <v>1</v>
      </c>
      <c r="I632" s="65" t="s">
        <v>78</v>
      </c>
      <c r="J632" s="65">
        <f>COUNTIF('SUIVI DES VERIFICATIONS'!$A$3:$A$912,'Liste détentions mat2k'!$A632)</f>
        <v>1</v>
      </c>
      <c r="K632" s="66" t="e">
        <f>VLOOKUP('Liste détentions mat2k'!$A632,#REF!,13,FALSE)</f>
        <v>#REF!</v>
      </c>
    </row>
    <row r="633" spans="1:12">
      <c r="A633" s="67" t="str">
        <f>CONCATENATE('Liste détentions mat2k'!$B633,"-",'Liste détentions mat2k'!$D633,"-",'Liste détentions mat2k'!$F633,"-",'Liste détentions mat2k'!$H633)</f>
        <v>43108-9-2-2</v>
      </c>
      <c r="B633" s="71">
        <v>43108</v>
      </c>
      <c r="C633" s="69" t="s">
        <v>724</v>
      </c>
      <c r="D633" s="69">
        <v>9</v>
      </c>
      <c r="E633" s="69" t="s">
        <v>1382</v>
      </c>
      <c r="F633" s="69">
        <v>2</v>
      </c>
      <c r="G633" s="69" t="s">
        <v>1384</v>
      </c>
      <c r="H633" s="69">
        <v>2</v>
      </c>
      <c r="I633" s="69" t="s">
        <v>384</v>
      </c>
      <c r="J633" s="69">
        <f>COUNTIF('SUIVI DES VERIFICATIONS'!$A$3:$A$912,'Liste détentions mat2k'!$A633)</f>
        <v>1</v>
      </c>
      <c r="K633" s="70" t="e">
        <f>VLOOKUP('Liste détentions mat2k'!$A633,#REF!,13,FALSE)</f>
        <v>#REF!</v>
      </c>
    </row>
    <row r="634" spans="1:12">
      <c r="A634" s="63" t="str">
        <f>CONCATENATE('Liste détentions mat2k'!$B634,"-",'Liste détentions mat2k'!$D634,"-",'Liste détentions mat2k'!$F634,"-",'Liste détentions mat2k'!$H634)</f>
        <v>43108-9-2-3</v>
      </c>
      <c r="B634" s="72">
        <v>43108</v>
      </c>
      <c r="C634" s="65" t="s">
        <v>724</v>
      </c>
      <c r="D634" s="65">
        <v>9</v>
      </c>
      <c r="E634" s="65" t="s">
        <v>1382</v>
      </c>
      <c r="F634" s="65">
        <v>2</v>
      </c>
      <c r="G634" s="65" t="s">
        <v>1384</v>
      </c>
      <c r="H634" s="65">
        <v>3</v>
      </c>
      <c r="I634" s="65" t="s">
        <v>341</v>
      </c>
      <c r="J634" s="65">
        <f>COUNTIF('SUIVI DES VERIFICATIONS'!$A$3:$A$912,'Liste détentions mat2k'!$A634)</f>
        <v>1</v>
      </c>
      <c r="K634" s="66" t="e">
        <f>VLOOKUP('Liste détentions mat2k'!$A634,#REF!,13,FALSE)</f>
        <v>#REF!</v>
      </c>
    </row>
    <row r="635" spans="1:12">
      <c r="A635" s="67" t="str">
        <f>CONCATENATE('Liste détentions mat2k'!$B635,"-",'Liste détentions mat2k'!$D635,"-",'Liste détentions mat2k'!$F635,"-",'Liste détentions mat2k'!$H635)</f>
        <v>43108-9-2-4</v>
      </c>
      <c r="B635" s="71">
        <v>43108</v>
      </c>
      <c r="C635" s="69" t="s">
        <v>724</v>
      </c>
      <c r="D635" s="69">
        <v>9</v>
      </c>
      <c r="E635" s="69" t="s">
        <v>1382</v>
      </c>
      <c r="F635" s="69">
        <v>2</v>
      </c>
      <c r="G635" s="69" t="s">
        <v>1384</v>
      </c>
      <c r="H635" s="69">
        <v>4</v>
      </c>
      <c r="I635" s="69" t="s">
        <v>340</v>
      </c>
      <c r="J635" s="69">
        <f>COUNTIF('SUIVI DES VERIFICATIONS'!$A$3:$A$912,'Liste détentions mat2k'!$A635)</f>
        <v>1</v>
      </c>
      <c r="K635" s="70" t="e">
        <f>VLOOKUP('Liste détentions mat2k'!$A635,#REF!,13,FALSE)</f>
        <v>#REF!</v>
      </c>
    </row>
    <row r="636" spans="1:12">
      <c r="A636" s="63" t="str">
        <f>CONCATENATE('Liste détentions mat2k'!$B636,"-",'Liste détentions mat2k'!$D636,"-",'Liste détentions mat2k'!$F636,"-",'Liste détentions mat2k'!$H636)</f>
        <v>43108-9-2-6</v>
      </c>
      <c r="B636" s="72">
        <v>43108</v>
      </c>
      <c r="C636" s="65" t="s">
        <v>724</v>
      </c>
      <c r="D636" s="65">
        <v>9</v>
      </c>
      <c r="E636" s="65" t="s">
        <v>1382</v>
      </c>
      <c r="F636" s="65">
        <v>2</v>
      </c>
      <c r="G636" s="65" t="s">
        <v>1384</v>
      </c>
      <c r="H636" s="65">
        <v>6</v>
      </c>
      <c r="I636" s="65" t="s">
        <v>353</v>
      </c>
      <c r="J636" s="65">
        <f>COUNTIF('SUIVI DES VERIFICATIONS'!$A$3:$A$912,'Liste détentions mat2k'!$A636)</f>
        <v>1</v>
      </c>
      <c r="K636" s="66" t="e">
        <f>VLOOKUP('Liste détentions mat2k'!$A636,#REF!,13,FALSE)</f>
        <v>#REF!</v>
      </c>
    </row>
    <row r="637" spans="1:12">
      <c r="A637" s="67" t="str">
        <f>CONCATENATE('Liste détentions mat2k'!$B637,"-",'Liste détentions mat2k'!$D637,"-",'Liste détentions mat2k'!$F637,"-",'Liste détentions mat2k'!$H637)</f>
        <v>43108-9-2-7</v>
      </c>
      <c r="B637" s="71">
        <v>43108</v>
      </c>
      <c r="C637" s="69" t="s">
        <v>724</v>
      </c>
      <c r="D637" s="69">
        <v>9</v>
      </c>
      <c r="E637" s="69" t="s">
        <v>1382</v>
      </c>
      <c r="F637" s="69">
        <v>2</v>
      </c>
      <c r="G637" s="69" t="s">
        <v>1384</v>
      </c>
      <c r="H637" s="69">
        <v>7</v>
      </c>
      <c r="I637" s="69" t="s">
        <v>347</v>
      </c>
      <c r="J637" s="69">
        <f>COUNTIF('SUIVI DES VERIFICATIONS'!$A$3:$A$912,'Liste détentions mat2k'!$A637)</f>
        <v>1</v>
      </c>
      <c r="K637" s="70" t="e">
        <f>VLOOKUP('Liste détentions mat2k'!$A637,#REF!,13,FALSE)</f>
        <v>#REF!</v>
      </c>
    </row>
    <row r="638" spans="1:12">
      <c r="A638" s="63" t="str">
        <f>CONCATENATE('Liste détentions mat2k'!$B638,"-",'Liste détentions mat2k'!$D638,"-",'Liste détentions mat2k'!$F638,"-",'Liste détentions mat2k'!$H638)</f>
        <v>43108-9-3-1</v>
      </c>
      <c r="B638" s="72">
        <v>43108</v>
      </c>
      <c r="C638" s="65" t="s">
        <v>724</v>
      </c>
      <c r="D638" s="65">
        <v>9</v>
      </c>
      <c r="E638" s="65" t="s">
        <v>1382</v>
      </c>
      <c r="F638" s="65">
        <v>3</v>
      </c>
      <c r="G638" s="65" t="s">
        <v>1385</v>
      </c>
      <c r="H638" s="65">
        <v>1</v>
      </c>
      <c r="I638" s="65" t="s">
        <v>78</v>
      </c>
      <c r="J638" s="65">
        <f>COUNTIF('SUIVI DES VERIFICATIONS'!$A$3:$A$912,'Liste détentions mat2k'!$A638)</f>
        <v>1</v>
      </c>
      <c r="K638" s="66" t="e">
        <f>VLOOKUP('Liste détentions mat2k'!$A638,#REF!,13,FALSE)</f>
        <v>#REF!</v>
      </c>
    </row>
    <row r="639" spans="1:12">
      <c r="A639" s="67" t="str">
        <f>CONCATENATE('Liste détentions mat2k'!$B639,"-",'Liste détentions mat2k'!$D639,"-",'Liste détentions mat2k'!$F639,"-",'Liste détentions mat2k'!$H639)</f>
        <v>43108-10-1-1</v>
      </c>
      <c r="B639" s="71">
        <v>43108</v>
      </c>
      <c r="C639" s="69" t="s">
        <v>724</v>
      </c>
      <c r="D639" s="69">
        <v>10</v>
      </c>
      <c r="E639" s="69" t="s">
        <v>1386</v>
      </c>
      <c r="F639" s="69">
        <v>1</v>
      </c>
      <c r="G639" s="69" t="s">
        <v>1387</v>
      </c>
      <c r="H639" s="69">
        <v>1</v>
      </c>
      <c r="I639" s="69" t="s">
        <v>78</v>
      </c>
      <c r="J639" s="69">
        <f>COUNTIF('SUIVI DES VERIFICATIONS'!$A$3:$A$912,'Liste détentions mat2k'!$A639)</f>
        <v>1</v>
      </c>
      <c r="K639" s="70" t="e">
        <f>VLOOKUP('Liste détentions mat2k'!$A639,#REF!,13,FALSE)</f>
        <v>#REF!</v>
      </c>
    </row>
    <row r="640" spans="1:12">
      <c r="A640" s="63" t="str">
        <f>CONCATENATE('Liste détentions mat2k'!$B640,"-",'Liste détentions mat2k'!$D640,"-",'Liste détentions mat2k'!$F640,"-",'Liste détentions mat2k'!$H640)</f>
        <v>43108-10-1-2</v>
      </c>
      <c r="B640" s="72">
        <v>43108</v>
      </c>
      <c r="C640" s="65" t="s">
        <v>724</v>
      </c>
      <c r="D640" s="65">
        <v>10</v>
      </c>
      <c r="E640" s="65" t="s">
        <v>1386</v>
      </c>
      <c r="F640" s="65">
        <v>1</v>
      </c>
      <c r="G640" s="65" t="s">
        <v>1387</v>
      </c>
      <c r="H640" s="65">
        <v>2</v>
      </c>
      <c r="I640" s="65" t="s">
        <v>340</v>
      </c>
      <c r="J640" s="65">
        <f>COUNTIF('SUIVI DES VERIFICATIONS'!$A$3:$A$912,'Liste détentions mat2k'!$A640)</f>
        <v>1</v>
      </c>
      <c r="K640" s="66" t="e">
        <f>VLOOKUP('Liste détentions mat2k'!$A640,#REF!,13,FALSE)</f>
        <v>#REF!</v>
      </c>
    </row>
    <row r="641" spans="1:11">
      <c r="A641" s="67" t="str">
        <f>CONCATENATE('Liste détentions mat2k'!$B641,"-",'Liste détentions mat2k'!$D641,"-",'Liste détentions mat2k'!$F641,"-",'Liste détentions mat2k'!$H641)</f>
        <v>43108-10-1-3</v>
      </c>
      <c r="B641" s="71">
        <v>43108</v>
      </c>
      <c r="C641" s="69" t="s">
        <v>724</v>
      </c>
      <c r="D641" s="69">
        <v>10</v>
      </c>
      <c r="E641" s="69" t="s">
        <v>1386</v>
      </c>
      <c r="F641" s="69">
        <v>1</v>
      </c>
      <c r="G641" s="69" t="s">
        <v>1387</v>
      </c>
      <c r="H641" s="69">
        <v>3</v>
      </c>
      <c r="I641" s="69" t="s">
        <v>341</v>
      </c>
      <c r="J641" s="69">
        <f>COUNTIF('SUIVI DES VERIFICATIONS'!$A$3:$A$912,'Liste détentions mat2k'!$A641)</f>
        <v>1</v>
      </c>
      <c r="K641" s="70" t="e">
        <f>VLOOKUP('Liste détentions mat2k'!$A641,#REF!,13,FALSE)</f>
        <v>#REF!</v>
      </c>
    </row>
    <row r="642" spans="1:11">
      <c r="A642" s="63" t="str">
        <f>CONCATENATE('Liste détentions mat2k'!$B642,"-",'Liste détentions mat2k'!$D642,"-",'Liste détentions mat2k'!$F642,"-",'Liste détentions mat2k'!$H642)</f>
        <v>43108-10-1-4</v>
      </c>
      <c r="B642" s="72">
        <v>43108</v>
      </c>
      <c r="C642" s="65" t="s">
        <v>724</v>
      </c>
      <c r="D642" s="65">
        <v>10</v>
      </c>
      <c r="E642" s="65" t="s">
        <v>1386</v>
      </c>
      <c r="F642" s="65">
        <v>1</v>
      </c>
      <c r="G642" s="65" t="s">
        <v>1387</v>
      </c>
      <c r="H642" s="65">
        <v>4</v>
      </c>
      <c r="I642" s="65" t="s">
        <v>342</v>
      </c>
      <c r="J642" s="65">
        <f>COUNTIF('SUIVI DES VERIFICATIONS'!$A$3:$A$912,'Liste détentions mat2k'!$A642)</f>
        <v>1</v>
      </c>
      <c r="K642" s="66" t="e">
        <f>VLOOKUP('Liste détentions mat2k'!$A642,#REF!,13,FALSE)</f>
        <v>#REF!</v>
      </c>
    </row>
    <row r="643" spans="1:11">
      <c r="A643" s="67" t="str">
        <f>CONCATENATE('Liste détentions mat2k'!$B643,"-",'Liste détentions mat2k'!$D643,"-",'Liste détentions mat2k'!$F643,"-",'Liste détentions mat2k'!$H643)</f>
        <v>43108-10-1-5</v>
      </c>
      <c r="B643" s="71">
        <v>43108</v>
      </c>
      <c r="C643" s="69" t="s">
        <v>724</v>
      </c>
      <c r="D643" s="69">
        <v>10</v>
      </c>
      <c r="E643" s="69" t="s">
        <v>1386</v>
      </c>
      <c r="F643" s="69">
        <v>1</v>
      </c>
      <c r="G643" s="69" t="s">
        <v>1387</v>
      </c>
      <c r="H643" s="69">
        <v>5</v>
      </c>
      <c r="I643" s="69" t="s">
        <v>343</v>
      </c>
      <c r="J643" s="69">
        <f>COUNTIF('SUIVI DES VERIFICATIONS'!$A$3:$A$912,'Liste détentions mat2k'!$A643)</f>
        <v>1</v>
      </c>
      <c r="K643" s="70" t="e">
        <f>VLOOKUP('Liste détentions mat2k'!$A643,#REF!,13,FALSE)</f>
        <v>#REF!</v>
      </c>
    </row>
    <row r="644" spans="1:11">
      <c r="A644" s="63" t="str">
        <f>CONCATENATE('Liste détentions mat2k'!$B644,"-",'Liste détentions mat2k'!$D644,"-",'Liste détentions mat2k'!$F644,"-",'Liste détentions mat2k'!$H644)</f>
        <v>43108-10-1-6</v>
      </c>
      <c r="B644" s="72">
        <v>43108</v>
      </c>
      <c r="C644" s="65" t="s">
        <v>724</v>
      </c>
      <c r="D644" s="65">
        <v>10</v>
      </c>
      <c r="E644" s="65" t="s">
        <v>1386</v>
      </c>
      <c r="F644" s="65">
        <v>1</v>
      </c>
      <c r="G644" s="65" t="s">
        <v>1387</v>
      </c>
      <c r="H644" s="65">
        <v>6</v>
      </c>
      <c r="I644" s="65" t="s">
        <v>344</v>
      </c>
      <c r="J644" s="65">
        <f>COUNTIF('SUIVI DES VERIFICATIONS'!$A$3:$A$912,'Liste détentions mat2k'!$A644)</f>
        <v>1</v>
      </c>
      <c r="K644" s="66" t="e">
        <f>VLOOKUP('Liste détentions mat2k'!$A644,#REF!,13,FALSE)</f>
        <v>#REF!</v>
      </c>
    </row>
    <row r="645" spans="1:11">
      <c r="A645" s="67" t="str">
        <f>CONCATENATE('Liste détentions mat2k'!$B645,"-",'Liste détentions mat2k'!$D645,"-",'Liste détentions mat2k'!$F645,"-",'Liste détentions mat2k'!$H645)</f>
        <v>43108-10-1-7</v>
      </c>
      <c r="B645" s="71">
        <v>43108</v>
      </c>
      <c r="C645" s="69" t="s">
        <v>724</v>
      </c>
      <c r="D645" s="69">
        <v>10</v>
      </c>
      <c r="E645" s="69" t="s">
        <v>1386</v>
      </c>
      <c r="F645" s="69">
        <v>1</v>
      </c>
      <c r="G645" s="69" t="s">
        <v>1387</v>
      </c>
      <c r="H645" s="69">
        <v>7</v>
      </c>
      <c r="I645" s="69" t="s">
        <v>345</v>
      </c>
      <c r="J645" s="69">
        <f>COUNTIF('SUIVI DES VERIFICATIONS'!$A$3:$A$912,'Liste détentions mat2k'!$A645)</f>
        <v>1</v>
      </c>
      <c r="K645" s="70" t="e">
        <f>VLOOKUP('Liste détentions mat2k'!$A645,#REF!,13,FALSE)</f>
        <v>#REF!</v>
      </c>
    </row>
    <row r="646" spans="1:11">
      <c r="A646" s="63" t="str">
        <f>CONCATENATE('Liste détentions mat2k'!$B646,"-",'Liste détentions mat2k'!$D646,"-",'Liste détentions mat2k'!$F646,"-",'Liste détentions mat2k'!$H646)</f>
        <v>43108-10-1-8</v>
      </c>
      <c r="B646" s="72">
        <v>43108</v>
      </c>
      <c r="C646" s="65" t="s">
        <v>724</v>
      </c>
      <c r="D646" s="65">
        <v>10</v>
      </c>
      <c r="E646" s="65" t="s">
        <v>1386</v>
      </c>
      <c r="F646" s="65">
        <v>1</v>
      </c>
      <c r="G646" s="65" t="s">
        <v>1387</v>
      </c>
      <c r="H646" s="65">
        <v>8</v>
      </c>
      <c r="I646" s="65" t="s">
        <v>346</v>
      </c>
      <c r="J646" s="65">
        <f>COUNTIF('SUIVI DES VERIFICATIONS'!$A$3:$A$912,'Liste détentions mat2k'!$A646)</f>
        <v>0</v>
      </c>
      <c r="K646" s="66" t="e">
        <f>VLOOKUP('Liste détentions mat2k'!$A646,#REF!,13,FALSE)</f>
        <v>#REF!</v>
      </c>
    </row>
    <row r="647" spans="1:11">
      <c r="A647" s="67" t="str">
        <f>CONCATENATE('Liste détentions mat2k'!$B647,"-",'Liste détentions mat2k'!$D647,"-",'Liste détentions mat2k'!$F647,"-",'Liste détentions mat2k'!$H647)</f>
        <v>43108-10-1-9</v>
      </c>
      <c r="B647" s="71">
        <v>43108</v>
      </c>
      <c r="C647" s="69" t="s">
        <v>724</v>
      </c>
      <c r="D647" s="69">
        <v>10</v>
      </c>
      <c r="E647" s="69" t="s">
        <v>1386</v>
      </c>
      <c r="F647" s="69">
        <v>1</v>
      </c>
      <c r="G647" s="69" t="s">
        <v>1387</v>
      </c>
      <c r="H647" s="69">
        <v>9</v>
      </c>
      <c r="I647" s="69" t="s">
        <v>347</v>
      </c>
      <c r="J647" s="69">
        <f>COUNTIF('SUIVI DES VERIFICATIONS'!$A$3:$A$912,'Liste détentions mat2k'!$A647)</f>
        <v>1</v>
      </c>
      <c r="K647" s="70" t="e">
        <f>VLOOKUP('Liste détentions mat2k'!$A647,#REF!,13,FALSE)</f>
        <v>#REF!</v>
      </c>
    </row>
    <row r="648" spans="1:11">
      <c r="A648" s="63" t="str">
        <f>CONCATENATE('Liste détentions mat2k'!$B648,"-",'Liste détentions mat2k'!$D648,"-",'Liste détentions mat2k'!$F648,"-",'Liste détentions mat2k'!$H648)</f>
        <v>43108-10-2-1</v>
      </c>
      <c r="B648" s="72">
        <v>43108</v>
      </c>
      <c r="C648" s="65" t="s">
        <v>724</v>
      </c>
      <c r="D648" s="65">
        <v>10</v>
      </c>
      <c r="E648" s="65" t="s">
        <v>1386</v>
      </c>
      <c r="F648" s="65">
        <v>2</v>
      </c>
      <c r="G648" s="65" t="s">
        <v>1388</v>
      </c>
      <c r="H648" s="65">
        <v>1</v>
      </c>
      <c r="I648" s="65" t="s">
        <v>78</v>
      </c>
      <c r="J648" s="65">
        <f>COUNTIF('SUIVI DES VERIFICATIONS'!$A$3:$A$912,'Liste détentions mat2k'!$A648)</f>
        <v>1</v>
      </c>
      <c r="K648" s="66" t="e">
        <f>VLOOKUP('Liste détentions mat2k'!$A648,#REF!,13,FALSE)</f>
        <v>#REF!</v>
      </c>
    </row>
    <row r="649" spans="1:11">
      <c r="A649" s="67" t="str">
        <f>CONCATENATE('Liste détentions mat2k'!$B649,"-",'Liste détentions mat2k'!$D649,"-",'Liste détentions mat2k'!$F649,"-",'Liste détentions mat2k'!$H649)</f>
        <v>43108-10-2-2</v>
      </c>
      <c r="B649" s="71">
        <v>43108</v>
      </c>
      <c r="C649" s="69" t="s">
        <v>724</v>
      </c>
      <c r="D649" s="69">
        <v>10</v>
      </c>
      <c r="E649" s="69" t="s">
        <v>1386</v>
      </c>
      <c r="F649" s="69">
        <v>2</v>
      </c>
      <c r="G649" s="69" t="s">
        <v>1388</v>
      </c>
      <c r="H649" s="69">
        <v>2</v>
      </c>
      <c r="I649" s="69" t="s">
        <v>348</v>
      </c>
      <c r="J649" s="69">
        <f>COUNTIF('SUIVI DES VERIFICATIONS'!$A$3:$A$912,'Liste détentions mat2k'!$A649)</f>
        <v>1</v>
      </c>
      <c r="K649" s="70" t="e">
        <f>VLOOKUP('Liste détentions mat2k'!$A649,#REF!,13,FALSE)</f>
        <v>#REF!</v>
      </c>
    </row>
    <row r="650" spans="1:11">
      <c r="A650" s="63" t="str">
        <f>CONCATENATE('Liste détentions mat2k'!$B650,"-",'Liste détentions mat2k'!$D650,"-",'Liste détentions mat2k'!$F650,"-",'Liste détentions mat2k'!$H650)</f>
        <v>43108-10-2-3</v>
      </c>
      <c r="B650" s="72">
        <v>43108</v>
      </c>
      <c r="C650" s="65" t="s">
        <v>724</v>
      </c>
      <c r="D650" s="65">
        <v>10</v>
      </c>
      <c r="E650" s="65" t="s">
        <v>1386</v>
      </c>
      <c r="F650" s="65">
        <v>2</v>
      </c>
      <c r="G650" s="65" t="s">
        <v>1388</v>
      </c>
      <c r="H650" s="65">
        <v>3</v>
      </c>
      <c r="I650" s="65" t="s">
        <v>342</v>
      </c>
      <c r="J650" s="65">
        <f>COUNTIF('SUIVI DES VERIFICATIONS'!$A$3:$A$912,'Liste détentions mat2k'!$A650)</f>
        <v>1</v>
      </c>
      <c r="K650" s="66" t="e">
        <f>VLOOKUP('Liste détentions mat2k'!$A650,#REF!,13,FALSE)</f>
        <v>#REF!</v>
      </c>
    </row>
    <row r="651" spans="1:11">
      <c r="A651" s="67" t="str">
        <f>CONCATENATE('Liste détentions mat2k'!$B651,"-",'Liste détentions mat2k'!$D651,"-",'Liste détentions mat2k'!$F651,"-",'Liste détentions mat2k'!$H651)</f>
        <v>43108-10-2-4</v>
      </c>
      <c r="B651" s="71">
        <v>43108</v>
      </c>
      <c r="C651" s="69" t="s">
        <v>724</v>
      </c>
      <c r="D651" s="69">
        <v>10</v>
      </c>
      <c r="E651" s="69" t="s">
        <v>1386</v>
      </c>
      <c r="F651" s="69">
        <v>2</v>
      </c>
      <c r="G651" s="69" t="s">
        <v>1388</v>
      </c>
      <c r="H651" s="69">
        <v>4</v>
      </c>
      <c r="I651" s="69" t="s">
        <v>345</v>
      </c>
      <c r="J651" s="69">
        <f>COUNTIF('SUIVI DES VERIFICATIONS'!$A$3:$A$912,'Liste détentions mat2k'!$A651)</f>
        <v>1</v>
      </c>
      <c r="K651" s="70" t="e">
        <f>VLOOKUP('Liste détentions mat2k'!$A651,#REF!,13,FALSE)</f>
        <v>#REF!</v>
      </c>
    </row>
    <row r="652" spans="1:11">
      <c r="A652" s="63" t="str">
        <f>CONCATENATE('Liste détentions mat2k'!$B652,"-",'Liste détentions mat2k'!$D652,"-",'Liste détentions mat2k'!$F652,"-",'Liste détentions mat2k'!$H652)</f>
        <v>43108-11-1-2</v>
      </c>
      <c r="B652" s="72">
        <v>43108</v>
      </c>
      <c r="C652" s="65" t="s">
        <v>724</v>
      </c>
      <c r="D652" s="65">
        <v>11</v>
      </c>
      <c r="E652" s="65" t="s">
        <v>1389</v>
      </c>
      <c r="F652" s="65">
        <v>1</v>
      </c>
      <c r="G652" s="65" t="s">
        <v>1390</v>
      </c>
      <c r="H652" s="65">
        <v>2</v>
      </c>
      <c r="I652" s="65" t="s">
        <v>342</v>
      </c>
      <c r="J652" s="65">
        <f>COUNTIF('SUIVI DES VERIFICATIONS'!$A$3:$A$912,'Liste détentions mat2k'!$A652)</f>
        <v>1</v>
      </c>
      <c r="K652" s="66" t="e">
        <f>VLOOKUP('Liste détentions mat2k'!$A652,#REF!,13,FALSE)</f>
        <v>#REF!</v>
      </c>
    </row>
    <row r="653" spans="1:11">
      <c r="A653" s="67" t="str">
        <f>CONCATENATE('Liste détentions mat2k'!$B653,"-",'Liste détentions mat2k'!$D653,"-",'Liste détentions mat2k'!$F653,"-",'Liste détentions mat2k'!$H653)</f>
        <v>43108-11-1-3</v>
      </c>
      <c r="B653" s="71">
        <v>43108</v>
      </c>
      <c r="C653" s="69" t="s">
        <v>724</v>
      </c>
      <c r="D653" s="69">
        <v>11</v>
      </c>
      <c r="E653" s="69" t="s">
        <v>1389</v>
      </c>
      <c r="F653" s="69">
        <v>1</v>
      </c>
      <c r="G653" s="69" t="s">
        <v>1390</v>
      </c>
      <c r="H653" s="69">
        <v>3</v>
      </c>
      <c r="I653" s="69" t="s">
        <v>351</v>
      </c>
      <c r="J653" s="69">
        <f>COUNTIF('SUIVI DES VERIFICATIONS'!$A$3:$A$912,'Liste détentions mat2k'!$A653)</f>
        <v>1</v>
      </c>
      <c r="K653" s="70" t="e">
        <f>VLOOKUP('Liste détentions mat2k'!$A653,#REF!,13,FALSE)</f>
        <v>#REF!</v>
      </c>
    </row>
    <row r="654" spans="1:11">
      <c r="A654" s="63" t="str">
        <f>CONCATENATE('Liste détentions mat2k'!$B654,"-",'Liste détentions mat2k'!$D654,"-",'Liste détentions mat2k'!$F654,"-",'Liste détentions mat2k'!$H654)</f>
        <v>43108-11-1-4</v>
      </c>
      <c r="B654" s="72">
        <v>43108</v>
      </c>
      <c r="C654" s="65" t="s">
        <v>724</v>
      </c>
      <c r="D654" s="65">
        <v>11</v>
      </c>
      <c r="E654" s="65" t="s">
        <v>1389</v>
      </c>
      <c r="F654" s="65">
        <v>1</v>
      </c>
      <c r="G654" s="65" t="s">
        <v>1390</v>
      </c>
      <c r="H654" s="65">
        <v>4</v>
      </c>
      <c r="I654" s="65" t="s">
        <v>353</v>
      </c>
      <c r="J654" s="65">
        <f>COUNTIF('SUIVI DES VERIFICATIONS'!$A$3:$A$912,'Liste détentions mat2k'!$A654)</f>
        <v>1</v>
      </c>
      <c r="K654" s="66" t="e">
        <f>VLOOKUP('Liste détentions mat2k'!$A654,#REF!,13,FALSE)</f>
        <v>#REF!</v>
      </c>
    </row>
    <row r="655" spans="1:11">
      <c r="A655" s="67" t="str">
        <f>CONCATENATE('Liste détentions mat2k'!$B655,"-",'Liste détentions mat2k'!$D655,"-",'Liste détentions mat2k'!$F655,"-",'Liste détentions mat2k'!$H655)</f>
        <v>43108-11-2-2</v>
      </c>
      <c r="B655" s="71">
        <v>43108</v>
      </c>
      <c r="C655" s="69" t="s">
        <v>724</v>
      </c>
      <c r="D655" s="69">
        <v>11</v>
      </c>
      <c r="E655" s="69" t="s">
        <v>1389</v>
      </c>
      <c r="F655" s="69">
        <v>2</v>
      </c>
      <c r="G655" s="69" t="s">
        <v>1391</v>
      </c>
      <c r="H655" s="69">
        <v>2</v>
      </c>
      <c r="I655" s="69" t="s">
        <v>342</v>
      </c>
      <c r="J655" s="69">
        <f>COUNTIF('SUIVI DES VERIFICATIONS'!$A$3:$A$912,'Liste détentions mat2k'!$A655)</f>
        <v>1</v>
      </c>
      <c r="K655" s="70" t="e">
        <f>VLOOKUP('Liste détentions mat2k'!$A655,#REF!,13,FALSE)</f>
        <v>#REF!</v>
      </c>
    </row>
    <row r="656" spans="1:11">
      <c r="A656" s="63" t="str">
        <f>CONCATENATE('Liste détentions mat2k'!$B656,"-",'Liste détentions mat2k'!$D656,"-",'Liste détentions mat2k'!$F656,"-",'Liste détentions mat2k'!$H656)</f>
        <v>43108-11-2-3</v>
      </c>
      <c r="B656" s="72">
        <v>43108</v>
      </c>
      <c r="C656" s="65" t="s">
        <v>724</v>
      </c>
      <c r="D656" s="65">
        <v>11</v>
      </c>
      <c r="E656" s="65" t="s">
        <v>1389</v>
      </c>
      <c r="F656" s="65">
        <v>2</v>
      </c>
      <c r="G656" s="65" t="s">
        <v>1391</v>
      </c>
      <c r="H656" s="65">
        <v>3</v>
      </c>
      <c r="I656" s="65" t="s">
        <v>351</v>
      </c>
      <c r="J656" s="65">
        <f>COUNTIF('SUIVI DES VERIFICATIONS'!$A$3:$A$912,'Liste détentions mat2k'!$A656)</f>
        <v>1</v>
      </c>
      <c r="K656" s="66" t="e">
        <f>VLOOKUP('Liste détentions mat2k'!$A656,#REF!,13,FALSE)</f>
        <v>#REF!</v>
      </c>
    </row>
    <row r="657" spans="1:11">
      <c r="A657" s="67" t="str">
        <f>CONCATENATE('Liste détentions mat2k'!$B657,"-",'Liste détentions mat2k'!$D657,"-",'Liste détentions mat2k'!$F657,"-",'Liste détentions mat2k'!$H657)</f>
        <v>43108-11-2-4</v>
      </c>
      <c r="B657" s="71">
        <v>43108</v>
      </c>
      <c r="C657" s="69" t="s">
        <v>724</v>
      </c>
      <c r="D657" s="69">
        <v>11</v>
      </c>
      <c r="E657" s="69" t="s">
        <v>1389</v>
      </c>
      <c r="F657" s="69">
        <v>2</v>
      </c>
      <c r="G657" s="69" t="s">
        <v>1391</v>
      </c>
      <c r="H657" s="69">
        <v>4</v>
      </c>
      <c r="I657" s="69" t="s">
        <v>341</v>
      </c>
      <c r="J657" s="69">
        <f>COUNTIF('SUIVI DES VERIFICATIONS'!$A$3:$A$912,'Liste détentions mat2k'!$A657)</f>
        <v>1</v>
      </c>
      <c r="K657" s="70" t="e">
        <f>VLOOKUP('Liste détentions mat2k'!$A657,#REF!,13,FALSE)</f>
        <v>#REF!</v>
      </c>
    </row>
    <row r="658" spans="1:11">
      <c r="A658" s="63" t="str">
        <f>CONCATENATE('Liste détentions mat2k'!$B658,"-",'Liste détentions mat2k'!$D658,"-",'Liste détentions mat2k'!$F658,"-",'Liste détentions mat2k'!$H658)</f>
        <v>43108-11-2-5</v>
      </c>
      <c r="B658" s="72">
        <v>43108</v>
      </c>
      <c r="C658" s="65" t="s">
        <v>724</v>
      </c>
      <c r="D658" s="65">
        <v>11</v>
      </c>
      <c r="E658" s="65" t="s">
        <v>1389</v>
      </c>
      <c r="F658" s="65">
        <v>2</v>
      </c>
      <c r="G658" s="65" t="s">
        <v>1391</v>
      </c>
      <c r="H658" s="65">
        <v>5</v>
      </c>
      <c r="I658" s="65" t="s">
        <v>353</v>
      </c>
      <c r="J658" s="65">
        <f>COUNTIF('SUIVI DES VERIFICATIONS'!$A$3:$A$912,'Liste détentions mat2k'!$A658)</f>
        <v>1</v>
      </c>
      <c r="K658" s="66" t="e">
        <f>VLOOKUP('Liste détentions mat2k'!$A658,#REF!,13,FALSE)</f>
        <v>#REF!</v>
      </c>
    </row>
    <row r="659" spans="1:11">
      <c r="A659" s="67" t="str">
        <f>CONCATENATE('Liste détentions mat2k'!$B659,"-",'Liste détentions mat2k'!$D659,"-",'Liste détentions mat2k'!$F659,"-",'Liste détentions mat2k'!$H659)</f>
        <v>43108-11-3-2</v>
      </c>
      <c r="B659" s="71">
        <v>43108</v>
      </c>
      <c r="C659" s="69" t="s">
        <v>724</v>
      </c>
      <c r="D659" s="69">
        <v>11</v>
      </c>
      <c r="E659" s="69" t="s">
        <v>1389</v>
      </c>
      <c r="F659" s="69">
        <v>3</v>
      </c>
      <c r="G659" s="69" t="s">
        <v>1392</v>
      </c>
      <c r="H659" s="69">
        <v>2</v>
      </c>
      <c r="I659" s="69" t="s">
        <v>341</v>
      </c>
      <c r="J659" s="69">
        <f>COUNTIF('SUIVI DES VERIFICATIONS'!$A$3:$A$912,'Liste détentions mat2k'!$A659)</f>
        <v>1</v>
      </c>
      <c r="K659" s="70" t="e">
        <f>VLOOKUP('Liste détentions mat2k'!$A659,#REF!,13,FALSE)</f>
        <v>#REF!</v>
      </c>
    </row>
    <row r="660" spans="1:11">
      <c r="A660" s="63" t="str">
        <f>CONCATENATE('Liste détentions mat2k'!$B660,"-",'Liste détentions mat2k'!$D660,"-",'Liste détentions mat2k'!$F660,"-",'Liste détentions mat2k'!$H660)</f>
        <v>43108-11-3-3</v>
      </c>
      <c r="B660" s="72">
        <v>43108</v>
      </c>
      <c r="C660" s="65" t="s">
        <v>724</v>
      </c>
      <c r="D660" s="65">
        <v>11</v>
      </c>
      <c r="E660" s="65" t="s">
        <v>1389</v>
      </c>
      <c r="F660" s="65">
        <v>3</v>
      </c>
      <c r="G660" s="65" t="s">
        <v>1392</v>
      </c>
      <c r="H660" s="65">
        <v>3</v>
      </c>
      <c r="I660" s="65" t="s">
        <v>342</v>
      </c>
      <c r="J660" s="65">
        <f>COUNTIF('SUIVI DES VERIFICATIONS'!$A$3:$A$912,'Liste détentions mat2k'!$A660)</f>
        <v>1</v>
      </c>
      <c r="K660" s="66" t="e">
        <f>VLOOKUP('Liste détentions mat2k'!$A660,#REF!,13,FALSE)</f>
        <v>#REF!</v>
      </c>
    </row>
    <row r="661" spans="1:11">
      <c r="A661" s="67" t="str">
        <f>CONCATENATE('Liste détentions mat2k'!$B661,"-",'Liste détentions mat2k'!$D661,"-",'Liste détentions mat2k'!$F661,"-",'Liste détentions mat2k'!$H661)</f>
        <v>43108-11-3-4</v>
      </c>
      <c r="B661" s="71">
        <v>43108</v>
      </c>
      <c r="C661" s="69" t="s">
        <v>724</v>
      </c>
      <c r="D661" s="69">
        <v>11</v>
      </c>
      <c r="E661" s="69" t="s">
        <v>1389</v>
      </c>
      <c r="F661" s="69">
        <v>3</v>
      </c>
      <c r="G661" s="69" t="s">
        <v>1392</v>
      </c>
      <c r="H661" s="69">
        <v>4</v>
      </c>
      <c r="I661" s="69" t="s">
        <v>351</v>
      </c>
      <c r="J661" s="69">
        <f>COUNTIF('SUIVI DES VERIFICATIONS'!$A$3:$A$912,'Liste détentions mat2k'!$A661)</f>
        <v>1</v>
      </c>
      <c r="K661" s="70" t="e">
        <f>VLOOKUP('Liste détentions mat2k'!$A661,#REF!,13,FALSE)</f>
        <v>#REF!</v>
      </c>
    </row>
    <row r="662" spans="1:11">
      <c r="A662" s="63" t="str">
        <f>CONCATENATE('Liste détentions mat2k'!$B662,"-",'Liste détentions mat2k'!$D662,"-",'Liste détentions mat2k'!$F662,"-",'Liste détentions mat2k'!$H662)</f>
        <v>43108-11-3-5</v>
      </c>
      <c r="B662" s="72">
        <v>43108</v>
      </c>
      <c r="C662" s="65" t="s">
        <v>724</v>
      </c>
      <c r="D662" s="65">
        <v>11</v>
      </c>
      <c r="E662" s="65" t="s">
        <v>1389</v>
      </c>
      <c r="F662" s="65">
        <v>3</v>
      </c>
      <c r="G662" s="65" t="s">
        <v>1392</v>
      </c>
      <c r="H662" s="65">
        <v>5</v>
      </c>
      <c r="I662" s="65" t="s">
        <v>353</v>
      </c>
      <c r="J662" s="65">
        <f>COUNTIF('SUIVI DES VERIFICATIONS'!$A$3:$A$912,'Liste détentions mat2k'!$A662)</f>
        <v>1</v>
      </c>
      <c r="K662" s="66" t="e">
        <f>VLOOKUP('Liste détentions mat2k'!$A662,#REF!,13,FALSE)</f>
        <v>#REF!</v>
      </c>
    </row>
    <row r="663" spans="1:11">
      <c r="A663" s="67" t="str">
        <f>CONCATENATE('Liste détentions mat2k'!$B663,"-",'Liste détentions mat2k'!$D663,"-",'Liste détentions mat2k'!$F663,"-",'Liste détentions mat2k'!$H663)</f>
        <v>43108-11-4-2</v>
      </c>
      <c r="B663" s="71">
        <v>43108</v>
      </c>
      <c r="C663" s="69" t="s">
        <v>724</v>
      </c>
      <c r="D663" s="69">
        <v>11</v>
      </c>
      <c r="E663" s="69" t="s">
        <v>1389</v>
      </c>
      <c r="F663" s="69">
        <v>4</v>
      </c>
      <c r="G663" s="69" t="s">
        <v>1393</v>
      </c>
      <c r="H663" s="69">
        <v>2</v>
      </c>
      <c r="I663" s="69" t="s">
        <v>341</v>
      </c>
      <c r="J663" s="69">
        <f>COUNTIF('SUIVI DES VERIFICATIONS'!$A$3:$A$912,'Liste détentions mat2k'!$A663)</f>
        <v>1</v>
      </c>
      <c r="K663" s="70" t="e">
        <f>VLOOKUP('Liste détentions mat2k'!$A663,#REF!,13,FALSE)</f>
        <v>#REF!</v>
      </c>
    </row>
    <row r="664" spans="1:11">
      <c r="A664" s="63" t="str">
        <f>CONCATENATE('Liste détentions mat2k'!$B664,"-",'Liste détentions mat2k'!$D664,"-",'Liste détentions mat2k'!$F664,"-",'Liste détentions mat2k'!$H664)</f>
        <v>43108-11-4-3</v>
      </c>
      <c r="B664" s="72">
        <v>43108</v>
      </c>
      <c r="C664" s="65" t="s">
        <v>724</v>
      </c>
      <c r="D664" s="65">
        <v>11</v>
      </c>
      <c r="E664" s="65" t="s">
        <v>1389</v>
      </c>
      <c r="F664" s="65">
        <v>4</v>
      </c>
      <c r="G664" s="65" t="s">
        <v>1393</v>
      </c>
      <c r="H664" s="65">
        <v>3</v>
      </c>
      <c r="I664" s="65" t="s">
        <v>342</v>
      </c>
      <c r="J664" s="65">
        <f>COUNTIF('SUIVI DES VERIFICATIONS'!$A$3:$A$912,'Liste détentions mat2k'!$A664)</f>
        <v>1</v>
      </c>
      <c r="K664" s="66" t="e">
        <f>VLOOKUP('Liste détentions mat2k'!$A664,#REF!,13,FALSE)</f>
        <v>#REF!</v>
      </c>
    </row>
    <row r="665" spans="1:11">
      <c r="A665" s="67" t="str">
        <f>CONCATENATE('Liste détentions mat2k'!$B665,"-",'Liste détentions mat2k'!$D665,"-",'Liste détentions mat2k'!$F665,"-",'Liste détentions mat2k'!$H665)</f>
        <v>43108-11-4-4</v>
      </c>
      <c r="B665" s="71">
        <v>43108</v>
      </c>
      <c r="C665" s="69" t="s">
        <v>724</v>
      </c>
      <c r="D665" s="69">
        <v>11</v>
      </c>
      <c r="E665" s="69" t="s">
        <v>1389</v>
      </c>
      <c r="F665" s="69">
        <v>4</v>
      </c>
      <c r="G665" s="69" t="s">
        <v>1393</v>
      </c>
      <c r="H665" s="69">
        <v>4</v>
      </c>
      <c r="I665" s="69" t="s">
        <v>351</v>
      </c>
      <c r="J665" s="69">
        <f>COUNTIF('SUIVI DES VERIFICATIONS'!$A$3:$A$912,'Liste détentions mat2k'!$A665)</f>
        <v>1</v>
      </c>
      <c r="K665" s="70" t="e">
        <f>VLOOKUP('Liste détentions mat2k'!$A665,#REF!,13,FALSE)</f>
        <v>#REF!</v>
      </c>
    </row>
    <row r="666" spans="1:11">
      <c r="A666" s="63" t="str">
        <f>CONCATENATE('Liste détentions mat2k'!$B666,"-",'Liste détentions mat2k'!$D666,"-",'Liste détentions mat2k'!$F666,"-",'Liste détentions mat2k'!$H666)</f>
        <v>43108-11-4-5</v>
      </c>
      <c r="B666" s="72">
        <v>43108</v>
      </c>
      <c r="C666" s="65" t="s">
        <v>724</v>
      </c>
      <c r="D666" s="65">
        <v>11</v>
      </c>
      <c r="E666" s="65" t="s">
        <v>1389</v>
      </c>
      <c r="F666" s="65">
        <v>4</v>
      </c>
      <c r="G666" s="65" t="s">
        <v>1393</v>
      </c>
      <c r="H666" s="65">
        <v>5</v>
      </c>
      <c r="I666" s="65" t="s">
        <v>353</v>
      </c>
      <c r="J666" s="65">
        <f>COUNTIF('SUIVI DES VERIFICATIONS'!$A$3:$A$912,'Liste détentions mat2k'!$A666)</f>
        <v>1</v>
      </c>
      <c r="K666" s="66" t="e">
        <f>VLOOKUP('Liste détentions mat2k'!$A666,#REF!,13,FALSE)</f>
        <v>#REF!</v>
      </c>
    </row>
    <row r="667" spans="1:11">
      <c r="A667" s="67" t="str">
        <f>CONCATENATE('Liste détentions mat2k'!$B667,"-",'Liste détentions mat2k'!$D667,"-",'Liste détentions mat2k'!$F667,"-",'Liste détentions mat2k'!$H667)</f>
        <v>43108-11-5-1</v>
      </c>
      <c r="B667" s="71">
        <v>43108</v>
      </c>
      <c r="C667" s="69" t="s">
        <v>724</v>
      </c>
      <c r="D667" s="69">
        <v>11</v>
      </c>
      <c r="E667" s="69" t="s">
        <v>1389</v>
      </c>
      <c r="F667" s="69">
        <v>5</v>
      </c>
      <c r="G667" s="69" t="s">
        <v>1394</v>
      </c>
      <c r="H667" s="69">
        <v>1</v>
      </c>
      <c r="I667" s="69" t="s">
        <v>78</v>
      </c>
      <c r="J667" s="69">
        <f>COUNTIF('SUIVI DES VERIFICATIONS'!$A$3:$A$912,'Liste détentions mat2k'!$A667)</f>
        <v>1</v>
      </c>
      <c r="K667" s="70" t="e">
        <f>VLOOKUP('Liste détentions mat2k'!$A667,#REF!,13,FALSE)</f>
        <v>#REF!</v>
      </c>
    </row>
    <row r="668" spans="1:11">
      <c r="A668" s="63" t="str">
        <f>CONCATENATE('Liste détentions mat2k'!$B668,"-",'Liste détentions mat2k'!$D668,"-",'Liste détentions mat2k'!$F668,"-",'Liste détentions mat2k'!$H668)</f>
        <v>43108-11-5-2</v>
      </c>
      <c r="B668" s="72">
        <v>43108</v>
      </c>
      <c r="C668" s="65" t="s">
        <v>724</v>
      </c>
      <c r="D668" s="65">
        <v>11</v>
      </c>
      <c r="E668" s="65" t="s">
        <v>1389</v>
      </c>
      <c r="F668" s="65">
        <v>5</v>
      </c>
      <c r="G668" s="65" t="s">
        <v>1394</v>
      </c>
      <c r="H668" s="65">
        <v>2</v>
      </c>
      <c r="I668" s="65" t="s">
        <v>341</v>
      </c>
      <c r="J668" s="65">
        <f>COUNTIF('SUIVI DES VERIFICATIONS'!$A$3:$A$912,'Liste détentions mat2k'!$A668)</f>
        <v>1</v>
      </c>
      <c r="K668" s="66" t="e">
        <f>VLOOKUP('Liste détentions mat2k'!$A668,#REF!,13,FALSE)</f>
        <v>#REF!</v>
      </c>
    </row>
    <row r="669" spans="1:11">
      <c r="A669" s="67" t="str">
        <f>CONCATENATE('Liste détentions mat2k'!$B669,"-",'Liste détentions mat2k'!$D669,"-",'Liste détentions mat2k'!$F669,"-",'Liste détentions mat2k'!$H669)</f>
        <v>43108-11-5-3</v>
      </c>
      <c r="B669" s="71">
        <v>43108</v>
      </c>
      <c r="C669" s="69" t="s">
        <v>724</v>
      </c>
      <c r="D669" s="69">
        <v>11</v>
      </c>
      <c r="E669" s="69" t="s">
        <v>1389</v>
      </c>
      <c r="F669" s="69">
        <v>5</v>
      </c>
      <c r="G669" s="69" t="s">
        <v>1394</v>
      </c>
      <c r="H669" s="69">
        <v>3</v>
      </c>
      <c r="I669" s="69" t="s">
        <v>342</v>
      </c>
      <c r="J669" s="69">
        <f>COUNTIF('SUIVI DES VERIFICATIONS'!$A$3:$A$912,'Liste détentions mat2k'!$A669)</f>
        <v>1</v>
      </c>
      <c r="K669" s="70" t="e">
        <f>VLOOKUP('Liste détentions mat2k'!$A669,#REF!,13,FALSE)</f>
        <v>#REF!</v>
      </c>
    </row>
    <row r="670" spans="1:11">
      <c r="A670" s="63" t="str">
        <f>CONCATENATE('Liste détentions mat2k'!$B670,"-",'Liste détentions mat2k'!$D670,"-",'Liste détentions mat2k'!$F670,"-",'Liste détentions mat2k'!$H670)</f>
        <v>43108-11-5-4</v>
      </c>
      <c r="B670" s="72">
        <v>43108</v>
      </c>
      <c r="C670" s="65" t="s">
        <v>724</v>
      </c>
      <c r="D670" s="65">
        <v>11</v>
      </c>
      <c r="E670" s="65" t="s">
        <v>1389</v>
      </c>
      <c r="F670" s="65">
        <v>5</v>
      </c>
      <c r="G670" s="65" t="s">
        <v>1394</v>
      </c>
      <c r="H670" s="65">
        <v>4</v>
      </c>
      <c r="I670" s="65" t="s">
        <v>351</v>
      </c>
      <c r="J670" s="65">
        <f>COUNTIF('SUIVI DES VERIFICATIONS'!$A$3:$A$912,'Liste détentions mat2k'!$A670)</f>
        <v>1</v>
      </c>
      <c r="K670" s="66" t="e">
        <f>VLOOKUP('Liste détentions mat2k'!$A670,#REF!,13,FALSE)</f>
        <v>#REF!</v>
      </c>
    </row>
    <row r="671" spans="1:11">
      <c r="A671" s="67" t="str">
        <f>CONCATENATE('Liste détentions mat2k'!$B671,"-",'Liste détentions mat2k'!$D671,"-",'Liste détentions mat2k'!$F671,"-",'Liste détentions mat2k'!$H671)</f>
        <v>43108-11-5-6</v>
      </c>
      <c r="B671" s="71">
        <v>43108</v>
      </c>
      <c r="C671" s="69" t="s">
        <v>724</v>
      </c>
      <c r="D671" s="69">
        <v>11</v>
      </c>
      <c r="E671" s="69" t="s">
        <v>1389</v>
      </c>
      <c r="F671" s="69">
        <v>5</v>
      </c>
      <c r="G671" s="69" t="s">
        <v>1394</v>
      </c>
      <c r="H671" s="69">
        <v>6</v>
      </c>
      <c r="I671" s="69" t="s">
        <v>353</v>
      </c>
      <c r="J671" s="69">
        <f>COUNTIF('SUIVI DES VERIFICATIONS'!$A$3:$A$912,'Liste détentions mat2k'!$A671)</f>
        <v>1</v>
      </c>
      <c r="K671" s="70" t="e">
        <f>VLOOKUP('Liste détentions mat2k'!$A671,#REF!,13,FALSE)</f>
        <v>#REF!</v>
      </c>
    </row>
    <row r="672" spans="1:11">
      <c r="A672" s="63" t="str">
        <f>CONCATENATE('Liste détentions mat2k'!$B672,"-",'Liste détentions mat2k'!$D672,"-",'Liste détentions mat2k'!$F672,"-",'Liste détentions mat2k'!$H672)</f>
        <v>43108-40--7</v>
      </c>
      <c r="B672" s="72">
        <v>43108</v>
      </c>
      <c r="C672" s="65" t="s">
        <v>724</v>
      </c>
      <c r="D672" s="65">
        <v>40</v>
      </c>
      <c r="E672" s="65" t="s">
        <v>1395</v>
      </c>
      <c r="F672" s="65"/>
      <c r="G672" s="65"/>
      <c r="H672" s="65">
        <v>7</v>
      </c>
      <c r="I672" s="65" t="s">
        <v>1512</v>
      </c>
      <c r="J672" s="65">
        <f>COUNTIF('SUIVI DES VERIFICATIONS'!$A$3:$A$912,'Liste détentions mat2k'!$A672)</f>
        <v>0</v>
      </c>
      <c r="K672" s="66" t="e">
        <f>VLOOKUP('Liste détentions mat2k'!$A672,#REF!,13,FALSE)</f>
        <v>#REF!</v>
      </c>
    </row>
    <row r="673" spans="1:12">
      <c r="A673" s="67" t="str">
        <f>CONCATENATE('Liste détentions mat2k'!$B673,"-",'Liste détentions mat2k'!$D673,"-",'Liste détentions mat2k'!$F673,"-",'Liste détentions mat2k'!$H673)</f>
        <v>43108-50-11-0</v>
      </c>
      <c r="B673" s="71">
        <v>43108</v>
      </c>
      <c r="C673" s="69" t="s">
        <v>724</v>
      </c>
      <c r="D673" s="69">
        <v>50</v>
      </c>
      <c r="E673" s="69" t="s">
        <v>1396</v>
      </c>
      <c r="F673" s="69">
        <v>11</v>
      </c>
      <c r="G673" s="69" t="s">
        <v>1397</v>
      </c>
      <c r="H673" s="69">
        <v>0</v>
      </c>
      <c r="I673" s="82" t="s">
        <v>362</v>
      </c>
      <c r="J673" s="69">
        <f>COUNTIF('SUIVI DES VERIFICATIONS'!$A$3:$A$912,'Liste détentions mat2k'!$A673)</f>
        <v>0</v>
      </c>
      <c r="K673" s="70" t="e">
        <f>VLOOKUP('Liste détentions mat2k'!$A673,#REF!,13,FALSE)</f>
        <v>#REF!</v>
      </c>
      <c r="L673" s="3" t="s">
        <v>1516</v>
      </c>
    </row>
    <row r="674" spans="1:12">
      <c r="A674" s="63" t="str">
        <f>CONCATENATE('Liste détentions mat2k'!$B674,"-",'Liste détentions mat2k'!$D674,"-",'Liste détentions mat2k'!$F674,"-",'Liste détentions mat2k'!$H674)</f>
        <v>43108-60--13</v>
      </c>
      <c r="B674" s="72">
        <v>43108</v>
      </c>
      <c r="C674" s="65" t="s">
        <v>724</v>
      </c>
      <c r="D674" s="65">
        <v>60</v>
      </c>
      <c r="E674" s="65" t="s">
        <v>1398</v>
      </c>
      <c r="F674" s="65"/>
      <c r="G674" s="65"/>
      <c r="H674" s="65">
        <v>13</v>
      </c>
      <c r="I674" s="82" t="s">
        <v>370</v>
      </c>
      <c r="J674" s="65">
        <f>COUNTIF('SUIVI DES VERIFICATIONS'!$A$3:$A$912,'Liste détentions mat2k'!$A674)</f>
        <v>0</v>
      </c>
      <c r="K674" s="66" t="e">
        <f>VLOOKUP('Liste détentions mat2k'!$A674,#REF!,13,FALSE)</f>
        <v>#REF!</v>
      </c>
      <c r="L674" s="3" t="s">
        <v>1515</v>
      </c>
    </row>
    <row r="675" spans="1:12">
      <c r="A675" s="67" t="str">
        <f>CONCATENATE('Liste détentions mat2k'!$B675,"-",'Liste détentions mat2k'!$D675,"-",'Liste détentions mat2k'!$F675,"-",'Liste détentions mat2k'!$H675)</f>
        <v>43109-1-1-2</v>
      </c>
      <c r="B675" s="71">
        <v>43109</v>
      </c>
      <c r="C675" s="69" t="s">
        <v>385</v>
      </c>
      <c r="D675" s="69">
        <v>1</v>
      </c>
      <c r="E675" s="69" t="s">
        <v>1399</v>
      </c>
      <c r="F675" s="69">
        <v>1</v>
      </c>
      <c r="G675" s="69" t="s">
        <v>1400</v>
      </c>
      <c r="H675" s="69">
        <v>2</v>
      </c>
      <c r="I675" s="69" t="s">
        <v>78</v>
      </c>
      <c r="J675" s="69">
        <f>COUNTIF('SUIVI DES VERIFICATIONS'!$A$3:$A$912,'Liste détentions mat2k'!$A675)</f>
        <v>1</v>
      </c>
      <c r="K675" s="70" t="e">
        <f>VLOOKUP('Liste détentions mat2k'!$A675,#REF!,13,FALSE)</f>
        <v>#REF!</v>
      </c>
    </row>
    <row r="676" spans="1:12">
      <c r="A676" s="63" t="str">
        <f>CONCATENATE('Liste détentions mat2k'!$B676,"-",'Liste détentions mat2k'!$D676,"-",'Liste détentions mat2k'!$F676,"-",'Liste détentions mat2k'!$H676)</f>
        <v>43109-1-1-3</v>
      </c>
      <c r="B676" s="72">
        <v>43109</v>
      </c>
      <c r="C676" s="65" t="s">
        <v>385</v>
      </c>
      <c r="D676" s="65">
        <v>1</v>
      </c>
      <c r="E676" s="65" t="s">
        <v>1399</v>
      </c>
      <c r="F676" s="65">
        <v>1</v>
      </c>
      <c r="G676" s="65" t="s">
        <v>1400</v>
      </c>
      <c r="H676" s="65">
        <v>3</v>
      </c>
      <c r="I676" s="82" t="s">
        <v>151</v>
      </c>
      <c r="J676" s="65">
        <f>COUNTIF('SUIVI DES VERIFICATIONS'!$A$3:$A$912,'Liste détentions mat2k'!$A676)</f>
        <v>0</v>
      </c>
      <c r="K676" s="66" t="e">
        <f>VLOOKUP('Liste détentions mat2k'!$A676,#REF!,13,FALSE)</f>
        <v>#REF!</v>
      </c>
      <c r="L676" s="3" t="s">
        <v>1516</v>
      </c>
    </row>
    <row r="677" spans="1:12">
      <c r="A677" s="67" t="str">
        <f>CONCATENATE('Liste détentions mat2k'!$B677,"-",'Liste détentions mat2k'!$D677,"-",'Liste détentions mat2k'!$F677,"-",'Liste détentions mat2k'!$H677)</f>
        <v>43109-1-1-4</v>
      </c>
      <c r="B677" s="71">
        <v>43109</v>
      </c>
      <c r="C677" s="69" t="s">
        <v>385</v>
      </c>
      <c r="D677" s="69">
        <v>1</v>
      </c>
      <c r="E677" s="69" t="s">
        <v>1399</v>
      </c>
      <c r="F677" s="69">
        <v>1</v>
      </c>
      <c r="G677" s="69" t="s">
        <v>1400</v>
      </c>
      <c r="H677" s="69">
        <v>4</v>
      </c>
      <c r="I677" s="69" t="s">
        <v>48</v>
      </c>
      <c r="J677" s="69">
        <f>COUNTIF('SUIVI DES VERIFICATIONS'!$A$3:$A$912,'Liste détentions mat2k'!$A677)</f>
        <v>1</v>
      </c>
      <c r="K677" s="70" t="e">
        <f>VLOOKUP('Liste détentions mat2k'!$A677,#REF!,13,FALSE)</f>
        <v>#REF!</v>
      </c>
    </row>
    <row r="678" spans="1:12">
      <c r="A678" s="63" t="str">
        <f>CONCATENATE('Liste détentions mat2k'!$B678,"-",'Liste détentions mat2k'!$D678,"-",'Liste détentions mat2k'!$F678,"-",'Liste détentions mat2k'!$H678)</f>
        <v>43109-1-1-8</v>
      </c>
      <c r="B678" s="72">
        <v>43109</v>
      </c>
      <c r="C678" s="65" t="s">
        <v>385</v>
      </c>
      <c r="D678" s="65">
        <v>1</v>
      </c>
      <c r="E678" s="65" t="s">
        <v>1399</v>
      </c>
      <c r="F678" s="65">
        <v>1</v>
      </c>
      <c r="G678" s="65" t="s">
        <v>1400</v>
      </c>
      <c r="H678" s="65">
        <v>8</v>
      </c>
      <c r="I678" s="65" t="s">
        <v>67</v>
      </c>
      <c r="J678" s="65">
        <f>COUNTIF('SUIVI DES VERIFICATIONS'!$A$3:$A$912,'Liste détentions mat2k'!$A678)</f>
        <v>1</v>
      </c>
      <c r="K678" s="66" t="e">
        <f>VLOOKUP('Liste détentions mat2k'!$A678,#REF!,13,FALSE)</f>
        <v>#REF!</v>
      </c>
    </row>
    <row r="679" spans="1:12">
      <c r="A679" s="67" t="str">
        <f>CONCATENATE('Liste détentions mat2k'!$B679,"-",'Liste détentions mat2k'!$D679,"-",'Liste détentions mat2k'!$F679,"-",'Liste détentions mat2k'!$H679)</f>
        <v>43109-1-1-10</v>
      </c>
      <c r="B679" s="71">
        <v>43109</v>
      </c>
      <c r="C679" s="69" t="s">
        <v>385</v>
      </c>
      <c r="D679" s="69">
        <v>1</v>
      </c>
      <c r="E679" s="69" t="s">
        <v>1399</v>
      </c>
      <c r="F679" s="69">
        <v>1</v>
      </c>
      <c r="G679" s="69" t="s">
        <v>1400</v>
      </c>
      <c r="H679" s="69">
        <v>10</v>
      </c>
      <c r="I679" s="69" t="s">
        <v>131</v>
      </c>
      <c r="J679" s="69">
        <f>COUNTIF('SUIVI DES VERIFICATIONS'!$A$3:$A$912,'Liste détentions mat2k'!$A679)</f>
        <v>1</v>
      </c>
      <c r="K679" s="70" t="e">
        <f>VLOOKUP('Liste détentions mat2k'!$A679,#REF!,13,FALSE)</f>
        <v>#REF!</v>
      </c>
    </row>
    <row r="680" spans="1:12">
      <c r="A680" s="63" t="str">
        <f>CONCATENATE('Liste détentions mat2k'!$B680,"-",'Liste détentions mat2k'!$D680,"-",'Liste détentions mat2k'!$F680,"-",'Liste détentions mat2k'!$H680)</f>
        <v>43109-2-2-1</v>
      </c>
      <c r="B680" s="72">
        <v>43109</v>
      </c>
      <c r="C680" s="65" t="s">
        <v>385</v>
      </c>
      <c r="D680" s="65">
        <v>2</v>
      </c>
      <c r="E680" s="65" t="s">
        <v>1401</v>
      </c>
      <c r="F680" s="65">
        <v>2</v>
      </c>
      <c r="G680" s="65" t="s">
        <v>1402</v>
      </c>
      <c r="H680" s="65">
        <v>1</v>
      </c>
      <c r="I680" s="65" t="s">
        <v>78</v>
      </c>
      <c r="J680" s="65">
        <f>COUNTIF('SUIVI DES VERIFICATIONS'!$A$3:$A$912,'Liste détentions mat2k'!$A680)</f>
        <v>1</v>
      </c>
      <c r="K680" s="66" t="e">
        <f>VLOOKUP('Liste détentions mat2k'!$A680,#REF!,13,FALSE)</f>
        <v>#REF!</v>
      </c>
    </row>
    <row r="681" spans="1:12">
      <c r="A681" s="67" t="str">
        <f>CONCATENATE('Liste détentions mat2k'!$B681,"-",'Liste détentions mat2k'!$D681,"-",'Liste détentions mat2k'!$F681,"-",'Liste détentions mat2k'!$H681)</f>
        <v>43109-2-2-2</v>
      </c>
      <c r="B681" s="71">
        <v>43109</v>
      </c>
      <c r="C681" s="69" t="s">
        <v>385</v>
      </c>
      <c r="D681" s="69">
        <v>2</v>
      </c>
      <c r="E681" s="69" t="s">
        <v>1401</v>
      </c>
      <c r="F681" s="69">
        <v>2</v>
      </c>
      <c r="G681" s="69" t="s">
        <v>1402</v>
      </c>
      <c r="H681" s="69">
        <v>2</v>
      </c>
      <c r="I681" s="69" t="s">
        <v>141</v>
      </c>
      <c r="J681" s="69">
        <f>COUNTIF('SUIVI DES VERIFICATIONS'!$A$3:$A$912,'Liste détentions mat2k'!$A681)</f>
        <v>1</v>
      </c>
      <c r="K681" s="70" t="e">
        <f>VLOOKUP('Liste détentions mat2k'!$A681,#REF!,13,FALSE)</f>
        <v>#REF!</v>
      </c>
    </row>
    <row r="682" spans="1:12">
      <c r="A682" s="63" t="str">
        <f>CONCATENATE('Liste détentions mat2k'!$B682,"-",'Liste détentions mat2k'!$D682,"-",'Liste détentions mat2k'!$F682,"-",'Liste détentions mat2k'!$H682)</f>
        <v>43109-2-3-1</v>
      </c>
      <c r="B682" s="72">
        <v>43109</v>
      </c>
      <c r="C682" s="65" t="s">
        <v>385</v>
      </c>
      <c r="D682" s="65">
        <v>2</v>
      </c>
      <c r="E682" s="65" t="s">
        <v>1401</v>
      </c>
      <c r="F682" s="65">
        <v>3</v>
      </c>
      <c r="G682" s="65" t="s">
        <v>1403</v>
      </c>
      <c r="H682" s="65">
        <v>1</v>
      </c>
      <c r="I682" s="65" t="s">
        <v>78</v>
      </c>
      <c r="J682" s="65">
        <f>COUNTIF('SUIVI DES VERIFICATIONS'!$A$3:$A$912,'Liste détentions mat2k'!$A682)</f>
        <v>1</v>
      </c>
      <c r="K682" s="66" t="e">
        <f>VLOOKUP('Liste détentions mat2k'!$A682,#REF!,13,FALSE)</f>
        <v>#REF!</v>
      </c>
    </row>
    <row r="683" spans="1:12">
      <c r="A683" s="67" t="str">
        <f>CONCATENATE('Liste détentions mat2k'!$B683,"-",'Liste détentions mat2k'!$D683,"-",'Liste détentions mat2k'!$F683,"-",'Liste détentions mat2k'!$H683)</f>
        <v>43109-2-3-2</v>
      </c>
      <c r="B683" s="71">
        <v>43109</v>
      </c>
      <c r="C683" s="69" t="s">
        <v>385</v>
      </c>
      <c r="D683" s="69">
        <v>2</v>
      </c>
      <c r="E683" s="69" t="s">
        <v>1401</v>
      </c>
      <c r="F683" s="69">
        <v>3</v>
      </c>
      <c r="G683" s="69" t="s">
        <v>1403</v>
      </c>
      <c r="H683" s="69">
        <v>2</v>
      </c>
      <c r="I683" s="69" t="s">
        <v>135</v>
      </c>
      <c r="J683" s="69">
        <f>COUNTIF('SUIVI DES VERIFICATIONS'!$A$3:$A$912,'Liste détentions mat2k'!$A683)</f>
        <v>1</v>
      </c>
      <c r="K683" s="70" t="e">
        <f>VLOOKUP('Liste détentions mat2k'!$A683,#REF!,13,FALSE)</f>
        <v>#REF!</v>
      </c>
    </row>
    <row r="684" spans="1:12">
      <c r="A684" s="63" t="str">
        <f>CONCATENATE('Liste détentions mat2k'!$B684,"-",'Liste détentions mat2k'!$D684,"-",'Liste détentions mat2k'!$F684,"-",'Liste détentions mat2k'!$H684)</f>
        <v>43109-2-3-3</v>
      </c>
      <c r="B684" s="72">
        <v>43109</v>
      </c>
      <c r="C684" s="65" t="s">
        <v>385</v>
      </c>
      <c r="D684" s="65">
        <v>2</v>
      </c>
      <c r="E684" s="65" t="s">
        <v>1401</v>
      </c>
      <c r="F684" s="65">
        <v>3</v>
      </c>
      <c r="G684" s="65" t="s">
        <v>1403</v>
      </c>
      <c r="H684" s="65">
        <v>3</v>
      </c>
      <c r="I684" s="65" t="s">
        <v>48</v>
      </c>
      <c r="J684" s="65">
        <f>COUNTIF('SUIVI DES VERIFICATIONS'!$A$3:$A$912,'Liste détentions mat2k'!$A684)</f>
        <v>1</v>
      </c>
      <c r="K684" s="66" t="e">
        <f>VLOOKUP('Liste détentions mat2k'!$A684,#REF!,13,FALSE)</f>
        <v>#REF!</v>
      </c>
    </row>
    <row r="685" spans="1:12">
      <c r="A685" s="67" t="str">
        <f>CONCATENATE('Liste détentions mat2k'!$B685,"-",'Liste détentions mat2k'!$D685,"-",'Liste détentions mat2k'!$F685,"-",'Liste détentions mat2k'!$H685)</f>
        <v>43109-2-4-1</v>
      </c>
      <c r="B685" s="71">
        <v>43109</v>
      </c>
      <c r="C685" s="69" t="s">
        <v>385</v>
      </c>
      <c r="D685" s="69">
        <v>2</v>
      </c>
      <c r="E685" s="69" t="s">
        <v>1401</v>
      </c>
      <c r="F685" s="69">
        <v>4</v>
      </c>
      <c r="G685" s="69" t="s">
        <v>1404</v>
      </c>
      <c r="H685" s="69">
        <v>1</v>
      </c>
      <c r="I685" s="69" t="s">
        <v>1213</v>
      </c>
      <c r="J685" s="69">
        <f>COUNTIF('SUIVI DES VERIFICATIONS'!$A$3:$A$912,'Liste détentions mat2k'!$A685)</f>
        <v>0</v>
      </c>
      <c r="K685" s="70" t="e">
        <f>VLOOKUP('Liste détentions mat2k'!$A685,#REF!,13,FALSE)</f>
        <v>#REF!</v>
      </c>
    </row>
    <row r="686" spans="1:12">
      <c r="A686" s="63" t="str">
        <f>CONCATENATE('Liste détentions mat2k'!$B686,"-",'Liste détentions mat2k'!$D686,"-",'Liste détentions mat2k'!$F686,"-",'Liste détentions mat2k'!$H686)</f>
        <v>43109-2-4-2</v>
      </c>
      <c r="B686" s="72">
        <v>43109</v>
      </c>
      <c r="C686" s="65" t="s">
        <v>385</v>
      </c>
      <c r="D686" s="65">
        <v>2</v>
      </c>
      <c r="E686" s="65" t="s">
        <v>1401</v>
      </c>
      <c r="F686" s="65">
        <v>4</v>
      </c>
      <c r="G686" s="65" t="s">
        <v>1404</v>
      </c>
      <c r="H686" s="65">
        <v>2</v>
      </c>
      <c r="I686" s="65" t="s">
        <v>48</v>
      </c>
      <c r="J686" s="65">
        <f>COUNTIF('SUIVI DES VERIFICATIONS'!$A$3:$A$912,'Liste détentions mat2k'!$A686)</f>
        <v>1</v>
      </c>
      <c r="K686" s="66" t="e">
        <f>VLOOKUP('Liste détentions mat2k'!$A686,#REF!,13,FALSE)</f>
        <v>#REF!</v>
      </c>
    </row>
    <row r="687" spans="1:12">
      <c r="A687" s="67" t="str">
        <f>CONCATENATE('Liste détentions mat2k'!$B687,"-",'Liste détentions mat2k'!$D687,"-",'Liste détentions mat2k'!$F687,"-",'Liste détentions mat2k'!$H687)</f>
        <v>43109-2-4-3</v>
      </c>
      <c r="B687" s="71">
        <v>43109</v>
      </c>
      <c r="C687" s="69" t="s">
        <v>385</v>
      </c>
      <c r="D687" s="69">
        <v>2</v>
      </c>
      <c r="E687" s="69" t="s">
        <v>1401</v>
      </c>
      <c r="F687" s="69">
        <v>4</v>
      </c>
      <c r="G687" s="69" t="s">
        <v>1404</v>
      </c>
      <c r="H687" s="69">
        <v>3</v>
      </c>
      <c r="I687" s="69" t="s">
        <v>135</v>
      </c>
      <c r="J687" s="69">
        <f>COUNTIF('SUIVI DES VERIFICATIONS'!$A$3:$A$912,'Liste détentions mat2k'!$A687)</f>
        <v>1</v>
      </c>
      <c r="K687" s="70" t="e">
        <f>VLOOKUP('Liste détentions mat2k'!$A687,#REF!,13,FALSE)</f>
        <v>#REF!</v>
      </c>
    </row>
    <row r="688" spans="1:12">
      <c r="A688" s="63" t="str">
        <f>CONCATENATE('Liste détentions mat2k'!$B688,"-",'Liste détentions mat2k'!$D688,"-",'Liste détentions mat2k'!$F688,"-",'Liste détentions mat2k'!$H688)</f>
        <v>43109-2-5-1</v>
      </c>
      <c r="B688" s="72">
        <v>43109</v>
      </c>
      <c r="C688" s="65" t="s">
        <v>385</v>
      </c>
      <c r="D688" s="65">
        <v>2</v>
      </c>
      <c r="E688" s="65" t="s">
        <v>1401</v>
      </c>
      <c r="F688" s="65">
        <v>5</v>
      </c>
      <c r="G688" s="65" t="s">
        <v>1405</v>
      </c>
      <c r="H688" s="65">
        <v>1</v>
      </c>
      <c r="I688" s="65" t="s">
        <v>78</v>
      </c>
      <c r="J688" s="65">
        <f>COUNTIF('SUIVI DES VERIFICATIONS'!$A$3:$A$912,'Liste détentions mat2k'!$A688)</f>
        <v>1</v>
      </c>
      <c r="K688" s="66" t="e">
        <f>VLOOKUP('Liste détentions mat2k'!$A688,#REF!,13,FALSE)</f>
        <v>#REF!</v>
      </c>
    </row>
    <row r="689" spans="1:11">
      <c r="A689" s="67" t="str">
        <f>CONCATENATE('Liste détentions mat2k'!$B689,"-",'Liste détentions mat2k'!$D689,"-",'Liste détentions mat2k'!$F689,"-",'Liste détentions mat2k'!$H689)</f>
        <v>43109-2-5-2</v>
      </c>
      <c r="B689" s="71">
        <v>43109</v>
      </c>
      <c r="C689" s="69" t="s">
        <v>385</v>
      </c>
      <c r="D689" s="69">
        <v>2</v>
      </c>
      <c r="E689" s="69" t="s">
        <v>1401</v>
      </c>
      <c r="F689" s="69">
        <v>5</v>
      </c>
      <c r="G689" s="69" t="s">
        <v>1405</v>
      </c>
      <c r="H689" s="69">
        <v>2</v>
      </c>
      <c r="I689" s="69" t="s">
        <v>48</v>
      </c>
      <c r="J689" s="69">
        <f>COUNTIF('SUIVI DES VERIFICATIONS'!$A$3:$A$912,'Liste détentions mat2k'!$A689)</f>
        <v>1</v>
      </c>
      <c r="K689" s="70" t="e">
        <f>VLOOKUP('Liste détentions mat2k'!$A689,#REF!,13,FALSE)</f>
        <v>#REF!</v>
      </c>
    </row>
    <row r="690" spans="1:11">
      <c r="A690" s="63" t="str">
        <f>CONCATENATE('Liste détentions mat2k'!$B690,"-",'Liste détentions mat2k'!$D690,"-",'Liste détentions mat2k'!$F690,"-",'Liste détentions mat2k'!$H690)</f>
        <v>43109-2-5-3</v>
      </c>
      <c r="B690" s="72">
        <v>43109</v>
      </c>
      <c r="C690" s="65" t="s">
        <v>385</v>
      </c>
      <c r="D690" s="65">
        <v>2</v>
      </c>
      <c r="E690" s="65" t="s">
        <v>1401</v>
      </c>
      <c r="F690" s="65">
        <v>5</v>
      </c>
      <c r="G690" s="65" t="s">
        <v>1405</v>
      </c>
      <c r="H690" s="65">
        <v>3</v>
      </c>
      <c r="I690" s="65" t="s">
        <v>386</v>
      </c>
      <c r="J690" s="65">
        <f>COUNTIF('SUIVI DES VERIFICATIONS'!$A$3:$A$912,'Liste détentions mat2k'!$A690)</f>
        <v>1</v>
      </c>
      <c r="K690" s="66" t="e">
        <f>VLOOKUP('Liste détentions mat2k'!$A690,#REF!,13,FALSE)</f>
        <v>#REF!</v>
      </c>
    </row>
    <row r="691" spans="1:11">
      <c r="A691" s="67" t="str">
        <f>CONCATENATE('Liste détentions mat2k'!$B691,"-",'Liste détentions mat2k'!$D691,"-",'Liste détentions mat2k'!$F691,"-",'Liste détentions mat2k'!$H691)</f>
        <v>43109-2-6-2</v>
      </c>
      <c r="B691" s="71">
        <v>43109</v>
      </c>
      <c r="C691" s="69" t="s">
        <v>385</v>
      </c>
      <c r="D691" s="69">
        <v>2</v>
      </c>
      <c r="E691" s="69" t="s">
        <v>1401</v>
      </c>
      <c r="F691" s="69">
        <v>6</v>
      </c>
      <c r="G691" s="69" t="s">
        <v>1406</v>
      </c>
      <c r="H691" s="69">
        <v>2</v>
      </c>
      <c r="I691" s="69" t="s">
        <v>48</v>
      </c>
      <c r="J691" s="69">
        <f>COUNTIF('SUIVI DES VERIFICATIONS'!$A$3:$A$912,'Liste détentions mat2k'!$A691)</f>
        <v>1</v>
      </c>
      <c r="K691" s="70" t="e">
        <f>VLOOKUP('Liste détentions mat2k'!$A691,#REF!,13,FALSE)</f>
        <v>#REF!</v>
      </c>
    </row>
    <row r="692" spans="1:11">
      <c r="A692" s="63" t="str">
        <f>CONCATENATE('Liste détentions mat2k'!$B692,"-",'Liste détentions mat2k'!$D692,"-",'Liste détentions mat2k'!$F692,"-",'Liste détentions mat2k'!$H692)</f>
        <v>43109-2-6-3</v>
      </c>
      <c r="B692" s="72">
        <v>43109</v>
      </c>
      <c r="C692" s="65" t="s">
        <v>385</v>
      </c>
      <c r="D692" s="65">
        <v>2</v>
      </c>
      <c r="E692" s="65" t="s">
        <v>1401</v>
      </c>
      <c r="F692" s="65">
        <v>6</v>
      </c>
      <c r="G692" s="65" t="s">
        <v>1406</v>
      </c>
      <c r="H692" s="65">
        <v>3</v>
      </c>
      <c r="I692" s="65" t="s">
        <v>135</v>
      </c>
      <c r="J692" s="65">
        <f>COUNTIF('SUIVI DES VERIFICATIONS'!$A$3:$A$912,'Liste détentions mat2k'!$A692)</f>
        <v>1</v>
      </c>
      <c r="K692" s="66" t="e">
        <f>VLOOKUP('Liste détentions mat2k'!$A692,#REF!,13,FALSE)</f>
        <v>#REF!</v>
      </c>
    </row>
    <row r="693" spans="1:11">
      <c r="A693" s="67" t="str">
        <f>CONCATENATE('Liste détentions mat2k'!$B693,"-",'Liste détentions mat2k'!$D693,"-",'Liste détentions mat2k'!$F693,"-",'Liste détentions mat2k'!$H693)</f>
        <v>43109-2-7-1</v>
      </c>
      <c r="B693" s="71">
        <v>43109</v>
      </c>
      <c r="C693" s="69" t="s">
        <v>385</v>
      </c>
      <c r="D693" s="69">
        <v>2</v>
      </c>
      <c r="E693" s="69" t="s">
        <v>1401</v>
      </c>
      <c r="F693" s="69">
        <v>7</v>
      </c>
      <c r="G693" s="69" t="s">
        <v>1407</v>
      </c>
      <c r="H693" s="69">
        <v>1</v>
      </c>
      <c r="I693" s="69" t="s">
        <v>78</v>
      </c>
      <c r="J693" s="69">
        <f>COUNTIF('SUIVI DES VERIFICATIONS'!$A$3:$A$912,'Liste détentions mat2k'!$A693)</f>
        <v>1</v>
      </c>
      <c r="K693" s="70" t="e">
        <f>VLOOKUP('Liste détentions mat2k'!$A693,#REF!,13,FALSE)</f>
        <v>#REF!</v>
      </c>
    </row>
    <row r="694" spans="1:11">
      <c r="A694" s="63" t="str">
        <f>CONCATENATE('Liste détentions mat2k'!$B694,"-",'Liste détentions mat2k'!$D694,"-",'Liste détentions mat2k'!$F694,"-",'Liste détentions mat2k'!$H694)</f>
        <v>43109-2-7-3</v>
      </c>
      <c r="B694" s="72">
        <v>43109</v>
      </c>
      <c r="C694" s="65" t="s">
        <v>385</v>
      </c>
      <c r="D694" s="65">
        <v>2</v>
      </c>
      <c r="E694" s="65" t="s">
        <v>1401</v>
      </c>
      <c r="F694" s="65">
        <v>7</v>
      </c>
      <c r="G694" s="65" t="s">
        <v>1407</v>
      </c>
      <c r="H694" s="65">
        <v>3</v>
      </c>
      <c r="I694" s="65" t="s">
        <v>1408</v>
      </c>
      <c r="J694" s="65">
        <f>COUNTIF('SUIVI DES VERIFICATIONS'!$A$3:$A$912,'Liste détentions mat2k'!$A694)</f>
        <v>0</v>
      </c>
      <c r="K694" s="66" t="e">
        <f>VLOOKUP('Liste détentions mat2k'!$A694,#REF!,13,FALSE)</f>
        <v>#REF!</v>
      </c>
    </row>
    <row r="695" spans="1:11">
      <c r="A695" s="67" t="str">
        <f>CONCATENATE('Liste détentions mat2k'!$B695,"-",'Liste détentions mat2k'!$D695,"-",'Liste détentions mat2k'!$F695,"-",'Liste détentions mat2k'!$H695)</f>
        <v>43109-3-8-3</v>
      </c>
      <c r="B695" s="71">
        <v>43109</v>
      </c>
      <c r="C695" s="69" t="s">
        <v>385</v>
      </c>
      <c r="D695" s="69">
        <v>3</v>
      </c>
      <c r="E695" s="69" t="s">
        <v>1409</v>
      </c>
      <c r="F695" s="69">
        <v>8</v>
      </c>
      <c r="G695" s="69" t="s">
        <v>1410</v>
      </c>
      <c r="H695" s="69">
        <v>3</v>
      </c>
      <c r="I695" s="69" t="s">
        <v>78</v>
      </c>
      <c r="J695" s="69">
        <f>COUNTIF('SUIVI DES VERIFICATIONS'!$A$3:$A$912,'Liste détentions mat2k'!$A695)</f>
        <v>1</v>
      </c>
      <c r="K695" s="70" t="e">
        <f>VLOOKUP('Liste détentions mat2k'!$A695,#REF!,13,FALSE)</f>
        <v>#REF!</v>
      </c>
    </row>
    <row r="696" spans="1:11">
      <c r="A696" s="63" t="str">
        <f>CONCATENATE('Liste détentions mat2k'!$B696,"-",'Liste détentions mat2k'!$D696,"-",'Liste détentions mat2k'!$F696,"-",'Liste détentions mat2k'!$H696)</f>
        <v>43109-3-9-1</v>
      </c>
      <c r="B696" s="72">
        <v>43109</v>
      </c>
      <c r="C696" s="65" t="s">
        <v>385</v>
      </c>
      <c r="D696" s="65">
        <v>3</v>
      </c>
      <c r="E696" s="65" t="s">
        <v>1409</v>
      </c>
      <c r="F696" s="65">
        <v>9</v>
      </c>
      <c r="G696" s="65" t="s">
        <v>1411</v>
      </c>
      <c r="H696" s="65">
        <v>1</v>
      </c>
      <c r="I696" s="65" t="s">
        <v>48</v>
      </c>
      <c r="J696" s="65">
        <f>COUNTIF('SUIVI DES VERIFICATIONS'!$A$3:$A$912,'Liste détentions mat2k'!$A696)</f>
        <v>1</v>
      </c>
      <c r="K696" s="66" t="e">
        <f>VLOOKUP('Liste détentions mat2k'!$A696,#REF!,13,FALSE)</f>
        <v>#REF!</v>
      </c>
    </row>
    <row r="697" spans="1:11">
      <c r="A697" s="67" t="str">
        <f>CONCATENATE('Liste détentions mat2k'!$B697,"-",'Liste détentions mat2k'!$D697,"-",'Liste détentions mat2k'!$F697,"-",'Liste détentions mat2k'!$H697)</f>
        <v>43109-3-9-2</v>
      </c>
      <c r="B697" s="71">
        <v>43109</v>
      </c>
      <c r="C697" s="69" t="s">
        <v>385</v>
      </c>
      <c r="D697" s="69">
        <v>3</v>
      </c>
      <c r="E697" s="69" t="s">
        <v>1409</v>
      </c>
      <c r="F697" s="69">
        <v>9</v>
      </c>
      <c r="G697" s="69" t="s">
        <v>1411</v>
      </c>
      <c r="H697" s="69">
        <v>2</v>
      </c>
      <c r="I697" s="69" t="s">
        <v>395</v>
      </c>
      <c r="J697" s="69">
        <f>COUNTIF('SUIVI DES VERIFICATIONS'!$A$3:$A$912,'Liste détentions mat2k'!$A697)</f>
        <v>1</v>
      </c>
      <c r="K697" s="70" t="e">
        <f>VLOOKUP('Liste détentions mat2k'!$A697,#REF!,13,FALSE)</f>
        <v>#REF!</v>
      </c>
    </row>
    <row r="698" spans="1:11">
      <c r="A698" s="63" t="str">
        <f>CONCATENATE('Liste détentions mat2k'!$B698,"-",'Liste détentions mat2k'!$D698,"-",'Liste détentions mat2k'!$F698,"-",'Liste détentions mat2k'!$H698)</f>
        <v>43109-3-9-3</v>
      </c>
      <c r="B698" s="72">
        <v>43109</v>
      </c>
      <c r="C698" s="65" t="s">
        <v>385</v>
      </c>
      <c r="D698" s="65">
        <v>3</v>
      </c>
      <c r="E698" s="65" t="s">
        <v>1409</v>
      </c>
      <c r="F698" s="65">
        <v>9</v>
      </c>
      <c r="G698" s="65" t="s">
        <v>1411</v>
      </c>
      <c r="H698" s="65">
        <v>3</v>
      </c>
      <c r="I698" s="65" t="s">
        <v>396</v>
      </c>
      <c r="J698" s="65">
        <f>COUNTIF('SUIVI DES VERIFICATIONS'!$A$3:$A$912,'Liste détentions mat2k'!$A698)</f>
        <v>1</v>
      </c>
      <c r="K698" s="66" t="e">
        <f>VLOOKUP('Liste détentions mat2k'!$A698,#REF!,13,FALSE)</f>
        <v>#REF!</v>
      </c>
    </row>
    <row r="699" spans="1:11">
      <c r="A699" s="67" t="str">
        <f>CONCATENATE('Liste détentions mat2k'!$B699,"-",'Liste détentions mat2k'!$D699,"-",'Liste détentions mat2k'!$F699,"-",'Liste détentions mat2k'!$H699)</f>
        <v>43109-3-10-2</v>
      </c>
      <c r="B699" s="71">
        <v>43109</v>
      </c>
      <c r="C699" s="69" t="s">
        <v>385</v>
      </c>
      <c r="D699" s="69">
        <v>3</v>
      </c>
      <c r="E699" s="69" t="s">
        <v>1409</v>
      </c>
      <c r="F699" s="69">
        <v>10</v>
      </c>
      <c r="G699" s="69" t="s">
        <v>387</v>
      </c>
      <c r="H699" s="69">
        <v>2</v>
      </c>
      <c r="I699" s="69" t="s">
        <v>78</v>
      </c>
      <c r="J699" s="69">
        <f>COUNTIF('SUIVI DES VERIFICATIONS'!$A$3:$A$912,'Liste détentions mat2k'!$A699)</f>
        <v>1</v>
      </c>
      <c r="K699" s="70" t="e">
        <f>VLOOKUP('Liste détentions mat2k'!$A699,#REF!,13,FALSE)</f>
        <v>#REF!</v>
      </c>
    </row>
    <row r="700" spans="1:11">
      <c r="A700" s="63" t="str">
        <f>CONCATENATE('Liste détentions mat2k'!$B700,"-",'Liste détentions mat2k'!$D700,"-",'Liste détentions mat2k'!$F700,"-",'Liste détentions mat2k'!$H700)</f>
        <v>43109-3-10-3</v>
      </c>
      <c r="B700" s="72">
        <v>43109</v>
      </c>
      <c r="C700" s="65" t="s">
        <v>385</v>
      </c>
      <c r="D700" s="65">
        <v>3</v>
      </c>
      <c r="E700" s="65" t="s">
        <v>1409</v>
      </c>
      <c r="F700" s="65">
        <v>10</v>
      </c>
      <c r="G700" s="65" t="s">
        <v>387</v>
      </c>
      <c r="H700" s="65">
        <v>3</v>
      </c>
      <c r="I700" s="65" t="s">
        <v>48</v>
      </c>
      <c r="J700" s="65">
        <f>COUNTIF('SUIVI DES VERIFICATIONS'!$A$3:$A$912,'Liste détentions mat2k'!$A700)</f>
        <v>1</v>
      </c>
      <c r="K700" s="66" t="e">
        <f>VLOOKUP('Liste détentions mat2k'!$A700,#REF!,13,FALSE)</f>
        <v>#REF!</v>
      </c>
    </row>
    <row r="701" spans="1:11">
      <c r="A701" s="67" t="str">
        <f>CONCATENATE('Liste détentions mat2k'!$B701,"-",'Liste détentions mat2k'!$D701,"-",'Liste détentions mat2k'!$F701,"-",'Liste détentions mat2k'!$H701)</f>
        <v>43109-3-11-2</v>
      </c>
      <c r="B701" s="71">
        <v>43109</v>
      </c>
      <c r="C701" s="69" t="s">
        <v>385</v>
      </c>
      <c r="D701" s="69">
        <v>3</v>
      </c>
      <c r="E701" s="69" t="s">
        <v>1409</v>
      </c>
      <c r="F701" s="69">
        <v>11</v>
      </c>
      <c r="G701" s="69" t="s">
        <v>1412</v>
      </c>
      <c r="H701" s="69">
        <v>2</v>
      </c>
      <c r="I701" s="69" t="s">
        <v>388</v>
      </c>
      <c r="J701" s="69">
        <f>COUNTIF('SUIVI DES VERIFICATIONS'!$A$3:$A$912,'Liste détentions mat2k'!$A701)</f>
        <v>1</v>
      </c>
      <c r="K701" s="70" t="e">
        <f>VLOOKUP('Liste détentions mat2k'!$A701,#REF!,13,FALSE)</f>
        <v>#REF!</v>
      </c>
    </row>
    <row r="702" spans="1:11">
      <c r="A702" s="63" t="str">
        <f>CONCATENATE('Liste détentions mat2k'!$B702,"-",'Liste détentions mat2k'!$D702,"-",'Liste détentions mat2k'!$F702,"-",'Liste détentions mat2k'!$H702)</f>
        <v>43109-3-11-3</v>
      </c>
      <c r="B702" s="72">
        <v>43109</v>
      </c>
      <c r="C702" s="65" t="s">
        <v>385</v>
      </c>
      <c r="D702" s="65">
        <v>3</v>
      </c>
      <c r="E702" s="65" t="s">
        <v>1409</v>
      </c>
      <c r="F702" s="65">
        <v>11</v>
      </c>
      <c r="G702" s="65" t="s">
        <v>1412</v>
      </c>
      <c r="H702" s="65">
        <v>3</v>
      </c>
      <c r="I702" s="65" t="s">
        <v>78</v>
      </c>
      <c r="J702" s="65">
        <f>COUNTIF('SUIVI DES VERIFICATIONS'!$A$3:$A$912,'Liste détentions mat2k'!$A702)</f>
        <v>1</v>
      </c>
      <c r="K702" s="66" t="e">
        <f>VLOOKUP('Liste détentions mat2k'!$A702,#REF!,13,FALSE)</f>
        <v>#REF!</v>
      </c>
    </row>
    <row r="703" spans="1:11">
      <c r="A703" s="67" t="str">
        <f>CONCATENATE('Liste détentions mat2k'!$B703,"-",'Liste détentions mat2k'!$D703,"-",'Liste détentions mat2k'!$F703,"-",'Liste détentions mat2k'!$H703)</f>
        <v>43109-3-11-8</v>
      </c>
      <c r="B703" s="71">
        <v>43109</v>
      </c>
      <c r="C703" s="69" t="s">
        <v>385</v>
      </c>
      <c r="D703" s="69">
        <v>3</v>
      </c>
      <c r="E703" s="69" t="s">
        <v>1409</v>
      </c>
      <c r="F703" s="69">
        <v>11</v>
      </c>
      <c r="G703" s="69" t="s">
        <v>1412</v>
      </c>
      <c r="H703" s="69">
        <v>8</v>
      </c>
      <c r="I703" s="69" t="s">
        <v>389</v>
      </c>
      <c r="J703" s="69">
        <f>COUNTIF('SUIVI DES VERIFICATIONS'!$A$3:$A$912,'Liste détentions mat2k'!$A703)</f>
        <v>1</v>
      </c>
      <c r="K703" s="70" t="e">
        <f>VLOOKUP('Liste détentions mat2k'!$A703,#REF!,13,FALSE)</f>
        <v>#REF!</v>
      </c>
    </row>
    <row r="704" spans="1:11">
      <c r="A704" s="63" t="str">
        <f>CONCATENATE('Liste détentions mat2k'!$B704,"-",'Liste détentions mat2k'!$D704,"-",'Liste détentions mat2k'!$F704,"-",'Liste détentions mat2k'!$H704)</f>
        <v>43109-3-12-1</v>
      </c>
      <c r="B704" s="72">
        <v>43109</v>
      </c>
      <c r="C704" s="65" t="s">
        <v>385</v>
      </c>
      <c r="D704" s="65">
        <v>3</v>
      </c>
      <c r="E704" s="65" t="s">
        <v>1409</v>
      </c>
      <c r="F704" s="65">
        <v>12</v>
      </c>
      <c r="G704" s="65" t="s">
        <v>1413</v>
      </c>
      <c r="H704" s="65">
        <v>1</v>
      </c>
      <c r="I704" s="65" t="s">
        <v>390</v>
      </c>
      <c r="J704" s="65">
        <f>COUNTIF('SUIVI DES VERIFICATIONS'!$A$3:$A$912,'Liste détentions mat2k'!$A704)</f>
        <v>1</v>
      </c>
      <c r="K704" s="66" t="e">
        <f>VLOOKUP('Liste détentions mat2k'!$A704,#REF!,13,FALSE)</f>
        <v>#REF!</v>
      </c>
    </row>
    <row r="705" spans="1:11">
      <c r="A705" s="67" t="str">
        <f>CONCATENATE('Liste détentions mat2k'!$B705,"-",'Liste détentions mat2k'!$D705,"-",'Liste détentions mat2k'!$F705,"-",'Liste détentions mat2k'!$H705)</f>
        <v>43109-3-12-3</v>
      </c>
      <c r="B705" s="71">
        <v>43109</v>
      </c>
      <c r="C705" s="69" t="s">
        <v>385</v>
      </c>
      <c r="D705" s="69">
        <v>3</v>
      </c>
      <c r="E705" s="69" t="s">
        <v>1409</v>
      </c>
      <c r="F705" s="69">
        <v>12</v>
      </c>
      <c r="G705" s="69" t="s">
        <v>1413</v>
      </c>
      <c r="H705" s="69">
        <v>3</v>
      </c>
      <c r="I705" s="69" t="s">
        <v>391</v>
      </c>
      <c r="J705" s="69">
        <f>COUNTIF('SUIVI DES VERIFICATIONS'!$A$3:$A$912,'Liste détentions mat2k'!$A705)</f>
        <v>1</v>
      </c>
      <c r="K705" s="70" t="e">
        <f>VLOOKUP('Liste détentions mat2k'!$A705,#REF!,13,FALSE)</f>
        <v>#REF!</v>
      </c>
    </row>
    <row r="706" spans="1:11">
      <c r="A706" s="63" t="str">
        <f>CONCATENATE('Liste détentions mat2k'!$B706,"-",'Liste détentions mat2k'!$D706,"-",'Liste détentions mat2k'!$F706,"-",'Liste détentions mat2k'!$H706)</f>
        <v>43109-3-12-8</v>
      </c>
      <c r="B706" s="72">
        <v>43109</v>
      </c>
      <c r="C706" s="65" t="s">
        <v>385</v>
      </c>
      <c r="D706" s="65">
        <v>3</v>
      </c>
      <c r="E706" s="65" t="s">
        <v>1409</v>
      </c>
      <c r="F706" s="65">
        <v>12</v>
      </c>
      <c r="G706" s="65" t="s">
        <v>1413</v>
      </c>
      <c r="H706" s="65">
        <v>8</v>
      </c>
      <c r="I706" s="65" t="s">
        <v>392</v>
      </c>
      <c r="J706" s="65">
        <f>COUNTIF('SUIVI DES VERIFICATIONS'!$A$3:$A$912,'Liste détentions mat2k'!$A706)</f>
        <v>1</v>
      </c>
      <c r="K706" s="66" t="e">
        <f>VLOOKUP('Liste détentions mat2k'!$A706,#REF!,13,FALSE)</f>
        <v>#REF!</v>
      </c>
    </row>
    <row r="707" spans="1:11">
      <c r="A707" s="67" t="str">
        <f>CONCATENATE('Liste détentions mat2k'!$B707,"-",'Liste détentions mat2k'!$D707,"-",'Liste détentions mat2k'!$F707,"-",'Liste détentions mat2k'!$H707)</f>
        <v>43109-3-13-1</v>
      </c>
      <c r="B707" s="71">
        <v>43109</v>
      </c>
      <c r="C707" s="69" t="s">
        <v>385</v>
      </c>
      <c r="D707" s="69">
        <v>3</v>
      </c>
      <c r="E707" s="69" t="s">
        <v>1409</v>
      </c>
      <c r="F707" s="69">
        <v>13</v>
      </c>
      <c r="G707" s="69" t="s">
        <v>1414</v>
      </c>
      <c r="H707" s="69">
        <v>1</v>
      </c>
      <c r="I707" s="69" t="s">
        <v>393</v>
      </c>
      <c r="J707" s="69">
        <f>COUNTIF('SUIVI DES VERIFICATIONS'!$A$3:$A$912,'Liste détentions mat2k'!$A707)</f>
        <v>1</v>
      </c>
      <c r="K707" s="70" t="e">
        <f>VLOOKUP('Liste détentions mat2k'!$A707,#REF!,13,FALSE)</f>
        <v>#REF!</v>
      </c>
    </row>
    <row r="708" spans="1:11">
      <c r="A708" s="63" t="str">
        <f>CONCATENATE('Liste détentions mat2k'!$B708,"-",'Liste détentions mat2k'!$D708,"-",'Liste détentions mat2k'!$F708,"-",'Liste détentions mat2k'!$H708)</f>
        <v>43109-3-13-2</v>
      </c>
      <c r="B708" s="72">
        <v>43109</v>
      </c>
      <c r="C708" s="65" t="s">
        <v>385</v>
      </c>
      <c r="D708" s="65">
        <v>3</v>
      </c>
      <c r="E708" s="65" t="s">
        <v>1409</v>
      </c>
      <c r="F708" s="65">
        <v>13</v>
      </c>
      <c r="G708" s="65" t="s">
        <v>1414</v>
      </c>
      <c r="H708" s="65">
        <v>2</v>
      </c>
      <c r="I708" s="65" t="s">
        <v>78</v>
      </c>
      <c r="J708" s="65">
        <f>COUNTIF('SUIVI DES VERIFICATIONS'!$A$3:$A$912,'Liste détentions mat2k'!$A708)</f>
        <v>1</v>
      </c>
      <c r="K708" s="66" t="e">
        <f>VLOOKUP('Liste détentions mat2k'!$A708,#REF!,13,FALSE)</f>
        <v>#REF!</v>
      </c>
    </row>
    <row r="709" spans="1:11">
      <c r="A709" s="67" t="str">
        <f>CONCATENATE('Liste détentions mat2k'!$B709,"-",'Liste détentions mat2k'!$D709,"-",'Liste détentions mat2k'!$F709,"-",'Liste détentions mat2k'!$H709)</f>
        <v>43109-3-13-3</v>
      </c>
      <c r="B709" s="71">
        <v>43109</v>
      </c>
      <c r="C709" s="69" t="s">
        <v>385</v>
      </c>
      <c r="D709" s="69">
        <v>3</v>
      </c>
      <c r="E709" s="69" t="s">
        <v>1409</v>
      </c>
      <c r="F709" s="69">
        <v>13</v>
      </c>
      <c r="G709" s="69" t="s">
        <v>1414</v>
      </c>
      <c r="H709" s="69">
        <v>3</v>
      </c>
      <c r="I709" s="69" t="s">
        <v>48</v>
      </c>
      <c r="J709" s="69">
        <f>COUNTIF('SUIVI DES VERIFICATIONS'!$A$3:$A$912,'Liste détentions mat2k'!$A709)</f>
        <v>1</v>
      </c>
      <c r="K709" s="70" t="e">
        <f>VLOOKUP('Liste détentions mat2k'!$A709,#REF!,13,FALSE)</f>
        <v>#REF!</v>
      </c>
    </row>
    <row r="710" spans="1:11">
      <c r="A710" s="63" t="str">
        <f>CONCATENATE('Liste détentions mat2k'!$B710,"-",'Liste détentions mat2k'!$D710,"-",'Liste détentions mat2k'!$F710,"-",'Liste détentions mat2k'!$H710)</f>
        <v>43109-3-14-1</v>
      </c>
      <c r="B710" s="72">
        <v>43109</v>
      </c>
      <c r="C710" s="65" t="s">
        <v>385</v>
      </c>
      <c r="D710" s="65">
        <v>3</v>
      </c>
      <c r="E710" s="65" t="s">
        <v>1409</v>
      </c>
      <c r="F710" s="65">
        <v>14</v>
      </c>
      <c r="G710" s="65" t="s">
        <v>394</v>
      </c>
      <c r="H710" s="65">
        <v>1</v>
      </c>
      <c r="I710" s="65" t="s">
        <v>394</v>
      </c>
      <c r="J710" s="65">
        <f>COUNTIF('SUIVI DES VERIFICATIONS'!$A$3:$A$912,'Liste détentions mat2k'!$A710)</f>
        <v>1</v>
      </c>
      <c r="K710" s="66" t="e">
        <f>VLOOKUP('Liste détentions mat2k'!$A710,#REF!,13,FALSE)</f>
        <v>#REF!</v>
      </c>
    </row>
    <row r="711" spans="1:11">
      <c r="A711" s="67" t="str">
        <f>CONCATENATE('Liste détentions mat2k'!$B711,"-",'Liste détentions mat2k'!$D711,"-",'Liste détentions mat2k'!$F711,"-",'Liste détentions mat2k'!$H711)</f>
        <v>43109-3-14-2</v>
      </c>
      <c r="B711" s="71">
        <v>43109</v>
      </c>
      <c r="C711" s="69" t="s">
        <v>385</v>
      </c>
      <c r="D711" s="69">
        <v>3</v>
      </c>
      <c r="E711" s="69" t="s">
        <v>1409</v>
      </c>
      <c r="F711" s="69">
        <v>14</v>
      </c>
      <c r="G711" s="69" t="s">
        <v>394</v>
      </c>
      <c r="H711" s="69">
        <v>2</v>
      </c>
      <c r="I711" s="69" t="s">
        <v>48</v>
      </c>
      <c r="J711" s="69">
        <f>COUNTIF('SUIVI DES VERIFICATIONS'!$A$3:$A$912,'Liste détentions mat2k'!$A711)</f>
        <v>1</v>
      </c>
      <c r="K711" s="70" t="e">
        <f>VLOOKUP('Liste détentions mat2k'!$A711,#REF!,13,FALSE)</f>
        <v>#REF!</v>
      </c>
    </row>
    <row r="712" spans="1:11">
      <c r="A712" s="63" t="str">
        <f>CONCATENATE('Liste détentions mat2k'!$B712,"-",'Liste détentions mat2k'!$D712,"-",'Liste détentions mat2k'!$F712,"-",'Liste détentions mat2k'!$H712)</f>
        <v>43109-3-14-3</v>
      </c>
      <c r="B712" s="72">
        <v>43109</v>
      </c>
      <c r="C712" s="65" t="s">
        <v>385</v>
      </c>
      <c r="D712" s="65">
        <v>3</v>
      </c>
      <c r="E712" s="65" t="s">
        <v>1409</v>
      </c>
      <c r="F712" s="65">
        <v>14</v>
      </c>
      <c r="G712" s="65" t="s">
        <v>394</v>
      </c>
      <c r="H712" s="65">
        <v>3</v>
      </c>
      <c r="I712" s="65" t="s">
        <v>78</v>
      </c>
      <c r="J712" s="65">
        <f>COUNTIF('SUIVI DES VERIFICATIONS'!$A$3:$A$912,'Liste détentions mat2k'!$A712)</f>
        <v>1</v>
      </c>
      <c r="K712" s="66" t="e">
        <f>VLOOKUP('Liste détentions mat2k'!$A712,#REF!,13,FALSE)</f>
        <v>#REF!</v>
      </c>
    </row>
    <row r="713" spans="1:11">
      <c r="A713" s="67" t="str">
        <f>CONCATENATE('Liste détentions mat2k'!$B713,"-",'Liste détentions mat2k'!$D713,"-",'Liste détentions mat2k'!$F713,"-",'Liste détentions mat2k'!$H713)</f>
        <v>43109-3-15-4</v>
      </c>
      <c r="B713" s="71">
        <v>43109</v>
      </c>
      <c r="C713" s="69" t="s">
        <v>385</v>
      </c>
      <c r="D713" s="69">
        <v>3</v>
      </c>
      <c r="E713" s="69" t="s">
        <v>1409</v>
      </c>
      <c r="F713" s="69">
        <v>15</v>
      </c>
      <c r="G713" s="69" t="s">
        <v>63</v>
      </c>
      <c r="H713" s="69">
        <v>4</v>
      </c>
      <c r="I713" s="69" t="s">
        <v>48</v>
      </c>
      <c r="J713" s="69">
        <f>COUNTIF('SUIVI DES VERIFICATIONS'!$A$3:$A$912,'Liste détentions mat2k'!$A713)</f>
        <v>1</v>
      </c>
      <c r="K713" s="70" t="e">
        <f>VLOOKUP('Liste détentions mat2k'!$A713,#REF!,13,FALSE)</f>
        <v>#REF!</v>
      </c>
    </row>
    <row r="714" spans="1:11">
      <c r="A714" s="63" t="str">
        <f>CONCATENATE('Liste détentions mat2k'!$B714,"-",'Liste détentions mat2k'!$D714,"-",'Liste détentions mat2k'!$F714,"-",'Liste détentions mat2k'!$H714)</f>
        <v>43109-3-15-5</v>
      </c>
      <c r="B714" s="72">
        <v>43109</v>
      </c>
      <c r="C714" s="65" t="s">
        <v>385</v>
      </c>
      <c r="D714" s="65">
        <v>3</v>
      </c>
      <c r="E714" s="65" t="s">
        <v>1409</v>
      </c>
      <c r="F714" s="65">
        <v>15</v>
      </c>
      <c r="G714" s="65" t="s">
        <v>63</v>
      </c>
      <c r="H714" s="65">
        <v>5</v>
      </c>
      <c r="I714" s="65" t="s">
        <v>78</v>
      </c>
      <c r="J714" s="65">
        <f>COUNTIF('SUIVI DES VERIFICATIONS'!$A$3:$A$912,'Liste détentions mat2k'!$A714)</f>
        <v>1</v>
      </c>
      <c r="K714" s="66" t="e">
        <f>VLOOKUP('Liste détentions mat2k'!$A714,#REF!,13,FALSE)</f>
        <v>#REF!</v>
      </c>
    </row>
    <row r="715" spans="1:11">
      <c r="A715" s="67" t="str">
        <f>CONCATENATE('Liste détentions mat2k'!$B715,"-",'Liste détentions mat2k'!$D715,"-",'Liste détentions mat2k'!$F715,"-",'Liste détentions mat2k'!$H715)</f>
        <v>43109-3-16-1</v>
      </c>
      <c r="B715" s="71">
        <v>43109</v>
      </c>
      <c r="C715" s="69" t="s">
        <v>385</v>
      </c>
      <c r="D715" s="69">
        <v>3</v>
      </c>
      <c r="E715" s="69" t="s">
        <v>1409</v>
      </c>
      <c r="F715" s="69">
        <v>16</v>
      </c>
      <c r="G715" s="69" t="s">
        <v>1415</v>
      </c>
      <c r="H715" s="69">
        <v>1</v>
      </c>
      <c r="I715" s="69" t="s">
        <v>78</v>
      </c>
      <c r="J715" s="69">
        <f>COUNTIF('SUIVI DES VERIFICATIONS'!$A$3:$A$912,'Liste détentions mat2k'!$A715)</f>
        <v>1</v>
      </c>
      <c r="K715" s="70" t="e">
        <f>VLOOKUP('Liste détentions mat2k'!$A715,#REF!,13,FALSE)</f>
        <v>#REF!</v>
      </c>
    </row>
    <row r="716" spans="1:11">
      <c r="A716" s="63" t="str">
        <f>CONCATENATE('Liste détentions mat2k'!$B716,"-",'Liste détentions mat2k'!$D716,"-",'Liste détentions mat2k'!$F716,"-",'Liste détentions mat2k'!$H716)</f>
        <v>43109-3-16-10</v>
      </c>
      <c r="B716" s="72">
        <v>43109</v>
      </c>
      <c r="C716" s="65" t="s">
        <v>385</v>
      </c>
      <c r="D716" s="65">
        <v>3</v>
      </c>
      <c r="E716" s="65" t="s">
        <v>1409</v>
      </c>
      <c r="F716" s="65">
        <v>16</v>
      </c>
      <c r="G716" s="65" t="s">
        <v>1415</v>
      </c>
      <c r="H716" s="65">
        <v>10</v>
      </c>
      <c r="I716" s="65" t="s">
        <v>48</v>
      </c>
      <c r="J716" s="65">
        <f>COUNTIF('SUIVI DES VERIFICATIONS'!$A$3:$A$912,'Liste détentions mat2k'!$A716)</f>
        <v>1</v>
      </c>
      <c r="K716" s="66" t="e">
        <f>VLOOKUP('Liste détentions mat2k'!$A716,#REF!,13,FALSE)</f>
        <v>#REF!</v>
      </c>
    </row>
    <row r="717" spans="1:11">
      <c r="A717" s="67" t="str">
        <f>CONCATENATE('Liste détentions mat2k'!$B717,"-",'Liste détentions mat2k'!$D717,"-",'Liste détentions mat2k'!$F717,"-",'Liste détentions mat2k'!$H717)</f>
        <v>43143-0--1</v>
      </c>
      <c r="B717" s="71">
        <v>43143</v>
      </c>
      <c r="C717" s="69" t="s">
        <v>397</v>
      </c>
      <c r="D717" s="69">
        <v>0</v>
      </c>
      <c r="E717" s="69" t="s">
        <v>1171</v>
      </c>
      <c r="F717" s="69"/>
      <c r="G717" s="69"/>
      <c r="H717" s="69">
        <v>1</v>
      </c>
      <c r="I717" s="69" t="s">
        <v>50</v>
      </c>
      <c r="J717" s="69">
        <f>COUNTIF('SUIVI DES VERIFICATIONS'!$A$3:$A$912,'Liste détentions mat2k'!$A717)</f>
        <v>1</v>
      </c>
      <c r="K717" s="70" t="e">
        <f>VLOOKUP('Liste détentions mat2k'!$A717,#REF!,13,FALSE)</f>
        <v>#REF!</v>
      </c>
    </row>
    <row r="718" spans="1:11">
      <c r="A718" s="63" t="str">
        <f>CONCATENATE('Liste détentions mat2k'!$B718,"-",'Liste détentions mat2k'!$D718,"-",'Liste détentions mat2k'!$F718,"-",'Liste détentions mat2k'!$H718)</f>
        <v>43143-0--3</v>
      </c>
      <c r="B718" s="72">
        <v>43143</v>
      </c>
      <c r="C718" s="65" t="s">
        <v>397</v>
      </c>
      <c r="D718" s="65">
        <v>0</v>
      </c>
      <c r="E718" s="65" t="s">
        <v>1171</v>
      </c>
      <c r="F718" s="65"/>
      <c r="G718" s="65"/>
      <c r="H718" s="65">
        <v>3</v>
      </c>
      <c r="I718" s="65" t="s">
        <v>398</v>
      </c>
      <c r="J718" s="65">
        <f>COUNTIF('SUIVI DES VERIFICATIONS'!$A$3:$A$912,'Liste détentions mat2k'!$A718)</f>
        <v>1</v>
      </c>
      <c r="K718" s="66" t="e">
        <f>VLOOKUP('Liste détentions mat2k'!$A718,#REF!,13,FALSE)</f>
        <v>#REF!</v>
      </c>
    </row>
    <row r="719" spans="1:11">
      <c r="A719" s="67" t="str">
        <f>CONCATENATE('Liste détentions mat2k'!$B719,"-",'Liste détentions mat2k'!$D719,"-",'Liste détentions mat2k'!$F719,"-",'Liste détentions mat2k'!$H719)</f>
        <v>43200-10--1</v>
      </c>
      <c r="B719" s="71">
        <v>43200</v>
      </c>
      <c r="C719" s="69" t="s">
        <v>399</v>
      </c>
      <c r="D719" s="69">
        <v>10</v>
      </c>
      <c r="E719" s="69" t="s">
        <v>1171</v>
      </c>
      <c r="F719" s="69"/>
      <c r="G719" s="69"/>
      <c r="H719" s="69">
        <v>1</v>
      </c>
      <c r="I719" s="69" t="s">
        <v>78</v>
      </c>
      <c r="J719" s="69">
        <f>COUNTIF('SUIVI DES VERIFICATIONS'!$A$3:$A$912,'Liste détentions mat2k'!$A719)</f>
        <v>1</v>
      </c>
      <c r="K719" s="70" t="e">
        <f>VLOOKUP('Liste détentions mat2k'!$A719,#REF!,13,FALSE)</f>
        <v>#REF!</v>
      </c>
    </row>
    <row r="720" spans="1:11">
      <c r="A720" s="63" t="str">
        <f>CONCATENATE('Liste détentions mat2k'!$B720,"-",'Liste détentions mat2k'!$D720,"-",'Liste détentions mat2k'!$F720,"-",'Liste détentions mat2k'!$H720)</f>
        <v>43200-10--2</v>
      </c>
      <c r="B720" s="72">
        <v>43200</v>
      </c>
      <c r="C720" s="65" t="s">
        <v>399</v>
      </c>
      <c r="D720" s="65">
        <v>10</v>
      </c>
      <c r="E720" s="65" t="s">
        <v>1171</v>
      </c>
      <c r="F720" s="65"/>
      <c r="G720" s="65"/>
      <c r="H720" s="65">
        <v>2</v>
      </c>
      <c r="I720" s="65" t="s">
        <v>1193</v>
      </c>
      <c r="J720" s="65">
        <f>COUNTIF('SUIVI DES VERIFICATIONS'!$A$3:$A$912,'Liste détentions mat2k'!$A720)</f>
        <v>0</v>
      </c>
      <c r="K720" s="66" t="e">
        <f>VLOOKUP('Liste détentions mat2k'!$A720,#REF!,13,FALSE)</f>
        <v>#REF!</v>
      </c>
    </row>
    <row r="721" spans="1:11">
      <c r="A721" s="67" t="str">
        <f>CONCATENATE('Liste détentions mat2k'!$B721,"-",'Liste détentions mat2k'!$D721,"-",'Liste détentions mat2k'!$F721,"-",'Liste détentions mat2k'!$H721)</f>
        <v>43200-10--5</v>
      </c>
      <c r="B721" s="71">
        <v>43200</v>
      </c>
      <c r="C721" s="69" t="s">
        <v>399</v>
      </c>
      <c r="D721" s="69">
        <v>10</v>
      </c>
      <c r="E721" s="69" t="s">
        <v>1171</v>
      </c>
      <c r="F721" s="69"/>
      <c r="G721" s="69"/>
      <c r="H721" s="69">
        <v>5</v>
      </c>
      <c r="I721" s="69" t="s">
        <v>50</v>
      </c>
      <c r="J721" s="69">
        <f>COUNTIF('SUIVI DES VERIFICATIONS'!$A$3:$A$912,'Liste détentions mat2k'!$A721)</f>
        <v>1</v>
      </c>
      <c r="K721" s="70" t="e">
        <f>VLOOKUP('Liste détentions mat2k'!$A721,#REF!,13,FALSE)</f>
        <v>#REF!</v>
      </c>
    </row>
    <row r="722" spans="1:11">
      <c r="A722" s="63" t="str">
        <f>CONCATENATE('Liste détentions mat2k'!$B722,"-",'Liste détentions mat2k'!$D722,"-",'Liste détentions mat2k'!$F722,"-",'Liste détentions mat2k'!$H722)</f>
        <v>43200-10--6</v>
      </c>
      <c r="B722" s="72">
        <v>43200</v>
      </c>
      <c r="C722" s="65" t="s">
        <v>399</v>
      </c>
      <c r="D722" s="65">
        <v>10</v>
      </c>
      <c r="E722" s="65" t="s">
        <v>1171</v>
      </c>
      <c r="F722" s="65"/>
      <c r="G722" s="65"/>
      <c r="H722" s="65">
        <v>6</v>
      </c>
      <c r="I722" s="65" t="s">
        <v>1288</v>
      </c>
      <c r="J722" s="65">
        <f>COUNTIF('SUIVI DES VERIFICATIONS'!$A$3:$A$912,'Liste détentions mat2k'!$A722)</f>
        <v>0</v>
      </c>
      <c r="K722" s="66" t="e">
        <f>VLOOKUP('Liste détentions mat2k'!$A722,#REF!,13,FALSE)</f>
        <v>#REF!</v>
      </c>
    </row>
    <row r="723" spans="1:11">
      <c r="A723" s="67" t="str">
        <f>CONCATENATE('Liste détentions mat2k'!$B723,"-",'Liste détentions mat2k'!$D723,"-",'Liste détentions mat2k'!$F723,"-",'Liste détentions mat2k'!$H723)</f>
        <v>43258-50-0-0</v>
      </c>
      <c r="B723" s="71">
        <v>43258</v>
      </c>
      <c r="C723" s="69" t="s">
        <v>400</v>
      </c>
      <c r="D723" s="69">
        <v>50</v>
      </c>
      <c r="E723" s="69" t="s">
        <v>1171</v>
      </c>
      <c r="F723" s="69">
        <v>0</v>
      </c>
      <c r="G723" s="69" t="s">
        <v>1168</v>
      </c>
      <c r="H723" s="69">
        <v>0</v>
      </c>
      <c r="I723" s="69" t="s">
        <v>65</v>
      </c>
      <c r="J723" s="69">
        <f>COUNTIF('SUIVI DES VERIFICATIONS'!$A$3:$A$912,'Liste détentions mat2k'!$A723)</f>
        <v>1</v>
      </c>
      <c r="K723" s="70" t="e">
        <f>VLOOKUP('Liste détentions mat2k'!$A723,#REF!,13,FALSE)</f>
        <v>#REF!</v>
      </c>
    </row>
    <row r="724" spans="1:11">
      <c r="A724" s="63" t="str">
        <f>CONCATENATE('Liste détentions mat2k'!$B724,"-",'Liste détentions mat2k'!$D724,"-",'Liste détentions mat2k'!$F724,"-",'Liste détentions mat2k'!$H724)</f>
        <v>43258-50-1-0</v>
      </c>
      <c r="B724" s="72">
        <v>43258</v>
      </c>
      <c r="C724" s="65" t="s">
        <v>400</v>
      </c>
      <c r="D724" s="65">
        <v>50</v>
      </c>
      <c r="E724" s="65" t="s">
        <v>1171</v>
      </c>
      <c r="F724" s="65">
        <v>1</v>
      </c>
      <c r="G724" s="65" t="s">
        <v>1416</v>
      </c>
      <c r="H724" s="65">
        <v>0</v>
      </c>
      <c r="I724" s="65" t="s">
        <v>104</v>
      </c>
      <c r="J724" s="65">
        <f>COUNTIF('SUIVI DES VERIFICATIONS'!$A$3:$A$912,'Liste détentions mat2k'!$A724)</f>
        <v>1</v>
      </c>
      <c r="K724" s="66" t="e">
        <f>VLOOKUP('Liste détentions mat2k'!$A724,#REF!,13,FALSE)</f>
        <v>#REF!</v>
      </c>
    </row>
    <row r="725" spans="1:11">
      <c r="A725" s="67" t="str">
        <f>CONCATENATE('Liste détentions mat2k'!$B725,"-",'Liste détentions mat2k'!$D725,"-",'Liste détentions mat2k'!$F725,"-",'Liste détentions mat2k'!$H725)</f>
        <v>43258-50-1-1</v>
      </c>
      <c r="B725" s="71">
        <v>43258</v>
      </c>
      <c r="C725" s="69" t="s">
        <v>400</v>
      </c>
      <c r="D725" s="69">
        <v>50</v>
      </c>
      <c r="E725" s="69" t="s">
        <v>1171</v>
      </c>
      <c r="F725" s="69">
        <v>1</v>
      </c>
      <c r="G725" s="69" t="s">
        <v>1416</v>
      </c>
      <c r="H725" s="69">
        <v>1</v>
      </c>
      <c r="I725" s="69" t="s">
        <v>401</v>
      </c>
      <c r="J725" s="69">
        <f>COUNTIF('SUIVI DES VERIFICATIONS'!$A$3:$A$912,'Liste détentions mat2k'!$A725)</f>
        <v>1</v>
      </c>
      <c r="K725" s="70" t="e">
        <f>VLOOKUP('Liste détentions mat2k'!$A725,#REF!,13,FALSE)</f>
        <v>#REF!</v>
      </c>
    </row>
    <row r="726" spans="1:11">
      <c r="A726" s="63" t="str">
        <f>CONCATENATE('Liste détentions mat2k'!$B726,"-",'Liste détentions mat2k'!$D726,"-",'Liste détentions mat2k'!$F726,"-",'Liste détentions mat2k'!$H726)</f>
        <v>43258-50-2-0</v>
      </c>
      <c r="B726" s="72">
        <v>43258</v>
      </c>
      <c r="C726" s="65" t="s">
        <v>400</v>
      </c>
      <c r="D726" s="65">
        <v>50</v>
      </c>
      <c r="E726" s="65" t="s">
        <v>1171</v>
      </c>
      <c r="F726" s="65">
        <v>2</v>
      </c>
      <c r="G726" s="65" t="s">
        <v>1417</v>
      </c>
      <c r="H726" s="65">
        <v>0</v>
      </c>
      <c r="I726" s="65" t="s">
        <v>402</v>
      </c>
      <c r="J726" s="65">
        <f>COUNTIF('SUIVI DES VERIFICATIONS'!$A$3:$A$912,'Liste détentions mat2k'!$A726)</f>
        <v>1</v>
      </c>
      <c r="K726" s="66" t="e">
        <f>VLOOKUP('Liste détentions mat2k'!$A726,#REF!,13,FALSE)</f>
        <v>#REF!</v>
      </c>
    </row>
    <row r="727" spans="1:11">
      <c r="A727" s="67" t="str">
        <f>CONCATENATE('Liste détentions mat2k'!$B727,"-",'Liste détentions mat2k'!$D727,"-",'Liste détentions mat2k'!$F727,"-",'Liste détentions mat2k'!$H727)</f>
        <v>43258-50-2-1</v>
      </c>
      <c r="B727" s="71">
        <v>43258</v>
      </c>
      <c r="C727" s="69" t="s">
        <v>400</v>
      </c>
      <c r="D727" s="69">
        <v>50</v>
      </c>
      <c r="E727" s="69" t="s">
        <v>1171</v>
      </c>
      <c r="F727" s="69">
        <v>2</v>
      </c>
      <c r="G727" s="69" t="s">
        <v>1417</v>
      </c>
      <c r="H727" s="69">
        <v>1</v>
      </c>
      <c r="I727" s="69" t="s">
        <v>299</v>
      </c>
      <c r="J727" s="69">
        <f>COUNTIF('SUIVI DES VERIFICATIONS'!$A$3:$A$912,'Liste détentions mat2k'!$A727)</f>
        <v>1</v>
      </c>
      <c r="K727" s="70" t="e">
        <f>VLOOKUP('Liste détentions mat2k'!$A727,#REF!,13,FALSE)</f>
        <v>#REF!</v>
      </c>
    </row>
    <row r="728" spans="1:11">
      <c r="A728" s="63" t="str">
        <f>CONCATENATE('Liste détentions mat2k'!$B728,"-",'Liste détentions mat2k'!$D728,"-",'Liste détentions mat2k'!$F728,"-",'Liste détentions mat2k'!$H728)</f>
        <v>43258-50-2-2</v>
      </c>
      <c r="B728" s="72">
        <v>43258</v>
      </c>
      <c r="C728" s="65" t="s">
        <v>400</v>
      </c>
      <c r="D728" s="65">
        <v>50</v>
      </c>
      <c r="E728" s="65" t="s">
        <v>1171</v>
      </c>
      <c r="F728" s="65">
        <v>2</v>
      </c>
      <c r="G728" s="65" t="s">
        <v>1417</v>
      </c>
      <c r="H728" s="65">
        <v>2</v>
      </c>
      <c r="I728" s="65" t="s">
        <v>403</v>
      </c>
      <c r="J728" s="65">
        <f>COUNTIF('SUIVI DES VERIFICATIONS'!$A$3:$A$912,'Liste détentions mat2k'!$A728)</f>
        <v>1</v>
      </c>
      <c r="K728" s="66" t="e">
        <f>VLOOKUP('Liste détentions mat2k'!$A728,#REF!,13,FALSE)</f>
        <v>#REF!</v>
      </c>
    </row>
    <row r="729" spans="1:11">
      <c r="A729" s="67" t="str">
        <f>CONCATENATE('Liste détentions mat2k'!$B729,"-",'Liste détentions mat2k'!$D729,"-",'Liste détentions mat2k'!$F729,"-",'Liste détentions mat2k'!$H729)</f>
        <v>43258-50-2-3</v>
      </c>
      <c r="B729" s="71">
        <v>43258</v>
      </c>
      <c r="C729" s="69" t="s">
        <v>400</v>
      </c>
      <c r="D729" s="69">
        <v>50</v>
      </c>
      <c r="E729" s="69" t="s">
        <v>1171</v>
      </c>
      <c r="F729" s="69">
        <v>2</v>
      </c>
      <c r="G729" s="69" t="s">
        <v>1417</v>
      </c>
      <c r="H729" s="69">
        <v>3</v>
      </c>
      <c r="I729" s="69" t="s">
        <v>404</v>
      </c>
      <c r="J729" s="69">
        <f>COUNTIF('SUIVI DES VERIFICATIONS'!$A$3:$A$912,'Liste détentions mat2k'!$A729)</f>
        <v>1</v>
      </c>
      <c r="K729" s="70" t="e">
        <f>VLOOKUP('Liste détentions mat2k'!$A729,#REF!,13,FALSE)</f>
        <v>#REF!</v>
      </c>
    </row>
    <row r="730" spans="1:11">
      <c r="A730" s="63" t="str">
        <f>CONCATENATE('Liste détentions mat2k'!$B730,"-",'Liste détentions mat2k'!$D730,"-",'Liste détentions mat2k'!$F730,"-",'Liste détentions mat2k'!$H730)</f>
        <v>43258-50-2-4</v>
      </c>
      <c r="B730" s="72">
        <v>43258</v>
      </c>
      <c r="C730" s="65" t="s">
        <v>400</v>
      </c>
      <c r="D730" s="65">
        <v>50</v>
      </c>
      <c r="E730" s="65" t="s">
        <v>1171</v>
      </c>
      <c r="F730" s="65">
        <v>2</v>
      </c>
      <c r="G730" s="65" t="s">
        <v>1417</v>
      </c>
      <c r="H730" s="65">
        <v>4</v>
      </c>
      <c r="I730" s="65" t="s">
        <v>405</v>
      </c>
      <c r="J730" s="65">
        <f>COUNTIF('SUIVI DES VERIFICATIONS'!$A$3:$A$912,'Liste détentions mat2k'!$A730)</f>
        <v>1</v>
      </c>
      <c r="K730" s="66" t="e">
        <f>VLOOKUP('Liste détentions mat2k'!$A730,#REF!,13,FALSE)</f>
        <v>#REF!</v>
      </c>
    </row>
    <row r="731" spans="1:11">
      <c r="A731" s="67" t="str">
        <f>CONCATENATE('Liste détentions mat2k'!$B731,"-",'Liste détentions mat2k'!$D731,"-",'Liste détentions mat2k'!$F731,"-",'Liste détentions mat2k'!$H731)</f>
        <v>43258-50-3-0</v>
      </c>
      <c r="B731" s="71">
        <v>43258</v>
      </c>
      <c r="C731" s="69" t="s">
        <v>400</v>
      </c>
      <c r="D731" s="69">
        <v>50</v>
      </c>
      <c r="E731" s="69" t="s">
        <v>1171</v>
      </c>
      <c r="F731" s="69">
        <v>3</v>
      </c>
      <c r="G731" s="69" t="s">
        <v>1418</v>
      </c>
      <c r="H731" s="69">
        <v>0</v>
      </c>
      <c r="I731" s="69" t="s">
        <v>406</v>
      </c>
      <c r="J731" s="69">
        <f>COUNTIF('SUIVI DES VERIFICATIONS'!$A$3:$A$912,'Liste détentions mat2k'!$A731)</f>
        <v>1</v>
      </c>
      <c r="K731" s="70" t="e">
        <f>VLOOKUP('Liste détentions mat2k'!$A731,#REF!,13,FALSE)</f>
        <v>#REF!</v>
      </c>
    </row>
    <row r="732" spans="1:11">
      <c r="A732" s="63" t="str">
        <f>CONCATENATE('Liste détentions mat2k'!$B732,"-",'Liste détentions mat2k'!$D732,"-",'Liste détentions mat2k'!$F732,"-",'Liste détentions mat2k'!$H732)</f>
        <v>43258-50-3-1</v>
      </c>
      <c r="B732" s="72">
        <v>43258</v>
      </c>
      <c r="C732" s="65" t="s">
        <v>400</v>
      </c>
      <c r="D732" s="65">
        <v>50</v>
      </c>
      <c r="E732" s="65" t="s">
        <v>1171</v>
      </c>
      <c r="F732" s="65">
        <v>3</v>
      </c>
      <c r="G732" s="65" t="s">
        <v>1418</v>
      </c>
      <c r="H732" s="65">
        <v>1</v>
      </c>
      <c r="I732" s="65" t="s">
        <v>407</v>
      </c>
      <c r="J732" s="65">
        <f>COUNTIF('SUIVI DES VERIFICATIONS'!$A$3:$A$912,'Liste détentions mat2k'!$A732)</f>
        <v>1</v>
      </c>
      <c r="K732" s="66" t="e">
        <f>VLOOKUP('Liste détentions mat2k'!$A732,#REF!,13,FALSE)</f>
        <v>#REF!</v>
      </c>
    </row>
    <row r="733" spans="1:11">
      <c r="A733" s="67" t="str">
        <f>CONCATENATE('Liste détentions mat2k'!$B733,"-",'Liste détentions mat2k'!$D733,"-",'Liste détentions mat2k'!$F733,"-",'Liste détentions mat2k'!$H733)</f>
        <v>43258-50-3-2</v>
      </c>
      <c r="B733" s="71">
        <v>43258</v>
      </c>
      <c r="C733" s="69" t="s">
        <v>400</v>
      </c>
      <c r="D733" s="69">
        <v>50</v>
      </c>
      <c r="E733" s="69" t="s">
        <v>1171</v>
      </c>
      <c r="F733" s="69">
        <v>3</v>
      </c>
      <c r="G733" s="69" t="s">
        <v>1418</v>
      </c>
      <c r="H733" s="69">
        <v>2</v>
      </c>
      <c r="I733" s="69" t="s">
        <v>408</v>
      </c>
      <c r="J733" s="69">
        <f>COUNTIF('SUIVI DES VERIFICATIONS'!$A$3:$A$912,'Liste détentions mat2k'!$A733)</f>
        <v>1</v>
      </c>
      <c r="K733" s="70" t="e">
        <f>VLOOKUP('Liste détentions mat2k'!$A733,#REF!,13,FALSE)</f>
        <v>#REF!</v>
      </c>
    </row>
    <row r="734" spans="1:11">
      <c r="A734" s="63" t="str">
        <f>CONCATENATE('Liste détentions mat2k'!$B734,"-",'Liste détentions mat2k'!$D734,"-",'Liste détentions mat2k'!$F734,"-",'Liste détentions mat2k'!$H734)</f>
        <v>43258-50-3-3</v>
      </c>
      <c r="B734" s="72">
        <v>43258</v>
      </c>
      <c r="C734" s="65" t="s">
        <v>400</v>
      </c>
      <c r="D734" s="65">
        <v>50</v>
      </c>
      <c r="E734" s="65" t="s">
        <v>1171</v>
      </c>
      <c r="F734" s="65">
        <v>3</v>
      </c>
      <c r="G734" s="65" t="s">
        <v>1418</v>
      </c>
      <c r="H734" s="65">
        <v>3</v>
      </c>
      <c r="I734" s="65" t="s">
        <v>56</v>
      </c>
      <c r="J734" s="65">
        <f>COUNTIF('SUIVI DES VERIFICATIONS'!$A$3:$A$912,'Liste détentions mat2k'!$A734)</f>
        <v>1</v>
      </c>
      <c r="K734" s="66" t="e">
        <f>VLOOKUP('Liste détentions mat2k'!$A734,#REF!,13,FALSE)</f>
        <v>#REF!</v>
      </c>
    </row>
    <row r="735" spans="1:11">
      <c r="A735" s="67" t="str">
        <f>CONCATENATE('Liste détentions mat2k'!$B735,"-",'Liste détentions mat2k'!$D735,"-",'Liste détentions mat2k'!$F735,"-",'Liste détentions mat2k'!$H735)</f>
        <v>43258-50-3-4</v>
      </c>
      <c r="B735" s="71">
        <v>43258</v>
      </c>
      <c r="C735" s="69" t="s">
        <v>400</v>
      </c>
      <c r="D735" s="69">
        <v>50</v>
      </c>
      <c r="E735" s="69" t="s">
        <v>1171</v>
      </c>
      <c r="F735" s="69">
        <v>3</v>
      </c>
      <c r="G735" s="69" t="s">
        <v>1418</v>
      </c>
      <c r="H735" s="69">
        <v>4</v>
      </c>
      <c r="I735" s="69" t="s">
        <v>409</v>
      </c>
      <c r="J735" s="69">
        <f>COUNTIF('SUIVI DES VERIFICATIONS'!$A$3:$A$912,'Liste détentions mat2k'!$A735)</f>
        <v>1</v>
      </c>
      <c r="K735" s="70" t="e">
        <f>VLOOKUP('Liste détentions mat2k'!$A735,#REF!,13,FALSE)</f>
        <v>#REF!</v>
      </c>
    </row>
    <row r="736" spans="1:11">
      <c r="A736" s="63" t="str">
        <f>CONCATENATE('Liste détentions mat2k'!$B736,"-",'Liste détentions mat2k'!$D736,"-",'Liste détentions mat2k'!$F736,"-",'Liste détentions mat2k'!$H736)</f>
        <v>43258-50-4-0</v>
      </c>
      <c r="B736" s="72">
        <v>43258</v>
      </c>
      <c r="C736" s="65" t="s">
        <v>400</v>
      </c>
      <c r="D736" s="65">
        <v>50</v>
      </c>
      <c r="E736" s="65" t="s">
        <v>1171</v>
      </c>
      <c r="F736" s="65">
        <v>4</v>
      </c>
      <c r="G736" s="65" t="s">
        <v>410</v>
      </c>
      <c r="H736" s="65">
        <v>0</v>
      </c>
      <c r="I736" s="65" t="s">
        <v>410</v>
      </c>
      <c r="J736" s="65">
        <f>COUNTIF('SUIVI DES VERIFICATIONS'!$A$3:$A$912,'Liste détentions mat2k'!$A736)</f>
        <v>1</v>
      </c>
      <c r="K736" s="66" t="e">
        <f>VLOOKUP('Liste détentions mat2k'!$A736,#REF!,13,FALSE)</f>
        <v>#REF!</v>
      </c>
    </row>
    <row r="737" spans="1:11">
      <c r="A737" s="67" t="str">
        <f>CONCATENATE('Liste détentions mat2k'!$B737,"-",'Liste détentions mat2k'!$D737,"-",'Liste détentions mat2k'!$F737,"-",'Liste détentions mat2k'!$H737)</f>
        <v>43258-50-5-0</v>
      </c>
      <c r="B737" s="71">
        <v>43258</v>
      </c>
      <c r="C737" s="69" t="s">
        <v>400</v>
      </c>
      <c r="D737" s="69">
        <v>50</v>
      </c>
      <c r="E737" s="69" t="s">
        <v>1171</v>
      </c>
      <c r="F737" s="69">
        <v>5</v>
      </c>
      <c r="G737" s="69" t="s">
        <v>1419</v>
      </c>
      <c r="H737" s="69">
        <v>0</v>
      </c>
      <c r="I737" s="69" t="s">
        <v>65</v>
      </c>
      <c r="J737" s="69">
        <f>COUNTIF('SUIVI DES VERIFICATIONS'!$A$3:$A$912,'Liste détentions mat2k'!$A737)</f>
        <v>1</v>
      </c>
      <c r="K737" s="70" t="e">
        <f>VLOOKUP('Liste détentions mat2k'!$A737,#REF!,13,FALSE)</f>
        <v>#REF!</v>
      </c>
    </row>
    <row r="738" spans="1:11">
      <c r="A738" s="63" t="str">
        <f>CONCATENATE('Liste détentions mat2k'!$B738,"-",'Liste détentions mat2k'!$D738,"-",'Liste détentions mat2k'!$F738,"-",'Liste détentions mat2k'!$H738)</f>
        <v>43258-50-5-2</v>
      </c>
      <c r="B738" s="72">
        <v>43258</v>
      </c>
      <c r="C738" s="65" t="s">
        <v>400</v>
      </c>
      <c r="D738" s="65">
        <v>50</v>
      </c>
      <c r="E738" s="65" t="s">
        <v>1171</v>
      </c>
      <c r="F738" s="65">
        <v>5</v>
      </c>
      <c r="G738" s="65" t="s">
        <v>1419</v>
      </c>
      <c r="H738" s="65">
        <v>2</v>
      </c>
      <c r="I738" s="65" t="s">
        <v>53</v>
      </c>
      <c r="J738" s="65">
        <f>COUNTIF('SUIVI DES VERIFICATIONS'!$A$3:$A$912,'Liste détentions mat2k'!$A738)</f>
        <v>1</v>
      </c>
      <c r="K738" s="66" t="e">
        <f>VLOOKUP('Liste détentions mat2k'!$A738,#REF!,13,FALSE)</f>
        <v>#REF!</v>
      </c>
    </row>
    <row r="739" spans="1:11">
      <c r="A739" s="67" t="str">
        <f>CONCATENATE('Liste détentions mat2k'!$B739,"-",'Liste détentions mat2k'!$D739,"-",'Liste détentions mat2k'!$F739,"-",'Liste détentions mat2k'!$H739)</f>
        <v>43258-50-5-3</v>
      </c>
      <c r="B739" s="71">
        <v>43258</v>
      </c>
      <c r="C739" s="69" t="s">
        <v>400</v>
      </c>
      <c r="D739" s="69">
        <v>50</v>
      </c>
      <c r="E739" s="69" t="s">
        <v>1171</v>
      </c>
      <c r="F739" s="69">
        <v>5</v>
      </c>
      <c r="G739" s="69" t="s">
        <v>1419</v>
      </c>
      <c r="H739" s="69">
        <v>3</v>
      </c>
      <c r="I739" s="69" t="s">
        <v>67</v>
      </c>
      <c r="J739" s="69">
        <f>COUNTIF('SUIVI DES VERIFICATIONS'!$A$3:$A$912,'Liste détentions mat2k'!$A739)</f>
        <v>1</v>
      </c>
      <c r="K739" s="70" t="e">
        <f>VLOOKUP('Liste détentions mat2k'!$A739,#REF!,13,FALSE)</f>
        <v>#REF!</v>
      </c>
    </row>
    <row r="740" spans="1:11">
      <c r="A740" s="63" t="str">
        <f>CONCATENATE('Liste détentions mat2k'!$B740,"-",'Liste détentions mat2k'!$D740,"-",'Liste détentions mat2k'!$F740,"-",'Liste détentions mat2k'!$H740)</f>
        <v>43258-50-5-7</v>
      </c>
      <c r="B740" s="72">
        <v>43258</v>
      </c>
      <c r="C740" s="65" t="s">
        <v>400</v>
      </c>
      <c r="D740" s="65">
        <v>50</v>
      </c>
      <c r="E740" s="65" t="s">
        <v>1171</v>
      </c>
      <c r="F740" s="65">
        <v>5</v>
      </c>
      <c r="G740" s="65" t="s">
        <v>1419</v>
      </c>
      <c r="H740" s="65">
        <v>7</v>
      </c>
      <c r="I740" s="65" t="s">
        <v>302</v>
      </c>
      <c r="J740" s="65">
        <f>COUNTIF('SUIVI DES VERIFICATIONS'!$A$3:$A$912,'Liste détentions mat2k'!$A740)</f>
        <v>1</v>
      </c>
      <c r="K740" s="66" t="e">
        <f>VLOOKUP('Liste détentions mat2k'!$A740,#REF!,13,FALSE)</f>
        <v>#REF!</v>
      </c>
    </row>
    <row r="741" spans="1:11">
      <c r="A741" s="67" t="str">
        <f>CONCATENATE('Liste détentions mat2k'!$B741,"-",'Liste détentions mat2k'!$D741,"-",'Liste détentions mat2k'!$F741,"-",'Liste détentions mat2k'!$H741)</f>
        <v>43258-50-6-3</v>
      </c>
      <c r="B741" s="71">
        <v>43258</v>
      </c>
      <c r="C741" s="69" t="s">
        <v>400</v>
      </c>
      <c r="D741" s="69">
        <v>50</v>
      </c>
      <c r="E741" s="69" t="s">
        <v>1171</v>
      </c>
      <c r="F741" s="69">
        <v>6</v>
      </c>
      <c r="G741" s="69" t="s">
        <v>1420</v>
      </c>
      <c r="H741" s="69">
        <v>3</v>
      </c>
      <c r="I741" s="69" t="s">
        <v>53</v>
      </c>
      <c r="J741" s="69">
        <f>COUNTIF('SUIVI DES VERIFICATIONS'!$A$3:$A$912,'Liste détentions mat2k'!$A741)</f>
        <v>1</v>
      </c>
      <c r="K741" s="70" t="e">
        <f>VLOOKUP('Liste détentions mat2k'!$A741,#REF!,13,FALSE)</f>
        <v>#REF!</v>
      </c>
    </row>
    <row r="742" spans="1:11">
      <c r="A742" s="63" t="str">
        <f>CONCATENATE('Liste détentions mat2k'!$B742,"-",'Liste détentions mat2k'!$D742,"-",'Liste détentions mat2k'!$F742,"-",'Liste détentions mat2k'!$H742)</f>
        <v>43258-50-6-4</v>
      </c>
      <c r="B742" s="72">
        <v>43258</v>
      </c>
      <c r="C742" s="65" t="s">
        <v>400</v>
      </c>
      <c r="D742" s="65">
        <v>50</v>
      </c>
      <c r="E742" s="65" t="s">
        <v>1171</v>
      </c>
      <c r="F742" s="65">
        <v>6</v>
      </c>
      <c r="G742" s="65" t="s">
        <v>1420</v>
      </c>
      <c r="H742" s="65">
        <v>4</v>
      </c>
      <c r="I742" s="65" t="s">
        <v>302</v>
      </c>
      <c r="J742" s="65">
        <f>COUNTIF('SUIVI DES VERIFICATIONS'!$A$3:$A$912,'Liste détentions mat2k'!$A742)</f>
        <v>1</v>
      </c>
      <c r="K742" s="66" t="e">
        <f>VLOOKUP('Liste détentions mat2k'!$A742,#REF!,13,FALSE)</f>
        <v>#REF!</v>
      </c>
    </row>
    <row r="743" spans="1:11">
      <c r="A743" s="67" t="str">
        <f>CONCATENATE('Liste détentions mat2k'!$B743,"-",'Liste détentions mat2k'!$D743,"-",'Liste détentions mat2k'!$F743,"-",'Liste détentions mat2k'!$H743)</f>
        <v>43258-50-6-5</v>
      </c>
      <c r="B743" s="71">
        <v>43258</v>
      </c>
      <c r="C743" s="69" t="s">
        <v>400</v>
      </c>
      <c r="D743" s="69">
        <v>50</v>
      </c>
      <c r="E743" s="69" t="s">
        <v>1171</v>
      </c>
      <c r="F743" s="69">
        <v>6</v>
      </c>
      <c r="G743" s="69" t="s">
        <v>1420</v>
      </c>
      <c r="H743" s="69">
        <v>5</v>
      </c>
      <c r="I743" s="69" t="s">
        <v>67</v>
      </c>
      <c r="J743" s="69">
        <f>COUNTIF('SUIVI DES VERIFICATIONS'!$A$3:$A$912,'Liste détentions mat2k'!$A743)</f>
        <v>1</v>
      </c>
      <c r="K743" s="70" t="e">
        <f>VLOOKUP('Liste détentions mat2k'!$A743,#REF!,13,FALSE)</f>
        <v>#REF!</v>
      </c>
    </row>
    <row r="744" spans="1:11">
      <c r="A744" s="63" t="str">
        <f>CONCATENATE('Liste détentions mat2k'!$B744,"-",'Liste détentions mat2k'!$D744,"-",'Liste détentions mat2k'!$F744,"-",'Liste détentions mat2k'!$H744)</f>
        <v>43258-50-6-7</v>
      </c>
      <c r="B744" s="72">
        <v>43258</v>
      </c>
      <c r="C744" s="65" t="s">
        <v>400</v>
      </c>
      <c r="D744" s="65">
        <v>50</v>
      </c>
      <c r="E744" s="65" t="s">
        <v>1171</v>
      </c>
      <c r="F744" s="65">
        <v>6</v>
      </c>
      <c r="G744" s="65" t="s">
        <v>1420</v>
      </c>
      <c r="H744" s="65">
        <v>7</v>
      </c>
      <c r="I744" s="65" t="s">
        <v>63</v>
      </c>
      <c r="J744" s="65">
        <f>COUNTIF('SUIVI DES VERIFICATIONS'!$A$3:$A$912,'Liste détentions mat2k'!$A744)</f>
        <v>1</v>
      </c>
      <c r="K744" s="66" t="e">
        <f>VLOOKUP('Liste détentions mat2k'!$A744,#REF!,13,FALSE)</f>
        <v>#REF!</v>
      </c>
    </row>
    <row r="745" spans="1:11">
      <c r="A745" s="67" t="str">
        <f>CONCATENATE('Liste détentions mat2k'!$B745,"-",'Liste détentions mat2k'!$D745,"-",'Liste détentions mat2k'!$F745,"-",'Liste détentions mat2k'!$H745)</f>
        <v>43258-50-6-8</v>
      </c>
      <c r="B745" s="71">
        <v>43258</v>
      </c>
      <c r="C745" s="69" t="s">
        <v>400</v>
      </c>
      <c r="D745" s="69">
        <v>50</v>
      </c>
      <c r="E745" s="69" t="s">
        <v>1171</v>
      </c>
      <c r="F745" s="69">
        <v>6</v>
      </c>
      <c r="G745" s="69" t="s">
        <v>1420</v>
      </c>
      <c r="H745" s="69">
        <v>8</v>
      </c>
      <c r="I745" s="69" t="s">
        <v>65</v>
      </c>
      <c r="J745" s="69">
        <f>COUNTIF('SUIVI DES VERIFICATIONS'!$A$3:$A$912,'Liste détentions mat2k'!$A745)</f>
        <v>1</v>
      </c>
      <c r="K745" s="70" t="e">
        <f>VLOOKUP('Liste détentions mat2k'!$A745,#REF!,13,FALSE)</f>
        <v>#REF!</v>
      </c>
    </row>
    <row r="746" spans="1:11">
      <c r="A746" s="63" t="str">
        <f>CONCATENATE('Liste détentions mat2k'!$B746,"-",'Liste détentions mat2k'!$D746,"-",'Liste détentions mat2k'!$F746,"-",'Liste détentions mat2k'!$H746)</f>
        <v>43258-50-7-0</v>
      </c>
      <c r="B746" s="72">
        <v>43258</v>
      </c>
      <c r="C746" s="65" t="s">
        <v>400</v>
      </c>
      <c r="D746" s="65">
        <v>50</v>
      </c>
      <c r="E746" s="65" t="s">
        <v>1171</v>
      </c>
      <c r="F746" s="65">
        <v>7</v>
      </c>
      <c r="G746" s="65" t="s">
        <v>1179</v>
      </c>
      <c r="H746" s="65">
        <v>0</v>
      </c>
      <c r="I746" s="65" t="s">
        <v>62</v>
      </c>
      <c r="J746" s="65">
        <f>COUNTIF('SUIVI DES VERIFICATIONS'!$A$3:$A$912,'Liste détentions mat2k'!$A746)</f>
        <v>1</v>
      </c>
      <c r="K746" s="66" t="e">
        <f>VLOOKUP('Liste détentions mat2k'!$A746,#REF!,13,FALSE)</f>
        <v>#REF!</v>
      </c>
    </row>
    <row r="747" spans="1:11">
      <c r="A747" s="67" t="str">
        <f>CONCATENATE('Liste détentions mat2k'!$B747,"-",'Liste détentions mat2k'!$D747,"-",'Liste détentions mat2k'!$F747,"-",'Liste détentions mat2k'!$H747)</f>
        <v>43258-50-7-1</v>
      </c>
      <c r="B747" s="71">
        <v>43258</v>
      </c>
      <c r="C747" s="69" t="s">
        <v>400</v>
      </c>
      <c r="D747" s="69">
        <v>50</v>
      </c>
      <c r="E747" s="69" t="s">
        <v>1171</v>
      </c>
      <c r="F747" s="69">
        <v>7</v>
      </c>
      <c r="G747" s="69" t="s">
        <v>1179</v>
      </c>
      <c r="H747" s="69">
        <v>1</v>
      </c>
      <c r="I747" s="69" t="s">
        <v>411</v>
      </c>
      <c r="J747" s="69">
        <f>COUNTIF('SUIVI DES VERIFICATIONS'!$A$3:$A$912,'Liste détentions mat2k'!$A747)</f>
        <v>1</v>
      </c>
      <c r="K747" s="70" t="e">
        <f>VLOOKUP('Liste détentions mat2k'!$A747,#REF!,13,FALSE)</f>
        <v>#REF!</v>
      </c>
    </row>
    <row r="748" spans="1:11">
      <c r="A748" s="63" t="str">
        <f>CONCATENATE('Liste détentions mat2k'!$B748,"-",'Liste détentions mat2k'!$D748,"-",'Liste détentions mat2k'!$F748,"-",'Liste détentions mat2k'!$H748)</f>
        <v>43258-50-7-2</v>
      </c>
      <c r="B748" s="72">
        <v>43258</v>
      </c>
      <c r="C748" s="65" t="s">
        <v>400</v>
      </c>
      <c r="D748" s="65">
        <v>50</v>
      </c>
      <c r="E748" s="65" t="s">
        <v>1171</v>
      </c>
      <c r="F748" s="65">
        <v>7</v>
      </c>
      <c r="G748" s="65" t="s">
        <v>1179</v>
      </c>
      <c r="H748" s="65">
        <v>2</v>
      </c>
      <c r="I748" s="65" t="s">
        <v>66</v>
      </c>
      <c r="J748" s="65">
        <f>COUNTIF('SUIVI DES VERIFICATIONS'!$A$3:$A$912,'Liste détentions mat2k'!$A748)</f>
        <v>1</v>
      </c>
      <c r="K748" s="66" t="e">
        <f>VLOOKUP('Liste détentions mat2k'!$A748,#REF!,13,FALSE)</f>
        <v>#REF!</v>
      </c>
    </row>
    <row r="749" spans="1:11">
      <c r="A749" s="67" t="str">
        <f>CONCATENATE('Liste détentions mat2k'!$B749,"-",'Liste détentions mat2k'!$D749,"-",'Liste détentions mat2k'!$F749,"-",'Liste détentions mat2k'!$H749)</f>
        <v>43258-50-8-0</v>
      </c>
      <c r="B749" s="71">
        <v>43258</v>
      </c>
      <c r="C749" s="69" t="s">
        <v>400</v>
      </c>
      <c r="D749" s="69">
        <v>50</v>
      </c>
      <c r="E749" s="69" t="s">
        <v>1171</v>
      </c>
      <c r="F749" s="69">
        <v>8</v>
      </c>
      <c r="G749" s="69" t="s">
        <v>108</v>
      </c>
      <c r="H749" s="69">
        <v>0</v>
      </c>
      <c r="I749" s="69" t="s">
        <v>108</v>
      </c>
      <c r="J749" s="69">
        <f>COUNTIF('SUIVI DES VERIFICATIONS'!$A$3:$A$912,'Liste détentions mat2k'!$A749)</f>
        <v>1</v>
      </c>
      <c r="K749" s="70" t="e">
        <f>VLOOKUP('Liste détentions mat2k'!$A749,#REF!,13,FALSE)</f>
        <v>#REF!</v>
      </c>
    </row>
    <row r="750" spans="1:11">
      <c r="A750" s="63" t="str">
        <f>CONCATENATE('Liste détentions mat2k'!$B750,"-",'Liste détentions mat2k'!$D750,"-",'Liste détentions mat2k'!$F750,"-",'Liste détentions mat2k'!$H750)</f>
        <v>43258-50-9-0</v>
      </c>
      <c r="B750" s="72">
        <v>43258</v>
      </c>
      <c r="C750" s="65" t="s">
        <v>400</v>
      </c>
      <c r="D750" s="65">
        <v>50</v>
      </c>
      <c r="E750" s="65" t="s">
        <v>1171</v>
      </c>
      <c r="F750" s="65">
        <v>9</v>
      </c>
      <c r="G750" s="65" t="s">
        <v>1421</v>
      </c>
      <c r="H750" s="65">
        <v>0</v>
      </c>
      <c r="I750" s="65" t="s">
        <v>1518</v>
      </c>
      <c r="J750" s="65">
        <f>COUNTIF('SUIVI DES VERIFICATIONS'!$A$3:$A$912,'Liste détentions mat2k'!$A750)</f>
        <v>0</v>
      </c>
      <c r="K750" s="66" t="e">
        <f>VLOOKUP('Liste détentions mat2k'!$A750,#REF!,13,FALSE)</f>
        <v>#REF!</v>
      </c>
    </row>
    <row r="751" spans="1:11">
      <c r="A751" s="67" t="str">
        <f>CONCATENATE('Liste détentions mat2k'!$B751,"-",'Liste détentions mat2k'!$D751,"-",'Liste détentions mat2k'!$F751,"-",'Liste détentions mat2k'!$H751)</f>
        <v>43258-50-9-1</v>
      </c>
      <c r="B751" s="71">
        <v>43258</v>
      </c>
      <c r="C751" s="69" t="s">
        <v>400</v>
      </c>
      <c r="D751" s="69">
        <v>50</v>
      </c>
      <c r="E751" s="69" t="s">
        <v>1171</v>
      </c>
      <c r="F751" s="69">
        <v>9</v>
      </c>
      <c r="G751" s="69" t="s">
        <v>1421</v>
      </c>
      <c r="H751" s="69">
        <v>1</v>
      </c>
      <c r="I751" s="69" t="s">
        <v>78</v>
      </c>
      <c r="J751" s="69">
        <f>COUNTIF('SUIVI DES VERIFICATIONS'!$A$3:$A$912,'Liste détentions mat2k'!$A751)</f>
        <v>1</v>
      </c>
      <c r="K751" s="70" t="e">
        <f>VLOOKUP('Liste détentions mat2k'!$A751,#REF!,13,FALSE)</f>
        <v>#REF!</v>
      </c>
    </row>
    <row r="752" spans="1:11">
      <c r="A752" s="63" t="str">
        <f>CONCATENATE('Liste détentions mat2k'!$B752,"-",'Liste détentions mat2k'!$D752,"-",'Liste détentions mat2k'!$F752,"-",'Liste détentions mat2k'!$H752)</f>
        <v>43258-50-9-2</v>
      </c>
      <c r="B752" s="72">
        <v>43258</v>
      </c>
      <c r="C752" s="65" t="s">
        <v>400</v>
      </c>
      <c r="D752" s="65">
        <v>50</v>
      </c>
      <c r="E752" s="65" t="s">
        <v>1171</v>
      </c>
      <c r="F752" s="65">
        <v>9</v>
      </c>
      <c r="G752" s="65" t="s">
        <v>1421</v>
      </c>
      <c r="H752" s="65">
        <v>2</v>
      </c>
      <c r="I752" s="65" t="s">
        <v>302</v>
      </c>
      <c r="J752" s="65">
        <f>COUNTIF('SUIVI DES VERIFICATIONS'!$A$3:$A$912,'Liste détentions mat2k'!$A752)</f>
        <v>1</v>
      </c>
      <c r="K752" s="66" t="e">
        <f>VLOOKUP('Liste détentions mat2k'!$A752,#REF!,13,FALSE)</f>
        <v>#REF!</v>
      </c>
    </row>
    <row r="753" spans="1:11">
      <c r="A753" s="67" t="str">
        <f>CONCATENATE('Liste détentions mat2k'!$B753,"-",'Liste détentions mat2k'!$D753,"-",'Liste détentions mat2k'!$F753,"-",'Liste détentions mat2k'!$H753)</f>
        <v>43258-50-9-3</v>
      </c>
      <c r="B753" s="71">
        <v>43258</v>
      </c>
      <c r="C753" s="69" t="s">
        <v>400</v>
      </c>
      <c r="D753" s="69">
        <v>50</v>
      </c>
      <c r="E753" s="69" t="s">
        <v>1171</v>
      </c>
      <c r="F753" s="69">
        <v>9</v>
      </c>
      <c r="G753" s="69" t="s">
        <v>1421</v>
      </c>
      <c r="H753" s="69">
        <v>3</v>
      </c>
      <c r="I753" s="69" t="s">
        <v>58</v>
      </c>
      <c r="J753" s="69">
        <f>COUNTIF('SUIVI DES VERIFICATIONS'!$A$3:$A$912,'Liste détentions mat2k'!$A753)</f>
        <v>1</v>
      </c>
      <c r="K753" s="70" t="e">
        <f>VLOOKUP('Liste détentions mat2k'!$A753,#REF!,13,FALSE)</f>
        <v>#REF!</v>
      </c>
    </row>
    <row r="754" spans="1:11">
      <c r="A754" s="63" t="str">
        <f>CONCATENATE('Liste détentions mat2k'!$B754,"-",'Liste détentions mat2k'!$D754,"-",'Liste détentions mat2k'!$F754,"-",'Liste détentions mat2k'!$H754)</f>
        <v>43258-50-9-4</v>
      </c>
      <c r="B754" s="72">
        <v>43258</v>
      </c>
      <c r="C754" s="65" t="s">
        <v>400</v>
      </c>
      <c r="D754" s="65">
        <v>50</v>
      </c>
      <c r="E754" s="65" t="s">
        <v>1171</v>
      </c>
      <c r="F754" s="65">
        <v>9</v>
      </c>
      <c r="G754" s="65" t="s">
        <v>1421</v>
      </c>
      <c r="H754" s="65">
        <v>4</v>
      </c>
      <c r="I754" s="65" t="s">
        <v>70</v>
      </c>
      <c r="J754" s="65">
        <f>COUNTIF('SUIVI DES VERIFICATIONS'!$A$3:$A$912,'Liste détentions mat2k'!$A754)</f>
        <v>1</v>
      </c>
      <c r="K754" s="66" t="e">
        <f>VLOOKUP('Liste détentions mat2k'!$A754,#REF!,13,FALSE)</f>
        <v>#REF!</v>
      </c>
    </row>
    <row r="755" spans="1:11">
      <c r="A755" s="67" t="str">
        <f>CONCATENATE('Liste détentions mat2k'!$B755,"-",'Liste détentions mat2k'!$D755,"-",'Liste détentions mat2k'!$F755,"-",'Liste détentions mat2k'!$H755)</f>
        <v>43278-52--1</v>
      </c>
      <c r="B755" s="71">
        <v>43278</v>
      </c>
      <c r="C755" s="69" t="s">
        <v>412</v>
      </c>
      <c r="D755" s="69">
        <v>52</v>
      </c>
      <c r="E755" s="69" t="s">
        <v>1422</v>
      </c>
      <c r="F755" s="69"/>
      <c r="G755" s="69"/>
      <c r="H755" s="69">
        <v>1</v>
      </c>
      <c r="I755" s="69" t="s">
        <v>1217</v>
      </c>
      <c r="J755" s="69">
        <f>COUNTIF('SUIVI DES VERIFICATIONS'!$A$3:$A$912,'Liste détentions mat2k'!$A755)</f>
        <v>0</v>
      </c>
      <c r="K755" s="70" t="e">
        <f>VLOOKUP('Liste détentions mat2k'!$A755,#REF!,13,FALSE)</f>
        <v>#REF!</v>
      </c>
    </row>
    <row r="756" spans="1:11">
      <c r="A756" s="63" t="str">
        <f>CONCATENATE('Liste détentions mat2k'!$B756,"-",'Liste détentions mat2k'!$D756,"-",'Liste détentions mat2k'!$F756,"-",'Liste détentions mat2k'!$H756)</f>
        <v>43278-52--6</v>
      </c>
      <c r="B756" s="72">
        <v>43278</v>
      </c>
      <c r="C756" s="65" t="s">
        <v>412</v>
      </c>
      <c r="D756" s="65">
        <v>52</v>
      </c>
      <c r="E756" s="65" t="s">
        <v>1422</v>
      </c>
      <c r="F756" s="65"/>
      <c r="G756" s="65"/>
      <c r="H756" s="65">
        <v>6</v>
      </c>
      <c r="I756" s="65" t="s">
        <v>50</v>
      </c>
      <c r="J756" s="65">
        <f>COUNTIF('SUIVI DES VERIFICATIONS'!$A$3:$A$912,'Liste détentions mat2k'!$A756)</f>
        <v>1</v>
      </c>
      <c r="K756" s="66" t="e">
        <f>VLOOKUP('Liste détentions mat2k'!$A756,#REF!,13,FALSE)</f>
        <v>#REF!</v>
      </c>
    </row>
    <row r="757" spans="1:11">
      <c r="A757" s="67" t="str">
        <f>CONCATENATE('Liste détentions mat2k'!$B757,"-",'Liste détentions mat2k'!$D757,"-",'Liste détentions mat2k'!$F757,"-",'Liste détentions mat2k'!$H757)</f>
        <v>43278-52--8</v>
      </c>
      <c r="B757" s="71">
        <v>43278</v>
      </c>
      <c r="C757" s="69" t="s">
        <v>412</v>
      </c>
      <c r="D757" s="69">
        <v>52</v>
      </c>
      <c r="E757" s="69" t="s">
        <v>1422</v>
      </c>
      <c r="F757" s="69"/>
      <c r="G757" s="69"/>
      <c r="H757" s="69">
        <v>8</v>
      </c>
      <c r="I757" s="69" t="s">
        <v>1423</v>
      </c>
      <c r="J757" s="69">
        <f>COUNTIF('SUIVI DES VERIFICATIONS'!$A$3:$A$912,'Liste détentions mat2k'!$A757)</f>
        <v>0</v>
      </c>
      <c r="K757" s="70" t="e">
        <f>VLOOKUP('Liste détentions mat2k'!$A757,#REF!,13,FALSE)</f>
        <v>#REF!</v>
      </c>
    </row>
    <row r="758" spans="1:11">
      <c r="A758" s="63" t="str">
        <f>CONCATENATE('Liste détentions mat2k'!$B758,"-",'Liste détentions mat2k'!$D758,"-",'Liste détentions mat2k'!$F758,"-",'Liste détentions mat2k'!$H758)</f>
        <v>43278-52--9</v>
      </c>
      <c r="B758" s="72">
        <v>43278</v>
      </c>
      <c r="C758" s="65" t="s">
        <v>412</v>
      </c>
      <c r="D758" s="65">
        <v>52</v>
      </c>
      <c r="E758" s="65" t="s">
        <v>1422</v>
      </c>
      <c r="F758" s="65"/>
      <c r="G758" s="65"/>
      <c r="H758" s="65">
        <v>9</v>
      </c>
      <c r="I758" s="65" t="s">
        <v>49</v>
      </c>
      <c r="J758" s="65">
        <f>COUNTIF('SUIVI DES VERIFICATIONS'!$A$3:$A$912,'Liste détentions mat2k'!$A758)</f>
        <v>1</v>
      </c>
      <c r="K758" s="66" t="e">
        <f>VLOOKUP('Liste détentions mat2k'!$A758,#REF!,13,FALSE)</f>
        <v>#REF!</v>
      </c>
    </row>
    <row r="759" spans="1:11">
      <c r="A759" s="67" t="str">
        <f>CONCATENATE('Liste détentions mat2k'!$B759,"-",'Liste détentions mat2k'!$D759,"-",'Liste détentions mat2k'!$F759,"-",'Liste détentions mat2k'!$H759)</f>
        <v>43278-52--10</v>
      </c>
      <c r="B759" s="71">
        <v>43278</v>
      </c>
      <c r="C759" s="69" t="s">
        <v>412</v>
      </c>
      <c r="D759" s="69">
        <v>52</v>
      </c>
      <c r="E759" s="69" t="s">
        <v>1422</v>
      </c>
      <c r="F759" s="69"/>
      <c r="G759" s="69"/>
      <c r="H759" s="69">
        <v>10</v>
      </c>
      <c r="I759" s="69" t="s">
        <v>1424</v>
      </c>
      <c r="J759" s="69">
        <f>COUNTIF('SUIVI DES VERIFICATIONS'!$A$3:$A$912,'Liste détentions mat2k'!$A759)</f>
        <v>0</v>
      </c>
      <c r="K759" s="70" t="e">
        <f>VLOOKUP('Liste détentions mat2k'!$A759,#REF!,13,FALSE)</f>
        <v>#REF!</v>
      </c>
    </row>
    <row r="760" spans="1:11">
      <c r="A760" s="63" t="str">
        <f>CONCATENATE('Liste détentions mat2k'!$B760,"-",'Liste détentions mat2k'!$D760,"-",'Liste détentions mat2k'!$F760,"-",'Liste détentions mat2k'!$H760)</f>
        <v>43278-54-0-1</v>
      </c>
      <c r="B760" s="72">
        <v>43278</v>
      </c>
      <c r="C760" s="65" t="s">
        <v>412</v>
      </c>
      <c r="D760" s="65">
        <v>54</v>
      </c>
      <c r="E760" s="65" t="s">
        <v>1425</v>
      </c>
      <c r="F760" s="65">
        <v>0</v>
      </c>
      <c r="G760" s="65" t="s">
        <v>1425</v>
      </c>
      <c r="H760" s="65">
        <v>1</v>
      </c>
      <c r="I760" s="65" t="s">
        <v>48</v>
      </c>
      <c r="J760" s="65">
        <f>COUNTIF('SUIVI DES VERIFICATIONS'!$A$3:$A$912,'Liste détentions mat2k'!$A760)</f>
        <v>1</v>
      </c>
      <c r="K760" s="66" t="e">
        <f>VLOOKUP('Liste détentions mat2k'!$A760,#REF!,13,FALSE)</f>
        <v>#REF!</v>
      </c>
    </row>
    <row r="761" spans="1:11">
      <c r="A761" s="67" t="str">
        <f>CONCATENATE('Liste détentions mat2k'!$B761,"-",'Liste détentions mat2k'!$D761,"-",'Liste détentions mat2k'!$F761,"-",'Liste détentions mat2k'!$H761)</f>
        <v>43278-54-0-2</v>
      </c>
      <c r="B761" s="71">
        <v>43278</v>
      </c>
      <c r="C761" s="69" t="s">
        <v>412</v>
      </c>
      <c r="D761" s="69">
        <v>54</v>
      </c>
      <c r="E761" s="69" t="s">
        <v>1425</v>
      </c>
      <c r="F761" s="69">
        <v>0</v>
      </c>
      <c r="G761" s="69" t="s">
        <v>1425</v>
      </c>
      <c r="H761" s="69">
        <v>2</v>
      </c>
      <c r="I761" s="69" t="s">
        <v>70</v>
      </c>
      <c r="J761" s="69">
        <f>COUNTIF('SUIVI DES VERIFICATIONS'!$A$3:$A$912,'Liste détentions mat2k'!$A761)</f>
        <v>1</v>
      </c>
      <c r="K761" s="70" t="e">
        <f>VLOOKUP('Liste détentions mat2k'!$A761,#REF!,13,FALSE)</f>
        <v>#REF!</v>
      </c>
    </row>
    <row r="762" spans="1:11">
      <c r="A762" s="63" t="str">
        <f>CONCATENATE('Liste détentions mat2k'!$B762,"-",'Liste détentions mat2k'!$D762,"-",'Liste détentions mat2k'!$F762,"-",'Liste détentions mat2k'!$H762)</f>
        <v>43278-54-0-3</v>
      </c>
      <c r="B762" s="72">
        <v>43278</v>
      </c>
      <c r="C762" s="65" t="s">
        <v>412</v>
      </c>
      <c r="D762" s="65">
        <v>54</v>
      </c>
      <c r="E762" s="65" t="s">
        <v>1425</v>
      </c>
      <c r="F762" s="65">
        <v>0</v>
      </c>
      <c r="G762" s="65" t="s">
        <v>1425</v>
      </c>
      <c r="H762" s="65">
        <v>3</v>
      </c>
      <c r="I762" s="65" t="s">
        <v>50</v>
      </c>
      <c r="J762" s="65">
        <f>COUNTIF('SUIVI DES VERIFICATIONS'!$A$3:$A$912,'Liste détentions mat2k'!$A762)</f>
        <v>1</v>
      </c>
      <c r="K762" s="66" t="e">
        <f>VLOOKUP('Liste détentions mat2k'!$A762,#REF!,13,FALSE)</f>
        <v>#REF!</v>
      </c>
    </row>
    <row r="763" spans="1:11">
      <c r="A763" s="67" t="str">
        <f>CONCATENATE('Liste détentions mat2k'!$B763,"-",'Liste détentions mat2k'!$D763,"-",'Liste détentions mat2k'!$F763,"-",'Liste détentions mat2k'!$H763)</f>
        <v>43278-54-0-4</v>
      </c>
      <c r="B763" s="71">
        <v>43278</v>
      </c>
      <c r="C763" s="69" t="s">
        <v>412</v>
      </c>
      <c r="D763" s="69">
        <v>54</v>
      </c>
      <c r="E763" s="69" t="s">
        <v>1425</v>
      </c>
      <c r="F763" s="69">
        <v>0</v>
      </c>
      <c r="G763" s="69" t="s">
        <v>1425</v>
      </c>
      <c r="H763" s="69">
        <v>4</v>
      </c>
      <c r="I763" s="69" t="s">
        <v>1426</v>
      </c>
      <c r="J763" s="69">
        <f>COUNTIF('SUIVI DES VERIFICATIONS'!$A$3:$A$912,'Liste détentions mat2k'!$A763)</f>
        <v>0</v>
      </c>
      <c r="K763" s="70" t="e">
        <f>VLOOKUP('Liste détentions mat2k'!$A763,#REF!,13,FALSE)</f>
        <v>#REF!</v>
      </c>
    </row>
    <row r="764" spans="1:11">
      <c r="A764" s="63" t="str">
        <f>CONCATENATE('Liste détentions mat2k'!$B764,"-",'Liste détentions mat2k'!$D764,"-",'Liste détentions mat2k'!$F764,"-",'Liste détentions mat2k'!$H764)</f>
        <v>43278-54-0-6</v>
      </c>
      <c r="B764" s="72">
        <v>43278</v>
      </c>
      <c r="C764" s="65" t="s">
        <v>412</v>
      </c>
      <c r="D764" s="65">
        <v>54</v>
      </c>
      <c r="E764" s="65" t="s">
        <v>1425</v>
      </c>
      <c r="F764" s="65">
        <v>0</v>
      </c>
      <c r="G764" s="65" t="s">
        <v>1425</v>
      </c>
      <c r="H764" s="65">
        <v>6</v>
      </c>
      <c r="I764" s="65" t="s">
        <v>1427</v>
      </c>
      <c r="J764" s="65">
        <f>COUNTIF('SUIVI DES VERIFICATIONS'!$A$3:$A$912,'Liste détentions mat2k'!$A764)</f>
        <v>0</v>
      </c>
      <c r="K764" s="66" t="e">
        <f>VLOOKUP('Liste détentions mat2k'!$A764,#REF!,13,FALSE)</f>
        <v>#REF!</v>
      </c>
    </row>
    <row r="765" spans="1:11">
      <c r="A765" s="67" t="str">
        <f>CONCATENATE('Liste détentions mat2k'!$B765,"-",'Liste détentions mat2k'!$D765,"-",'Liste détentions mat2k'!$F765,"-",'Liste détentions mat2k'!$H765)</f>
        <v>43278-54-1-5</v>
      </c>
      <c r="B765" s="71">
        <v>43278</v>
      </c>
      <c r="C765" s="69" t="s">
        <v>412</v>
      </c>
      <c r="D765" s="69">
        <v>54</v>
      </c>
      <c r="E765" s="69" t="s">
        <v>1425</v>
      </c>
      <c r="F765" s="69">
        <v>1</v>
      </c>
      <c r="G765" s="69" t="s">
        <v>1428</v>
      </c>
      <c r="H765" s="69">
        <v>5</v>
      </c>
      <c r="I765" s="69" t="s">
        <v>140</v>
      </c>
      <c r="J765" s="69">
        <f>COUNTIF('SUIVI DES VERIFICATIONS'!$A$3:$A$912,'Liste détentions mat2k'!$A765)</f>
        <v>1</v>
      </c>
      <c r="K765" s="70" t="e">
        <f>VLOOKUP('Liste détentions mat2k'!$A765,#REF!,13,FALSE)</f>
        <v>#REF!</v>
      </c>
    </row>
    <row r="766" spans="1:11">
      <c r="A766" s="63" t="str">
        <f>CONCATENATE('Liste détentions mat2k'!$B766,"-",'Liste détentions mat2k'!$D766,"-",'Liste détentions mat2k'!$F766,"-",'Liste détentions mat2k'!$H766)</f>
        <v>43278-54-1-7</v>
      </c>
      <c r="B766" s="72">
        <v>43278</v>
      </c>
      <c r="C766" s="65" t="s">
        <v>412</v>
      </c>
      <c r="D766" s="65">
        <v>54</v>
      </c>
      <c r="E766" s="65" t="s">
        <v>1425</v>
      </c>
      <c r="F766" s="65">
        <v>1</v>
      </c>
      <c r="G766" s="65" t="s">
        <v>1428</v>
      </c>
      <c r="H766" s="65">
        <v>7</v>
      </c>
      <c r="I766" s="65" t="s">
        <v>413</v>
      </c>
      <c r="J766" s="65">
        <f>COUNTIF('SUIVI DES VERIFICATIONS'!$A$3:$A$912,'Liste détentions mat2k'!$A766)</f>
        <v>1</v>
      </c>
      <c r="K766" s="66" t="e">
        <f>VLOOKUP('Liste détentions mat2k'!$A766,#REF!,13,FALSE)</f>
        <v>#REF!</v>
      </c>
    </row>
    <row r="767" spans="1:11">
      <c r="A767" s="67" t="str">
        <f>CONCATENATE('Liste détentions mat2k'!$B767,"-",'Liste détentions mat2k'!$D767,"-",'Liste détentions mat2k'!$F767,"-",'Liste détentions mat2k'!$H767)</f>
        <v>43278-54-1-9</v>
      </c>
      <c r="B767" s="71">
        <v>43278</v>
      </c>
      <c r="C767" s="69" t="s">
        <v>412</v>
      </c>
      <c r="D767" s="69">
        <v>54</v>
      </c>
      <c r="E767" s="69" t="s">
        <v>1425</v>
      </c>
      <c r="F767" s="69">
        <v>1</v>
      </c>
      <c r="G767" s="69" t="s">
        <v>1428</v>
      </c>
      <c r="H767" s="69">
        <v>9</v>
      </c>
      <c r="I767" s="69" t="s">
        <v>414</v>
      </c>
      <c r="J767" s="69">
        <f>COUNTIF('SUIVI DES VERIFICATIONS'!$A$3:$A$912,'Liste détentions mat2k'!$A767)</f>
        <v>1</v>
      </c>
      <c r="K767" s="70" t="e">
        <f>VLOOKUP('Liste détentions mat2k'!$A767,#REF!,13,FALSE)</f>
        <v>#REF!</v>
      </c>
    </row>
    <row r="768" spans="1:11">
      <c r="A768" s="63" t="str">
        <f>CONCATENATE('Liste détentions mat2k'!$B768,"-",'Liste détentions mat2k'!$D768,"-",'Liste détentions mat2k'!$F768,"-",'Liste détentions mat2k'!$H768)</f>
        <v>43278-54-2-2</v>
      </c>
      <c r="B768" s="72">
        <v>43278</v>
      </c>
      <c r="C768" s="65" t="s">
        <v>412</v>
      </c>
      <c r="D768" s="65">
        <v>54</v>
      </c>
      <c r="E768" s="65" t="s">
        <v>1425</v>
      </c>
      <c r="F768" s="65">
        <v>2</v>
      </c>
      <c r="G768" s="65" t="s">
        <v>1429</v>
      </c>
      <c r="H768" s="65">
        <v>2</v>
      </c>
      <c r="I768" s="65" t="s">
        <v>1430</v>
      </c>
      <c r="J768" s="65">
        <f>COUNTIF('SUIVI DES VERIFICATIONS'!$A$3:$A$912,'Liste détentions mat2k'!$A768)</f>
        <v>0</v>
      </c>
      <c r="K768" s="66" t="e">
        <f>VLOOKUP('Liste détentions mat2k'!$A768,#REF!,13,FALSE)</f>
        <v>#REF!</v>
      </c>
    </row>
    <row r="769" spans="1:11">
      <c r="A769" s="67" t="str">
        <f>CONCATENATE('Liste détentions mat2k'!$B769,"-",'Liste détentions mat2k'!$D769,"-",'Liste détentions mat2k'!$F769,"-",'Liste détentions mat2k'!$H769)</f>
        <v>43278-54-2-3</v>
      </c>
      <c r="B769" s="71">
        <v>43278</v>
      </c>
      <c r="C769" s="69" t="s">
        <v>412</v>
      </c>
      <c r="D769" s="69">
        <v>54</v>
      </c>
      <c r="E769" s="69" t="s">
        <v>1425</v>
      </c>
      <c r="F769" s="69">
        <v>2</v>
      </c>
      <c r="G769" s="69" t="s">
        <v>1429</v>
      </c>
      <c r="H769" s="69">
        <v>3</v>
      </c>
      <c r="I769" s="69" t="s">
        <v>414</v>
      </c>
      <c r="J769" s="69">
        <f>COUNTIF('SUIVI DES VERIFICATIONS'!$A$3:$A$912,'Liste détentions mat2k'!$A769)</f>
        <v>1</v>
      </c>
      <c r="K769" s="70" t="e">
        <f>VLOOKUP('Liste détentions mat2k'!$A769,#REF!,13,FALSE)</f>
        <v>#REF!</v>
      </c>
    </row>
    <row r="770" spans="1:11">
      <c r="A770" s="63" t="str">
        <f>CONCATENATE('Liste détentions mat2k'!$B770,"-",'Liste détentions mat2k'!$D770,"-",'Liste détentions mat2k'!$F770,"-",'Liste détentions mat2k'!$H770)</f>
        <v>43278-54-3-0</v>
      </c>
      <c r="B770" s="72">
        <v>43278</v>
      </c>
      <c r="C770" s="65" t="s">
        <v>412</v>
      </c>
      <c r="D770" s="65">
        <v>54</v>
      </c>
      <c r="E770" s="65" t="s">
        <v>1425</v>
      </c>
      <c r="F770" s="65">
        <v>3</v>
      </c>
      <c r="G770" s="65" t="s">
        <v>1431</v>
      </c>
      <c r="H770" s="65">
        <v>0</v>
      </c>
      <c r="I770" s="65" t="s">
        <v>415</v>
      </c>
      <c r="J770" s="65">
        <f>COUNTIF('SUIVI DES VERIFICATIONS'!$A$3:$A$912,'Liste détentions mat2k'!$A770)</f>
        <v>1</v>
      </c>
      <c r="K770" s="66" t="e">
        <f>VLOOKUP('Liste détentions mat2k'!$A770,#REF!,13,FALSE)</f>
        <v>#REF!</v>
      </c>
    </row>
    <row r="771" spans="1:11">
      <c r="A771" s="67" t="str">
        <f>CONCATENATE('Liste détentions mat2k'!$B771,"-",'Liste détentions mat2k'!$D771,"-",'Liste détentions mat2k'!$F771,"-",'Liste détentions mat2k'!$H771)</f>
        <v>43278-60--0</v>
      </c>
      <c r="B771" s="71">
        <v>43278</v>
      </c>
      <c r="C771" s="69" t="s">
        <v>412</v>
      </c>
      <c r="D771" s="69">
        <v>60</v>
      </c>
      <c r="E771" s="69" t="s">
        <v>1432</v>
      </c>
      <c r="F771" s="69"/>
      <c r="G771" s="69"/>
      <c r="H771" s="69">
        <v>0</v>
      </c>
      <c r="I771" s="69" t="s">
        <v>416</v>
      </c>
      <c r="J771" s="69">
        <f>COUNTIF('SUIVI DES VERIFICATIONS'!$A$3:$A$912,'Liste détentions mat2k'!$A771)</f>
        <v>1</v>
      </c>
      <c r="K771" s="70" t="e">
        <f>VLOOKUP('Liste détentions mat2k'!$A771,#REF!,13,FALSE)</f>
        <v>#REF!</v>
      </c>
    </row>
    <row r="772" spans="1:11">
      <c r="A772" s="63" t="str">
        <f>CONCATENATE('Liste détentions mat2k'!$B772,"-",'Liste détentions mat2k'!$D772,"-",'Liste détentions mat2k'!$F772,"-",'Liste détentions mat2k'!$H772)</f>
        <v>43278-60--2</v>
      </c>
      <c r="B772" s="72">
        <v>43278</v>
      </c>
      <c r="C772" s="65" t="s">
        <v>412</v>
      </c>
      <c r="D772" s="65">
        <v>60</v>
      </c>
      <c r="E772" s="65" t="s">
        <v>1432</v>
      </c>
      <c r="F772" s="65"/>
      <c r="G772" s="65"/>
      <c r="H772" s="65">
        <v>2</v>
      </c>
      <c r="I772" s="65" t="s">
        <v>417</v>
      </c>
      <c r="J772" s="65">
        <f>COUNTIF('SUIVI DES VERIFICATIONS'!$A$3:$A$912,'Liste détentions mat2k'!$A772)</f>
        <v>1</v>
      </c>
      <c r="K772" s="66" t="e">
        <f>VLOOKUP('Liste détentions mat2k'!$A772,#REF!,13,FALSE)</f>
        <v>#REF!</v>
      </c>
    </row>
    <row r="773" spans="1:11">
      <c r="A773" s="67" t="str">
        <f>CONCATENATE('Liste détentions mat2k'!$B773,"-",'Liste détentions mat2k'!$D773,"-",'Liste détentions mat2k'!$F773,"-",'Liste détentions mat2k'!$H773)</f>
        <v>43278-60--3</v>
      </c>
      <c r="B773" s="71">
        <v>43278</v>
      </c>
      <c r="C773" s="69" t="s">
        <v>412</v>
      </c>
      <c r="D773" s="69">
        <v>60</v>
      </c>
      <c r="E773" s="69" t="s">
        <v>1432</v>
      </c>
      <c r="F773" s="69"/>
      <c r="G773" s="69"/>
      <c r="H773" s="69">
        <v>3</v>
      </c>
      <c r="I773" s="69" t="s">
        <v>418</v>
      </c>
      <c r="J773" s="69">
        <f>COUNTIF('SUIVI DES VERIFICATIONS'!$A$3:$A$912,'Liste détentions mat2k'!$A773)</f>
        <v>1</v>
      </c>
      <c r="K773" s="70" t="e">
        <f>VLOOKUP('Liste détentions mat2k'!$A773,#REF!,13,FALSE)</f>
        <v>#REF!</v>
      </c>
    </row>
    <row r="774" spans="1:11">
      <c r="A774" s="63" t="str">
        <f>CONCATENATE('Liste détentions mat2k'!$B774,"-",'Liste détentions mat2k'!$D774,"-",'Liste détentions mat2k'!$F774,"-",'Liste détentions mat2k'!$H774)</f>
        <v>43278-60--4</v>
      </c>
      <c r="B774" s="72">
        <v>43278</v>
      </c>
      <c r="C774" s="65" t="s">
        <v>412</v>
      </c>
      <c r="D774" s="65">
        <v>60</v>
      </c>
      <c r="E774" s="65" t="s">
        <v>1432</v>
      </c>
      <c r="F774" s="65"/>
      <c r="G774" s="65"/>
      <c r="H774" s="65">
        <v>4</v>
      </c>
      <c r="I774" s="65" t="s">
        <v>50</v>
      </c>
      <c r="J774" s="65">
        <f>COUNTIF('SUIVI DES VERIFICATIONS'!$A$3:$A$912,'Liste détentions mat2k'!$A774)</f>
        <v>1</v>
      </c>
      <c r="K774" s="66" t="e">
        <f>VLOOKUP('Liste détentions mat2k'!$A774,#REF!,13,FALSE)</f>
        <v>#REF!</v>
      </c>
    </row>
    <row r="775" spans="1:11">
      <c r="A775" s="67" t="str">
        <f>CONCATENATE('Liste détentions mat2k'!$B775,"-",'Liste détentions mat2k'!$D775,"-",'Liste détentions mat2k'!$F775,"-",'Liste détentions mat2k'!$H775)</f>
        <v>43278-61--0</v>
      </c>
      <c r="B775" s="71">
        <v>43278</v>
      </c>
      <c r="C775" s="69" t="s">
        <v>412</v>
      </c>
      <c r="D775" s="69">
        <v>61</v>
      </c>
      <c r="E775" s="69" t="s">
        <v>1433</v>
      </c>
      <c r="F775" s="69"/>
      <c r="G775" s="69"/>
      <c r="H775" s="69">
        <v>0</v>
      </c>
      <c r="I775" s="69" t="s">
        <v>416</v>
      </c>
      <c r="J775" s="69">
        <f>COUNTIF('SUIVI DES VERIFICATIONS'!$A$3:$A$912,'Liste détentions mat2k'!$A775)</f>
        <v>1</v>
      </c>
      <c r="K775" s="70" t="e">
        <f>VLOOKUP('Liste détentions mat2k'!$A775,#REF!,13,FALSE)</f>
        <v>#REF!</v>
      </c>
    </row>
    <row r="776" spans="1:11">
      <c r="A776" s="63" t="str">
        <f>CONCATENATE('Liste détentions mat2k'!$B776,"-",'Liste détentions mat2k'!$D776,"-",'Liste détentions mat2k'!$F776,"-",'Liste détentions mat2k'!$H776)</f>
        <v>43278-61--2</v>
      </c>
      <c r="B776" s="72">
        <v>43278</v>
      </c>
      <c r="C776" s="65" t="s">
        <v>412</v>
      </c>
      <c r="D776" s="65">
        <v>61</v>
      </c>
      <c r="E776" s="65" t="s">
        <v>1433</v>
      </c>
      <c r="F776" s="65"/>
      <c r="G776" s="65"/>
      <c r="H776" s="65">
        <v>2</v>
      </c>
      <c r="I776" s="65" t="s">
        <v>419</v>
      </c>
      <c r="J776" s="65">
        <f>COUNTIF('SUIVI DES VERIFICATIONS'!$A$3:$A$912,'Liste détentions mat2k'!$A776)</f>
        <v>1</v>
      </c>
      <c r="K776" s="66" t="e">
        <f>VLOOKUP('Liste détentions mat2k'!$A776,#REF!,13,FALSE)</f>
        <v>#REF!</v>
      </c>
    </row>
    <row r="777" spans="1:11">
      <c r="A777" s="67" t="str">
        <f>CONCATENATE('Liste détentions mat2k'!$B777,"-",'Liste détentions mat2k'!$D777,"-",'Liste détentions mat2k'!$F777,"-",'Liste détentions mat2k'!$H777)</f>
        <v>43278-61--3</v>
      </c>
      <c r="B777" s="71">
        <v>43278</v>
      </c>
      <c r="C777" s="69" t="s">
        <v>412</v>
      </c>
      <c r="D777" s="69">
        <v>61</v>
      </c>
      <c r="E777" s="69" t="s">
        <v>1433</v>
      </c>
      <c r="F777" s="69"/>
      <c r="G777" s="69"/>
      <c r="H777" s="69">
        <v>3</v>
      </c>
      <c r="I777" s="69" t="s">
        <v>418</v>
      </c>
      <c r="J777" s="69">
        <f>COUNTIF('SUIVI DES VERIFICATIONS'!$A$3:$A$912,'Liste détentions mat2k'!$A777)</f>
        <v>1</v>
      </c>
      <c r="K777" s="70" t="e">
        <f>VLOOKUP('Liste détentions mat2k'!$A777,#REF!,13,FALSE)</f>
        <v>#REF!</v>
      </c>
    </row>
    <row r="778" spans="1:11">
      <c r="A778" s="63" t="str">
        <f>CONCATENATE('Liste détentions mat2k'!$B778,"-",'Liste détentions mat2k'!$D778,"-",'Liste détentions mat2k'!$F778,"-",'Liste détentions mat2k'!$H778)</f>
        <v>43278-61--4</v>
      </c>
      <c r="B778" s="72">
        <v>43278</v>
      </c>
      <c r="C778" s="65" t="s">
        <v>412</v>
      </c>
      <c r="D778" s="65">
        <v>61</v>
      </c>
      <c r="E778" s="65" t="s">
        <v>1433</v>
      </c>
      <c r="F778" s="65"/>
      <c r="G778" s="65"/>
      <c r="H778" s="65">
        <v>4</v>
      </c>
      <c r="I778" s="65" t="s">
        <v>50</v>
      </c>
      <c r="J778" s="65">
        <f>COUNTIF('SUIVI DES VERIFICATIONS'!$A$3:$A$912,'Liste détentions mat2k'!$A778)</f>
        <v>1</v>
      </c>
      <c r="K778" s="66" t="e">
        <f>VLOOKUP('Liste détentions mat2k'!$A778,#REF!,13,FALSE)</f>
        <v>#REF!</v>
      </c>
    </row>
    <row r="779" spans="1:11">
      <c r="A779" s="67" t="str">
        <f>CONCATENATE('Liste détentions mat2k'!$B779,"-",'Liste détentions mat2k'!$D779,"-",'Liste détentions mat2k'!$F779,"-",'Liste détentions mat2k'!$H779)</f>
        <v>43278-62--0</v>
      </c>
      <c r="B779" s="71">
        <v>43278</v>
      </c>
      <c r="C779" s="69" t="s">
        <v>412</v>
      </c>
      <c r="D779" s="69">
        <v>62</v>
      </c>
      <c r="E779" s="69" t="s">
        <v>1434</v>
      </c>
      <c r="F779" s="69"/>
      <c r="G779" s="69"/>
      <c r="H779" s="69">
        <v>0</v>
      </c>
      <c r="I779" s="69" t="s">
        <v>416</v>
      </c>
      <c r="J779" s="69">
        <f>COUNTIF('SUIVI DES VERIFICATIONS'!$A$3:$A$912,'Liste détentions mat2k'!$A779)</f>
        <v>1</v>
      </c>
      <c r="K779" s="70" t="e">
        <f>VLOOKUP('Liste détentions mat2k'!$A779,#REF!,13,FALSE)</f>
        <v>#REF!</v>
      </c>
    </row>
    <row r="780" spans="1:11">
      <c r="A780" s="63" t="str">
        <f>CONCATENATE('Liste détentions mat2k'!$B780,"-",'Liste détentions mat2k'!$D780,"-",'Liste détentions mat2k'!$F780,"-",'Liste détentions mat2k'!$H780)</f>
        <v>43278-62--2</v>
      </c>
      <c r="B780" s="72">
        <v>43278</v>
      </c>
      <c r="C780" s="65" t="s">
        <v>412</v>
      </c>
      <c r="D780" s="65">
        <v>62</v>
      </c>
      <c r="E780" s="65" t="s">
        <v>1434</v>
      </c>
      <c r="F780" s="65"/>
      <c r="G780" s="65"/>
      <c r="H780" s="65">
        <v>2</v>
      </c>
      <c r="I780" s="65" t="s">
        <v>417</v>
      </c>
      <c r="J780" s="65">
        <f>COUNTIF('SUIVI DES VERIFICATIONS'!$A$3:$A$912,'Liste détentions mat2k'!$A780)</f>
        <v>1</v>
      </c>
      <c r="K780" s="66" t="e">
        <f>VLOOKUP('Liste détentions mat2k'!$A780,#REF!,13,FALSE)</f>
        <v>#REF!</v>
      </c>
    </row>
    <row r="781" spans="1:11">
      <c r="A781" s="67" t="str">
        <f>CONCATENATE('Liste détentions mat2k'!$B781,"-",'Liste détentions mat2k'!$D781,"-",'Liste détentions mat2k'!$F781,"-",'Liste détentions mat2k'!$H781)</f>
        <v>43278-62--3</v>
      </c>
      <c r="B781" s="71">
        <v>43278</v>
      </c>
      <c r="C781" s="69" t="s">
        <v>412</v>
      </c>
      <c r="D781" s="69">
        <v>62</v>
      </c>
      <c r="E781" s="69" t="s">
        <v>1434</v>
      </c>
      <c r="F781" s="69"/>
      <c r="G781" s="69"/>
      <c r="H781" s="69">
        <v>3</v>
      </c>
      <c r="I781" s="69" t="s">
        <v>420</v>
      </c>
      <c r="J781" s="69">
        <f>COUNTIF('SUIVI DES VERIFICATIONS'!$A$3:$A$912,'Liste détentions mat2k'!$A781)</f>
        <v>1</v>
      </c>
      <c r="K781" s="70" t="e">
        <f>VLOOKUP('Liste détentions mat2k'!$A781,#REF!,13,FALSE)</f>
        <v>#REF!</v>
      </c>
    </row>
    <row r="782" spans="1:11">
      <c r="A782" s="63" t="str">
        <f>CONCATENATE('Liste détentions mat2k'!$B782,"-",'Liste détentions mat2k'!$D782,"-",'Liste détentions mat2k'!$F782,"-",'Liste détentions mat2k'!$H782)</f>
        <v>43278-62--4</v>
      </c>
      <c r="B782" s="72">
        <v>43278</v>
      </c>
      <c r="C782" s="65" t="s">
        <v>412</v>
      </c>
      <c r="D782" s="65">
        <v>62</v>
      </c>
      <c r="E782" s="65" t="s">
        <v>1434</v>
      </c>
      <c r="F782" s="65"/>
      <c r="G782" s="65"/>
      <c r="H782" s="65">
        <v>4</v>
      </c>
      <c r="I782" s="65" t="s">
        <v>50</v>
      </c>
      <c r="J782" s="65">
        <f>COUNTIF('SUIVI DES VERIFICATIONS'!$A$3:$A$912,'Liste détentions mat2k'!$A782)</f>
        <v>1</v>
      </c>
      <c r="K782" s="66" t="e">
        <f>VLOOKUP('Liste détentions mat2k'!$A782,#REF!,13,FALSE)</f>
        <v>#REF!</v>
      </c>
    </row>
    <row r="783" spans="1:11">
      <c r="A783" s="67" t="str">
        <f>CONCATENATE('Liste détentions mat2k'!$B783,"-",'Liste détentions mat2k'!$D783,"-",'Liste détentions mat2k'!$F783,"-",'Liste détentions mat2k'!$H783)</f>
        <v>43278-63--0</v>
      </c>
      <c r="B783" s="71">
        <v>43278</v>
      </c>
      <c r="C783" s="69" t="s">
        <v>412</v>
      </c>
      <c r="D783" s="69">
        <v>63</v>
      </c>
      <c r="E783" s="69" t="s">
        <v>1435</v>
      </c>
      <c r="F783" s="69"/>
      <c r="G783" s="69"/>
      <c r="H783" s="69">
        <v>0</v>
      </c>
      <c r="I783" s="69" t="s">
        <v>416</v>
      </c>
      <c r="J783" s="69">
        <f>COUNTIF('SUIVI DES VERIFICATIONS'!$A$3:$A$912,'Liste détentions mat2k'!$A783)</f>
        <v>1</v>
      </c>
      <c r="K783" s="70" t="e">
        <f>VLOOKUP('Liste détentions mat2k'!$A783,#REF!,13,FALSE)</f>
        <v>#REF!</v>
      </c>
    </row>
    <row r="784" spans="1:11">
      <c r="A784" s="63" t="str">
        <f>CONCATENATE('Liste détentions mat2k'!$B784,"-",'Liste détentions mat2k'!$D784,"-",'Liste détentions mat2k'!$F784,"-",'Liste détentions mat2k'!$H784)</f>
        <v>43278-63--2</v>
      </c>
      <c r="B784" s="72">
        <v>43278</v>
      </c>
      <c r="C784" s="65" t="s">
        <v>412</v>
      </c>
      <c r="D784" s="65">
        <v>63</v>
      </c>
      <c r="E784" s="65" t="s">
        <v>1435</v>
      </c>
      <c r="F784" s="65"/>
      <c r="G784" s="65"/>
      <c r="H784" s="65">
        <v>2</v>
      </c>
      <c r="I784" s="65" t="s">
        <v>417</v>
      </c>
      <c r="J784" s="65">
        <f>COUNTIF('SUIVI DES VERIFICATIONS'!$A$3:$A$912,'Liste détentions mat2k'!$A784)</f>
        <v>1</v>
      </c>
      <c r="K784" s="66" t="e">
        <f>VLOOKUP('Liste détentions mat2k'!$A784,#REF!,13,FALSE)</f>
        <v>#REF!</v>
      </c>
    </row>
    <row r="785" spans="1:11">
      <c r="A785" s="67" t="str">
        <f>CONCATENATE('Liste détentions mat2k'!$B785,"-",'Liste détentions mat2k'!$D785,"-",'Liste détentions mat2k'!$F785,"-",'Liste détentions mat2k'!$H785)</f>
        <v>43278-63--3</v>
      </c>
      <c r="B785" s="71">
        <v>43278</v>
      </c>
      <c r="C785" s="69" t="s">
        <v>412</v>
      </c>
      <c r="D785" s="69">
        <v>63</v>
      </c>
      <c r="E785" s="69" t="s">
        <v>1435</v>
      </c>
      <c r="F785" s="69"/>
      <c r="G785" s="69"/>
      <c r="H785" s="69">
        <v>3</v>
      </c>
      <c r="I785" s="69" t="s">
        <v>421</v>
      </c>
      <c r="J785" s="69">
        <f>COUNTIF('SUIVI DES VERIFICATIONS'!$A$3:$A$912,'Liste détentions mat2k'!$A785)</f>
        <v>1</v>
      </c>
      <c r="K785" s="70" t="e">
        <f>VLOOKUP('Liste détentions mat2k'!$A785,#REF!,13,FALSE)</f>
        <v>#REF!</v>
      </c>
    </row>
    <row r="786" spans="1:11">
      <c r="A786" s="63" t="str">
        <f>CONCATENATE('Liste détentions mat2k'!$B786,"-",'Liste détentions mat2k'!$D786,"-",'Liste détentions mat2k'!$F786,"-",'Liste détentions mat2k'!$H786)</f>
        <v>43278-63--4</v>
      </c>
      <c r="B786" s="72">
        <v>43278</v>
      </c>
      <c r="C786" s="65" t="s">
        <v>412</v>
      </c>
      <c r="D786" s="65">
        <v>63</v>
      </c>
      <c r="E786" s="65" t="s">
        <v>1435</v>
      </c>
      <c r="F786" s="65"/>
      <c r="G786" s="65"/>
      <c r="H786" s="65">
        <v>4</v>
      </c>
      <c r="I786" s="65" t="s">
        <v>50</v>
      </c>
      <c r="J786" s="65">
        <f>COUNTIF('SUIVI DES VERIFICATIONS'!$A$3:$A$912,'Liste détentions mat2k'!$A786)</f>
        <v>1</v>
      </c>
      <c r="K786" s="66" t="e">
        <f>VLOOKUP('Liste détentions mat2k'!$A786,#REF!,13,FALSE)</f>
        <v>#REF!</v>
      </c>
    </row>
    <row r="787" spans="1:11">
      <c r="A787" s="67" t="str">
        <f>CONCATENATE('Liste détentions mat2k'!$B787,"-",'Liste détentions mat2k'!$D787,"-",'Liste détentions mat2k'!$F787,"-",'Liste détentions mat2k'!$H787)</f>
        <v>43278-64--0</v>
      </c>
      <c r="B787" s="71">
        <v>43278</v>
      </c>
      <c r="C787" s="69" t="s">
        <v>412</v>
      </c>
      <c r="D787" s="69">
        <v>64</v>
      </c>
      <c r="E787" s="69" t="s">
        <v>1436</v>
      </c>
      <c r="F787" s="69"/>
      <c r="G787" s="69"/>
      <c r="H787" s="69">
        <v>0</v>
      </c>
      <c r="I787" s="69" t="s">
        <v>416</v>
      </c>
      <c r="J787" s="69">
        <f>COUNTIF('SUIVI DES VERIFICATIONS'!$A$3:$A$912,'Liste détentions mat2k'!$A787)</f>
        <v>1</v>
      </c>
      <c r="K787" s="70" t="e">
        <f>VLOOKUP('Liste détentions mat2k'!$A787,#REF!,13,FALSE)</f>
        <v>#REF!</v>
      </c>
    </row>
    <row r="788" spans="1:11">
      <c r="A788" s="63" t="str">
        <f>CONCATENATE('Liste détentions mat2k'!$B788,"-",'Liste détentions mat2k'!$D788,"-",'Liste détentions mat2k'!$F788,"-",'Liste détentions mat2k'!$H788)</f>
        <v>43278-64--2</v>
      </c>
      <c r="B788" s="72">
        <v>43278</v>
      </c>
      <c r="C788" s="65" t="s">
        <v>412</v>
      </c>
      <c r="D788" s="65">
        <v>64</v>
      </c>
      <c r="E788" s="65" t="s">
        <v>1436</v>
      </c>
      <c r="F788" s="65"/>
      <c r="G788" s="65"/>
      <c r="H788" s="65">
        <v>2</v>
      </c>
      <c r="I788" s="65" t="s">
        <v>417</v>
      </c>
      <c r="J788" s="65">
        <f>COUNTIF('SUIVI DES VERIFICATIONS'!$A$3:$A$912,'Liste détentions mat2k'!$A788)</f>
        <v>1</v>
      </c>
      <c r="K788" s="66" t="e">
        <f>VLOOKUP('Liste détentions mat2k'!$A788,#REF!,13,FALSE)</f>
        <v>#REF!</v>
      </c>
    </row>
    <row r="789" spans="1:11">
      <c r="A789" s="67" t="str">
        <f>CONCATENATE('Liste détentions mat2k'!$B789,"-",'Liste détentions mat2k'!$D789,"-",'Liste détentions mat2k'!$F789,"-",'Liste détentions mat2k'!$H789)</f>
        <v>43278-64--3</v>
      </c>
      <c r="B789" s="71">
        <v>43278</v>
      </c>
      <c r="C789" s="69" t="s">
        <v>412</v>
      </c>
      <c r="D789" s="69">
        <v>64</v>
      </c>
      <c r="E789" s="69" t="s">
        <v>1436</v>
      </c>
      <c r="F789" s="69"/>
      <c r="G789" s="69"/>
      <c r="H789" s="69">
        <v>3</v>
      </c>
      <c r="I789" s="69" t="s">
        <v>418</v>
      </c>
      <c r="J789" s="69">
        <f>COUNTIF('SUIVI DES VERIFICATIONS'!$A$3:$A$912,'Liste détentions mat2k'!$A789)</f>
        <v>1</v>
      </c>
      <c r="K789" s="70" t="e">
        <f>VLOOKUP('Liste détentions mat2k'!$A789,#REF!,13,FALSE)</f>
        <v>#REF!</v>
      </c>
    </row>
    <row r="790" spans="1:11">
      <c r="A790" s="63" t="str">
        <f>CONCATENATE('Liste détentions mat2k'!$B790,"-",'Liste détentions mat2k'!$D790,"-",'Liste détentions mat2k'!$F790,"-",'Liste détentions mat2k'!$H790)</f>
        <v>43278-64--4</v>
      </c>
      <c r="B790" s="72">
        <v>43278</v>
      </c>
      <c r="C790" s="65" t="s">
        <v>412</v>
      </c>
      <c r="D790" s="65">
        <v>64</v>
      </c>
      <c r="E790" s="65" t="s">
        <v>1436</v>
      </c>
      <c r="F790" s="65"/>
      <c r="G790" s="65"/>
      <c r="H790" s="65">
        <v>4</v>
      </c>
      <c r="I790" s="65" t="s">
        <v>50</v>
      </c>
      <c r="J790" s="65">
        <f>COUNTIF('SUIVI DES VERIFICATIONS'!$A$3:$A$912,'Liste détentions mat2k'!$A790)</f>
        <v>1</v>
      </c>
      <c r="K790" s="66" t="e">
        <f>VLOOKUP('Liste détentions mat2k'!$A790,#REF!,13,FALSE)</f>
        <v>#REF!</v>
      </c>
    </row>
    <row r="791" spans="1:11">
      <c r="A791" s="67" t="str">
        <f>CONCATENATE('Liste détentions mat2k'!$B791,"-",'Liste détentions mat2k'!$D791,"-",'Liste détentions mat2k'!$F791,"-",'Liste détentions mat2k'!$H791)</f>
        <v>43278-65--0</v>
      </c>
      <c r="B791" s="71">
        <v>43278</v>
      </c>
      <c r="C791" s="69" t="s">
        <v>412</v>
      </c>
      <c r="D791" s="69">
        <v>65</v>
      </c>
      <c r="E791" s="69" t="s">
        <v>1437</v>
      </c>
      <c r="F791" s="69"/>
      <c r="G791" s="69"/>
      <c r="H791" s="69">
        <v>0</v>
      </c>
      <c r="I791" s="69" t="s">
        <v>416</v>
      </c>
      <c r="J791" s="69">
        <f>COUNTIF('SUIVI DES VERIFICATIONS'!$A$3:$A$912,'Liste détentions mat2k'!$A791)</f>
        <v>1</v>
      </c>
      <c r="K791" s="70" t="e">
        <f>VLOOKUP('Liste détentions mat2k'!$A791,#REF!,13,FALSE)</f>
        <v>#REF!</v>
      </c>
    </row>
    <row r="792" spans="1:11">
      <c r="A792" s="63" t="str">
        <f>CONCATENATE('Liste détentions mat2k'!$B792,"-",'Liste détentions mat2k'!$D792,"-",'Liste détentions mat2k'!$F792,"-",'Liste détentions mat2k'!$H792)</f>
        <v>43278-65--2</v>
      </c>
      <c r="B792" s="72">
        <v>43278</v>
      </c>
      <c r="C792" s="65" t="s">
        <v>412</v>
      </c>
      <c r="D792" s="65">
        <v>65</v>
      </c>
      <c r="E792" s="65" t="s">
        <v>1437</v>
      </c>
      <c r="F792" s="65"/>
      <c r="G792" s="65"/>
      <c r="H792" s="65">
        <v>2</v>
      </c>
      <c r="I792" s="65" t="s">
        <v>417</v>
      </c>
      <c r="J792" s="65">
        <f>COUNTIF('SUIVI DES VERIFICATIONS'!$A$3:$A$912,'Liste détentions mat2k'!$A792)</f>
        <v>1</v>
      </c>
      <c r="K792" s="66" t="e">
        <f>VLOOKUP('Liste détentions mat2k'!$A792,#REF!,13,FALSE)</f>
        <v>#REF!</v>
      </c>
    </row>
    <row r="793" spans="1:11">
      <c r="A793" s="67" t="str">
        <f>CONCATENATE('Liste détentions mat2k'!$B793,"-",'Liste détentions mat2k'!$D793,"-",'Liste détentions mat2k'!$F793,"-",'Liste détentions mat2k'!$H793)</f>
        <v>43278-65--3</v>
      </c>
      <c r="B793" s="71">
        <v>43278</v>
      </c>
      <c r="C793" s="69" t="s">
        <v>412</v>
      </c>
      <c r="D793" s="69">
        <v>65</v>
      </c>
      <c r="E793" s="69" t="s">
        <v>1437</v>
      </c>
      <c r="F793" s="69"/>
      <c r="G793" s="69"/>
      <c r="H793" s="69">
        <v>3</v>
      </c>
      <c r="I793" s="69" t="s">
        <v>418</v>
      </c>
      <c r="J793" s="69">
        <f>COUNTIF('SUIVI DES VERIFICATIONS'!$A$3:$A$912,'Liste détentions mat2k'!$A793)</f>
        <v>1</v>
      </c>
      <c r="K793" s="70" t="e">
        <f>VLOOKUP('Liste détentions mat2k'!$A793,#REF!,13,FALSE)</f>
        <v>#REF!</v>
      </c>
    </row>
    <row r="794" spans="1:11">
      <c r="A794" s="63" t="str">
        <f>CONCATENATE('Liste détentions mat2k'!$B794,"-",'Liste détentions mat2k'!$D794,"-",'Liste détentions mat2k'!$F794,"-",'Liste détentions mat2k'!$H794)</f>
        <v>43278-65--4</v>
      </c>
      <c r="B794" s="72">
        <v>43278</v>
      </c>
      <c r="C794" s="65" t="s">
        <v>412</v>
      </c>
      <c r="D794" s="65">
        <v>65</v>
      </c>
      <c r="E794" s="65" t="s">
        <v>1437</v>
      </c>
      <c r="F794" s="65"/>
      <c r="G794" s="65"/>
      <c r="H794" s="65">
        <v>4</v>
      </c>
      <c r="I794" s="65" t="s">
        <v>50</v>
      </c>
      <c r="J794" s="65">
        <f>COUNTIF('SUIVI DES VERIFICATIONS'!$A$3:$A$912,'Liste détentions mat2k'!$A794)</f>
        <v>1</v>
      </c>
      <c r="K794" s="66" t="e">
        <f>VLOOKUP('Liste détentions mat2k'!$A794,#REF!,13,FALSE)</f>
        <v>#REF!</v>
      </c>
    </row>
    <row r="795" spans="1:11">
      <c r="A795" s="67" t="str">
        <f>CONCATENATE('Liste détentions mat2k'!$B795,"-",'Liste détentions mat2k'!$D795,"-",'Liste détentions mat2k'!$F795,"-",'Liste détentions mat2k'!$H795)</f>
        <v>43278-66--0</v>
      </c>
      <c r="B795" s="71">
        <v>43278</v>
      </c>
      <c r="C795" s="69" t="s">
        <v>412</v>
      </c>
      <c r="D795" s="69">
        <v>66</v>
      </c>
      <c r="E795" s="69" t="s">
        <v>1438</v>
      </c>
      <c r="F795" s="69"/>
      <c r="G795" s="69"/>
      <c r="H795" s="69">
        <v>0</v>
      </c>
      <c r="I795" s="69" t="s">
        <v>416</v>
      </c>
      <c r="J795" s="69">
        <f>COUNTIF('SUIVI DES VERIFICATIONS'!$A$3:$A$912,'Liste détentions mat2k'!$A795)</f>
        <v>1</v>
      </c>
      <c r="K795" s="70" t="e">
        <f>VLOOKUP('Liste détentions mat2k'!$A795,#REF!,13,FALSE)</f>
        <v>#REF!</v>
      </c>
    </row>
    <row r="796" spans="1:11">
      <c r="A796" s="63" t="str">
        <f>CONCATENATE('Liste détentions mat2k'!$B796,"-",'Liste détentions mat2k'!$D796,"-",'Liste détentions mat2k'!$F796,"-",'Liste détentions mat2k'!$H796)</f>
        <v>43278-66--1</v>
      </c>
      <c r="B796" s="72">
        <v>43278</v>
      </c>
      <c r="C796" s="65" t="s">
        <v>412</v>
      </c>
      <c r="D796" s="65">
        <v>66</v>
      </c>
      <c r="E796" s="65" t="s">
        <v>1438</v>
      </c>
      <c r="F796" s="65"/>
      <c r="G796" s="65"/>
      <c r="H796" s="65">
        <v>1</v>
      </c>
      <c r="I796" s="65" t="s">
        <v>422</v>
      </c>
      <c r="J796" s="65">
        <f>COUNTIF('SUIVI DES VERIFICATIONS'!$A$3:$A$912,'Liste détentions mat2k'!$A796)</f>
        <v>1</v>
      </c>
      <c r="K796" s="66" t="e">
        <f>VLOOKUP('Liste détentions mat2k'!$A796,#REF!,13,FALSE)</f>
        <v>#REF!</v>
      </c>
    </row>
    <row r="797" spans="1:11">
      <c r="A797" s="67" t="str">
        <f>CONCATENATE('Liste détentions mat2k'!$B797,"-",'Liste détentions mat2k'!$D797,"-",'Liste détentions mat2k'!$F797,"-",'Liste détentions mat2k'!$H797)</f>
        <v>43278-66--2</v>
      </c>
      <c r="B797" s="71">
        <v>43278</v>
      </c>
      <c r="C797" s="69" t="s">
        <v>412</v>
      </c>
      <c r="D797" s="69">
        <v>66</v>
      </c>
      <c r="E797" s="69" t="s">
        <v>1438</v>
      </c>
      <c r="F797" s="69"/>
      <c r="G797" s="69"/>
      <c r="H797" s="69">
        <v>2</v>
      </c>
      <c r="I797" s="69" t="s">
        <v>417</v>
      </c>
      <c r="J797" s="69">
        <f>COUNTIF('SUIVI DES VERIFICATIONS'!$A$3:$A$912,'Liste détentions mat2k'!$A797)</f>
        <v>1</v>
      </c>
      <c r="K797" s="70" t="e">
        <f>VLOOKUP('Liste détentions mat2k'!$A797,#REF!,13,FALSE)</f>
        <v>#REF!</v>
      </c>
    </row>
    <row r="798" spans="1:11">
      <c r="A798" s="63" t="str">
        <f>CONCATENATE('Liste détentions mat2k'!$B798,"-",'Liste détentions mat2k'!$D798,"-",'Liste détentions mat2k'!$F798,"-",'Liste détentions mat2k'!$H798)</f>
        <v>43278-66--3</v>
      </c>
      <c r="B798" s="72">
        <v>43278</v>
      </c>
      <c r="C798" s="65" t="s">
        <v>412</v>
      </c>
      <c r="D798" s="65">
        <v>66</v>
      </c>
      <c r="E798" s="65" t="s">
        <v>1438</v>
      </c>
      <c r="F798" s="65"/>
      <c r="G798" s="65"/>
      <c r="H798" s="65">
        <v>3</v>
      </c>
      <c r="I798" s="65" t="s">
        <v>418</v>
      </c>
      <c r="J798" s="65">
        <f>COUNTIF('SUIVI DES VERIFICATIONS'!$A$3:$A$912,'Liste détentions mat2k'!$A798)</f>
        <v>1</v>
      </c>
      <c r="K798" s="66" t="e">
        <f>VLOOKUP('Liste détentions mat2k'!$A798,#REF!,13,FALSE)</f>
        <v>#REF!</v>
      </c>
    </row>
    <row r="799" spans="1:11">
      <c r="A799" s="67" t="str">
        <f>CONCATENATE('Liste détentions mat2k'!$B799,"-",'Liste détentions mat2k'!$D799,"-",'Liste détentions mat2k'!$F799,"-",'Liste détentions mat2k'!$H799)</f>
        <v>43278-66--4</v>
      </c>
      <c r="B799" s="71">
        <v>43278</v>
      </c>
      <c r="C799" s="69" t="s">
        <v>412</v>
      </c>
      <c r="D799" s="69">
        <v>66</v>
      </c>
      <c r="E799" s="69" t="s">
        <v>1438</v>
      </c>
      <c r="F799" s="69"/>
      <c r="G799" s="69"/>
      <c r="H799" s="69">
        <v>4</v>
      </c>
      <c r="I799" s="69" t="s">
        <v>50</v>
      </c>
      <c r="J799" s="69">
        <f>COUNTIF('SUIVI DES VERIFICATIONS'!$A$3:$A$912,'Liste détentions mat2k'!$A799)</f>
        <v>1</v>
      </c>
      <c r="K799" s="70" t="e">
        <f>VLOOKUP('Liste détentions mat2k'!$A799,#REF!,13,FALSE)</f>
        <v>#REF!</v>
      </c>
    </row>
    <row r="800" spans="1:11">
      <c r="A800" s="63" t="str">
        <f>CONCATENATE('Liste détentions mat2k'!$B800,"-",'Liste détentions mat2k'!$D800,"-",'Liste détentions mat2k'!$F800,"-",'Liste détentions mat2k'!$H800)</f>
        <v>43278-67--0</v>
      </c>
      <c r="B800" s="72">
        <v>43278</v>
      </c>
      <c r="C800" s="65" t="s">
        <v>412</v>
      </c>
      <c r="D800" s="65">
        <v>67</v>
      </c>
      <c r="E800" s="65" t="s">
        <v>1439</v>
      </c>
      <c r="F800" s="65"/>
      <c r="G800" s="65"/>
      <c r="H800" s="65">
        <v>0</v>
      </c>
      <c r="I800" s="65" t="s">
        <v>416</v>
      </c>
      <c r="J800" s="65">
        <f>COUNTIF('SUIVI DES VERIFICATIONS'!$A$3:$A$912,'Liste détentions mat2k'!$A800)</f>
        <v>1</v>
      </c>
      <c r="K800" s="66" t="e">
        <f>VLOOKUP('Liste détentions mat2k'!$A800,#REF!,13,FALSE)</f>
        <v>#REF!</v>
      </c>
    </row>
    <row r="801" spans="1:11">
      <c r="A801" s="67" t="str">
        <f>CONCATENATE('Liste détentions mat2k'!$B801,"-",'Liste détentions mat2k'!$D801,"-",'Liste détentions mat2k'!$F801,"-",'Liste détentions mat2k'!$H801)</f>
        <v>43278-67--1</v>
      </c>
      <c r="B801" s="71">
        <v>43278</v>
      </c>
      <c r="C801" s="69" t="s">
        <v>412</v>
      </c>
      <c r="D801" s="69">
        <v>67</v>
      </c>
      <c r="E801" s="69" t="s">
        <v>1439</v>
      </c>
      <c r="F801" s="69"/>
      <c r="G801" s="69"/>
      <c r="H801" s="69">
        <v>1</v>
      </c>
      <c r="I801" s="69" t="s">
        <v>422</v>
      </c>
      <c r="J801" s="69">
        <f>COUNTIF('SUIVI DES VERIFICATIONS'!$A$3:$A$912,'Liste détentions mat2k'!$A801)</f>
        <v>1</v>
      </c>
      <c r="K801" s="70" t="e">
        <f>VLOOKUP('Liste détentions mat2k'!$A801,#REF!,13,FALSE)</f>
        <v>#REF!</v>
      </c>
    </row>
    <row r="802" spans="1:11">
      <c r="A802" s="63" t="str">
        <f>CONCATENATE('Liste détentions mat2k'!$B802,"-",'Liste détentions mat2k'!$D802,"-",'Liste détentions mat2k'!$F802,"-",'Liste détentions mat2k'!$H802)</f>
        <v>43278-67--2</v>
      </c>
      <c r="B802" s="72">
        <v>43278</v>
      </c>
      <c r="C802" s="65" t="s">
        <v>412</v>
      </c>
      <c r="D802" s="65">
        <v>67</v>
      </c>
      <c r="E802" s="65" t="s">
        <v>1439</v>
      </c>
      <c r="F802" s="65"/>
      <c r="G802" s="65"/>
      <c r="H802" s="65">
        <v>2</v>
      </c>
      <c r="I802" s="65" t="s">
        <v>417</v>
      </c>
      <c r="J802" s="65">
        <f>COUNTIF('SUIVI DES VERIFICATIONS'!$A$3:$A$912,'Liste détentions mat2k'!$A802)</f>
        <v>1</v>
      </c>
      <c r="K802" s="66" t="e">
        <f>VLOOKUP('Liste détentions mat2k'!$A802,#REF!,13,FALSE)</f>
        <v>#REF!</v>
      </c>
    </row>
    <row r="803" spans="1:11">
      <c r="A803" s="67" t="str">
        <f>CONCATENATE('Liste détentions mat2k'!$B803,"-",'Liste détentions mat2k'!$D803,"-",'Liste détentions mat2k'!$F803,"-",'Liste détentions mat2k'!$H803)</f>
        <v>43278-67--3</v>
      </c>
      <c r="B803" s="71">
        <v>43278</v>
      </c>
      <c r="C803" s="69" t="s">
        <v>412</v>
      </c>
      <c r="D803" s="69">
        <v>67</v>
      </c>
      <c r="E803" s="69" t="s">
        <v>1439</v>
      </c>
      <c r="F803" s="69"/>
      <c r="G803" s="69"/>
      <c r="H803" s="69">
        <v>3</v>
      </c>
      <c r="I803" s="69" t="s">
        <v>418</v>
      </c>
      <c r="J803" s="69">
        <f>COUNTIF('SUIVI DES VERIFICATIONS'!$A$3:$A$912,'Liste détentions mat2k'!$A803)</f>
        <v>1</v>
      </c>
      <c r="K803" s="70" t="e">
        <f>VLOOKUP('Liste détentions mat2k'!$A803,#REF!,13,FALSE)</f>
        <v>#REF!</v>
      </c>
    </row>
    <row r="804" spans="1:11">
      <c r="A804" s="63" t="str">
        <f>CONCATENATE('Liste détentions mat2k'!$B804,"-",'Liste détentions mat2k'!$D804,"-",'Liste détentions mat2k'!$F804,"-",'Liste détentions mat2k'!$H804)</f>
        <v>43278-67--4</v>
      </c>
      <c r="B804" s="72">
        <v>43278</v>
      </c>
      <c r="C804" s="65" t="s">
        <v>412</v>
      </c>
      <c r="D804" s="65">
        <v>67</v>
      </c>
      <c r="E804" s="65" t="s">
        <v>1439</v>
      </c>
      <c r="F804" s="65"/>
      <c r="G804" s="65"/>
      <c r="H804" s="65">
        <v>4</v>
      </c>
      <c r="I804" s="65" t="s">
        <v>50</v>
      </c>
      <c r="J804" s="65">
        <f>COUNTIF('SUIVI DES VERIFICATIONS'!$A$3:$A$912,'Liste détentions mat2k'!$A804)</f>
        <v>1</v>
      </c>
      <c r="K804" s="66" t="e">
        <f>VLOOKUP('Liste détentions mat2k'!$A804,#REF!,13,FALSE)</f>
        <v>#REF!</v>
      </c>
    </row>
    <row r="805" spans="1:11">
      <c r="A805" s="67" t="str">
        <f>CONCATENATE('Liste détentions mat2k'!$B805,"-",'Liste détentions mat2k'!$D805,"-",'Liste détentions mat2k'!$F805,"-",'Liste détentions mat2k'!$H805)</f>
        <v>43278-72--0</v>
      </c>
      <c r="B805" s="71">
        <v>43278</v>
      </c>
      <c r="C805" s="69" t="s">
        <v>412</v>
      </c>
      <c r="D805" s="69">
        <v>72</v>
      </c>
      <c r="E805" s="69" t="s">
        <v>1440</v>
      </c>
      <c r="F805" s="69"/>
      <c r="G805" s="69"/>
      <c r="H805" s="69">
        <v>0</v>
      </c>
      <c r="I805" s="69" t="s">
        <v>416</v>
      </c>
      <c r="J805" s="69">
        <f>COUNTIF('SUIVI DES VERIFICATIONS'!$A$3:$A$912,'Liste détentions mat2k'!$A805)</f>
        <v>1</v>
      </c>
      <c r="K805" s="70" t="e">
        <f>VLOOKUP('Liste détentions mat2k'!$A805,#REF!,13,FALSE)</f>
        <v>#REF!</v>
      </c>
    </row>
    <row r="806" spans="1:11">
      <c r="A806" s="63" t="str">
        <f>CONCATENATE('Liste détentions mat2k'!$B806,"-",'Liste détentions mat2k'!$D806,"-",'Liste détentions mat2k'!$F806,"-",'Liste détentions mat2k'!$H806)</f>
        <v>43278-72--1</v>
      </c>
      <c r="B806" s="72">
        <v>43278</v>
      </c>
      <c r="C806" s="65" t="s">
        <v>412</v>
      </c>
      <c r="D806" s="65">
        <v>72</v>
      </c>
      <c r="E806" s="65" t="s">
        <v>1440</v>
      </c>
      <c r="F806" s="65"/>
      <c r="G806" s="65"/>
      <c r="H806" s="65">
        <v>1</v>
      </c>
      <c r="I806" s="65" t="s">
        <v>422</v>
      </c>
      <c r="J806" s="65">
        <f>COUNTIF('SUIVI DES VERIFICATIONS'!$A$3:$A$912,'Liste détentions mat2k'!$A806)</f>
        <v>1</v>
      </c>
      <c r="K806" s="66" t="e">
        <f>VLOOKUP('Liste détentions mat2k'!$A806,#REF!,13,FALSE)</f>
        <v>#REF!</v>
      </c>
    </row>
    <row r="807" spans="1:11">
      <c r="A807" s="67" t="str">
        <f>CONCATENATE('Liste détentions mat2k'!$B807,"-",'Liste détentions mat2k'!$D807,"-",'Liste détentions mat2k'!$F807,"-",'Liste détentions mat2k'!$H807)</f>
        <v>43278-72--2</v>
      </c>
      <c r="B807" s="71">
        <v>43278</v>
      </c>
      <c r="C807" s="69" t="s">
        <v>412</v>
      </c>
      <c r="D807" s="69">
        <v>72</v>
      </c>
      <c r="E807" s="69" t="s">
        <v>1440</v>
      </c>
      <c r="F807" s="69"/>
      <c r="G807" s="69"/>
      <c r="H807" s="69">
        <v>2</v>
      </c>
      <c r="I807" s="69" t="s">
        <v>417</v>
      </c>
      <c r="J807" s="69">
        <f>COUNTIF('SUIVI DES VERIFICATIONS'!$A$3:$A$912,'Liste détentions mat2k'!$A807)</f>
        <v>1</v>
      </c>
      <c r="K807" s="70" t="e">
        <f>VLOOKUP('Liste détentions mat2k'!$A807,#REF!,13,FALSE)</f>
        <v>#REF!</v>
      </c>
    </row>
    <row r="808" spans="1:11">
      <c r="A808" s="63" t="str">
        <f>CONCATENATE('Liste détentions mat2k'!$B808,"-",'Liste détentions mat2k'!$D808,"-",'Liste détentions mat2k'!$F808,"-",'Liste détentions mat2k'!$H808)</f>
        <v>43278-72--3</v>
      </c>
      <c r="B808" s="72">
        <v>43278</v>
      </c>
      <c r="C808" s="65" t="s">
        <v>412</v>
      </c>
      <c r="D808" s="65">
        <v>72</v>
      </c>
      <c r="E808" s="65" t="s">
        <v>1440</v>
      </c>
      <c r="F808" s="65"/>
      <c r="G808" s="65"/>
      <c r="H808" s="65">
        <v>3</v>
      </c>
      <c r="I808" s="65" t="s">
        <v>418</v>
      </c>
      <c r="J808" s="65">
        <f>COUNTIF('SUIVI DES VERIFICATIONS'!$A$3:$A$912,'Liste détentions mat2k'!$A808)</f>
        <v>1</v>
      </c>
      <c r="K808" s="66" t="e">
        <f>VLOOKUP('Liste détentions mat2k'!$A808,#REF!,13,FALSE)</f>
        <v>#REF!</v>
      </c>
    </row>
    <row r="809" spans="1:11">
      <c r="A809" s="67" t="str">
        <f>CONCATENATE('Liste détentions mat2k'!$B809,"-",'Liste détentions mat2k'!$D809,"-",'Liste détentions mat2k'!$F809,"-",'Liste détentions mat2k'!$H809)</f>
        <v>43278-72--4</v>
      </c>
      <c r="B809" s="71">
        <v>43278</v>
      </c>
      <c r="C809" s="69" t="s">
        <v>412</v>
      </c>
      <c r="D809" s="69">
        <v>72</v>
      </c>
      <c r="E809" s="69" t="s">
        <v>1440</v>
      </c>
      <c r="F809" s="69"/>
      <c r="G809" s="69"/>
      <c r="H809" s="69">
        <v>4</v>
      </c>
      <c r="I809" s="69" t="s">
        <v>50</v>
      </c>
      <c r="J809" s="69">
        <f>COUNTIF('SUIVI DES VERIFICATIONS'!$A$3:$A$912,'Liste détentions mat2k'!$A809)</f>
        <v>1</v>
      </c>
      <c r="K809" s="70" t="e">
        <f>VLOOKUP('Liste détentions mat2k'!$A809,#REF!,13,FALSE)</f>
        <v>#REF!</v>
      </c>
    </row>
    <row r="810" spans="1:11">
      <c r="A810" s="63" t="str">
        <f>CONCATENATE('Liste détentions mat2k'!$B810,"-",'Liste détentions mat2k'!$D810,"-",'Liste détentions mat2k'!$F810,"-",'Liste détentions mat2k'!$H810)</f>
        <v>43278-73--0</v>
      </c>
      <c r="B810" s="72">
        <v>43278</v>
      </c>
      <c r="C810" s="65" t="s">
        <v>412</v>
      </c>
      <c r="D810" s="65">
        <v>73</v>
      </c>
      <c r="E810" s="65" t="s">
        <v>1441</v>
      </c>
      <c r="F810" s="65"/>
      <c r="G810" s="65"/>
      <c r="H810" s="65">
        <v>0</v>
      </c>
      <c r="I810" s="65" t="s">
        <v>416</v>
      </c>
      <c r="J810" s="65">
        <f>COUNTIF('SUIVI DES VERIFICATIONS'!$A$3:$A$912,'Liste détentions mat2k'!$A810)</f>
        <v>1</v>
      </c>
      <c r="K810" s="66" t="e">
        <f>VLOOKUP('Liste détentions mat2k'!$A810,#REF!,13,FALSE)</f>
        <v>#REF!</v>
      </c>
    </row>
    <row r="811" spans="1:11">
      <c r="A811" s="67" t="str">
        <f>CONCATENATE('Liste détentions mat2k'!$B811,"-",'Liste détentions mat2k'!$D811,"-",'Liste détentions mat2k'!$F811,"-",'Liste détentions mat2k'!$H811)</f>
        <v>43278-73--1</v>
      </c>
      <c r="B811" s="71">
        <v>43278</v>
      </c>
      <c r="C811" s="69" t="s">
        <v>412</v>
      </c>
      <c r="D811" s="69">
        <v>73</v>
      </c>
      <c r="E811" s="69" t="s">
        <v>1441</v>
      </c>
      <c r="F811" s="69"/>
      <c r="G811" s="69"/>
      <c r="H811" s="69">
        <v>1</v>
      </c>
      <c r="I811" s="69" t="s">
        <v>422</v>
      </c>
      <c r="J811" s="69">
        <f>COUNTIF('SUIVI DES VERIFICATIONS'!$A$3:$A$912,'Liste détentions mat2k'!$A811)</f>
        <v>1</v>
      </c>
      <c r="K811" s="70" t="e">
        <f>VLOOKUP('Liste détentions mat2k'!$A811,#REF!,13,FALSE)</f>
        <v>#REF!</v>
      </c>
    </row>
    <row r="812" spans="1:11">
      <c r="A812" s="63" t="str">
        <f>CONCATENATE('Liste détentions mat2k'!$B812,"-",'Liste détentions mat2k'!$D812,"-",'Liste détentions mat2k'!$F812,"-",'Liste détentions mat2k'!$H812)</f>
        <v>43278-73--2</v>
      </c>
      <c r="B812" s="72">
        <v>43278</v>
      </c>
      <c r="C812" s="65" t="s">
        <v>412</v>
      </c>
      <c r="D812" s="65">
        <v>73</v>
      </c>
      <c r="E812" s="65" t="s">
        <v>1441</v>
      </c>
      <c r="F812" s="65"/>
      <c r="G812" s="65"/>
      <c r="H812" s="65">
        <v>2</v>
      </c>
      <c r="I812" s="65" t="s">
        <v>417</v>
      </c>
      <c r="J812" s="65">
        <f>COUNTIF('SUIVI DES VERIFICATIONS'!$A$3:$A$912,'Liste détentions mat2k'!$A812)</f>
        <v>1</v>
      </c>
      <c r="K812" s="66" t="e">
        <f>VLOOKUP('Liste détentions mat2k'!$A812,#REF!,13,FALSE)</f>
        <v>#REF!</v>
      </c>
    </row>
    <row r="813" spans="1:11">
      <c r="A813" s="67" t="str">
        <f>CONCATENATE('Liste détentions mat2k'!$B813,"-",'Liste détentions mat2k'!$D813,"-",'Liste détentions mat2k'!$F813,"-",'Liste détentions mat2k'!$H813)</f>
        <v>43278-73--3</v>
      </c>
      <c r="B813" s="71">
        <v>43278</v>
      </c>
      <c r="C813" s="69" t="s">
        <v>412</v>
      </c>
      <c r="D813" s="69">
        <v>73</v>
      </c>
      <c r="E813" s="69" t="s">
        <v>1441</v>
      </c>
      <c r="F813" s="69"/>
      <c r="G813" s="69"/>
      <c r="H813" s="69">
        <v>3</v>
      </c>
      <c r="I813" s="69" t="s">
        <v>418</v>
      </c>
      <c r="J813" s="69">
        <f>COUNTIF('SUIVI DES VERIFICATIONS'!$A$3:$A$912,'Liste détentions mat2k'!$A813)</f>
        <v>1</v>
      </c>
      <c r="K813" s="70" t="e">
        <f>VLOOKUP('Liste détentions mat2k'!$A813,#REF!,13,FALSE)</f>
        <v>#REF!</v>
      </c>
    </row>
    <row r="814" spans="1:11">
      <c r="A814" s="63" t="str">
        <f>CONCATENATE('Liste détentions mat2k'!$B814,"-",'Liste détentions mat2k'!$D814,"-",'Liste détentions mat2k'!$F814,"-",'Liste détentions mat2k'!$H814)</f>
        <v>43278-73--4</v>
      </c>
      <c r="B814" s="72">
        <v>43278</v>
      </c>
      <c r="C814" s="65" t="s">
        <v>412</v>
      </c>
      <c r="D814" s="65">
        <v>73</v>
      </c>
      <c r="E814" s="65" t="s">
        <v>1441</v>
      </c>
      <c r="F814" s="65"/>
      <c r="G814" s="65"/>
      <c r="H814" s="65">
        <v>4</v>
      </c>
      <c r="I814" s="65" t="s">
        <v>50</v>
      </c>
      <c r="J814" s="73">
        <f>COUNTIF('SUIVI DES VERIFICATIONS'!$A$3:$A$912,'Liste détentions mat2k'!$A814)</f>
        <v>1</v>
      </c>
      <c r="K814" s="74" t="e">
        <f>VLOOKUP('Liste détentions mat2k'!$A814,#REF!,13,FALSE)</f>
        <v>#REF!</v>
      </c>
    </row>
    <row r="815" spans="1:11">
      <c r="A815" s="67" t="str">
        <f>CONCATENATE('Liste détentions mat2k'!$B815,"-",'Liste détentions mat2k'!$D815,"-",'Liste détentions mat2k'!$F815,"-",'Liste détentions mat2k'!$H815)</f>
        <v>43278-76--1</v>
      </c>
      <c r="B815" s="71">
        <v>43278</v>
      </c>
      <c r="C815" s="69" t="s">
        <v>412</v>
      </c>
      <c r="D815" s="69">
        <v>76</v>
      </c>
      <c r="E815" s="69" t="s">
        <v>1442</v>
      </c>
      <c r="F815" s="69"/>
      <c r="G815" s="69"/>
      <c r="H815" s="69">
        <v>1</v>
      </c>
      <c r="I815" s="69" t="s">
        <v>422</v>
      </c>
      <c r="J815" s="69">
        <f>COUNTIF('SUIVI DES VERIFICATIONS'!$A$3:$A$912,'Liste détentions mat2k'!$A815)</f>
        <v>1</v>
      </c>
      <c r="K815" s="70" t="e">
        <f>VLOOKUP('Liste détentions mat2k'!$A815,#REF!,13,FALSE)</f>
        <v>#REF!</v>
      </c>
    </row>
    <row r="816" spans="1:11">
      <c r="A816" s="63" t="str">
        <f>CONCATENATE('Liste détentions mat2k'!$B816,"-",'Liste détentions mat2k'!$D816,"-",'Liste détentions mat2k'!$F816,"-",'Liste détentions mat2k'!$H816)</f>
        <v>43278-78--1</v>
      </c>
      <c r="B816" s="72">
        <v>43278</v>
      </c>
      <c r="C816" s="65" t="s">
        <v>412</v>
      </c>
      <c r="D816" s="65">
        <v>78</v>
      </c>
      <c r="E816" s="65" t="s">
        <v>1443</v>
      </c>
      <c r="F816" s="65"/>
      <c r="G816" s="65"/>
      <c r="H816" s="65">
        <v>1</v>
      </c>
      <c r="I816" s="65" t="s">
        <v>422</v>
      </c>
      <c r="J816" s="65">
        <f>COUNTIF('SUIVI DES VERIFICATIONS'!$A$3:$A$912,'Liste détentions mat2k'!$A816)</f>
        <v>1</v>
      </c>
      <c r="K816" s="66" t="e">
        <f>VLOOKUP('Liste détentions mat2k'!$A816,#REF!,13,FALSE)</f>
        <v>#REF!</v>
      </c>
    </row>
    <row r="817" spans="1:11">
      <c r="A817" s="67" t="str">
        <f>CONCATENATE('Liste détentions mat2k'!$B817,"-",'Liste détentions mat2k'!$D817,"-",'Liste détentions mat2k'!$F817,"-",'Liste détentions mat2k'!$H817)</f>
        <v>43278-78--2</v>
      </c>
      <c r="B817" s="71">
        <v>43278</v>
      </c>
      <c r="C817" s="69" t="s">
        <v>412</v>
      </c>
      <c r="D817" s="69">
        <v>78</v>
      </c>
      <c r="E817" s="69" t="s">
        <v>1443</v>
      </c>
      <c r="F817" s="69"/>
      <c r="G817" s="69"/>
      <c r="H817" s="69">
        <v>2</v>
      </c>
      <c r="I817" s="69" t="s">
        <v>417</v>
      </c>
      <c r="J817" s="69">
        <f>COUNTIF('SUIVI DES VERIFICATIONS'!$A$3:$A$912,'Liste détentions mat2k'!$A817)</f>
        <v>1</v>
      </c>
      <c r="K817" s="70" t="e">
        <f>VLOOKUP('Liste détentions mat2k'!$A817,#REF!,13,FALSE)</f>
        <v>#REF!</v>
      </c>
    </row>
    <row r="818" spans="1:11">
      <c r="A818" s="63" t="str">
        <f>CONCATENATE('Liste détentions mat2k'!$B818,"-",'Liste détentions mat2k'!$D818,"-",'Liste détentions mat2k'!$F818,"-",'Liste détentions mat2k'!$H818)</f>
        <v>43278-78--3</v>
      </c>
      <c r="B818" s="72">
        <v>43278</v>
      </c>
      <c r="C818" s="65" t="s">
        <v>412</v>
      </c>
      <c r="D818" s="65">
        <v>78</v>
      </c>
      <c r="E818" s="65" t="s">
        <v>1443</v>
      </c>
      <c r="F818" s="65"/>
      <c r="G818" s="65"/>
      <c r="H818" s="65">
        <v>3</v>
      </c>
      <c r="I818" s="65" t="s">
        <v>418</v>
      </c>
      <c r="J818" s="65">
        <f>COUNTIF('SUIVI DES VERIFICATIONS'!$A$3:$A$912,'Liste détentions mat2k'!$A818)</f>
        <v>1</v>
      </c>
      <c r="K818" s="66" t="e">
        <f>VLOOKUP('Liste détentions mat2k'!$A818,#REF!,13,FALSE)</f>
        <v>#REF!</v>
      </c>
    </row>
    <row r="819" spans="1:11">
      <c r="A819" s="67" t="str">
        <f>CONCATENATE('Liste détentions mat2k'!$B819,"-",'Liste détentions mat2k'!$D819,"-",'Liste détentions mat2k'!$F819,"-",'Liste détentions mat2k'!$H819)</f>
        <v>43278-78--4</v>
      </c>
      <c r="B819" s="71">
        <v>43278</v>
      </c>
      <c r="C819" s="69" t="s">
        <v>412</v>
      </c>
      <c r="D819" s="69">
        <v>78</v>
      </c>
      <c r="E819" s="69" t="s">
        <v>1443</v>
      </c>
      <c r="F819" s="69"/>
      <c r="G819" s="69"/>
      <c r="H819" s="69">
        <v>4</v>
      </c>
      <c r="I819" s="69" t="s">
        <v>50</v>
      </c>
      <c r="J819" s="69">
        <f>COUNTIF('SUIVI DES VERIFICATIONS'!$A$3:$A$912,'Liste détentions mat2k'!$A819)</f>
        <v>1</v>
      </c>
      <c r="K819" s="70" t="e">
        <f>VLOOKUP('Liste détentions mat2k'!$A819,#REF!,13,FALSE)</f>
        <v>#REF!</v>
      </c>
    </row>
    <row r="820" spans="1:11">
      <c r="A820" s="63" t="str">
        <f>CONCATENATE('Liste détentions mat2k'!$B820,"-",'Liste détentions mat2k'!$D820,"-",'Liste détentions mat2k'!$F820,"-",'Liste détentions mat2k'!$H820)</f>
        <v>43339-9--0</v>
      </c>
      <c r="B820" s="72">
        <v>43339</v>
      </c>
      <c r="C820" s="65" t="s">
        <v>423</v>
      </c>
      <c r="D820" s="65">
        <v>9</v>
      </c>
      <c r="E820" s="65" t="s">
        <v>423</v>
      </c>
      <c r="F820" s="65"/>
      <c r="G820" s="65"/>
      <c r="H820" s="65">
        <v>0</v>
      </c>
      <c r="I820" s="65" t="s">
        <v>50</v>
      </c>
      <c r="J820" s="65">
        <f>COUNTIF('SUIVI DES VERIFICATIONS'!$A$3:$A$912,'Liste détentions mat2k'!$A820)</f>
        <v>1</v>
      </c>
      <c r="K820" s="66" t="e">
        <f>VLOOKUP('Liste détentions mat2k'!$A820,#REF!,13,FALSE)</f>
        <v>#REF!</v>
      </c>
    </row>
    <row r="821" spans="1:11">
      <c r="A821" s="67" t="str">
        <f>CONCATENATE('Liste détentions mat2k'!$B821,"-",'Liste détentions mat2k'!$D821,"-",'Liste détentions mat2k'!$F821,"-",'Liste détentions mat2k'!$H821)</f>
        <v>43600-1--1</v>
      </c>
      <c r="B821" s="71">
        <v>43600</v>
      </c>
      <c r="C821" s="69" t="s">
        <v>424</v>
      </c>
      <c r="D821" s="69">
        <v>1</v>
      </c>
      <c r="E821" s="69" t="s">
        <v>51</v>
      </c>
      <c r="F821" s="69"/>
      <c r="G821" s="69"/>
      <c r="H821" s="69">
        <v>1</v>
      </c>
      <c r="I821" s="69" t="s">
        <v>78</v>
      </c>
      <c r="J821" s="69">
        <f>COUNTIF('SUIVI DES VERIFICATIONS'!$A$3:$A$912,'Liste détentions mat2k'!$A821)</f>
        <v>1</v>
      </c>
      <c r="K821" s="70" t="e">
        <f>VLOOKUP('Liste détentions mat2k'!$A821,#REF!,13,FALSE)</f>
        <v>#REF!</v>
      </c>
    </row>
    <row r="822" spans="1:11">
      <c r="A822" s="63" t="str">
        <f>CONCATENATE('Liste détentions mat2k'!$B822,"-",'Liste détentions mat2k'!$D822,"-",'Liste détentions mat2k'!$F822,"-",'Liste détentions mat2k'!$H822)</f>
        <v>43600-1--2</v>
      </c>
      <c r="B822" s="72">
        <v>43600</v>
      </c>
      <c r="C822" s="65" t="s">
        <v>424</v>
      </c>
      <c r="D822" s="65">
        <v>1</v>
      </c>
      <c r="E822" s="65" t="s">
        <v>51</v>
      </c>
      <c r="F822" s="65"/>
      <c r="G822" s="65"/>
      <c r="H822" s="65">
        <v>2</v>
      </c>
      <c r="I822" s="65" t="s">
        <v>48</v>
      </c>
      <c r="J822" s="65">
        <f>COUNTIF('SUIVI DES VERIFICATIONS'!$A$3:$A$912,'Liste détentions mat2k'!$A822)</f>
        <v>1</v>
      </c>
      <c r="K822" s="66" t="e">
        <f>VLOOKUP('Liste détentions mat2k'!$A822,#REF!,13,FALSE)</f>
        <v>#REF!</v>
      </c>
    </row>
    <row r="823" spans="1:11">
      <c r="A823" s="67" t="str">
        <f>CONCATENATE('Liste détentions mat2k'!$B823,"-",'Liste détentions mat2k'!$D823,"-",'Liste détentions mat2k'!$F823,"-",'Liste détentions mat2k'!$H823)</f>
        <v>43604-10--0</v>
      </c>
      <c r="B823" s="71">
        <v>43604</v>
      </c>
      <c r="C823" s="69" t="s">
        <v>425</v>
      </c>
      <c r="D823" s="69">
        <v>10</v>
      </c>
      <c r="E823" s="69" t="s">
        <v>1171</v>
      </c>
      <c r="F823" s="69"/>
      <c r="G823" s="69"/>
      <c r="H823" s="69">
        <v>0</v>
      </c>
      <c r="I823" s="69" t="s">
        <v>141</v>
      </c>
      <c r="J823" s="69">
        <f>COUNTIF('SUIVI DES VERIFICATIONS'!$A$3:$A$912,'Liste détentions mat2k'!$A823)</f>
        <v>1</v>
      </c>
      <c r="K823" s="70" t="e">
        <f>VLOOKUP('Liste détentions mat2k'!$A823,#REF!,13,FALSE)</f>
        <v>#REF!</v>
      </c>
    </row>
    <row r="824" spans="1:11">
      <c r="A824" s="63" t="str">
        <f>CONCATENATE('Liste détentions mat2k'!$B824,"-",'Liste détentions mat2k'!$D824,"-",'Liste détentions mat2k'!$F824,"-",'Liste détentions mat2k'!$H824)</f>
        <v>43604-10--2</v>
      </c>
      <c r="B824" s="72">
        <v>43604</v>
      </c>
      <c r="C824" s="65" t="s">
        <v>425</v>
      </c>
      <c r="D824" s="65">
        <v>10</v>
      </c>
      <c r="E824" s="65" t="s">
        <v>1171</v>
      </c>
      <c r="F824" s="65"/>
      <c r="G824" s="65"/>
      <c r="H824" s="65">
        <v>2</v>
      </c>
      <c r="I824" s="65" t="s">
        <v>78</v>
      </c>
      <c r="J824" s="65">
        <f>COUNTIF('SUIVI DES VERIFICATIONS'!$A$3:$A$912,'Liste détentions mat2k'!$A824)</f>
        <v>1</v>
      </c>
      <c r="K824" s="66" t="e">
        <f>VLOOKUP('Liste détentions mat2k'!$A824,#REF!,13,FALSE)</f>
        <v>#REF!</v>
      </c>
    </row>
    <row r="825" spans="1:11">
      <c r="A825" s="67" t="str">
        <f>CONCATENATE('Liste détentions mat2k'!$B825,"-",'Liste détentions mat2k'!$D825,"-",'Liste détentions mat2k'!$F825,"-",'Liste détentions mat2k'!$H825)</f>
        <v>43604-10--5</v>
      </c>
      <c r="B825" s="71">
        <v>43604</v>
      </c>
      <c r="C825" s="69" t="s">
        <v>425</v>
      </c>
      <c r="D825" s="69">
        <v>10</v>
      </c>
      <c r="E825" s="69" t="s">
        <v>1171</v>
      </c>
      <c r="F825" s="69"/>
      <c r="G825" s="69"/>
      <c r="H825" s="69">
        <v>5</v>
      </c>
      <c r="I825" s="69" t="s">
        <v>67</v>
      </c>
      <c r="J825" s="69">
        <f>COUNTIF('SUIVI DES VERIFICATIONS'!$A$3:$A$912,'Liste détentions mat2k'!$A825)</f>
        <v>1</v>
      </c>
      <c r="K825" s="70" t="e">
        <f>VLOOKUP('Liste détentions mat2k'!$A825,#REF!,13,FALSE)</f>
        <v>#REF!</v>
      </c>
    </row>
    <row r="826" spans="1:11">
      <c r="A826" s="63" t="str">
        <f>CONCATENATE('Liste détentions mat2k'!$B826,"-",'Liste détentions mat2k'!$D826,"-",'Liste détentions mat2k'!$F826,"-",'Liste détentions mat2k'!$H826)</f>
        <v>43604-10--7</v>
      </c>
      <c r="B826" s="72">
        <v>43604</v>
      </c>
      <c r="C826" s="65" t="s">
        <v>425</v>
      </c>
      <c r="D826" s="65">
        <v>10</v>
      </c>
      <c r="E826" s="65" t="s">
        <v>1171</v>
      </c>
      <c r="F826" s="65"/>
      <c r="G826" s="65"/>
      <c r="H826" s="65">
        <v>7</v>
      </c>
      <c r="I826" s="65" t="s">
        <v>427</v>
      </c>
      <c r="J826" s="65">
        <f>COUNTIF('SUIVI DES VERIFICATIONS'!$A$3:$A$912,'Liste détentions mat2k'!$A826)</f>
        <v>1</v>
      </c>
      <c r="K826" s="66" t="e">
        <f>VLOOKUP('Liste détentions mat2k'!$A826,#REF!,13,FALSE)</f>
        <v>#REF!</v>
      </c>
    </row>
    <row r="827" spans="1:11">
      <c r="A827" s="67" t="str">
        <f>CONCATENATE('Liste détentions mat2k'!$B827,"-",'Liste détentions mat2k'!$D827,"-",'Liste détentions mat2k'!$F827,"-",'Liste détentions mat2k'!$H827)</f>
        <v>43604-10--10</v>
      </c>
      <c r="B827" s="71">
        <v>43604</v>
      </c>
      <c r="C827" s="69" t="s">
        <v>425</v>
      </c>
      <c r="D827" s="69">
        <v>10</v>
      </c>
      <c r="E827" s="69" t="s">
        <v>1171</v>
      </c>
      <c r="F827" s="69"/>
      <c r="G827" s="69"/>
      <c r="H827" s="69">
        <v>10</v>
      </c>
      <c r="I827" s="69" t="s">
        <v>426</v>
      </c>
      <c r="J827" s="69">
        <f>COUNTIF('SUIVI DES VERIFICATIONS'!$A$3:$A$912,'Liste détentions mat2k'!$A827)</f>
        <v>1</v>
      </c>
      <c r="K827" s="70" t="e">
        <f>VLOOKUP('Liste détentions mat2k'!$A827,#REF!,13,FALSE)</f>
        <v>#REF!</v>
      </c>
    </row>
    <row r="828" spans="1:11">
      <c r="A828" s="63" t="str">
        <f>CONCATENATE('Liste détentions mat2k'!$B828,"-",'Liste détentions mat2k'!$D828,"-",'Liste détentions mat2k'!$F828,"-",'Liste détentions mat2k'!$H828)</f>
        <v>43606-10--0</v>
      </c>
      <c r="B828" s="72">
        <v>43606</v>
      </c>
      <c r="C828" s="65" t="s">
        <v>428</v>
      </c>
      <c r="D828" s="65">
        <v>10</v>
      </c>
      <c r="E828" s="65" t="s">
        <v>1444</v>
      </c>
      <c r="F828" s="65"/>
      <c r="G828" s="65"/>
      <c r="H828" s="65">
        <v>0</v>
      </c>
      <c r="I828" s="65" t="s">
        <v>78</v>
      </c>
      <c r="J828" s="65">
        <f>COUNTIF('SUIVI DES VERIFICATIONS'!$A$3:$A$912,'Liste détentions mat2k'!$A828)</f>
        <v>1</v>
      </c>
      <c r="K828" s="66" t="e">
        <f>VLOOKUP('Liste détentions mat2k'!$A828,#REF!,13,FALSE)</f>
        <v>#REF!</v>
      </c>
    </row>
    <row r="829" spans="1:11">
      <c r="A829" s="67" t="str">
        <f>CONCATENATE('Liste détentions mat2k'!$B829,"-",'Liste détentions mat2k'!$D829,"-",'Liste détentions mat2k'!$F829,"-",'Liste détentions mat2k'!$H829)</f>
        <v>43638-10--0</v>
      </c>
      <c r="B829" s="71">
        <v>43638</v>
      </c>
      <c r="C829" s="69" t="s">
        <v>429</v>
      </c>
      <c r="D829" s="69">
        <v>10</v>
      </c>
      <c r="E829" s="69" t="s">
        <v>1171</v>
      </c>
      <c r="F829" s="69"/>
      <c r="G829" s="69"/>
      <c r="H829" s="69">
        <v>0</v>
      </c>
      <c r="I829" s="69" t="s">
        <v>430</v>
      </c>
      <c r="J829" s="69">
        <f>COUNTIF('SUIVI DES VERIFICATIONS'!$A$3:$A$912,'Liste détentions mat2k'!$A829)</f>
        <v>1</v>
      </c>
      <c r="K829" s="70" t="e">
        <f>VLOOKUP('Liste détentions mat2k'!$A829,#REF!,13,FALSE)</f>
        <v>#REF!</v>
      </c>
    </row>
    <row r="830" spans="1:11">
      <c r="A830" s="63" t="str">
        <f>CONCATENATE('Liste détentions mat2k'!$B830,"-",'Liste détentions mat2k'!$D830,"-",'Liste détentions mat2k'!$F830,"-",'Liste détentions mat2k'!$H830)</f>
        <v>43638-10--1</v>
      </c>
      <c r="B830" s="72">
        <v>43638</v>
      </c>
      <c r="C830" s="65" t="s">
        <v>429</v>
      </c>
      <c r="D830" s="65">
        <v>10</v>
      </c>
      <c r="E830" s="65" t="s">
        <v>1171</v>
      </c>
      <c r="F830" s="65"/>
      <c r="G830" s="65"/>
      <c r="H830" s="65">
        <v>1</v>
      </c>
      <c r="I830" s="65" t="s">
        <v>427</v>
      </c>
      <c r="J830" s="65">
        <f>COUNTIF('SUIVI DES VERIFICATIONS'!$A$3:$A$912,'Liste détentions mat2k'!$A830)</f>
        <v>1</v>
      </c>
      <c r="K830" s="66" t="e">
        <f>VLOOKUP('Liste détentions mat2k'!$A830,#REF!,13,FALSE)</f>
        <v>#REF!</v>
      </c>
    </row>
    <row r="831" spans="1:11">
      <c r="A831" s="67" t="str">
        <f>CONCATENATE('Liste détentions mat2k'!$B831,"-",'Liste détentions mat2k'!$D831,"-",'Liste détentions mat2k'!$F831,"-",'Liste détentions mat2k'!$H831)</f>
        <v>43639-10--0</v>
      </c>
      <c r="B831" s="71">
        <v>43639</v>
      </c>
      <c r="C831" s="69" t="s">
        <v>431</v>
      </c>
      <c r="D831" s="69">
        <v>10</v>
      </c>
      <c r="E831" s="69" t="s">
        <v>1445</v>
      </c>
      <c r="F831" s="69"/>
      <c r="G831" s="69"/>
      <c r="H831" s="69">
        <v>0</v>
      </c>
      <c r="I831" s="69" t="s">
        <v>78</v>
      </c>
      <c r="J831" s="69">
        <f>COUNTIF('SUIVI DES VERIFICATIONS'!$A$3:$A$912,'Liste détentions mat2k'!$A831)</f>
        <v>1</v>
      </c>
      <c r="K831" s="70" t="e">
        <f>VLOOKUP('Liste détentions mat2k'!$A831,#REF!,13,FALSE)</f>
        <v>#REF!</v>
      </c>
    </row>
    <row r="832" spans="1:11">
      <c r="A832" s="63" t="str">
        <f>CONCATENATE('Liste détentions mat2k'!$B832,"-",'Liste détentions mat2k'!$D832,"-",'Liste détentions mat2k'!$F832,"-",'Liste détentions mat2k'!$H832)</f>
        <v>43639-10--2</v>
      </c>
      <c r="B832" s="72">
        <v>43639</v>
      </c>
      <c r="C832" s="65" t="s">
        <v>431</v>
      </c>
      <c r="D832" s="65">
        <v>10</v>
      </c>
      <c r="E832" s="65" t="s">
        <v>1445</v>
      </c>
      <c r="F832" s="65"/>
      <c r="G832" s="65"/>
      <c r="H832" s="65">
        <v>2</v>
      </c>
      <c r="I832" s="65" t="s">
        <v>50</v>
      </c>
      <c r="J832" s="65">
        <f>COUNTIF('SUIVI DES VERIFICATIONS'!$A$3:$A$912,'Liste détentions mat2k'!$A832)</f>
        <v>1</v>
      </c>
      <c r="K832" s="66" t="e">
        <f>VLOOKUP('Liste détentions mat2k'!$A832,#REF!,13,FALSE)</f>
        <v>#REF!</v>
      </c>
    </row>
    <row r="833" spans="1:11">
      <c r="A833" s="67" t="str">
        <f>CONCATENATE('Liste détentions mat2k'!$B833,"-",'Liste détentions mat2k'!$D833,"-",'Liste détentions mat2k'!$F833,"-",'Liste détentions mat2k'!$H833)</f>
        <v>43641-10--1</v>
      </c>
      <c r="B833" s="71">
        <v>43641</v>
      </c>
      <c r="C833" s="69" t="s">
        <v>432</v>
      </c>
      <c r="D833" s="69">
        <v>10</v>
      </c>
      <c r="E833" s="69" t="s">
        <v>1171</v>
      </c>
      <c r="F833" s="69"/>
      <c r="G833" s="69"/>
      <c r="H833" s="69">
        <v>1</v>
      </c>
      <c r="I833" s="69" t="s">
        <v>50</v>
      </c>
      <c r="J833" s="69">
        <f>COUNTIF('SUIVI DES VERIFICATIONS'!$A$3:$A$912,'Liste détentions mat2k'!$A833)</f>
        <v>1</v>
      </c>
      <c r="K833" s="70" t="e">
        <f>VLOOKUP('Liste détentions mat2k'!$A833,#REF!,13,FALSE)</f>
        <v>#REF!</v>
      </c>
    </row>
    <row r="834" spans="1:11">
      <c r="A834" s="63" t="str">
        <f>CONCATENATE('Liste détentions mat2k'!$B834,"-",'Liste détentions mat2k'!$D834,"-",'Liste détentions mat2k'!$F834,"-",'Liste détentions mat2k'!$H834)</f>
        <v>43641-10--2</v>
      </c>
      <c r="B834" s="72">
        <v>43641</v>
      </c>
      <c r="C834" s="65" t="s">
        <v>432</v>
      </c>
      <c r="D834" s="65">
        <v>10</v>
      </c>
      <c r="E834" s="65" t="s">
        <v>1171</v>
      </c>
      <c r="F834" s="65"/>
      <c r="G834" s="65"/>
      <c r="H834" s="65">
        <v>2</v>
      </c>
      <c r="I834" s="65" t="s">
        <v>1318</v>
      </c>
      <c r="J834" s="65">
        <f>COUNTIF('SUIVI DES VERIFICATIONS'!$A$3:$A$912,'Liste détentions mat2k'!$A834)</f>
        <v>0</v>
      </c>
      <c r="K834" s="66" t="e">
        <f>VLOOKUP('Liste détentions mat2k'!$A834,#REF!,13,FALSE)</f>
        <v>#REF!</v>
      </c>
    </row>
    <row r="835" spans="1:11">
      <c r="A835" s="67" t="str">
        <f>CONCATENATE('Liste détentions mat2k'!$B835,"-",'Liste détentions mat2k'!$D835,"-",'Liste détentions mat2k'!$F835,"-",'Liste détentions mat2k'!$H835)</f>
        <v>43641-10--3</v>
      </c>
      <c r="B835" s="71">
        <v>43641</v>
      </c>
      <c r="C835" s="69" t="s">
        <v>432</v>
      </c>
      <c r="D835" s="69">
        <v>10</v>
      </c>
      <c r="E835" s="69" t="s">
        <v>1171</v>
      </c>
      <c r="F835" s="69"/>
      <c r="G835" s="69"/>
      <c r="H835" s="69">
        <v>3</v>
      </c>
      <c r="I835" s="69" t="s">
        <v>1446</v>
      </c>
      <c r="J835" s="69">
        <f>COUNTIF('SUIVI DES VERIFICATIONS'!$A$3:$A$912,'Liste détentions mat2k'!$A835)</f>
        <v>0</v>
      </c>
      <c r="K835" s="70" t="e">
        <f>VLOOKUP('Liste détentions mat2k'!$A835,#REF!,13,FALSE)</f>
        <v>#REF!</v>
      </c>
    </row>
    <row r="836" spans="1:11">
      <c r="A836" s="63" t="str">
        <f>CONCATENATE('Liste détentions mat2k'!$B836,"-",'Liste détentions mat2k'!$D836,"-",'Liste détentions mat2k'!$F836,"-",'Liste détentions mat2k'!$H836)</f>
        <v>43643-11--0</v>
      </c>
      <c r="B836" s="72">
        <v>43643</v>
      </c>
      <c r="C836" s="65" t="s">
        <v>433</v>
      </c>
      <c r="D836" s="65">
        <v>11</v>
      </c>
      <c r="E836" s="65" t="s">
        <v>1171</v>
      </c>
      <c r="F836" s="65"/>
      <c r="G836" s="65"/>
      <c r="H836" s="65">
        <v>0</v>
      </c>
      <c r="I836" s="65" t="s">
        <v>434</v>
      </c>
      <c r="J836" s="65">
        <f>COUNTIF('SUIVI DES VERIFICATIONS'!$A$3:$A$912,'Liste détentions mat2k'!$A836)</f>
        <v>1</v>
      </c>
      <c r="K836" s="66" t="e">
        <f>VLOOKUP('Liste détentions mat2k'!$A836,#REF!,13,FALSE)</f>
        <v>#REF!</v>
      </c>
    </row>
    <row r="837" spans="1:11">
      <c r="A837" s="67" t="str">
        <f>CONCATENATE('Liste détentions mat2k'!$B837,"-",'Liste détentions mat2k'!$D837,"-",'Liste détentions mat2k'!$F837,"-",'Liste détentions mat2k'!$H837)</f>
        <v>43643-11--2</v>
      </c>
      <c r="B837" s="71">
        <v>43643</v>
      </c>
      <c r="C837" s="69" t="s">
        <v>433</v>
      </c>
      <c r="D837" s="69">
        <v>11</v>
      </c>
      <c r="E837" s="69" t="s">
        <v>1171</v>
      </c>
      <c r="F837" s="69"/>
      <c r="G837" s="69"/>
      <c r="H837" s="69">
        <v>2</v>
      </c>
      <c r="I837" s="69" t="s">
        <v>1447</v>
      </c>
      <c r="J837" s="69">
        <f>COUNTIF('SUIVI DES VERIFICATIONS'!$A$3:$A$912,'Liste détentions mat2k'!$A837)</f>
        <v>1</v>
      </c>
      <c r="K837" s="70" t="e">
        <f>VLOOKUP('Liste détentions mat2k'!$A837,#REF!,13,FALSE)</f>
        <v>#REF!</v>
      </c>
    </row>
    <row r="838" spans="1:11">
      <c r="A838" s="63" t="str">
        <f>CONCATENATE('Liste détentions mat2k'!$B838,"-",'Liste détentions mat2k'!$D838,"-",'Liste détentions mat2k'!$F838,"-",'Liste détentions mat2k'!$H838)</f>
        <v>43643-11--3</v>
      </c>
      <c r="B838" s="72">
        <v>43643</v>
      </c>
      <c r="C838" s="65" t="s">
        <v>433</v>
      </c>
      <c r="D838" s="65">
        <v>11</v>
      </c>
      <c r="E838" s="65" t="s">
        <v>1171</v>
      </c>
      <c r="F838" s="65"/>
      <c r="G838" s="65"/>
      <c r="H838" s="65">
        <v>3</v>
      </c>
      <c r="I838" s="65" t="s">
        <v>1259</v>
      </c>
      <c r="J838" s="65">
        <f>COUNTIF('SUIVI DES VERIFICATIONS'!$A$3:$A$912,'Liste détentions mat2k'!$A838)</f>
        <v>0</v>
      </c>
      <c r="K838" s="66" t="e">
        <f>VLOOKUP('Liste détentions mat2k'!$A838,#REF!,13,FALSE)</f>
        <v>#REF!</v>
      </c>
    </row>
    <row r="839" spans="1:11">
      <c r="A839" s="67" t="str">
        <f>CONCATENATE('Liste détentions mat2k'!$B839,"-",'Liste détentions mat2k'!$D839,"-",'Liste détentions mat2k'!$F839,"-",'Liste détentions mat2k'!$H839)</f>
        <v>43643-11--4</v>
      </c>
      <c r="B839" s="71">
        <v>43643</v>
      </c>
      <c r="C839" s="69" t="s">
        <v>433</v>
      </c>
      <c r="D839" s="69">
        <v>11</v>
      </c>
      <c r="E839" s="69" t="s">
        <v>1171</v>
      </c>
      <c r="F839" s="69"/>
      <c r="G839" s="69"/>
      <c r="H839" s="69">
        <v>4</v>
      </c>
      <c r="I839" s="69" t="s">
        <v>78</v>
      </c>
      <c r="J839" s="69">
        <f>COUNTIF('SUIVI DES VERIFICATIONS'!$A$3:$A$912,'Liste détentions mat2k'!$A839)</f>
        <v>1</v>
      </c>
      <c r="K839" s="70" t="e">
        <f>VLOOKUP('Liste détentions mat2k'!$A839,#REF!,13,FALSE)</f>
        <v>#REF!</v>
      </c>
    </row>
    <row r="840" spans="1:11">
      <c r="A840" s="63" t="str">
        <f>CONCATENATE('Liste détentions mat2k'!$B840,"-",'Liste détentions mat2k'!$D840,"-",'Liste détentions mat2k'!$F840,"-",'Liste détentions mat2k'!$H840)</f>
        <v>43670-30--1</v>
      </c>
      <c r="B840" s="72">
        <v>43670</v>
      </c>
      <c r="C840" s="65" t="s">
        <v>435</v>
      </c>
      <c r="D840" s="65">
        <v>30</v>
      </c>
      <c r="E840" s="65" t="s">
        <v>1171</v>
      </c>
      <c r="F840" s="65"/>
      <c r="G840" s="65"/>
      <c r="H840" s="65">
        <v>1</v>
      </c>
      <c r="I840" s="65" t="s">
        <v>50</v>
      </c>
      <c r="J840" s="65">
        <f>COUNTIF('SUIVI DES VERIFICATIONS'!$A$3:$A$912,'Liste détentions mat2k'!$A840)</f>
        <v>1</v>
      </c>
      <c r="K840" s="66" t="e">
        <f>VLOOKUP('Liste détentions mat2k'!$A840,#REF!,13,FALSE)</f>
        <v>#REF!</v>
      </c>
    </row>
    <row r="841" spans="1:11">
      <c r="A841" s="67" t="str">
        <f>CONCATENATE('Liste détentions mat2k'!$B841,"-",'Liste détentions mat2k'!$D841,"-",'Liste détentions mat2k'!$F841,"-",'Liste détentions mat2k'!$H841)</f>
        <v>43670-30--2</v>
      </c>
      <c r="B841" s="71">
        <v>43670</v>
      </c>
      <c r="C841" s="69" t="s">
        <v>435</v>
      </c>
      <c r="D841" s="69">
        <v>30</v>
      </c>
      <c r="E841" s="69" t="s">
        <v>1171</v>
      </c>
      <c r="F841" s="69"/>
      <c r="G841" s="69"/>
      <c r="H841" s="69">
        <v>2</v>
      </c>
      <c r="I841" s="69" t="s">
        <v>78</v>
      </c>
      <c r="J841" s="69">
        <f>COUNTIF('SUIVI DES VERIFICATIONS'!$A$3:$A$912,'Liste détentions mat2k'!$A841)</f>
        <v>1</v>
      </c>
      <c r="K841" s="70" t="e">
        <f>VLOOKUP('Liste détentions mat2k'!$A841,#REF!,13,FALSE)</f>
        <v>#REF!</v>
      </c>
    </row>
    <row r="842" spans="1:11">
      <c r="A842" s="63" t="str">
        <f>CONCATENATE('Liste détentions mat2k'!$B842,"-",'Liste détentions mat2k'!$D842,"-",'Liste détentions mat2k'!$F842,"-",'Liste détentions mat2k'!$H842)</f>
        <v>43687-10--1</v>
      </c>
      <c r="B842" s="72">
        <v>43687</v>
      </c>
      <c r="C842" s="65" t="s">
        <v>436</v>
      </c>
      <c r="D842" s="65">
        <v>10</v>
      </c>
      <c r="E842" s="65" t="s">
        <v>1448</v>
      </c>
      <c r="F842" s="65"/>
      <c r="G842" s="65"/>
      <c r="H842" s="65">
        <v>1</v>
      </c>
      <c r="I842" s="65" t="s">
        <v>71</v>
      </c>
      <c r="J842" s="65">
        <f>COUNTIF('SUIVI DES VERIFICATIONS'!$A$3:$A$912,'Liste détentions mat2k'!$A842)</f>
        <v>1</v>
      </c>
      <c r="K842" s="66" t="e">
        <f>VLOOKUP('Liste détentions mat2k'!$A842,#REF!,13,FALSE)</f>
        <v>#REF!</v>
      </c>
    </row>
    <row r="843" spans="1:11">
      <c r="A843" s="67" t="str">
        <f>CONCATENATE('Liste détentions mat2k'!$B843,"-",'Liste détentions mat2k'!$D843,"-",'Liste détentions mat2k'!$F843,"-",'Liste détentions mat2k'!$H843)</f>
        <v>43687-11--0</v>
      </c>
      <c r="B843" s="71">
        <v>43687</v>
      </c>
      <c r="C843" s="69" t="s">
        <v>436</v>
      </c>
      <c r="D843" s="69">
        <v>11</v>
      </c>
      <c r="E843" s="69" t="s">
        <v>1449</v>
      </c>
      <c r="F843" s="69"/>
      <c r="G843" s="69"/>
      <c r="H843" s="69">
        <v>0</v>
      </c>
      <c r="I843" s="69" t="s">
        <v>1450</v>
      </c>
      <c r="J843" s="69">
        <f>COUNTIF('SUIVI DES VERIFICATIONS'!$A$3:$A$912,'Liste détentions mat2k'!$A843)</f>
        <v>1</v>
      </c>
      <c r="K843" s="70" t="e">
        <f>VLOOKUP('Liste détentions mat2k'!$A843,#REF!,13,FALSE)</f>
        <v>#REF!</v>
      </c>
    </row>
    <row r="844" spans="1:11">
      <c r="A844" s="63" t="str">
        <f>CONCATENATE('Liste détentions mat2k'!$B844,"-",'Liste détentions mat2k'!$D844,"-",'Liste détentions mat2k'!$F844,"-",'Liste détentions mat2k'!$H844)</f>
        <v>43687-11--3</v>
      </c>
      <c r="B844" s="72">
        <v>43687</v>
      </c>
      <c r="C844" s="65" t="s">
        <v>436</v>
      </c>
      <c r="D844" s="65">
        <v>11</v>
      </c>
      <c r="E844" s="65" t="s">
        <v>1449</v>
      </c>
      <c r="F844" s="65"/>
      <c r="G844" s="65"/>
      <c r="H844" s="65">
        <v>3</v>
      </c>
      <c r="I844" s="65" t="s">
        <v>410</v>
      </c>
      <c r="J844" s="65">
        <f>COUNTIF('SUIVI DES VERIFICATIONS'!$A$3:$A$912,'Liste détentions mat2k'!$A844)</f>
        <v>1</v>
      </c>
      <c r="K844" s="66" t="e">
        <f>VLOOKUP('Liste détentions mat2k'!$A844,#REF!,13,FALSE)</f>
        <v>#REF!</v>
      </c>
    </row>
    <row r="845" spans="1:11">
      <c r="A845" s="67" t="str">
        <f>CONCATENATE('Liste détentions mat2k'!$B845,"-",'Liste détentions mat2k'!$D845,"-",'Liste détentions mat2k'!$F845,"-",'Liste détentions mat2k'!$H845)</f>
        <v>43687-12--0</v>
      </c>
      <c r="B845" s="71">
        <v>43687</v>
      </c>
      <c r="C845" s="69" t="s">
        <v>436</v>
      </c>
      <c r="D845" s="69">
        <v>12</v>
      </c>
      <c r="E845" s="69" t="s">
        <v>1451</v>
      </c>
      <c r="F845" s="69"/>
      <c r="G845" s="69"/>
      <c r="H845" s="69">
        <v>0</v>
      </c>
      <c r="I845" s="69" t="s">
        <v>437</v>
      </c>
      <c r="J845" s="69">
        <f>COUNTIF('SUIVI DES VERIFICATIONS'!$A$3:$A$912,'Liste détentions mat2k'!$A845)</f>
        <v>1</v>
      </c>
      <c r="K845" s="70" t="e">
        <f>VLOOKUP('Liste détentions mat2k'!$A845,#REF!,13,FALSE)</f>
        <v>#REF!</v>
      </c>
    </row>
    <row r="846" spans="1:11">
      <c r="A846" s="63" t="str">
        <f>CONCATENATE('Liste détentions mat2k'!$B846,"-",'Liste détentions mat2k'!$D846,"-",'Liste détentions mat2k'!$F846,"-",'Liste détentions mat2k'!$H846)</f>
        <v>43687-12--1</v>
      </c>
      <c r="B846" s="72">
        <v>43687</v>
      </c>
      <c r="C846" s="65" t="s">
        <v>436</v>
      </c>
      <c r="D846" s="65">
        <v>12</v>
      </c>
      <c r="E846" s="65" t="s">
        <v>1451</v>
      </c>
      <c r="F846" s="65"/>
      <c r="G846" s="65"/>
      <c r="H846" s="65">
        <v>1</v>
      </c>
      <c r="I846" s="65" t="s">
        <v>438</v>
      </c>
      <c r="J846" s="65">
        <f>COUNTIF('SUIVI DES VERIFICATIONS'!$A$3:$A$912,'Liste détentions mat2k'!$A846)</f>
        <v>1</v>
      </c>
      <c r="K846" s="66" t="e">
        <f>VLOOKUP('Liste détentions mat2k'!$A846,#REF!,13,FALSE)</f>
        <v>#REF!</v>
      </c>
    </row>
    <row r="847" spans="1:11">
      <c r="A847" s="67" t="str">
        <f>CONCATENATE('Liste détentions mat2k'!$B847,"-",'Liste détentions mat2k'!$D847,"-",'Liste détentions mat2k'!$F847,"-",'Liste détentions mat2k'!$H847)</f>
        <v>43687-13--0</v>
      </c>
      <c r="B847" s="71">
        <v>43687</v>
      </c>
      <c r="C847" s="69" t="s">
        <v>436</v>
      </c>
      <c r="D847" s="69">
        <v>13</v>
      </c>
      <c r="E847" s="69" t="s">
        <v>1452</v>
      </c>
      <c r="F847" s="69"/>
      <c r="G847" s="69"/>
      <c r="H847" s="69">
        <v>0</v>
      </c>
      <c r="I847" s="69" t="s">
        <v>439</v>
      </c>
      <c r="J847" s="69">
        <f>COUNTIF('SUIVI DES VERIFICATIONS'!$A$3:$A$912,'Liste détentions mat2k'!$A847)</f>
        <v>1</v>
      </c>
      <c r="K847" s="70" t="e">
        <f>VLOOKUP('Liste détentions mat2k'!$A847,#REF!,13,FALSE)</f>
        <v>#REF!</v>
      </c>
    </row>
    <row r="848" spans="1:11">
      <c r="A848" s="63" t="str">
        <f>CONCATENATE('Liste détentions mat2k'!$B848,"-",'Liste détentions mat2k'!$D848,"-",'Liste détentions mat2k'!$F848,"-",'Liste détentions mat2k'!$H848)</f>
        <v>43687-13--1</v>
      </c>
      <c r="B848" s="72">
        <v>43687</v>
      </c>
      <c r="C848" s="65" t="s">
        <v>436</v>
      </c>
      <c r="D848" s="65">
        <v>13</v>
      </c>
      <c r="E848" s="65" t="s">
        <v>1452</v>
      </c>
      <c r="F848" s="65"/>
      <c r="G848" s="65"/>
      <c r="H848" s="65">
        <v>1</v>
      </c>
      <c r="I848" s="65" t="s">
        <v>440</v>
      </c>
      <c r="J848" s="65">
        <f>COUNTIF('SUIVI DES VERIFICATIONS'!$A$3:$A$912,'Liste détentions mat2k'!$A848)</f>
        <v>1</v>
      </c>
      <c r="K848" s="66" t="e">
        <f>VLOOKUP('Liste détentions mat2k'!$A848,#REF!,13,FALSE)</f>
        <v>#REF!</v>
      </c>
    </row>
    <row r="849" spans="1:12">
      <c r="A849" s="67" t="str">
        <f>CONCATENATE('Liste détentions mat2k'!$B849,"-",'Liste détentions mat2k'!$D849,"-",'Liste détentions mat2k'!$F849,"-",'Liste détentions mat2k'!$H849)</f>
        <v>43687-13--7</v>
      </c>
      <c r="B849" s="71">
        <v>43687</v>
      </c>
      <c r="C849" s="69" t="s">
        <v>436</v>
      </c>
      <c r="D849" s="69">
        <v>13</v>
      </c>
      <c r="E849" s="69" t="s">
        <v>1452</v>
      </c>
      <c r="F849" s="69"/>
      <c r="G849" s="69"/>
      <c r="H849" s="69">
        <v>7</v>
      </c>
      <c r="I849" s="69" t="s">
        <v>78</v>
      </c>
      <c r="J849" s="69">
        <f>COUNTIF('SUIVI DES VERIFICATIONS'!$A$3:$A$912,'Liste détentions mat2k'!$A849)</f>
        <v>1</v>
      </c>
      <c r="K849" s="70" t="e">
        <f>VLOOKUP('Liste détentions mat2k'!$A849,#REF!,13,FALSE)</f>
        <v>#REF!</v>
      </c>
    </row>
    <row r="850" spans="1:12">
      <c r="A850" s="63" t="str">
        <f>CONCATENATE('Liste détentions mat2k'!$B850,"-",'Liste détentions mat2k'!$D850,"-",'Liste détentions mat2k'!$F850,"-",'Liste détentions mat2k'!$H850)</f>
        <v>43710-1--1</v>
      </c>
      <c r="B850" s="72">
        <v>43710</v>
      </c>
      <c r="C850" s="65" t="s">
        <v>441</v>
      </c>
      <c r="D850" s="65">
        <v>1</v>
      </c>
      <c r="E850" s="65" t="s">
        <v>441</v>
      </c>
      <c r="F850" s="65"/>
      <c r="G850" s="65"/>
      <c r="H850" s="65">
        <v>1</v>
      </c>
      <c r="I850" s="65" t="s">
        <v>50</v>
      </c>
      <c r="J850" s="65">
        <f>COUNTIF('SUIVI DES VERIFICATIONS'!$A$3:$A$912,'Liste détentions mat2k'!$A850)</f>
        <v>1</v>
      </c>
      <c r="K850" s="66" t="e">
        <f>VLOOKUP('Liste détentions mat2k'!$A850,#REF!,13,FALSE)</f>
        <v>#REF!</v>
      </c>
    </row>
    <row r="851" spans="1:12">
      <c r="A851" s="67" t="str">
        <f>CONCATENATE('Liste détentions mat2k'!$B851,"-",'Liste détentions mat2k'!$D851,"-",'Liste détentions mat2k'!$F851,"-",'Liste détentions mat2k'!$H851)</f>
        <v>43880-10--0</v>
      </c>
      <c r="B851" s="71">
        <v>43880</v>
      </c>
      <c r="C851" s="69" t="s">
        <v>442</v>
      </c>
      <c r="D851" s="69">
        <v>10</v>
      </c>
      <c r="E851" s="69" t="s">
        <v>1171</v>
      </c>
      <c r="F851" s="69"/>
      <c r="G851" s="69"/>
      <c r="H851" s="69">
        <v>0</v>
      </c>
      <c r="I851" s="69" t="s">
        <v>141</v>
      </c>
      <c r="J851" s="69">
        <f>COUNTIF('SUIVI DES VERIFICATIONS'!$A$3:$A$912,'Liste détentions mat2k'!$A851)</f>
        <v>1</v>
      </c>
      <c r="K851" s="70" t="e">
        <f>VLOOKUP('Liste détentions mat2k'!$A851,#REF!,13,FALSE)</f>
        <v>#REF!</v>
      </c>
    </row>
    <row r="852" spans="1:12">
      <c r="A852" s="63" t="str">
        <f>CONCATENATE('Liste détentions mat2k'!$B852,"-",'Liste détentions mat2k'!$D852,"-",'Liste détentions mat2k'!$F852,"-",'Liste détentions mat2k'!$H852)</f>
        <v>43880-10--1</v>
      </c>
      <c r="B852" s="72">
        <v>43880</v>
      </c>
      <c r="C852" s="65" t="s">
        <v>442</v>
      </c>
      <c r="D852" s="65">
        <v>10</v>
      </c>
      <c r="E852" s="65" t="s">
        <v>1171</v>
      </c>
      <c r="F852" s="65"/>
      <c r="G852" s="65"/>
      <c r="H852" s="65">
        <v>1</v>
      </c>
      <c r="I852" s="65" t="s">
        <v>1318</v>
      </c>
      <c r="J852" s="65">
        <f>COUNTIF('SUIVI DES VERIFICATIONS'!$A$3:$A$912,'Liste détentions mat2k'!$A852)</f>
        <v>0</v>
      </c>
      <c r="K852" s="66" t="e">
        <f>VLOOKUP('Liste détentions mat2k'!$A852,#REF!,13,FALSE)</f>
        <v>#REF!</v>
      </c>
    </row>
    <row r="853" spans="1:12">
      <c r="A853" s="67" t="str">
        <f>CONCATENATE('Liste détentions mat2k'!$B853,"-",'Liste détentions mat2k'!$D853,"-",'Liste détentions mat2k'!$F853,"-",'Liste détentions mat2k'!$H853)</f>
        <v>43880-10--3</v>
      </c>
      <c r="B853" s="71">
        <v>43880</v>
      </c>
      <c r="C853" s="69" t="s">
        <v>442</v>
      </c>
      <c r="D853" s="69">
        <v>10</v>
      </c>
      <c r="E853" s="69" t="s">
        <v>1171</v>
      </c>
      <c r="F853" s="69"/>
      <c r="G853" s="69"/>
      <c r="H853" s="69">
        <v>3</v>
      </c>
      <c r="I853" s="69" t="s">
        <v>136</v>
      </c>
      <c r="J853" s="69">
        <f>COUNTIF('SUIVI DES VERIFICATIONS'!$A$3:$A$912,'Liste détentions mat2k'!$A853)</f>
        <v>1</v>
      </c>
      <c r="K853" s="70" t="e">
        <f>VLOOKUP('Liste détentions mat2k'!$A853,#REF!,13,FALSE)</f>
        <v>#REF!</v>
      </c>
    </row>
    <row r="854" spans="1:12">
      <c r="A854" s="63" t="str">
        <f>CONCATENATE('Liste détentions mat2k'!$B854,"-",'Liste détentions mat2k'!$D854,"-",'Liste détentions mat2k'!$F854,"-",'Liste détentions mat2k'!$H854)</f>
        <v>43880-10--4</v>
      </c>
      <c r="B854" s="72">
        <v>43880</v>
      </c>
      <c r="C854" s="65" t="s">
        <v>442</v>
      </c>
      <c r="D854" s="65">
        <v>10</v>
      </c>
      <c r="E854" s="65" t="s">
        <v>1171</v>
      </c>
      <c r="F854" s="65"/>
      <c r="G854" s="65"/>
      <c r="H854" s="65">
        <v>4</v>
      </c>
      <c r="I854" s="65" t="s">
        <v>1453</v>
      </c>
      <c r="J854" s="65">
        <f>COUNTIF('SUIVI DES VERIFICATIONS'!$A$3:$A$912,'Liste détentions mat2k'!$A854)</f>
        <v>0</v>
      </c>
      <c r="K854" s="66" t="e">
        <f>VLOOKUP('Liste détentions mat2k'!$A854,#REF!,13,FALSE)</f>
        <v>#REF!</v>
      </c>
    </row>
    <row r="855" spans="1:12">
      <c r="A855" s="67" t="str">
        <f>CONCATENATE('Liste détentions mat2k'!$B855,"-",'Liste détentions mat2k'!$D855,"-",'Liste détentions mat2k'!$F855,"-",'Liste détentions mat2k'!$H855)</f>
        <v>43880-10--5</v>
      </c>
      <c r="B855" s="71">
        <v>43880</v>
      </c>
      <c r="C855" s="69" t="s">
        <v>442</v>
      </c>
      <c r="D855" s="69">
        <v>10</v>
      </c>
      <c r="E855" s="69" t="s">
        <v>1171</v>
      </c>
      <c r="F855" s="69"/>
      <c r="G855" s="69"/>
      <c r="H855" s="69">
        <v>5</v>
      </c>
      <c r="I855" s="69" t="s">
        <v>1454</v>
      </c>
      <c r="J855" s="69">
        <f>COUNTIF('SUIVI DES VERIFICATIONS'!$A$3:$A$912,'Liste détentions mat2k'!$A855)</f>
        <v>0</v>
      </c>
      <c r="K855" s="70" t="e">
        <f>VLOOKUP('Liste détentions mat2k'!$A855,#REF!,13,FALSE)</f>
        <v>#REF!</v>
      </c>
    </row>
    <row r="856" spans="1:12">
      <c r="A856" s="63" t="str">
        <f>CONCATENATE('Liste détentions mat2k'!$B856,"-",'Liste détentions mat2k'!$D856,"-",'Liste détentions mat2k'!$F856,"-",'Liste détentions mat2k'!$H856)</f>
        <v>43880-10--6</v>
      </c>
      <c r="B856" s="72">
        <v>43880</v>
      </c>
      <c r="C856" s="65" t="s">
        <v>442</v>
      </c>
      <c r="D856" s="65">
        <v>10</v>
      </c>
      <c r="E856" s="65" t="s">
        <v>1171</v>
      </c>
      <c r="F856" s="65"/>
      <c r="G856" s="65"/>
      <c r="H856" s="65">
        <v>6</v>
      </c>
      <c r="I856" s="65" t="s">
        <v>50</v>
      </c>
      <c r="J856" s="65">
        <f>COUNTIF('SUIVI DES VERIFICATIONS'!$A$3:$A$912,'Liste détentions mat2k'!$A856)</f>
        <v>1</v>
      </c>
      <c r="K856" s="66" t="e">
        <f>VLOOKUP('Liste détentions mat2k'!$A856,#REF!,13,FALSE)</f>
        <v>#REF!</v>
      </c>
    </row>
    <row r="857" spans="1:12">
      <c r="A857" s="67" t="str">
        <f>CONCATENATE('Liste détentions mat2k'!$B857,"-",'Liste détentions mat2k'!$D857,"-",'Liste détentions mat2k'!$F857,"-",'Liste détentions mat2k'!$H857)</f>
        <v>43880-10--7</v>
      </c>
      <c r="B857" s="71">
        <v>43880</v>
      </c>
      <c r="C857" s="69" t="s">
        <v>442</v>
      </c>
      <c r="D857" s="69">
        <v>10</v>
      </c>
      <c r="E857" s="69" t="s">
        <v>1171</v>
      </c>
      <c r="F857" s="69"/>
      <c r="G857" s="69"/>
      <c r="H857" s="69">
        <v>7</v>
      </c>
      <c r="I857" s="69" t="s">
        <v>1304</v>
      </c>
      <c r="J857" s="69">
        <f>COUNTIF('SUIVI DES VERIFICATIONS'!$A$3:$A$912,'Liste détentions mat2k'!$A857)</f>
        <v>0</v>
      </c>
      <c r="K857" s="70" t="e">
        <f>VLOOKUP('Liste détentions mat2k'!$A857,#REF!,13,FALSE)</f>
        <v>#REF!</v>
      </c>
    </row>
    <row r="858" spans="1:12">
      <c r="A858" s="63" t="str">
        <f>CONCATENATE('Liste détentions mat2k'!$B858,"-",'Liste détentions mat2k'!$D858,"-",'Liste détentions mat2k'!$F858,"-",'Liste détentions mat2k'!$H858)</f>
        <v>43885-1--1</v>
      </c>
      <c r="B858" s="72">
        <v>43885</v>
      </c>
      <c r="C858" s="65" t="s">
        <v>443</v>
      </c>
      <c r="D858" s="65">
        <v>1</v>
      </c>
      <c r="E858" s="65" t="s">
        <v>1455</v>
      </c>
      <c r="F858" s="65"/>
      <c r="G858" s="65"/>
      <c r="H858" s="65">
        <v>1</v>
      </c>
      <c r="I858" s="65" t="s">
        <v>444</v>
      </c>
      <c r="J858" s="65">
        <f>COUNTIF('SUIVI DES VERIFICATIONS'!$A$3:$A$912,'Liste détentions mat2k'!$A858)</f>
        <v>1</v>
      </c>
      <c r="K858" s="66" t="e">
        <f>VLOOKUP('Liste détentions mat2k'!$A858,#REF!,13,FALSE)</f>
        <v>#REF!</v>
      </c>
    </row>
    <row r="859" spans="1:12">
      <c r="A859" s="67" t="str">
        <f>CONCATENATE('Liste détentions mat2k'!$B859,"-",'Liste détentions mat2k'!$D859,"-",'Liste détentions mat2k'!$F859,"-",'Liste détentions mat2k'!$H859)</f>
        <v>43885-1--2</v>
      </c>
      <c r="B859" s="71">
        <v>43885</v>
      </c>
      <c r="C859" s="69" t="s">
        <v>443</v>
      </c>
      <c r="D859" s="69">
        <v>1</v>
      </c>
      <c r="E859" s="69" t="s">
        <v>1455</v>
      </c>
      <c r="F859" s="69"/>
      <c r="G859" s="69"/>
      <c r="H859" s="69">
        <v>2</v>
      </c>
      <c r="I859" s="69" t="s">
        <v>445</v>
      </c>
      <c r="J859" s="69">
        <f>COUNTIF('SUIVI DES VERIFICATIONS'!$A$3:$A$912,'Liste détentions mat2k'!$A859)</f>
        <v>1</v>
      </c>
      <c r="K859" s="70" t="e">
        <f>VLOOKUP('Liste détentions mat2k'!$A859,#REF!,13,FALSE)</f>
        <v>#REF!</v>
      </c>
    </row>
    <row r="860" spans="1:12">
      <c r="A860" s="63" t="str">
        <f>CONCATENATE('Liste détentions mat2k'!$B860,"-",'Liste détentions mat2k'!$D860,"-",'Liste détentions mat2k'!$F860,"-",'Liste détentions mat2k'!$H860)</f>
        <v>43885-1--3</v>
      </c>
      <c r="B860" s="72">
        <v>43885</v>
      </c>
      <c r="C860" s="65" t="s">
        <v>443</v>
      </c>
      <c r="D860" s="65">
        <v>1</v>
      </c>
      <c r="E860" s="65" t="s">
        <v>1455</v>
      </c>
      <c r="F860" s="65"/>
      <c r="G860" s="65"/>
      <c r="H860" s="65">
        <v>3</v>
      </c>
      <c r="I860" s="65" t="s">
        <v>446</v>
      </c>
      <c r="J860" s="65">
        <f>COUNTIF('SUIVI DES VERIFICATIONS'!$A$3:$A$912,'Liste détentions mat2k'!$A860)</f>
        <v>1</v>
      </c>
      <c r="K860" s="66" t="e">
        <f>VLOOKUP('Liste détentions mat2k'!$A860,#REF!,13,FALSE)</f>
        <v>#REF!</v>
      </c>
    </row>
    <row r="861" spans="1:12">
      <c r="A861" s="67" t="str">
        <f>CONCATENATE('Liste détentions mat2k'!$B861,"-",'Liste détentions mat2k'!$D861,"-",'Liste détentions mat2k'!$F861,"-",'Liste détentions mat2k'!$H861)</f>
        <v>43885-1--4</v>
      </c>
      <c r="B861" s="71">
        <v>43885</v>
      </c>
      <c r="C861" s="69" t="s">
        <v>443</v>
      </c>
      <c r="D861" s="69">
        <v>1</v>
      </c>
      <c r="E861" s="69" t="s">
        <v>1455</v>
      </c>
      <c r="F861" s="69"/>
      <c r="G861" s="69"/>
      <c r="H861" s="69">
        <v>4</v>
      </c>
      <c r="I861" s="69" t="s">
        <v>447</v>
      </c>
      <c r="J861" s="69">
        <f>COUNTIF('SUIVI DES VERIFICATIONS'!$A$3:$A$912,'Liste détentions mat2k'!$A861)</f>
        <v>1</v>
      </c>
      <c r="K861" s="70" t="e">
        <f>VLOOKUP('Liste détentions mat2k'!$A861,#REF!,13,FALSE)</f>
        <v>#REF!</v>
      </c>
    </row>
    <row r="862" spans="1:12">
      <c r="A862" s="63" t="str">
        <f>CONCATENATE('Liste détentions mat2k'!$B862,"-",'Liste détentions mat2k'!$D862,"-",'Liste détentions mat2k'!$F862,"-",'Liste détentions mat2k'!$H862)</f>
        <v>43885-2--1</v>
      </c>
      <c r="B862" s="72">
        <v>43885</v>
      </c>
      <c r="C862" s="65" t="s">
        <v>443</v>
      </c>
      <c r="D862" s="65">
        <v>2</v>
      </c>
      <c r="E862" s="65" t="s">
        <v>1456</v>
      </c>
      <c r="F862" s="65"/>
      <c r="G862" s="65"/>
      <c r="H862" s="65">
        <v>1</v>
      </c>
      <c r="I862" s="65" t="s">
        <v>448</v>
      </c>
      <c r="J862" s="65">
        <f>COUNTIF('SUIVI DES VERIFICATIONS'!$A$3:$A$912,'Liste détentions mat2k'!$A862)</f>
        <v>1</v>
      </c>
      <c r="K862" s="66" t="e">
        <f>VLOOKUP('Liste détentions mat2k'!$A862,#REF!,13,FALSE)</f>
        <v>#REF!</v>
      </c>
    </row>
    <row r="863" spans="1:12">
      <c r="A863" s="67" t="str">
        <f>CONCATENATE('Liste détentions mat2k'!$B863,"-",'Liste détentions mat2k'!$D863,"-",'Liste détentions mat2k'!$F863,"-",'Liste détentions mat2k'!$H863)</f>
        <v>43885-2--2</v>
      </c>
      <c r="B863" s="71">
        <v>43885</v>
      </c>
      <c r="C863" s="69" t="s">
        <v>443</v>
      </c>
      <c r="D863" s="69">
        <v>2</v>
      </c>
      <c r="E863" s="69" t="s">
        <v>1456</v>
      </c>
      <c r="F863" s="69"/>
      <c r="G863" s="69"/>
      <c r="H863" s="69">
        <v>2</v>
      </c>
      <c r="I863" s="69" t="s">
        <v>449</v>
      </c>
      <c r="J863" s="69">
        <f>COUNTIF('SUIVI DES VERIFICATIONS'!$A$3:$A$912,'Liste détentions mat2k'!$A863)</f>
        <v>1</v>
      </c>
      <c r="K863" s="70" t="e">
        <f>VLOOKUP('Liste détentions mat2k'!$A863,#REF!,13,FALSE)</f>
        <v>#REF!</v>
      </c>
    </row>
    <row r="864" spans="1:12">
      <c r="A864" s="63" t="str">
        <f>CONCATENATE('Liste détentions mat2k'!$B864,"-",'Liste détentions mat2k'!$D864,"-",'Liste détentions mat2k'!$F864,"-",'Liste détentions mat2k'!$H864)</f>
        <v>43999-7--0</v>
      </c>
      <c r="B864" s="72">
        <v>43999</v>
      </c>
      <c r="C864" s="65" t="s">
        <v>450</v>
      </c>
      <c r="D864" s="65">
        <v>7</v>
      </c>
      <c r="E864" s="65" t="s">
        <v>1457</v>
      </c>
      <c r="F864" s="65"/>
      <c r="G864" s="65"/>
      <c r="H864" s="65">
        <v>0</v>
      </c>
      <c r="I864" s="65" t="s">
        <v>1458</v>
      </c>
      <c r="J864" s="65">
        <f>COUNTIF('SUIVI DES VERIFICATIONS'!$A$3:$A$912,'Liste détentions mat2k'!$A864)</f>
        <v>0</v>
      </c>
      <c r="K864" s="66" t="e">
        <f>VLOOKUP('Liste détentions mat2k'!$A864,#REF!,13,FALSE)</f>
        <v>#REF!</v>
      </c>
      <c r="L864" s="3" t="s">
        <v>1513</v>
      </c>
    </row>
    <row r="865" spans="1:11">
      <c r="A865" s="67" t="str">
        <f>CONCATENATE('Liste détentions mat2k'!$B865,"-",'Liste détentions mat2k'!$D865,"-",'Liste détentions mat2k'!$F865,"-",'Liste détentions mat2k'!$H865)</f>
        <v>43999-8--0</v>
      </c>
      <c r="B865" s="71">
        <v>43999</v>
      </c>
      <c r="C865" s="69" t="s">
        <v>450</v>
      </c>
      <c r="D865" s="69">
        <v>8</v>
      </c>
      <c r="E865" s="69" t="s">
        <v>1459</v>
      </c>
      <c r="F865" s="69"/>
      <c r="G865" s="69"/>
      <c r="H865" s="69">
        <v>0</v>
      </c>
      <c r="I865" s="69" t="s">
        <v>141</v>
      </c>
      <c r="J865" s="69">
        <f>COUNTIF('SUIVI DES VERIFICATIONS'!$A$3:$A$912,'Liste détentions mat2k'!$A865)</f>
        <v>1</v>
      </c>
      <c r="K865" s="70" t="e">
        <f>VLOOKUP('Liste détentions mat2k'!$A865,#REF!,13,FALSE)</f>
        <v>#REF!</v>
      </c>
    </row>
    <row r="866" spans="1:11">
      <c r="A866" s="63" t="str">
        <f>CONCATENATE('Liste détentions mat2k'!$B866,"-",'Liste détentions mat2k'!$D866,"-",'Liste détentions mat2k'!$F866,"-",'Liste détentions mat2k'!$H866)</f>
        <v>43999-8--2</v>
      </c>
      <c r="B866" s="72">
        <v>43999</v>
      </c>
      <c r="C866" s="65" t="s">
        <v>450</v>
      </c>
      <c r="D866" s="65">
        <v>8</v>
      </c>
      <c r="E866" s="65" t="s">
        <v>1459</v>
      </c>
      <c r="F866" s="65"/>
      <c r="G866" s="65"/>
      <c r="H866" s="65">
        <v>2</v>
      </c>
      <c r="I866" s="65" t="s">
        <v>78</v>
      </c>
      <c r="J866" s="65">
        <f>COUNTIF('SUIVI DES VERIFICATIONS'!$A$3:$A$912,'Liste détentions mat2k'!$A866)</f>
        <v>1</v>
      </c>
      <c r="K866" s="66" t="e">
        <f>VLOOKUP('Liste détentions mat2k'!$A866,#REF!,13,FALSE)</f>
        <v>#REF!</v>
      </c>
    </row>
    <row r="867" spans="1:11">
      <c r="A867" s="67" t="str">
        <f>CONCATENATE('Liste détentions mat2k'!$B867,"-",'Liste détentions mat2k'!$D867,"-",'Liste détentions mat2k'!$F867,"-",'Liste détentions mat2k'!$H867)</f>
        <v>43999-8--3</v>
      </c>
      <c r="B867" s="71">
        <v>43999</v>
      </c>
      <c r="C867" s="69" t="s">
        <v>450</v>
      </c>
      <c r="D867" s="69">
        <v>8</v>
      </c>
      <c r="E867" s="69" t="s">
        <v>1459</v>
      </c>
      <c r="F867" s="69"/>
      <c r="G867" s="69"/>
      <c r="H867" s="69">
        <v>3</v>
      </c>
      <c r="I867" s="69" t="s">
        <v>48</v>
      </c>
      <c r="J867" s="69">
        <f>COUNTIF('SUIVI DES VERIFICATIONS'!$A$3:$A$912,'Liste détentions mat2k'!$A867)</f>
        <v>1</v>
      </c>
      <c r="K867" s="70" t="e">
        <f>VLOOKUP('Liste détentions mat2k'!$A867,#REF!,13,FALSE)</f>
        <v>#REF!</v>
      </c>
    </row>
    <row r="868" spans="1:11">
      <c r="A868" s="63" t="str">
        <f>CONCATENATE('Liste détentions mat2k'!$B868,"-",'Liste détentions mat2k'!$D868,"-",'Liste détentions mat2k'!$F868,"-",'Liste détentions mat2k'!$H868)</f>
        <v>43999-8--6</v>
      </c>
      <c r="B868" s="72">
        <v>43999</v>
      </c>
      <c r="C868" s="65" t="s">
        <v>450</v>
      </c>
      <c r="D868" s="65">
        <v>8</v>
      </c>
      <c r="E868" s="65" t="s">
        <v>1459</v>
      </c>
      <c r="F868" s="65"/>
      <c r="G868" s="65"/>
      <c r="H868" s="65">
        <v>6</v>
      </c>
      <c r="I868" s="65" t="s">
        <v>464</v>
      </c>
      <c r="J868" s="65">
        <f>COUNTIF('SUIVI DES VERIFICATIONS'!$A$3:$A$912,'Liste détentions mat2k'!$A868)</f>
        <v>1</v>
      </c>
      <c r="K868" s="66" t="e">
        <f>VLOOKUP('Liste détentions mat2k'!$A868,#REF!,13,FALSE)</f>
        <v>#REF!</v>
      </c>
    </row>
    <row r="869" spans="1:11">
      <c r="A869" s="67" t="str">
        <f>CONCATENATE('Liste détentions mat2k'!$B869,"-",'Liste détentions mat2k'!$D869,"-",'Liste détentions mat2k'!$F869,"-",'Liste détentions mat2k'!$H869)</f>
        <v>43999-8--7</v>
      </c>
      <c r="B869" s="71">
        <v>43999</v>
      </c>
      <c r="C869" s="69" t="s">
        <v>450</v>
      </c>
      <c r="D869" s="69">
        <v>8</v>
      </c>
      <c r="E869" s="69" t="s">
        <v>1459</v>
      </c>
      <c r="F869" s="69"/>
      <c r="G869" s="69"/>
      <c r="H869" s="69">
        <v>7</v>
      </c>
      <c r="I869" s="69" t="s">
        <v>50</v>
      </c>
      <c r="J869" s="69">
        <f>COUNTIF('SUIVI DES VERIFICATIONS'!$A$3:$A$912,'Liste détentions mat2k'!$A869)</f>
        <v>1</v>
      </c>
      <c r="K869" s="70" t="e">
        <f>VLOOKUP('Liste détentions mat2k'!$A869,#REF!,13,FALSE)</f>
        <v>#REF!</v>
      </c>
    </row>
    <row r="870" spans="1:11">
      <c r="A870" s="63" t="str">
        <f>CONCATENATE('Liste détentions mat2k'!$B870,"-",'Liste détentions mat2k'!$D870,"-",'Liste détentions mat2k'!$F870,"-",'Liste détentions mat2k'!$H870)</f>
        <v>43999-8--8</v>
      </c>
      <c r="B870" s="72">
        <v>43999</v>
      </c>
      <c r="C870" s="65" t="s">
        <v>450</v>
      </c>
      <c r="D870" s="65">
        <v>8</v>
      </c>
      <c r="E870" s="65" t="s">
        <v>1459</v>
      </c>
      <c r="F870" s="65"/>
      <c r="G870" s="65"/>
      <c r="H870" s="65">
        <v>8</v>
      </c>
      <c r="I870" s="65" t="s">
        <v>465</v>
      </c>
      <c r="J870" s="65">
        <f>COUNTIF('SUIVI DES VERIFICATIONS'!$A$3:$A$912,'Liste détentions mat2k'!$A870)</f>
        <v>1</v>
      </c>
      <c r="K870" s="66" t="e">
        <f>VLOOKUP('Liste détentions mat2k'!$A870,#REF!,13,FALSE)</f>
        <v>#REF!</v>
      </c>
    </row>
    <row r="871" spans="1:11">
      <c r="A871" s="67" t="str">
        <f>CONCATENATE('Liste détentions mat2k'!$B871,"-",'Liste détentions mat2k'!$D871,"-",'Liste détentions mat2k'!$F871,"-",'Liste détentions mat2k'!$H871)</f>
        <v>43999-8--9</v>
      </c>
      <c r="B871" s="71">
        <v>43999</v>
      </c>
      <c r="C871" s="69" t="s">
        <v>450</v>
      </c>
      <c r="D871" s="69">
        <v>8</v>
      </c>
      <c r="E871" s="69" t="s">
        <v>1459</v>
      </c>
      <c r="F871" s="69"/>
      <c r="G871" s="69"/>
      <c r="H871" s="69">
        <v>9</v>
      </c>
      <c r="I871" s="69" t="s">
        <v>466</v>
      </c>
      <c r="J871" s="69">
        <f>COUNTIF('SUIVI DES VERIFICATIONS'!$A$3:$A$912,'Liste détentions mat2k'!$A871)</f>
        <v>1</v>
      </c>
      <c r="K871" s="70" t="e">
        <f>VLOOKUP('Liste détentions mat2k'!$A871,#REF!,13,FALSE)</f>
        <v>#REF!</v>
      </c>
    </row>
    <row r="872" spans="1:11">
      <c r="A872" s="63" t="str">
        <f>CONCATENATE('Liste détentions mat2k'!$B872,"-",'Liste détentions mat2k'!$D872,"-",'Liste détentions mat2k'!$F872,"-",'Liste détentions mat2k'!$H872)</f>
        <v>43999-9--1</v>
      </c>
      <c r="B872" s="72">
        <v>43999</v>
      </c>
      <c r="C872" s="65" t="s">
        <v>450</v>
      </c>
      <c r="D872" s="65">
        <v>9</v>
      </c>
      <c r="E872" s="65" t="s">
        <v>1460</v>
      </c>
      <c r="F872" s="65"/>
      <c r="G872" s="65"/>
      <c r="H872" s="65">
        <v>1</v>
      </c>
      <c r="I872" s="65" t="s">
        <v>58</v>
      </c>
      <c r="J872" s="65">
        <f>COUNTIF('SUIVI DES VERIFICATIONS'!$A$3:$A$912,'Liste détentions mat2k'!$A872)</f>
        <v>1</v>
      </c>
      <c r="K872" s="66" t="e">
        <f>VLOOKUP('Liste détentions mat2k'!$A872,#REF!,13,FALSE)</f>
        <v>#REF!</v>
      </c>
    </row>
    <row r="873" spans="1:11">
      <c r="A873" s="67" t="str">
        <f>CONCATENATE('Liste détentions mat2k'!$B873,"-",'Liste détentions mat2k'!$D873,"-",'Liste détentions mat2k'!$F873,"-",'Liste détentions mat2k'!$H873)</f>
        <v>43999-10--0</v>
      </c>
      <c r="B873" s="71">
        <v>43999</v>
      </c>
      <c r="C873" s="69" t="s">
        <v>450</v>
      </c>
      <c r="D873" s="69">
        <v>10</v>
      </c>
      <c r="E873" s="69" t="s">
        <v>1461</v>
      </c>
      <c r="F873" s="69"/>
      <c r="G873" s="69"/>
      <c r="H873" s="69">
        <v>0</v>
      </c>
      <c r="I873" s="69" t="s">
        <v>50</v>
      </c>
      <c r="J873" s="69">
        <f>COUNTIF('SUIVI DES VERIFICATIONS'!$A$3:$A$912,'Liste détentions mat2k'!$A873)</f>
        <v>1</v>
      </c>
      <c r="K873" s="70" t="e">
        <f>VLOOKUP('Liste détentions mat2k'!$A873,#REF!,13,FALSE)</f>
        <v>#REF!</v>
      </c>
    </row>
    <row r="874" spans="1:11">
      <c r="A874" s="63" t="str">
        <f>CONCATENATE('Liste détentions mat2k'!$B874,"-",'Liste détentions mat2k'!$D874,"-",'Liste détentions mat2k'!$F874,"-",'Liste détentions mat2k'!$H874)</f>
        <v>43999-10--1</v>
      </c>
      <c r="B874" s="72">
        <v>43999</v>
      </c>
      <c r="C874" s="65" t="s">
        <v>450</v>
      </c>
      <c r="D874" s="65">
        <v>10</v>
      </c>
      <c r="E874" s="65" t="s">
        <v>1461</v>
      </c>
      <c r="F874" s="65"/>
      <c r="G874" s="65"/>
      <c r="H874" s="65">
        <v>1</v>
      </c>
      <c r="I874" s="65" t="s">
        <v>1462</v>
      </c>
      <c r="J874" s="65">
        <f>COUNTIF('SUIVI DES VERIFICATIONS'!$A$3:$A$912,'Liste détentions mat2k'!$A874)</f>
        <v>1</v>
      </c>
      <c r="K874" s="66" t="e">
        <f>VLOOKUP('Liste détentions mat2k'!$A874,#REF!,13,FALSE)</f>
        <v>#REF!</v>
      </c>
    </row>
    <row r="875" spans="1:11">
      <c r="A875" s="67" t="str">
        <f>CONCATENATE('Liste détentions mat2k'!$B875,"-",'Liste détentions mat2k'!$D875,"-",'Liste détentions mat2k'!$F875,"-",'Liste détentions mat2k'!$H875)</f>
        <v>43999-10--2</v>
      </c>
      <c r="B875" s="71">
        <v>43999</v>
      </c>
      <c r="C875" s="69" t="s">
        <v>450</v>
      </c>
      <c r="D875" s="69">
        <v>10</v>
      </c>
      <c r="E875" s="69" t="s">
        <v>1461</v>
      </c>
      <c r="F875" s="69"/>
      <c r="G875" s="69"/>
      <c r="H875" s="69">
        <v>2</v>
      </c>
      <c r="I875" s="69" t="s">
        <v>48</v>
      </c>
      <c r="J875" s="69">
        <f>COUNTIF('SUIVI DES VERIFICATIONS'!$A$3:$A$912,'Liste détentions mat2k'!$A875)</f>
        <v>1</v>
      </c>
      <c r="K875" s="70" t="e">
        <f>VLOOKUP('Liste détentions mat2k'!$A875,#REF!,13,FALSE)</f>
        <v>#REF!</v>
      </c>
    </row>
    <row r="876" spans="1:11">
      <c r="A876" s="63" t="str">
        <f>CONCATENATE('Liste détentions mat2k'!$B876,"-",'Liste détentions mat2k'!$D876,"-",'Liste détentions mat2k'!$F876,"-",'Liste détentions mat2k'!$H876)</f>
        <v>43999-10--3</v>
      </c>
      <c r="B876" s="72">
        <v>43999</v>
      </c>
      <c r="C876" s="65" t="s">
        <v>450</v>
      </c>
      <c r="D876" s="65">
        <v>10</v>
      </c>
      <c r="E876" s="65" t="s">
        <v>1461</v>
      </c>
      <c r="F876" s="65"/>
      <c r="G876" s="65"/>
      <c r="H876" s="65">
        <v>3</v>
      </c>
      <c r="I876" s="65" t="s">
        <v>1463</v>
      </c>
      <c r="J876" s="65">
        <f>COUNTIF('SUIVI DES VERIFICATIONS'!$A$3:$A$912,'Liste détentions mat2k'!$A876)</f>
        <v>1</v>
      </c>
      <c r="K876" s="66" t="e">
        <f>VLOOKUP('Liste détentions mat2k'!$A876,#REF!,13,FALSE)</f>
        <v>#REF!</v>
      </c>
    </row>
    <row r="877" spans="1:11">
      <c r="A877" s="67" t="str">
        <f>CONCATENATE('Liste détentions mat2k'!$B877,"-",'Liste détentions mat2k'!$D877,"-",'Liste détentions mat2k'!$F877,"-",'Liste détentions mat2k'!$H877)</f>
        <v>43999-10--4</v>
      </c>
      <c r="B877" s="71">
        <v>43999</v>
      </c>
      <c r="C877" s="69" t="s">
        <v>450</v>
      </c>
      <c r="D877" s="69">
        <v>10</v>
      </c>
      <c r="E877" s="69" t="s">
        <v>1461</v>
      </c>
      <c r="F877" s="69"/>
      <c r="G877" s="69"/>
      <c r="H877" s="69">
        <v>4</v>
      </c>
      <c r="I877" s="69" t="s">
        <v>1464</v>
      </c>
      <c r="J877" s="69">
        <f>COUNTIF('SUIVI DES VERIFICATIONS'!$A$3:$A$912,'Liste détentions mat2k'!$A877)</f>
        <v>1</v>
      </c>
      <c r="K877" s="70" t="e">
        <f>VLOOKUP('Liste détentions mat2k'!$A877,#REF!,13,FALSE)</f>
        <v>#REF!</v>
      </c>
    </row>
    <row r="878" spans="1:11">
      <c r="A878" s="63" t="str">
        <f>CONCATENATE('Liste détentions mat2k'!$B878,"-",'Liste détentions mat2k'!$D878,"-",'Liste détentions mat2k'!$F878,"-",'Liste détentions mat2k'!$H878)</f>
        <v>43999-10--5</v>
      </c>
      <c r="B878" s="72">
        <v>43999</v>
      </c>
      <c r="C878" s="65" t="s">
        <v>450</v>
      </c>
      <c r="D878" s="65">
        <v>10</v>
      </c>
      <c r="E878" s="65" t="s">
        <v>1461</v>
      </c>
      <c r="F878" s="65"/>
      <c r="G878" s="65"/>
      <c r="H878" s="65">
        <v>5</v>
      </c>
      <c r="I878" s="65" t="s">
        <v>1465</v>
      </c>
      <c r="J878" s="65">
        <f>COUNTIF('SUIVI DES VERIFICATIONS'!$A$3:$A$912,'Liste détentions mat2k'!$A878)</f>
        <v>1</v>
      </c>
      <c r="K878" s="66" t="e">
        <f>VLOOKUP('Liste détentions mat2k'!$A878,#REF!,13,FALSE)</f>
        <v>#REF!</v>
      </c>
    </row>
    <row r="879" spans="1:11">
      <c r="A879" s="67" t="str">
        <f>CONCATENATE('Liste détentions mat2k'!$B879,"-",'Liste détentions mat2k'!$D879,"-",'Liste détentions mat2k'!$F879,"-",'Liste détentions mat2k'!$H879)</f>
        <v>43999-10--6</v>
      </c>
      <c r="B879" s="71">
        <v>43999</v>
      </c>
      <c r="C879" s="69" t="s">
        <v>450</v>
      </c>
      <c r="D879" s="69">
        <v>10</v>
      </c>
      <c r="E879" s="69" t="s">
        <v>1461</v>
      </c>
      <c r="F879" s="69"/>
      <c r="G879" s="69"/>
      <c r="H879" s="69">
        <v>6</v>
      </c>
      <c r="I879" s="69" t="s">
        <v>1466</v>
      </c>
      <c r="J879" s="69">
        <f>COUNTIF('SUIVI DES VERIFICATIONS'!$A$3:$A$912,'Liste détentions mat2k'!$A879)</f>
        <v>1</v>
      </c>
      <c r="K879" s="70" t="e">
        <f>VLOOKUP('Liste détentions mat2k'!$A879,#REF!,13,FALSE)</f>
        <v>#REF!</v>
      </c>
    </row>
    <row r="880" spans="1:11">
      <c r="A880" s="63" t="str">
        <f>CONCATENATE('Liste détentions mat2k'!$B880,"-",'Liste détentions mat2k'!$D880,"-",'Liste détentions mat2k'!$F880,"-",'Liste détentions mat2k'!$H880)</f>
        <v>43999-11--0</v>
      </c>
      <c r="B880" s="72">
        <v>43999</v>
      </c>
      <c r="C880" s="65" t="s">
        <v>450</v>
      </c>
      <c r="D880" s="65">
        <v>11</v>
      </c>
      <c r="E880" s="65" t="s">
        <v>1467</v>
      </c>
      <c r="F880" s="65"/>
      <c r="G880" s="65"/>
      <c r="H880" s="65">
        <v>0</v>
      </c>
      <c r="I880" s="65" t="s">
        <v>451</v>
      </c>
      <c r="J880" s="65">
        <f>COUNTIF('SUIVI DES VERIFICATIONS'!$A$3:$A$912,'Liste détentions mat2k'!$A880)</f>
        <v>1</v>
      </c>
      <c r="K880" s="66" t="e">
        <f>VLOOKUP('Liste détentions mat2k'!$A880,#REF!,13,FALSE)</f>
        <v>#REF!</v>
      </c>
    </row>
    <row r="881" spans="1:11">
      <c r="A881" s="67" t="str">
        <f>CONCATENATE('Liste détentions mat2k'!$B881,"-",'Liste détentions mat2k'!$D881,"-",'Liste détentions mat2k'!$F881,"-",'Liste détentions mat2k'!$H881)</f>
        <v>43999-11--1</v>
      </c>
      <c r="B881" s="71">
        <v>43999</v>
      </c>
      <c r="C881" s="69" t="s">
        <v>450</v>
      </c>
      <c r="D881" s="69">
        <v>11</v>
      </c>
      <c r="E881" s="69" t="s">
        <v>1467</v>
      </c>
      <c r="F881" s="69"/>
      <c r="G881" s="69"/>
      <c r="H881" s="69">
        <v>1</v>
      </c>
      <c r="I881" s="69" t="s">
        <v>452</v>
      </c>
      <c r="J881" s="69">
        <f>COUNTIF('SUIVI DES VERIFICATIONS'!$A$3:$A$912,'Liste détentions mat2k'!$A881)</f>
        <v>1</v>
      </c>
      <c r="K881" s="70" t="e">
        <f>VLOOKUP('Liste détentions mat2k'!$A881,#REF!,13,FALSE)</f>
        <v>#REF!</v>
      </c>
    </row>
    <row r="882" spans="1:11">
      <c r="A882" s="63" t="str">
        <f>CONCATENATE('Liste détentions mat2k'!$B882,"-",'Liste détentions mat2k'!$D882,"-",'Liste détentions mat2k'!$F882,"-",'Liste détentions mat2k'!$H882)</f>
        <v>43999-11--2</v>
      </c>
      <c r="B882" s="72">
        <v>43999</v>
      </c>
      <c r="C882" s="65" t="s">
        <v>450</v>
      </c>
      <c r="D882" s="65">
        <v>11</v>
      </c>
      <c r="E882" s="65" t="s">
        <v>1467</v>
      </c>
      <c r="F882" s="65"/>
      <c r="G882" s="65"/>
      <c r="H882" s="65">
        <v>2</v>
      </c>
      <c r="I882" s="65" t="s">
        <v>49</v>
      </c>
      <c r="J882" s="65">
        <f>COUNTIF('SUIVI DES VERIFICATIONS'!$A$3:$A$912,'Liste détentions mat2k'!$A882)</f>
        <v>1</v>
      </c>
      <c r="K882" s="66" t="e">
        <f>VLOOKUP('Liste détentions mat2k'!$A882,#REF!,13,FALSE)</f>
        <v>#REF!</v>
      </c>
    </row>
    <row r="883" spans="1:11">
      <c r="A883" s="67" t="str">
        <f>CONCATENATE('Liste détentions mat2k'!$B883,"-",'Liste détentions mat2k'!$D883,"-",'Liste détentions mat2k'!$F883,"-",'Liste détentions mat2k'!$H883)</f>
        <v>43999-11--4</v>
      </c>
      <c r="B883" s="71">
        <v>43999</v>
      </c>
      <c r="C883" s="69" t="s">
        <v>450</v>
      </c>
      <c r="D883" s="69">
        <v>11</v>
      </c>
      <c r="E883" s="69" t="s">
        <v>1467</v>
      </c>
      <c r="F883" s="69"/>
      <c r="G883" s="69"/>
      <c r="H883" s="69">
        <v>4</v>
      </c>
      <c r="I883" s="69" t="s">
        <v>48</v>
      </c>
      <c r="J883" s="69">
        <f>COUNTIF('SUIVI DES VERIFICATIONS'!$A$3:$A$912,'Liste détentions mat2k'!$A883)</f>
        <v>1</v>
      </c>
      <c r="K883" s="70" t="e">
        <f>VLOOKUP('Liste détentions mat2k'!$A883,#REF!,13,FALSE)</f>
        <v>#REF!</v>
      </c>
    </row>
    <row r="884" spans="1:11">
      <c r="A884" s="63" t="str">
        <f>CONCATENATE('Liste détentions mat2k'!$B884,"-",'Liste détentions mat2k'!$D884,"-",'Liste détentions mat2k'!$F884,"-",'Liste détentions mat2k'!$H884)</f>
        <v>43999-11--6</v>
      </c>
      <c r="B884" s="72">
        <v>43999</v>
      </c>
      <c r="C884" s="65" t="s">
        <v>450</v>
      </c>
      <c r="D884" s="65">
        <v>11</v>
      </c>
      <c r="E884" s="65" t="s">
        <v>1467</v>
      </c>
      <c r="F884" s="65"/>
      <c r="G884" s="65"/>
      <c r="H884" s="65">
        <v>6</v>
      </c>
      <c r="I884" s="65" t="s">
        <v>347</v>
      </c>
      <c r="J884" s="65">
        <f>COUNTIF('SUIVI DES VERIFICATIONS'!$A$3:$A$912,'Liste détentions mat2k'!$A884)</f>
        <v>1</v>
      </c>
      <c r="K884" s="66" t="e">
        <f>VLOOKUP('Liste détentions mat2k'!$A884,#REF!,13,FALSE)</f>
        <v>#REF!</v>
      </c>
    </row>
    <row r="885" spans="1:11">
      <c r="A885" s="67" t="str">
        <f>CONCATENATE('Liste détentions mat2k'!$B885,"-",'Liste détentions mat2k'!$D885,"-",'Liste détentions mat2k'!$F885,"-",'Liste détentions mat2k'!$H885)</f>
        <v>43999-11--7</v>
      </c>
      <c r="B885" s="71">
        <v>43999</v>
      </c>
      <c r="C885" s="69" t="s">
        <v>450</v>
      </c>
      <c r="D885" s="69">
        <v>11</v>
      </c>
      <c r="E885" s="69" t="s">
        <v>1467</v>
      </c>
      <c r="F885" s="69"/>
      <c r="G885" s="69"/>
      <c r="H885" s="69">
        <v>7</v>
      </c>
      <c r="I885" s="69" t="s">
        <v>67</v>
      </c>
      <c r="J885" s="69">
        <f>COUNTIF('SUIVI DES VERIFICATIONS'!$A$3:$A$912,'Liste détentions mat2k'!$A885)</f>
        <v>1</v>
      </c>
      <c r="K885" s="70" t="e">
        <f>VLOOKUP('Liste détentions mat2k'!$A885,#REF!,13,FALSE)</f>
        <v>#REF!</v>
      </c>
    </row>
    <row r="886" spans="1:11">
      <c r="A886" s="63" t="str">
        <f>CONCATENATE('Liste détentions mat2k'!$B886,"-",'Liste détentions mat2k'!$D886,"-",'Liste détentions mat2k'!$F886,"-",'Liste détentions mat2k'!$H886)</f>
        <v>43999-11--9</v>
      </c>
      <c r="B886" s="72">
        <v>43999</v>
      </c>
      <c r="C886" s="65" t="s">
        <v>450</v>
      </c>
      <c r="D886" s="65">
        <v>11</v>
      </c>
      <c r="E886" s="65" t="s">
        <v>1467</v>
      </c>
      <c r="F886" s="65"/>
      <c r="G886" s="65"/>
      <c r="H886" s="65">
        <v>9</v>
      </c>
      <c r="I886" s="65" t="s">
        <v>63</v>
      </c>
      <c r="J886" s="65">
        <f>COUNTIF('SUIVI DES VERIFICATIONS'!$A$3:$A$912,'Liste détentions mat2k'!$A886)</f>
        <v>1</v>
      </c>
      <c r="K886" s="66" t="e">
        <f>VLOOKUP('Liste détentions mat2k'!$A886,#REF!,13,FALSE)</f>
        <v>#REF!</v>
      </c>
    </row>
    <row r="887" spans="1:11">
      <c r="A887" s="67" t="str">
        <f>CONCATENATE('Liste détentions mat2k'!$B887,"-",'Liste détentions mat2k'!$D887,"-",'Liste détentions mat2k'!$F887,"-",'Liste détentions mat2k'!$H887)</f>
        <v>43999-11--10</v>
      </c>
      <c r="B887" s="71">
        <v>43999</v>
      </c>
      <c r="C887" s="69" t="s">
        <v>450</v>
      </c>
      <c r="D887" s="69">
        <v>11</v>
      </c>
      <c r="E887" s="69" t="s">
        <v>1467</v>
      </c>
      <c r="F887" s="69"/>
      <c r="G887" s="69"/>
      <c r="H887" s="69">
        <v>10</v>
      </c>
      <c r="I887" s="69" t="s">
        <v>1468</v>
      </c>
      <c r="J887" s="69">
        <f>COUNTIF('SUIVI DES VERIFICATIONS'!$A$3:$A$912,'Liste détentions mat2k'!$A887)</f>
        <v>1</v>
      </c>
      <c r="K887" s="70" t="e">
        <f>VLOOKUP('Liste détentions mat2k'!$A887,#REF!,13,FALSE)</f>
        <v>#REF!</v>
      </c>
    </row>
    <row r="888" spans="1:11">
      <c r="A888" s="63" t="str">
        <f>CONCATENATE('Liste détentions mat2k'!$B888,"-",'Liste détentions mat2k'!$D888,"-",'Liste détentions mat2k'!$F888,"-",'Liste détentions mat2k'!$H888)</f>
        <v>43999-11--11</v>
      </c>
      <c r="B888" s="72">
        <v>43999</v>
      </c>
      <c r="C888" s="65" t="s">
        <v>450</v>
      </c>
      <c r="D888" s="65">
        <v>11</v>
      </c>
      <c r="E888" s="65" t="s">
        <v>1467</v>
      </c>
      <c r="F888" s="65"/>
      <c r="G888" s="65"/>
      <c r="H888" s="65">
        <v>11</v>
      </c>
      <c r="I888" s="65" t="s">
        <v>453</v>
      </c>
      <c r="J888" s="65">
        <f>COUNTIF('SUIVI DES VERIFICATIONS'!$A$3:$A$912,'Liste détentions mat2k'!$A888)</f>
        <v>1</v>
      </c>
      <c r="K888" s="66" t="e">
        <f>VLOOKUP('Liste détentions mat2k'!$A888,#REF!,13,FALSE)</f>
        <v>#REF!</v>
      </c>
    </row>
    <row r="889" spans="1:11">
      <c r="A889" s="67" t="str">
        <f>CONCATENATE('Liste détentions mat2k'!$B889,"-",'Liste détentions mat2k'!$D889,"-",'Liste détentions mat2k'!$F889,"-",'Liste détentions mat2k'!$H889)</f>
        <v>43999-11--12</v>
      </c>
      <c r="B889" s="71">
        <v>43999</v>
      </c>
      <c r="C889" s="69" t="s">
        <v>450</v>
      </c>
      <c r="D889" s="69">
        <v>11</v>
      </c>
      <c r="E889" s="69" t="s">
        <v>1467</v>
      </c>
      <c r="F889" s="69"/>
      <c r="G889" s="69"/>
      <c r="H889" s="69">
        <v>12</v>
      </c>
      <c r="I889" s="69" t="s">
        <v>454</v>
      </c>
      <c r="J889" s="69">
        <f>COUNTIF('SUIVI DES VERIFICATIONS'!$A$3:$A$912,'Liste détentions mat2k'!$A889)</f>
        <v>1</v>
      </c>
      <c r="K889" s="70" t="e">
        <f>VLOOKUP('Liste détentions mat2k'!$A889,#REF!,13,FALSE)</f>
        <v>#REF!</v>
      </c>
    </row>
    <row r="890" spans="1:11">
      <c r="A890" s="63" t="str">
        <f>CONCATENATE('Liste détentions mat2k'!$B890,"-",'Liste détentions mat2k'!$D890,"-",'Liste détentions mat2k'!$F890,"-",'Liste détentions mat2k'!$H890)</f>
        <v>43999-11--15</v>
      </c>
      <c r="B890" s="72">
        <v>43999</v>
      </c>
      <c r="C890" s="65" t="s">
        <v>450</v>
      </c>
      <c r="D890" s="65">
        <v>11</v>
      </c>
      <c r="E890" s="65" t="s">
        <v>1467</v>
      </c>
      <c r="F890" s="65"/>
      <c r="G890" s="65"/>
      <c r="H890" s="65">
        <v>15</v>
      </c>
      <c r="I890" s="65" t="s">
        <v>455</v>
      </c>
      <c r="J890" s="65">
        <f>COUNTIF('SUIVI DES VERIFICATIONS'!$A$3:$A$912,'Liste détentions mat2k'!$A890)</f>
        <v>1</v>
      </c>
      <c r="K890" s="66" t="e">
        <f>VLOOKUP('Liste détentions mat2k'!$A890,#REF!,13,FALSE)</f>
        <v>#REF!</v>
      </c>
    </row>
    <row r="891" spans="1:11">
      <c r="A891" s="67" t="str">
        <f>CONCATENATE('Liste détentions mat2k'!$B891,"-",'Liste détentions mat2k'!$D891,"-",'Liste détentions mat2k'!$F891,"-",'Liste détentions mat2k'!$H891)</f>
        <v>43999-13--0</v>
      </c>
      <c r="B891" s="71">
        <v>43999</v>
      </c>
      <c r="C891" s="69" t="s">
        <v>450</v>
      </c>
      <c r="D891" s="69">
        <v>13</v>
      </c>
      <c r="E891" s="69" t="s">
        <v>1469</v>
      </c>
      <c r="F891" s="69"/>
      <c r="G891" s="69"/>
      <c r="H891" s="69">
        <v>0</v>
      </c>
      <c r="I891" s="69" t="s">
        <v>78</v>
      </c>
      <c r="J891" s="69">
        <f>COUNTIF('SUIVI DES VERIFICATIONS'!$A$3:$A$912,'Liste détentions mat2k'!$A891)</f>
        <v>1</v>
      </c>
      <c r="K891" s="70" t="e">
        <f>VLOOKUP('Liste détentions mat2k'!$A891,#REF!,13,FALSE)</f>
        <v>#REF!</v>
      </c>
    </row>
    <row r="892" spans="1:11">
      <c r="A892" s="63" t="str">
        <f>CONCATENATE('Liste détentions mat2k'!$B892,"-",'Liste détentions mat2k'!$D892,"-",'Liste détentions mat2k'!$F892,"-",'Liste détentions mat2k'!$H892)</f>
        <v>43999-13--1</v>
      </c>
      <c r="B892" s="72">
        <v>43999</v>
      </c>
      <c r="C892" s="65" t="s">
        <v>450</v>
      </c>
      <c r="D892" s="65">
        <v>13</v>
      </c>
      <c r="E892" s="65" t="s">
        <v>1469</v>
      </c>
      <c r="F892" s="65"/>
      <c r="G892" s="65"/>
      <c r="H892" s="65">
        <v>1</v>
      </c>
      <c r="I892" s="65" t="s">
        <v>456</v>
      </c>
      <c r="J892" s="65">
        <f>COUNTIF('SUIVI DES VERIFICATIONS'!$A$3:$A$912,'Liste détentions mat2k'!$A892)</f>
        <v>1</v>
      </c>
      <c r="K892" s="66" t="e">
        <f>VLOOKUP('Liste détentions mat2k'!$A892,#REF!,13,FALSE)</f>
        <v>#REF!</v>
      </c>
    </row>
    <row r="893" spans="1:11">
      <c r="A893" s="67" t="str">
        <f>CONCATENATE('Liste détentions mat2k'!$B893,"-",'Liste détentions mat2k'!$D893,"-",'Liste détentions mat2k'!$F893,"-",'Liste détentions mat2k'!$H893)</f>
        <v>43999-14--0</v>
      </c>
      <c r="B893" s="71">
        <v>43999</v>
      </c>
      <c r="C893" s="69" t="s">
        <v>450</v>
      </c>
      <c r="D893" s="69">
        <v>14</v>
      </c>
      <c r="E893" s="69" t="s">
        <v>1470</v>
      </c>
      <c r="F893" s="69"/>
      <c r="G893" s="69"/>
      <c r="H893" s="69">
        <v>0</v>
      </c>
      <c r="I893" s="69" t="s">
        <v>456</v>
      </c>
      <c r="J893" s="69">
        <f>COUNTIF('SUIVI DES VERIFICATIONS'!$A$3:$A$912,'Liste détentions mat2k'!$A893)</f>
        <v>1</v>
      </c>
      <c r="K893" s="70" t="e">
        <f>VLOOKUP('Liste détentions mat2k'!$A893,#REF!,13,FALSE)</f>
        <v>#REF!</v>
      </c>
    </row>
    <row r="894" spans="1:11">
      <c r="A894" s="63" t="str">
        <f>CONCATENATE('Liste détentions mat2k'!$B894,"-",'Liste détentions mat2k'!$D894,"-",'Liste détentions mat2k'!$F894,"-",'Liste détentions mat2k'!$H894)</f>
        <v>43999-15--1</v>
      </c>
      <c r="B894" s="72">
        <v>43999</v>
      </c>
      <c r="C894" s="65" t="s">
        <v>450</v>
      </c>
      <c r="D894" s="65">
        <v>15</v>
      </c>
      <c r="E894" s="65" t="s">
        <v>1237</v>
      </c>
      <c r="F894" s="65"/>
      <c r="G894" s="65"/>
      <c r="H894" s="65">
        <v>1</v>
      </c>
      <c r="I894" s="65" t="s">
        <v>457</v>
      </c>
      <c r="J894" s="65">
        <f>COUNTIF('SUIVI DES VERIFICATIONS'!$A$3:$A$912,'Liste détentions mat2k'!$A894)</f>
        <v>1</v>
      </c>
      <c r="K894" s="66" t="e">
        <f>VLOOKUP('Liste détentions mat2k'!$A894,#REF!,13,FALSE)</f>
        <v>#REF!</v>
      </c>
    </row>
    <row r="895" spans="1:11">
      <c r="A895" s="67" t="str">
        <f>CONCATENATE('Liste détentions mat2k'!$B895,"-",'Liste détentions mat2k'!$D895,"-",'Liste détentions mat2k'!$F895,"-",'Liste détentions mat2k'!$H895)</f>
        <v>43999-15--2</v>
      </c>
      <c r="B895" s="71">
        <v>43999</v>
      </c>
      <c r="C895" s="69" t="s">
        <v>450</v>
      </c>
      <c r="D895" s="69">
        <v>15</v>
      </c>
      <c r="E895" s="69" t="s">
        <v>1237</v>
      </c>
      <c r="F895" s="69"/>
      <c r="G895" s="69"/>
      <c r="H895" s="69">
        <v>2</v>
      </c>
      <c r="I895" s="69" t="s">
        <v>458</v>
      </c>
      <c r="J895" s="69">
        <f>COUNTIF('SUIVI DES VERIFICATIONS'!$A$3:$A$912,'Liste détentions mat2k'!$A895)</f>
        <v>1</v>
      </c>
      <c r="K895" s="70" t="e">
        <f>VLOOKUP('Liste détentions mat2k'!$A895,#REF!,13,FALSE)</f>
        <v>#REF!</v>
      </c>
    </row>
    <row r="896" spans="1:11">
      <c r="A896" s="63" t="str">
        <f>CONCATENATE('Liste détentions mat2k'!$B896,"-",'Liste détentions mat2k'!$D896,"-",'Liste détentions mat2k'!$F896,"-",'Liste détentions mat2k'!$H896)</f>
        <v>43999-15--3</v>
      </c>
      <c r="B896" s="72">
        <v>43999</v>
      </c>
      <c r="C896" s="65" t="s">
        <v>450</v>
      </c>
      <c r="D896" s="65">
        <v>15</v>
      </c>
      <c r="E896" s="65" t="s">
        <v>1237</v>
      </c>
      <c r="F896" s="65"/>
      <c r="G896" s="65"/>
      <c r="H896" s="65">
        <v>3</v>
      </c>
      <c r="I896" s="65" t="s">
        <v>131</v>
      </c>
      <c r="J896" s="65">
        <f>COUNTIF('SUIVI DES VERIFICATIONS'!$A$3:$A$912,'Liste détentions mat2k'!$A896)</f>
        <v>1</v>
      </c>
      <c r="K896" s="66" t="e">
        <f>VLOOKUP('Liste détentions mat2k'!$A896,#REF!,13,FALSE)</f>
        <v>#REF!</v>
      </c>
    </row>
    <row r="897" spans="1:12">
      <c r="A897" s="67" t="str">
        <f>CONCATENATE('Liste détentions mat2k'!$B897,"-",'Liste détentions mat2k'!$D897,"-",'Liste détentions mat2k'!$F897,"-",'Liste détentions mat2k'!$H897)</f>
        <v>43999-27--1</v>
      </c>
      <c r="B897" s="71">
        <v>43999</v>
      </c>
      <c r="C897" s="69" t="s">
        <v>450</v>
      </c>
      <c r="D897" s="69">
        <v>27</v>
      </c>
      <c r="E897" s="69" t="s">
        <v>1471</v>
      </c>
      <c r="F897" s="69"/>
      <c r="G897" s="69"/>
      <c r="H897" s="69">
        <v>1</v>
      </c>
      <c r="I897" s="69" t="s">
        <v>459</v>
      </c>
      <c r="J897" s="69">
        <f>COUNTIF('SUIVI DES VERIFICATIONS'!$A$3:$A$912,'Liste détentions mat2k'!$A897)</f>
        <v>1</v>
      </c>
      <c r="K897" s="70" t="e">
        <f>VLOOKUP('Liste détentions mat2k'!$A897,#REF!,13,FALSE)</f>
        <v>#REF!</v>
      </c>
    </row>
    <row r="898" spans="1:12">
      <c r="A898" s="63" t="str">
        <f>CONCATENATE('Liste détentions mat2k'!$B898,"-",'Liste détentions mat2k'!$D898,"-",'Liste détentions mat2k'!$F898,"-",'Liste détentions mat2k'!$H898)</f>
        <v>43999-29--1</v>
      </c>
      <c r="B898" s="72">
        <v>43999</v>
      </c>
      <c r="C898" s="65" t="s">
        <v>450</v>
      </c>
      <c r="D898" s="65">
        <v>29</v>
      </c>
      <c r="E898" s="65" t="s">
        <v>1472</v>
      </c>
      <c r="F898" s="65"/>
      <c r="G898" s="65"/>
      <c r="H898" s="65">
        <v>1</v>
      </c>
      <c r="I898" s="65" t="s">
        <v>460</v>
      </c>
      <c r="J898" s="65">
        <f>COUNTIF('SUIVI DES VERIFICATIONS'!$A$3:$A$912,'Liste détentions mat2k'!$A898)</f>
        <v>1</v>
      </c>
      <c r="K898" s="66" t="e">
        <f>VLOOKUP('Liste détentions mat2k'!$A898,#REF!,13,FALSE)</f>
        <v>#REF!</v>
      </c>
    </row>
    <row r="899" spans="1:12">
      <c r="A899" s="67" t="str">
        <f>CONCATENATE('Liste détentions mat2k'!$B899,"-",'Liste détentions mat2k'!$D899,"-",'Liste détentions mat2k'!$F899,"-",'Liste détentions mat2k'!$H899)</f>
        <v>43999-32--0</v>
      </c>
      <c r="B899" s="71">
        <v>43999</v>
      </c>
      <c r="C899" s="69" t="s">
        <v>450</v>
      </c>
      <c r="D899" s="69">
        <v>32</v>
      </c>
      <c r="E899" s="69" t="s">
        <v>1473</v>
      </c>
      <c r="F899" s="69"/>
      <c r="G899" s="69"/>
      <c r="H899" s="69">
        <v>0</v>
      </c>
      <c r="I899" s="69" t="s">
        <v>461</v>
      </c>
      <c r="J899" s="69">
        <f>COUNTIF('SUIVI DES VERIFICATIONS'!$A$3:$A$912,'Liste détentions mat2k'!$A899)</f>
        <v>1</v>
      </c>
      <c r="K899" s="70" t="e">
        <f>VLOOKUP('Liste détentions mat2k'!$A899,#REF!,13,FALSE)</f>
        <v>#REF!</v>
      </c>
    </row>
    <row r="900" spans="1:12">
      <c r="A900" s="63" t="str">
        <f>CONCATENATE('Liste détentions mat2k'!$B900,"-",'Liste détentions mat2k'!$D900,"-",'Liste détentions mat2k'!$F900,"-",'Liste détentions mat2k'!$H900)</f>
        <v>43999-33--0</v>
      </c>
      <c r="B900" s="72">
        <v>43999</v>
      </c>
      <c r="C900" s="65" t="s">
        <v>450</v>
      </c>
      <c r="D900" s="65">
        <v>33</v>
      </c>
      <c r="E900" s="65" t="s">
        <v>1474</v>
      </c>
      <c r="F900" s="65"/>
      <c r="G900" s="65"/>
      <c r="H900" s="65">
        <v>0</v>
      </c>
      <c r="I900" s="65" t="s">
        <v>140</v>
      </c>
      <c r="J900" s="65">
        <f>COUNTIF('SUIVI DES VERIFICATIONS'!$A$3:$A$912,'Liste détentions mat2k'!$A900)</f>
        <v>1</v>
      </c>
      <c r="K900" s="66" t="e">
        <f>VLOOKUP('Liste détentions mat2k'!$A900,#REF!,13,FALSE)</f>
        <v>#REF!</v>
      </c>
    </row>
    <row r="901" spans="1:12">
      <c r="A901" s="67" t="str">
        <f>CONCATENATE('Liste détentions mat2k'!$B901,"-",'Liste détentions mat2k'!$D901,"-",'Liste détentions mat2k'!$F901,"-",'Liste détentions mat2k'!$H901)</f>
        <v>43999-36--0</v>
      </c>
      <c r="B901" s="71">
        <v>43999</v>
      </c>
      <c r="C901" s="69" t="s">
        <v>450</v>
      </c>
      <c r="D901" s="69">
        <v>36</v>
      </c>
      <c r="E901" s="69" t="s">
        <v>1475</v>
      </c>
      <c r="F901" s="69"/>
      <c r="G901" s="69"/>
      <c r="H901" s="69">
        <v>0</v>
      </c>
      <c r="I901" s="69" t="s">
        <v>462</v>
      </c>
      <c r="J901" s="69">
        <f>COUNTIF('SUIVI DES VERIFICATIONS'!$A$3:$A$912,'Liste détentions mat2k'!$A901)</f>
        <v>1</v>
      </c>
      <c r="K901" s="70" t="e">
        <f>VLOOKUP('Liste détentions mat2k'!$A901,#REF!,13,FALSE)</f>
        <v>#REF!</v>
      </c>
    </row>
    <row r="902" spans="1:12">
      <c r="A902" s="63" t="str">
        <f>CONCATENATE('Liste détentions mat2k'!$B902,"-",'Liste détentions mat2k'!$D902,"-",'Liste détentions mat2k'!$F902,"-",'Liste détentions mat2k'!$H902)</f>
        <v>43999-37--1</v>
      </c>
      <c r="B902" s="72">
        <v>43999</v>
      </c>
      <c r="C902" s="65" t="s">
        <v>450</v>
      </c>
      <c r="D902" s="65">
        <v>37</v>
      </c>
      <c r="E902" s="65" t="s">
        <v>1476</v>
      </c>
      <c r="F902" s="65"/>
      <c r="G902" s="65"/>
      <c r="H902" s="65">
        <v>1</v>
      </c>
      <c r="I902" s="65" t="s">
        <v>463</v>
      </c>
      <c r="J902" s="65">
        <f>COUNTIF('SUIVI DES VERIFICATIONS'!$A$3:$A$912,'Liste détentions mat2k'!$A902)</f>
        <v>1</v>
      </c>
      <c r="K902" s="66" t="e">
        <f>VLOOKUP('Liste détentions mat2k'!$A902,#REF!,13,FALSE)</f>
        <v>#REF!</v>
      </c>
    </row>
    <row r="903" spans="1:12">
      <c r="A903" s="67" t="str">
        <f>CONCATENATE('Liste détentions mat2k'!$B903,"-",'Liste détentions mat2k'!$D903,"-",'Liste détentions mat2k'!$F903,"-",'Liste détentions mat2k'!$H903)</f>
        <v>45186-10--1</v>
      </c>
      <c r="B903" s="71">
        <v>45186</v>
      </c>
      <c r="C903" s="69" t="s">
        <v>467</v>
      </c>
      <c r="D903" s="69">
        <v>10</v>
      </c>
      <c r="E903" s="69" t="s">
        <v>1477</v>
      </c>
      <c r="F903" s="69"/>
      <c r="G903" s="69"/>
      <c r="H903" s="69">
        <v>1</v>
      </c>
      <c r="I903" s="69" t="s">
        <v>468</v>
      </c>
      <c r="J903" s="69">
        <f>COUNTIF('SUIVI DES VERIFICATIONS'!$A$3:$A$912,'Liste détentions mat2k'!$A903)</f>
        <v>1</v>
      </c>
      <c r="K903" s="70" t="e">
        <f>VLOOKUP('Liste détentions mat2k'!$A903,#REF!,13,FALSE)</f>
        <v>#REF!</v>
      </c>
    </row>
    <row r="904" spans="1:12">
      <c r="A904" s="63" t="str">
        <f>CONCATENATE('Liste détentions mat2k'!$B904,"-",'Liste détentions mat2k'!$D904,"-",'Liste détentions mat2k'!$F904,"-",'Liste détentions mat2k'!$H904)</f>
        <v>45186-10--2</v>
      </c>
      <c r="B904" s="72">
        <v>45186</v>
      </c>
      <c r="C904" s="65" t="s">
        <v>467</v>
      </c>
      <c r="D904" s="65">
        <v>10</v>
      </c>
      <c r="E904" s="65" t="s">
        <v>1477</v>
      </c>
      <c r="F904" s="65"/>
      <c r="G904" s="65"/>
      <c r="H904" s="65">
        <v>2</v>
      </c>
      <c r="I904" s="65" t="s">
        <v>78</v>
      </c>
      <c r="J904" s="65">
        <f>COUNTIF('SUIVI DES VERIFICATIONS'!$A$3:$A$912,'Liste détentions mat2k'!$A904)</f>
        <v>1</v>
      </c>
      <c r="K904" s="66" t="e">
        <f>VLOOKUP('Liste détentions mat2k'!$A904,#REF!,13,FALSE)</f>
        <v>#REF!</v>
      </c>
    </row>
    <row r="905" spans="1:12">
      <c r="A905" s="67" t="str">
        <f>CONCATENATE('Liste détentions mat2k'!$B905,"-",'Liste détentions mat2k'!$D905,"-",'Liste détentions mat2k'!$F905,"-",'Liste détentions mat2k'!$H905)</f>
        <v>45186-10--3</v>
      </c>
      <c r="B905" s="71">
        <v>45186</v>
      </c>
      <c r="C905" s="69" t="s">
        <v>467</v>
      </c>
      <c r="D905" s="69">
        <v>10</v>
      </c>
      <c r="E905" s="69" t="s">
        <v>1477</v>
      </c>
      <c r="F905" s="69"/>
      <c r="G905" s="69"/>
      <c r="H905" s="69">
        <v>3</v>
      </c>
      <c r="I905" s="69" t="s">
        <v>61</v>
      </c>
      <c r="J905" s="69">
        <f>COUNTIF('SUIVI DES VERIFICATIONS'!$A$3:$A$912,'Liste détentions mat2k'!$A905)</f>
        <v>1</v>
      </c>
      <c r="K905" s="70" t="e">
        <f>VLOOKUP('Liste détentions mat2k'!$A905,#REF!,13,FALSE)</f>
        <v>#REF!</v>
      </c>
    </row>
    <row r="906" spans="1:12">
      <c r="A906" s="63" t="str">
        <f>CONCATENATE('Liste détentions mat2k'!$B906,"-",'Liste détentions mat2k'!$D906,"-",'Liste détentions mat2k'!$F906,"-",'Liste détentions mat2k'!$H906)</f>
        <v>45186-10--4</v>
      </c>
      <c r="B906" s="72">
        <v>45186</v>
      </c>
      <c r="C906" s="65" t="s">
        <v>467</v>
      </c>
      <c r="D906" s="65">
        <v>10</v>
      </c>
      <c r="E906" s="65" t="s">
        <v>1477</v>
      </c>
      <c r="F906" s="65"/>
      <c r="G906" s="65"/>
      <c r="H906" s="65">
        <v>4</v>
      </c>
      <c r="I906" s="65" t="s">
        <v>1478</v>
      </c>
      <c r="J906" s="65">
        <f>COUNTIF('SUIVI DES VERIFICATIONS'!$A$3:$A$912,'Liste détentions mat2k'!$A906)</f>
        <v>1</v>
      </c>
      <c r="K906" s="66" t="e">
        <f>VLOOKUP('Liste détentions mat2k'!$A906,#REF!,13,FALSE)</f>
        <v>#REF!</v>
      </c>
    </row>
    <row r="907" spans="1:12">
      <c r="A907" s="67" t="str">
        <f>CONCATENATE('Liste détentions mat2k'!$B907,"-",'Liste détentions mat2k'!$D907,"-",'Liste détentions mat2k'!$F907,"-",'Liste détentions mat2k'!$H907)</f>
        <v>45186-10--5</v>
      </c>
      <c r="B907" s="71">
        <v>45186</v>
      </c>
      <c r="C907" s="69" t="s">
        <v>467</v>
      </c>
      <c r="D907" s="69">
        <v>10</v>
      </c>
      <c r="E907" s="69" t="s">
        <v>1477</v>
      </c>
      <c r="F907" s="69"/>
      <c r="G907" s="69"/>
      <c r="H907" s="69">
        <v>5</v>
      </c>
      <c r="I907" s="82" t="s">
        <v>65</v>
      </c>
      <c r="J907" s="69">
        <f>COUNTIF('SUIVI DES VERIFICATIONS'!$A$3:$A$912,'Liste détentions mat2k'!$A907)</f>
        <v>0</v>
      </c>
      <c r="K907" s="70" t="e">
        <f>VLOOKUP('Liste détentions mat2k'!$A907,#REF!,13,FALSE)</f>
        <v>#REF!</v>
      </c>
      <c r="L907" s="3" t="s">
        <v>1514</v>
      </c>
    </row>
    <row r="908" spans="1:12">
      <c r="A908" s="63" t="str">
        <f>CONCATENATE('Liste détentions mat2k'!$B908,"-",'Liste détentions mat2k'!$D908,"-",'Liste détentions mat2k'!$F908,"-",'Liste détentions mat2k'!$H908)</f>
        <v>45186-40--0</v>
      </c>
      <c r="B908" s="72">
        <v>45186</v>
      </c>
      <c r="C908" s="65" t="s">
        <v>467</v>
      </c>
      <c r="D908" s="65">
        <v>40</v>
      </c>
      <c r="E908" s="65" t="s">
        <v>1479</v>
      </c>
      <c r="F908" s="65"/>
      <c r="G908" s="65"/>
      <c r="H908" s="65">
        <v>0</v>
      </c>
      <c r="I908" s="65" t="s">
        <v>78</v>
      </c>
      <c r="J908" s="65">
        <f>COUNTIF('SUIVI DES VERIFICATIONS'!$A$3:$A$912,'Liste détentions mat2k'!$A908)</f>
        <v>1</v>
      </c>
      <c r="K908" s="66" t="e">
        <f>VLOOKUP('Liste détentions mat2k'!$A908,#REF!,13,FALSE)</f>
        <v>#REF!</v>
      </c>
    </row>
    <row r="909" spans="1:12">
      <c r="A909" s="67" t="str">
        <f>CONCATENATE('Liste détentions mat2k'!$B909,"-",'Liste détentions mat2k'!$D909,"-",'Liste détentions mat2k'!$F909,"-",'Liste détentions mat2k'!$H909)</f>
        <v>45186-40--4</v>
      </c>
      <c r="B909" s="71">
        <v>45186</v>
      </c>
      <c r="C909" s="69" t="s">
        <v>467</v>
      </c>
      <c r="D909" s="69">
        <v>40</v>
      </c>
      <c r="E909" s="69" t="s">
        <v>1479</v>
      </c>
      <c r="F909" s="69"/>
      <c r="G909" s="69"/>
      <c r="H909" s="69">
        <v>4</v>
      </c>
      <c r="I909" s="69" t="s">
        <v>50</v>
      </c>
      <c r="J909" s="69">
        <f>COUNTIF('SUIVI DES VERIFICATIONS'!$A$3:$A$912,'Liste détentions mat2k'!$A909)</f>
        <v>1</v>
      </c>
      <c r="K909" s="70" t="e">
        <f>VLOOKUP('Liste détentions mat2k'!$A909,#REF!,13,FALSE)</f>
        <v>#REF!</v>
      </c>
    </row>
    <row r="910" spans="1:12">
      <c r="A910" s="63" t="str">
        <f>CONCATENATE('Liste détentions mat2k'!$B910,"-",'Liste détentions mat2k'!$D910,"-",'Liste détentions mat2k'!$F910,"-",'Liste détentions mat2k'!$H910)</f>
        <v>45299-1--1</v>
      </c>
      <c r="B910" s="72">
        <v>45299</v>
      </c>
      <c r="C910" s="65" t="s">
        <v>469</v>
      </c>
      <c r="D910" s="65">
        <v>1</v>
      </c>
      <c r="E910" s="65" t="s">
        <v>1480</v>
      </c>
      <c r="F910" s="65"/>
      <c r="G910" s="65"/>
      <c r="H910" s="65">
        <v>1</v>
      </c>
      <c r="I910" s="65" t="s">
        <v>78</v>
      </c>
      <c r="J910" s="65">
        <f>COUNTIF('SUIVI DES VERIFICATIONS'!$A$3:$A$912,'Liste détentions mat2k'!$A910)</f>
        <v>1</v>
      </c>
      <c r="K910" s="66" t="e">
        <f>VLOOKUP('Liste détentions mat2k'!$A910,#REF!,13,FALSE)</f>
        <v>#REF!</v>
      </c>
    </row>
    <row r="911" spans="1:12">
      <c r="A911" s="67" t="str">
        <f>CONCATENATE('Liste détentions mat2k'!$B911,"-",'Liste détentions mat2k'!$D911,"-",'Liste détentions mat2k'!$F911,"-",'Liste détentions mat2k'!$H911)</f>
        <v>45299-1--2</v>
      </c>
      <c r="B911" s="71">
        <v>45299</v>
      </c>
      <c r="C911" s="69" t="s">
        <v>469</v>
      </c>
      <c r="D911" s="69">
        <v>1</v>
      </c>
      <c r="E911" s="69" t="s">
        <v>1480</v>
      </c>
      <c r="F911" s="69"/>
      <c r="G911" s="69"/>
      <c r="H911" s="69">
        <v>2</v>
      </c>
      <c r="I911" s="69" t="s">
        <v>470</v>
      </c>
      <c r="J911" s="69">
        <f>COUNTIF('SUIVI DES VERIFICATIONS'!$A$3:$A$912,'Liste détentions mat2k'!$A911)</f>
        <v>1</v>
      </c>
      <c r="K911" s="70" t="e">
        <f>VLOOKUP('Liste détentions mat2k'!$A911,#REF!,13,FALSE)</f>
        <v>#REF!</v>
      </c>
    </row>
    <row r="912" spans="1:12">
      <c r="A912" s="63" t="str">
        <f>CONCATENATE('Liste détentions mat2k'!$B912,"-",'Liste détentions mat2k'!$D912,"-",'Liste détentions mat2k'!$F912,"-",'Liste détentions mat2k'!$H912)</f>
        <v>45299-2--1</v>
      </c>
      <c r="B912" s="72">
        <v>45299</v>
      </c>
      <c r="C912" s="65" t="s">
        <v>469</v>
      </c>
      <c r="D912" s="65">
        <v>2</v>
      </c>
      <c r="E912" s="65" t="s">
        <v>1481</v>
      </c>
      <c r="F912" s="65"/>
      <c r="G912" s="65"/>
      <c r="H912" s="65">
        <v>1</v>
      </c>
      <c r="I912" s="65" t="s">
        <v>78</v>
      </c>
      <c r="J912" s="65">
        <f>COUNTIF('SUIVI DES VERIFICATIONS'!$A$3:$A$912,'Liste détentions mat2k'!$A912)</f>
        <v>1</v>
      </c>
      <c r="K912" s="66" t="e">
        <f>VLOOKUP('Liste détentions mat2k'!$A912,#REF!,13,FALSE)</f>
        <v>#REF!</v>
      </c>
    </row>
    <row r="913" spans="1:11">
      <c r="A913" s="67" t="str">
        <f>CONCATENATE('Liste détentions mat2k'!$B913,"-",'Liste détentions mat2k'!$D913,"-",'Liste détentions mat2k'!$F913,"-",'Liste détentions mat2k'!$H913)</f>
        <v>45299-4--1</v>
      </c>
      <c r="B913" s="71">
        <v>45299</v>
      </c>
      <c r="C913" s="69" t="s">
        <v>469</v>
      </c>
      <c r="D913" s="69">
        <v>4</v>
      </c>
      <c r="E913" s="69" t="s">
        <v>1482</v>
      </c>
      <c r="F913" s="69"/>
      <c r="G913" s="69"/>
      <c r="H913" s="69">
        <v>1</v>
      </c>
      <c r="I913" s="69" t="s">
        <v>61</v>
      </c>
      <c r="J913" s="69">
        <f>COUNTIF('SUIVI DES VERIFICATIONS'!$A$3:$A$912,'Liste détentions mat2k'!$A913)</f>
        <v>1</v>
      </c>
      <c r="K913" s="70" t="e">
        <f>VLOOKUP('Liste détentions mat2k'!$A913,#REF!,13,FALSE)</f>
        <v>#REF!</v>
      </c>
    </row>
    <row r="914" spans="1:11">
      <c r="A914" s="63" t="str">
        <f>CONCATENATE('Liste détentions mat2k'!$B914,"-",'Liste détentions mat2k'!$D914,"-",'Liste détentions mat2k'!$F914,"-",'Liste détentions mat2k'!$H914)</f>
        <v>45299-4--2</v>
      </c>
      <c r="B914" s="72">
        <v>45299</v>
      </c>
      <c r="C914" s="65" t="s">
        <v>469</v>
      </c>
      <c r="D914" s="65">
        <v>4</v>
      </c>
      <c r="E914" s="65" t="s">
        <v>1482</v>
      </c>
      <c r="F914" s="65"/>
      <c r="G914" s="65"/>
      <c r="H914" s="65">
        <v>2</v>
      </c>
      <c r="I914" s="65" t="s">
        <v>129</v>
      </c>
      <c r="J914" s="65">
        <f>COUNTIF('SUIVI DES VERIFICATIONS'!$A$3:$A$912,'Liste détentions mat2k'!$A914)</f>
        <v>1</v>
      </c>
      <c r="K914" s="66" t="e">
        <f>VLOOKUP('Liste détentions mat2k'!$A914,#REF!,13,FALSE)</f>
        <v>#REF!</v>
      </c>
    </row>
    <row r="915" spans="1:11">
      <c r="A915" s="67" t="str">
        <f>CONCATENATE('Liste détentions mat2k'!$B915,"-",'Liste détentions mat2k'!$D915,"-",'Liste détentions mat2k'!$F915,"-",'Liste détentions mat2k'!$H915)</f>
        <v>45299-4--3</v>
      </c>
      <c r="B915" s="71">
        <v>45299</v>
      </c>
      <c r="C915" s="69" t="s">
        <v>469</v>
      </c>
      <c r="D915" s="69">
        <v>4</v>
      </c>
      <c r="E915" s="69" t="s">
        <v>1482</v>
      </c>
      <c r="F915" s="69"/>
      <c r="G915" s="69"/>
      <c r="H915" s="69">
        <v>3</v>
      </c>
      <c r="I915" s="69" t="s">
        <v>58</v>
      </c>
      <c r="J915" s="69">
        <f>COUNTIF('SUIVI DES VERIFICATIONS'!$A$3:$A$912,'Liste détentions mat2k'!$A915)</f>
        <v>1</v>
      </c>
      <c r="K915" s="70" t="e">
        <f>VLOOKUP('Liste détentions mat2k'!$A915,#REF!,13,FALSE)</f>
        <v>#REF!</v>
      </c>
    </row>
    <row r="916" spans="1:11">
      <c r="A916" s="63" t="str">
        <f>CONCATENATE('Liste détentions mat2k'!$B916,"-",'Liste détentions mat2k'!$D916,"-",'Liste détentions mat2k'!$F916,"-",'Liste détentions mat2k'!$H916)</f>
        <v>45299-4--4</v>
      </c>
      <c r="B916" s="72">
        <v>45299</v>
      </c>
      <c r="C916" s="65" t="s">
        <v>469</v>
      </c>
      <c r="D916" s="65">
        <v>4</v>
      </c>
      <c r="E916" s="65" t="s">
        <v>1482</v>
      </c>
      <c r="F916" s="65"/>
      <c r="G916" s="65"/>
      <c r="H916" s="65">
        <v>4</v>
      </c>
      <c r="I916" s="65" t="s">
        <v>48</v>
      </c>
      <c r="J916" s="65">
        <f>COUNTIF('SUIVI DES VERIFICATIONS'!$A$3:$A$912,'Liste détentions mat2k'!$A916)</f>
        <v>1</v>
      </c>
      <c r="K916" s="66" t="e">
        <f>VLOOKUP('Liste détentions mat2k'!$A916,#REF!,13,FALSE)</f>
        <v>#REF!</v>
      </c>
    </row>
    <row r="917" spans="1:11">
      <c r="A917" s="67" t="str">
        <f>CONCATENATE('Liste détentions mat2k'!$B917,"-",'Liste détentions mat2k'!$D917,"-",'Liste détentions mat2k'!$F917,"-",'Liste détentions mat2k'!$H917)</f>
        <v>45299-4--5</v>
      </c>
      <c r="B917" s="71">
        <v>45299</v>
      </c>
      <c r="C917" s="69" t="s">
        <v>469</v>
      </c>
      <c r="D917" s="69">
        <v>4</v>
      </c>
      <c r="E917" s="69" t="s">
        <v>1482</v>
      </c>
      <c r="F917" s="69"/>
      <c r="G917" s="69"/>
      <c r="H917" s="69">
        <v>5</v>
      </c>
      <c r="I917" s="69" t="s">
        <v>49</v>
      </c>
      <c r="J917" s="69">
        <f>COUNTIF('SUIVI DES VERIFICATIONS'!$A$3:$A$912,'Liste détentions mat2k'!$A917)</f>
        <v>1</v>
      </c>
      <c r="K917" s="70" t="e">
        <f>VLOOKUP('Liste détentions mat2k'!$A917,#REF!,13,FALSE)</f>
        <v>#REF!</v>
      </c>
    </row>
    <row r="918" spans="1:11">
      <c r="A918" s="63" t="str">
        <f>CONCATENATE('Liste détentions mat2k'!$B918,"-",'Liste détentions mat2k'!$D918,"-",'Liste détentions mat2k'!$F918,"-",'Liste détentions mat2k'!$H918)</f>
        <v>45299-4--6</v>
      </c>
      <c r="B918" s="72">
        <v>45299</v>
      </c>
      <c r="C918" s="65" t="s">
        <v>469</v>
      </c>
      <c r="D918" s="65">
        <v>4</v>
      </c>
      <c r="E918" s="65" t="s">
        <v>1482</v>
      </c>
      <c r="F918" s="65"/>
      <c r="G918" s="65"/>
      <c r="H918" s="65">
        <v>6</v>
      </c>
      <c r="I918" s="65" t="s">
        <v>67</v>
      </c>
      <c r="J918" s="65">
        <f>COUNTIF('SUIVI DES VERIFICATIONS'!$A$3:$A$912,'Liste détentions mat2k'!$A918)</f>
        <v>1</v>
      </c>
      <c r="K918" s="66" t="e">
        <f>VLOOKUP('Liste détentions mat2k'!$A918,#REF!,13,FALSE)</f>
        <v>#REF!</v>
      </c>
    </row>
    <row r="919" spans="1:11">
      <c r="A919" s="67" t="str">
        <f>CONCATENATE('Liste détentions mat2k'!$B919,"-",'Liste détentions mat2k'!$D919,"-",'Liste détentions mat2k'!$F919,"-",'Liste détentions mat2k'!$H919)</f>
        <v>45299-4--7</v>
      </c>
      <c r="B919" s="71">
        <v>45299</v>
      </c>
      <c r="C919" s="69" t="s">
        <v>469</v>
      </c>
      <c r="D919" s="69">
        <v>4</v>
      </c>
      <c r="E919" s="69" t="s">
        <v>1482</v>
      </c>
      <c r="F919" s="69"/>
      <c r="G919" s="69"/>
      <c r="H919" s="69">
        <v>7</v>
      </c>
      <c r="I919" s="69" t="s">
        <v>471</v>
      </c>
      <c r="J919" s="69">
        <f>COUNTIF('SUIVI DES VERIFICATIONS'!$A$3:$A$912,'Liste détentions mat2k'!$A919)</f>
        <v>1</v>
      </c>
      <c r="K919" s="70" t="e">
        <f>VLOOKUP('Liste détentions mat2k'!$A919,#REF!,13,FALSE)</f>
        <v>#REF!</v>
      </c>
    </row>
    <row r="920" spans="1:11">
      <c r="A920" s="63" t="str">
        <f>CONCATENATE('Liste détentions mat2k'!$B920,"-",'Liste détentions mat2k'!$D920,"-",'Liste détentions mat2k'!$F920,"-",'Liste détentions mat2k'!$H920)</f>
        <v>45299-4--8</v>
      </c>
      <c r="B920" s="72">
        <v>45299</v>
      </c>
      <c r="C920" s="65" t="s">
        <v>469</v>
      </c>
      <c r="D920" s="65">
        <v>4</v>
      </c>
      <c r="E920" s="65" t="s">
        <v>1482</v>
      </c>
      <c r="F920" s="65"/>
      <c r="G920" s="65"/>
      <c r="H920" s="65">
        <v>8</v>
      </c>
      <c r="I920" s="65" t="s">
        <v>472</v>
      </c>
      <c r="J920" s="65">
        <f>COUNTIF('SUIVI DES VERIFICATIONS'!$A$3:$A$912,'Liste détentions mat2k'!$A920)</f>
        <v>1</v>
      </c>
      <c r="K920" s="66" t="e">
        <f>VLOOKUP('Liste détentions mat2k'!$A920,#REF!,13,FALSE)</f>
        <v>#REF!</v>
      </c>
    </row>
    <row r="921" spans="1:11">
      <c r="A921" s="67" t="str">
        <f>CONCATENATE('Liste détentions mat2k'!$B921,"-",'Liste détentions mat2k'!$D921,"-",'Liste détentions mat2k'!$F921,"-",'Liste détentions mat2k'!$H921)</f>
        <v>53000-80--0</v>
      </c>
      <c r="B921" s="71">
        <v>53000</v>
      </c>
      <c r="C921" s="69" t="s">
        <v>1483</v>
      </c>
      <c r="D921" s="69">
        <v>80</v>
      </c>
      <c r="E921" s="69" t="s">
        <v>1171</v>
      </c>
      <c r="F921" s="69"/>
      <c r="G921" s="69"/>
      <c r="H921" s="69">
        <v>0</v>
      </c>
      <c r="I921" s="69" t="s">
        <v>78</v>
      </c>
      <c r="J921" s="69">
        <f>COUNTIF('SUIVI DES VERIFICATIONS'!$A$3:$A$912,'Liste détentions mat2k'!$A921)</f>
        <v>1</v>
      </c>
      <c r="K921" s="70" t="e">
        <f>VLOOKUP('Liste détentions mat2k'!$A921,#REF!,13,FALSE)</f>
        <v>#REF!</v>
      </c>
    </row>
    <row r="922" spans="1:11">
      <c r="A922" s="63" t="str">
        <f>CONCATENATE('Liste détentions mat2k'!$B922,"-",'Liste détentions mat2k'!$D922,"-",'Liste détentions mat2k'!$F922,"-",'Liste détentions mat2k'!$H922)</f>
        <v>53000-80--1</v>
      </c>
      <c r="B922" s="72">
        <v>53000</v>
      </c>
      <c r="C922" s="65" t="s">
        <v>1483</v>
      </c>
      <c r="D922" s="65">
        <v>80</v>
      </c>
      <c r="E922" s="65" t="s">
        <v>1171</v>
      </c>
      <c r="F922" s="65"/>
      <c r="G922" s="65"/>
      <c r="H922" s="65">
        <v>1</v>
      </c>
      <c r="I922" s="65" t="s">
        <v>1484</v>
      </c>
      <c r="J922" s="65">
        <f>COUNTIF('SUIVI DES VERIFICATIONS'!$A$3:$A$912,'Liste détentions mat2k'!$A922)</f>
        <v>0</v>
      </c>
      <c r="K922" s="66" t="e">
        <f>VLOOKUP('Liste détentions mat2k'!$A922,#REF!,13,FALSE)</f>
        <v>#REF!</v>
      </c>
    </row>
    <row r="923" spans="1:11">
      <c r="A923" s="67" t="str">
        <f>CONCATENATE('Liste détentions mat2k'!$B923,"-",'Liste détentions mat2k'!$D923,"-",'Liste détentions mat2k'!$F923,"-",'Liste détentions mat2k'!$H923)</f>
        <v>53000-80--3</v>
      </c>
      <c r="B923" s="71">
        <v>53000</v>
      </c>
      <c r="C923" s="69" t="s">
        <v>1483</v>
      </c>
      <c r="D923" s="69">
        <v>80</v>
      </c>
      <c r="E923" s="69" t="s">
        <v>1171</v>
      </c>
      <c r="F923" s="69"/>
      <c r="G923" s="69"/>
      <c r="H923" s="69">
        <v>3</v>
      </c>
      <c r="I923" s="69" t="s">
        <v>474</v>
      </c>
      <c r="J923" s="69">
        <f>COUNTIF('SUIVI DES VERIFICATIONS'!$A$3:$A$912,'Liste détentions mat2k'!$A923)</f>
        <v>1</v>
      </c>
      <c r="K923" s="70" t="e">
        <f>VLOOKUP('Liste détentions mat2k'!$A923,#REF!,13,FALSE)</f>
        <v>#REF!</v>
      </c>
    </row>
    <row r="924" spans="1:11">
      <c r="A924" s="63" t="str">
        <f>CONCATENATE('Liste détentions mat2k'!$B924,"-",'Liste détentions mat2k'!$D924,"-",'Liste détentions mat2k'!$F924,"-",'Liste détentions mat2k'!$H924)</f>
        <v>53000-80--5</v>
      </c>
      <c r="B924" s="72">
        <v>53000</v>
      </c>
      <c r="C924" s="65" t="s">
        <v>1483</v>
      </c>
      <c r="D924" s="65">
        <v>80</v>
      </c>
      <c r="E924" s="65" t="s">
        <v>1171</v>
      </c>
      <c r="F924" s="65"/>
      <c r="G924" s="65"/>
      <c r="H924" s="65">
        <v>5</v>
      </c>
      <c r="I924" s="65" t="s">
        <v>61</v>
      </c>
      <c r="J924" s="65">
        <f>COUNTIF('SUIVI DES VERIFICATIONS'!$A$3:$A$912,'Liste détentions mat2k'!$A924)</f>
        <v>1</v>
      </c>
      <c r="K924" s="66" t="e">
        <f>VLOOKUP('Liste détentions mat2k'!$A924,#REF!,13,FALSE)</f>
        <v>#REF!</v>
      </c>
    </row>
    <row r="925" spans="1:11">
      <c r="A925" s="67" t="str">
        <f>CONCATENATE('Liste détentions mat2k'!$B925,"-",'Liste détentions mat2k'!$D925,"-",'Liste détentions mat2k'!$F925,"-",'Liste détentions mat2k'!$H925)</f>
        <v>63019-1-0-1</v>
      </c>
      <c r="B925" s="71">
        <v>63019</v>
      </c>
      <c r="C925" s="69" t="s">
        <v>1485</v>
      </c>
      <c r="D925" s="69">
        <v>1</v>
      </c>
      <c r="E925" s="69" t="s">
        <v>1157</v>
      </c>
      <c r="F925" s="69">
        <v>0</v>
      </c>
      <c r="G925" s="69" t="s">
        <v>1182</v>
      </c>
      <c r="H925" s="69">
        <v>1</v>
      </c>
      <c r="I925" s="69" t="s">
        <v>48</v>
      </c>
      <c r="J925" s="69">
        <f>COUNTIF('SUIVI DES VERIFICATIONS'!$A$3:$A$912,'Liste détentions mat2k'!$A925)</f>
        <v>1</v>
      </c>
      <c r="K925" s="70" t="e">
        <f>VLOOKUP('Liste détentions mat2k'!$A925,#REF!,13,FALSE)</f>
        <v>#REF!</v>
      </c>
    </row>
    <row r="926" spans="1:11">
      <c r="A926" s="63" t="str">
        <f>CONCATENATE('Liste détentions mat2k'!$B926,"-",'Liste détentions mat2k'!$D926,"-",'Liste détentions mat2k'!$F926,"-",'Liste détentions mat2k'!$H926)</f>
        <v>63019-1-1-1</v>
      </c>
      <c r="B926" s="72">
        <v>63019</v>
      </c>
      <c r="C926" s="65" t="s">
        <v>1485</v>
      </c>
      <c r="D926" s="65">
        <v>1</v>
      </c>
      <c r="E926" s="65" t="s">
        <v>1157</v>
      </c>
      <c r="F926" s="65">
        <v>1</v>
      </c>
      <c r="G926" s="65" t="s">
        <v>1165</v>
      </c>
      <c r="H926" s="65">
        <v>1</v>
      </c>
      <c r="I926" s="65" t="s">
        <v>49</v>
      </c>
      <c r="J926" s="65">
        <f>COUNTIF('SUIVI DES VERIFICATIONS'!$A$3:$A$912,'Liste détentions mat2k'!$A926)</f>
        <v>1</v>
      </c>
      <c r="K926" s="66" t="e">
        <f>VLOOKUP('Liste détentions mat2k'!$A926,#REF!,13,FALSE)</f>
        <v>#REF!</v>
      </c>
    </row>
    <row r="927" spans="1:11">
      <c r="A927" s="67" t="str">
        <f>CONCATENATE('Liste détentions mat2k'!$B927,"-",'Liste détentions mat2k'!$D927,"-",'Liste détentions mat2k'!$F927,"-",'Liste détentions mat2k'!$H927)</f>
        <v>63019-1-2-1</v>
      </c>
      <c r="B927" s="71">
        <v>63019</v>
      </c>
      <c r="C927" s="69" t="s">
        <v>1485</v>
      </c>
      <c r="D927" s="69">
        <v>1</v>
      </c>
      <c r="E927" s="69" t="s">
        <v>1157</v>
      </c>
      <c r="F927" s="69">
        <v>2</v>
      </c>
      <c r="G927" s="69" t="s">
        <v>1158</v>
      </c>
      <c r="H927" s="69">
        <v>1</v>
      </c>
      <c r="I927" s="69" t="s">
        <v>50</v>
      </c>
      <c r="J927" s="69">
        <f>COUNTIF('SUIVI DES VERIFICATIONS'!$A$3:$A$912,'Liste détentions mat2k'!$A927)</f>
        <v>1</v>
      </c>
      <c r="K927" s="70" t="e">
        <f>VLOOKUP('Liste détentions mat2k'!$A927,#REF!,13,FALSE)</f>
        <v>#REF!</v>
      </c>
    </row>
    <row r="928" spans="1:11">
      <c r="A928" s="63" t="str">
        <f>CONCATENATE('Liste détentions mat2k'!$B928,"-",'Liste détentions mat2k'!$D928,"-",'Liste détentions mat2k'!$F928,"-",'Liste détentions mat2k'!$H928)</f>
        <v>63019-1-3-1</v>
      </c>
      <c r="B928" s="72">
        <v>63019</v>
      </c>
      <c r="C928" s="65" t="s">
        <v>1485</v>
      </c>
      <c r="D928" s="65">
        <v>1</v>
      </c>
      <c r="E928" s="65" t="s">
        <v>1157</v>
      </c>
      <c r="F928" s="65">
        <v>3</v>
      </c>
      <c r="G928" s="65" t="s">
        <v>1486</v>
      </c>
      <c r="H928" s="65">
        <v>1</v>
      </c>
      <c r="I928" s="65" t="s">
        <v>48</v>
      </c>
      <c r="J928" s="65">
        <f>COUNTIF('SUIVI DES VERIFICATIONS'!$A$3:$A$912,'Liste détentions mat2k'!$A928)</f>
        <v>1</v>
      </c>
      <c r="K928" s="66" t="e">
        <f>VLOOKUP('Liste détentions mat2k'!$A928,#REF!,13,FALSE)</f>
        <v>#REF!</v>
      </c>
    </row>
    <row r="929" spans="1:11">
      <c r="A929" s="67" t="str">
        <f>CONCATENATE('Liste détentions mat2k'!$B929,"-",'Liste détentions mat2k'!$D929,"-",'Liste détentions mat2k'!$F929,"-",'Liste détentions mat2k'!$H929)</f>
        <v>63019-2-2-3</v>
      </c>
      <c r="B929" s="71">
        <v>63019</v>
      </c>
      <c r="C929" s="69" t="s">
        <v>1485</v>
      </c>
      <c r="D929" s="69">
        <v>2</v>
      </c>
      <c r="E929" s="69" t="s">
        <v>1173</v>
      </c>
      <c r="F929" s="69">
        <v>2</v>
      </c>
      <c r="G929" s="69" t="s">
        <v>1487</v>
      </c>
      <c r="H929" s="69">
        <v>3</v>
      </c>
      <c r="I929" s="69" t="s">
        <v>48</v>
      </c>
      <c r="J929" s="69">
        <f>COUNTIF('SUIVI DES VERIFICATIONS'!$A$3:$A$912,'Liste détentions mat2k'!$A929)</f>
        <v>1</v>
      </c>
      <c r="K929" s="70" t="e">
        <f>VLOOKUP('Liste détentions mat2k'!$A929,#REF!,13,FALSE)</f>
        <v>#REF!</v>
      </c>
    </row>
    <row r="930" spans="1:11">
      <c r="A930" s="63" t="str">
        <f>CONCATENATE('Liste détentions mat2k'!$B930,"-",'Liste détentions mat2k'!$D930,"-",'Liste détentions mat2k'!$F930,"-",'Liste détentions mat2k'!$H930)</f>
        <v>63019-3-0-1</v>
      </c>
      <c r="B930" s="72">
        <v>63019</v>
      </c>
      <c r="C930" s="65" t="s">
        <v>1485</v>
      </c>
      <c r="D930" s="65">
        <v>3</v>
      </c>
      <c r="E930" s="65" t="s">
        <v>51</v>
      </c>
      <c r="F930" s="65">
        <v>0</v>
      </c>
      <c r="G930" s="65" t="s">
        <v>52</v>
      </c>
      <c r="H930" s="65">
        <v>1</v>
      </c>
      <c r="I930" s="65" t="s">
        <v>53</v>
      </c>
      <c r="J930" s="65">
        <f>COUNTIF('SUIVI DES VERIFICATIONS'!$A$3:$A$912,'Liste détentions mat2k'!$A930)</f>
        <v>1</v>
      </c>
      <c r="K930" s="66" t="e">
        <f>VLOOKUP('Liste détentions mat2k'!$A930,#REF!,13,FALSE)</f>
        <v>#REF!</v>
      </c>
    </row>
    <row r="931" spans="1:11">
      <c r="A931" s="67" t="str">
        <f>CONCATENATE('Liste détentions mat2k'!$B931,"-",'Liste détentions mat2k'!$D931,"-",'Liste détentions mat2k'!$F931,"-",'Liste détentions mat2k'!$H931)</f>
        <v>63019-3-1-0</v>
      </c>
      <c r="B931" s="71">
        <v>63019</v>
      </c>
      <c r="C931" s="69" t="s">
        <v>1485</v>
      </c>
      <c r="D931" s="69">
        <v>3</v>
      </c>
      <c r="E931" s="69" t="s">
        <v>51</v>
      </c>
      <c r="F931" s="69">
        <v>1</v>
      </c>
      <c r="G931" s="69" t="s">
        <v>53</v>
      </c>
      <c r="H931" s="69">
        <v>0</v>
      </c>
      <c r="I931" s="69" t="s">
        <v>54</v>
      </c>
      <c r="J931" s="69">
        <f>COUNTIF('SUIVI DES VERIFICATIONS'!$A$3:$A$912,'Liste détentions mat2k'!$A931)</f>
        <v>1</v>
      </c>
      <c r="K931" s="70" t="e">
        <f>VLOOKUP('Liste détentions mat2k'!$A931,#REF!,13,FALSE)</f>
        <v>#REF!</v>
      </c>
    </row>
    <row r="932" spans="1:11">
      <c r="A932" s="63" t="str">
        <f>CONCATENATE('Liste détentions mat2k'!$B932,"-",'Liste détentions mat2k'!$D932,"-",'Liste détentions mat2k'!$F932,"-",'Liste détentions mat2k'!$H932)</f>
        <v>63064-0--0</v>
      </c>
      <c r="B932" s="72">
        <v>63064</v>
      </c>
      <c r="C932" s="65" t="s">
        <v>475</v>
      </c>
      <c r="D932" s="65">
        <v>0</v>
      </c>
      <c r="E932" s="65" t="s">
        <v>1488</v>
      </c>
      <c r="F932" s="65"/>
      <c r="G932" s="65"/>
      <c r="H932" s="65">
        <v>0</v>
      </c>
      <c r="I932" s="65" t="s">
        <v>476</v>
      </c>
      <c r="J932" s="65">
        <f>COUNTIF('SUIVI DES VERIFICATIONS'!$A$3:$A$912,'Liste détentions mat2k'!$A932)</f>
        <v>1</v>
      </c>
      <c r="K932" s="66" t="e">
        <f>VLOOKUP('Liste détentions mat2k'!$A932,#REF!,13,FALSE)</f>
        <v>#REF!</v>
      </c>
    </row>
    <row r="933" spans="1:11">
      <c r="A933" s="67" t="str">
        <f>CONCATENATE('Liste détentions mat2k'!$B933,"-",'Liste détentions mat2k'!$D933,"-",'Liste détentions mat2k'!$F933,"-",'Liste détentions mat2k'!$H933)</f>
        <v>63064-1--0</v>
      </c>
      <c r="B933" s="71">
        <v>63064</v>
      </c>
      <c r="C933" s="69" t="s">
        <v>475</v>
      </c>
      <c r="D933" s="69">
        <v>1</v>
      </c>
      <c r="E933" s="69" t="s">
        <v>1489</v>
      </c>
      <c r="F933" s="69"/>
      <c r="G933" s="69"/>
      <c r="H933" s="69">
        <v>0</v>
      </c>
      <c r="I933" s="69" t="s">
        <v>477</v>
      </c>
      <c r="J933" s="69">
        <f>COUNTIF('SUIVI DES VERIFICATIONS'!$A$3:$A$912,'Liste détentions mat2k'!$A933)</f>
        <v>1</v>
      </c>
      <c r="K933" s="70" t="e">
        <f>VLOOKUP('Liste détentions mat2k'!$A933,#REF!,13,FALSE)</f>
        <v>#REF!</v>
      </c>
    </row>
    <row r="934" spans="1:11">
      <c r="A934" s="63" t="str">
        <f>CONCATENATE('Liste détentions mat2k'!$B934,"-",'Liste détentions mat2k'!$D934,"-",'Liste détentions mat2k'!$F934,"-",'Liste détentions mat2k'!$H934)</f>
        <v>63064-3--0</v>
      </c>
      <c r="B934" s="72">
        <v>63064</v>
      </c>
      <c r="C934" s="65" t="s">
        <v>475</v>
      </c>
      <c r="D934" s="65">
        <v>3</v>
      </c>
      <c r="E934" s="65" t="s">
        <v>1490</v>
      </c>
      <c r="F934" s="65"/>
      <c r="G934" s="65"/>
      <c r="H934" s="65">
        <v>0</v>
      </c>
      <c r="I934" s="65" t="s">
        <v>78</v>
      </c>
      <c r="J934" s="65">
        <f>COUNTIF('SUIVI DES VERIFICATIONS'!$A$3:$A$912,'Liste détentions mat2k'!$A934)</f>
        <v>1</v>
      </c>
      <c r="K934" s="66" t="e">
        <f>VLOOKUP('Liste détentions mat2k'!$A934,#REF!,13,FALSE)</f>
        <v>#REF!</v>
      </c>
    </row>
    <row r="935" spans="1:11">
      <c r="A935" s="67" t="str">
        <f>CONCATENATE('Liste détentions mat2k'!$B935,"-",'Liste détentions mat2k'!$D935,"-",'Liste détentions mat2k'!$F935,"-",'Liste détentions mat2k'!$H935)</f>
        <v>63064-5--0</v>
      </c>
      <c r="B935" s="71">
        <v>63064</v>
      </c>
      <c r="C935" s="69" t="s">
        <v>475</v>
      </c>
      <c r="D935" s="69">
        <v>5</v>
      </c>
      <c r="E935" s="69" t="s">
        <v>1398</v>
      </c>
      <c r="F935" s="69"/>
      <c r="G935" s="69"/>
      <c r="H935" s="69">
        <v>0</v>
      </c>
      <c r="I935" s="69" t="s">
        <v>63</v>
      </c>
      <c r="J935" s="69">
        <f>COUNTIF('SUIVI DES VERIFICATIONS'!$A$3:$A$912,'Liste détentions mat2k'!$A935)</f>
        <v>1</v>
      </c>
      <c r="K935" s="70" t="e">
        <f>VLOOKUP('Liste détentions mat2k'!$A935,#REF!,13,FALSE)</f>
        <v>#REF!</v>
      </c>
    </row>
    <row r="936" spans="1:11">
      <c r="A936" s="63" t="str">
        <f>CONCATENATE('Liste détentions mat2k'!$B936,"-",'Liste détentions mat2k'!$D936,"-",'Liste détentions mat2k'!$F936,"-",'Liste détentions mat2k'!$H936)</f>
        <v>63064-5--1</v>
      </c>
      <c r="B936" s="72">
        <v>63064</v>
      </c>
      <c r="C936" s="65" t="s">
        <v>475</v>
      </c>
      <c r="D936" s="65">
        <v>5</v>
      </c>
      <c r="E936" s="65" t="s">
        <v>1398</v>
      </c>
      <c r="F936" s="65"/>
      <c r="G936" s="65"/>
      <c r="H936" s="65">
        <v>1</v>
      </c>
      <c r="I936" s="65" t="s">
        <v>478</v>
      </c>
      <c r="J936" s="65">
        <f>COUNTIF('SUIVI DES VERIFICATIONS'!$A$3:$A$912,'Liste détentions mat2k'!$A936)</f>
        <v>1</v>
      </c>
      <c r="K936" s="66" t="e">
        <f>VLOOKUP('Liste détentions mat2k'!$A936,#REF!,13,FALSE)</f>
        <v>#REF!</v>
      </c>
    </row>
    <row r="937" spans="1:11">
      <c r="A937" s="67" t="str">
        <f>CONCATENATE('Liste détentions mat2k'!$B937,"-",'Liste détentions mat2k'!$D937,"-",'Liste détentions mat2k'!$F937,"-",'Liste détentions mat2k'!$H937)</f>
        <v>63064-5--2</v>
      </c>
      <c r="B937" s="71">
        <v>63064</v>
      </c>
      <c r="C937" s="69" t="s">
        <v>475</v>
      </c>
      <c r="D937" s="69">
        <v>5</v>
      </c>
      <c r="E937" s="69" t="s">
        <v>1398</v>
      </c>
      <c r="F937" s="69"/>
      <c r="G937" s="69"/>
      <c r="H937" s="69">
        <v>2</v>
      </c>
      <c r="I937" s="69" t="s">
        <v>387</v>
      </c>
      <c r="J937" s="69">
        <f>COUNTIF('SUIVI DES VERIFICATIONS'!$A$3:$A$912,'Liste détentions mat2k'!$A937)</f>
        <v>1</v>
      </c>
      <c r="K937" s="70" t="e">
        <f>VLOOKUP('Liste détentions mat2k'!$A937,#REF!,13,FALSE)</f>
        <v>#REF!</v>
      </c>
    </row>
    <row r="938" spans="1:11">
      <c r="A938" s="63" t="str">
        <f>CONCATENATE('Liste détentions mat2k'!$B938,"-",'Liste détentions mat2k'!$D938,"-",'Liste détentions mat2k'!$F938,"-",'Liste détentions mat2k'!$H938)</f>
        <v>63064-6--1</v>
      </c>
      <c r="B938" s="72">
        <v>63064</v>
      </c>
      <c r="C938" s="65" t="s">
        <v>475</v>
      </c>
      <c r="D938" s="65">
        <v>6</v>
      </c>
      <c r="E938" s="65" t="s">
        <v>479</v>
      </c>
      <c r="F938" s="65"/>
      <c r="G938" s="65"/>
      <c r="H938" s="65">
        <v>1</v>
      </c>
      <c r="I938" s="65" t="s">
        <v>479</v>
      </c>
      <c r="J938" s="65">
        <f>COUNTIF('SUIVI DES VERIFICATIONS'!$A$3:$A$912,'Liste détentions mat2k'!$A938)</f>
        <v>1</v>
      </c>
      <c r="K938" s="66" t="e">
        <f>VLOOKUP('Liste détentions mat2k'!$A938,#REF!,13,FALSE)</f>
        <v>#REF!</v>
      </c>
    </row>
    <row r="939" spans="1:11">
      <c r="A939" s="67" t="str">
        <f>CONCATENATE('Liste détentions mat2k'!$B939,"-",'Liste détentions mat2k'!$D939,"-",'Liste détentions mat2k'!$F939,"-",'Liste détentions mat2k'!$H939)</f>
        <v>63064-7-1-1</v>
      </c>
      <c r="B939" s="71">
        <v>63064</v>
      </c>
      <c r="C939" s="69" t="s">
        <v>475</v>
      </c>
      <c r="D939" s="69">
        <v>7</v>
      </c>
      <c r="E939" s="69" t="s">
        <v>1491</v>
      </c>
      <c r="F939" s="69">
        <v>1</v>
      </c>
      <c r="G939" s="69" t="s">
        <v>1492</v>
      </c>
      <c r="H939" s="69">
        <v>1</v>
      </c>
      <c r="I939" s="69" t="s">
        <v>480</v>
      </c>
      <c r="J939" s="69">
        <f>COUNTIF('SUIVI DES VERIFICATIONS'!$A$3:$A$912,'Liste détentions mat2k'!$A939)</f>
        <v>1</v>
      </c>
      <c r="K939" s="70" t="e">
        <f>VLOOKUP('Liste détentions mat2k'!$A939,#REF!,13,FALSE)</f>
        <v>#REF!</v>
      </c>
    </row>
    <row r="940" spans="1:11">
      <c r="A940" s="63" t="str">
        <f>CONCATENATE('Liste détentions mat2k'!$B940,"-",'Liste détentions mat2k'!$D940,"-",'Liste détentions mat2k'!$F940,"-",'Liste détentions mat2k'!$H940)</f>
        <v>63064-7-2-1</v>
      </c>
      <c r="B940" s="72">
        <v>63064</v>
      </c>
      <c r="C940" s="65" t="s">
        <v>475</v>
      </c>
      <c r="D940" s="65">
        <v>7</v>
      </c>
      <c r="E940" s="65" t="s">
        <v>1491</v>
      </c>
      <c r="F940" s="65">
        <v>2</v>
      </c>
      <c r="G940" s="65" t="s">
        <v>1493</v>
      </c>
      <c r="H940" s="65">
        <v>1</v>
      </c>
      <c r="I940" s="65" t="s">
        <v>481</v>
      </c>
      <c r="J940" s="65">
        <f>COUNTIF('SUIVI DES VERIFICATIONS'!$A$3:$A$912,'Liste détentions mat2k'!$A940)</f>
        <v>1</v>
      </c>
      <c r="K940" s="66" t="e">
        <f>VLOOKUP('Liste détentions mat2k'!$A940,#REF!,13,FALSE)</f>
        <v>#REF!</v>
      </c>
    </row>
    <row r="941" spans="1:11">
      <c r="A941" s="67" t="str">
        <f>CONCATENATE('Liste détentions mat2k'!$B941,"-",'Liste détentions mat2k'!$D941,"-",'Liste détentions mat2k'!$F941,"-",'Liste détentions mat2k'!$H941)</f>
        <v>63064-8-1-1</v>
      </c>
      <c r="B941" s="71">
        <v>63064</v>
      </c>
      <c r="C941" s="69" t="s">
        <v>475</v>
      </c>
      <c r="D941" s="69">
        <v>8</v>
      </c>
      <c r="E941" s="69" t="s">
        <v>1494</v>
      </c>
      <c r="F941" s="69">
        <v>1</v>
      </c>
      <c r="G941" s="69" t="s">
        <v>1495</v>
      </c>
      <c r="H941" s="69">
        <v>1</v>
      </c>
      <c r="I941" s="69" t="s">
        <v>482</v>
      </c>
      <c r="J941" s="69">
        <f>COUNTIF('SUIVI DES VERIFICATIONS'!$A$3:$A$912,'Liste détentions mat2k'!$A941)</f>
        <v>1</v>
      </c>
      <c r="K941" s="70" t="e">
        <f>VLOOKUP('Liste détentions mat2k'!$A941,#REF!,13,FALSE)</f>
        <v>#REF!</v>
      </c>
    </row>
    <row r="942" spans="1:11">
      <c r="A942" s="63" t="str">
        <f>CONCATENATE('Liste détentions mat2k'!$B942,"-",'Liste détentions mat2k'!$D942,"-",'Liste détentions mat2k'!$F942,"-",'Liste détentions mat2k'!$H942)</f>
        <v>63064-8-1-2</v>
      </c>
      <c r="B942" s="72">
        <v>63064</v>
      </c>
      <c r="C942" s="65" t="s">
        <v>475</v>
      </c>
      <c r="D942" s="65">
        <v>8</v>
      </c>
      <c r="E942" s="65" t="s">
        <v>1494</v>
      </c>
      <c r="F942" s="65">
        <v>1</v>
      </c>
      <c r="G942" s="65" t="s">
        <v>1495</v>
      </c>
      <c r="H942" s="65">
        <v>2</v>
      </c>
      <c r="I942" s="65" t="s">
        <v>483</v>
      </c>
      <c r="J942" s="65">
        <f>COUNTIF('SUIVI DES VERIFICATIONS'!$A$3:$A$912,'Liste détentions mat2k'!$A942)</f>
        <v>1</v>
      </c>
      <c r="K942" s="66" t="e">
        <f>VLOOKUP('Liste détentions mat2k'!$A942,#REF!,13,FALSE)</f>
        <v>#REF!</v>
      </c>
    </row>
    <row r="943" spans="1:11">
      <c r="A943" s="67" t="str">
        <f>CONCATENATE('Liste détentions mat2k'!$B943,"-",'Liste détentions mat2k'!$D943,"-",'Liste détentions mat2k'!$F943,"-",'Liste détentions mat2k'!$H943)</f>
        <v>63064-8-1-3</v>
      </c>
      <c r="B943" s="71">
        <v>63064</v>
      </c>
      <c r="C943" s="69" t="s">
        <v>475</v>
      </c>
      <c r="D943" s="69">
        <v>8</v>
      </c>
      <c r="E943" s="69" t="s">
        <v>1494</v>
      </c>
      <c r="F943" s="69">
        <v>1</v>
      </c>
      <c r="G943" s="69" t="s">
        <v>1495</v>
      </c>
      <c r="H943" s="69">
        <v>3</v>
      </c>
      <c r="I943" s="69" t="s">
        <v>484</v>
      </c>
      <c r="J943" s="69">
        <f>COUNTIF('SUIVI DES VERIFICATIONS'!$A$3:$A$912,'Liste détentions mat2k'!$A943)</f>
        <v>1</v>
      </c>
      <c r="K943" s="70" t="e">
        <f>VLOOKUP('Liste détentions mat2k'!$A943,#REF!,13,FALSE)</f>
        <v>#REF!</v>
      </c>
    </row>
    <row r="944" spans="1:11">
      <c r="A944" s="63" t="str">
        <f>CONCATENATE('Liste détentions mat2k'!$B944,"-",'Liste détentions mat2k'!$D944,"-",'Liste détentions mat2k'!$F944,"-",'Liste détentions mat2k'!$H944)</f>
        <v>63064-9-1-1</v>
      </c>
      <c r="B944" s="72">
        <v>63064</v>
      </c>
      <c r="C944" s="65" t="s">
        <v>475</v>
      </c>
      <c r="D944" s="65">
        <v>9</v>
      </c>
      <c r="E944" s="65" t="s">
        <v>1496</v>
      </c>
      <c r="F944" s="65">
        <v>1</v>
      </c>
      <c r="G944" s="65" t="s">
        <v>485</v>
      </c>
      <c r="H944" s="65">
        <v>1</v>
      </c>
      <c r="I944" s="65" t="s">
        <v>486</v>
      </c>
      <c r="J944" s="65">
        <f>COUNTIF('SUIVI DES VERIFICATIONS'!$A$3:$A$912,'Liste détentions mat2k'!$A944)</f>
        <v>1</v>
      </c>
      <c r="K944" s="66" t="e">
        <f>VLOOKUP('Liste détentions mat2k'!$A944,#REF!,13,FALSE)</f>
        <v>#REF!</v>
      </c>
    </row>
    <row r="945" spans="1:11">
      <c r="A945" s="67" t="str">
        <f>CONCATENATE('Liste détentions mat2k'!$B945,"-",'Liste détentions mat2k'!$D945,"-",'Liste détentions mat2k'!$F945,"-",'Liste détentions mat2k'!$H945)</f>
        <v>63064-9-1-2</v>
      </c>
      <c r="B945" s="71">
        <v>63064</v>
      </c>
      <c r="C945" s="69" t="s">
        <v>475</v>
      </c>
      <c r="D945" s="69">
        <v>9</v>
      </c>
      <c r="E945" s="69" t="s">
        <v>1496</v>
      </c>
      <c r="F945" s="69">
        <v>1</v>
      </c>
      <c r="G945" s="69" t="s">
        <v>485</v>
      </c>
      <c r="H945" s="69">
        <v>2</v>
      </c>
      <c r="I945" s="69" t="s">
        <v>487</v>
      </c>
      <c r="J945" s="69">
        <f>COUNTIF('SUIVI DES VERIFICATIONS'!$A$3:$A$912,'Liste détentions mat2k'!$A945)</f>
        <v>1</v>
      </c>
      <c r="K945" s="70" t="e">
        <f>VLOOKUP('Liste détentions mat2k'!$A945,#REF!,13,FALSE)</f>
        <v>#REF!</v>
      </c>
    </row>
    <row r="946" spans="1:11">
      <c r="A946" s="63" t="str">
        <f>CONCATENATE('Liste détentions mat2k'!$B946,"-",'Liste détentions mat2k'!$D946,"-",'Liste détentions mat2k'!$F946,"-",'Liste détentions mat2k'!$H946)</f>
        <v>63064-9-1-3</v>
      </c>
      <c r="B946" s="72">
        <v>63064</v>
      </c>
      <c r="C946" s="65" t="s">
        <v>475</v>
      </c>
      <c r="D946" s="65">
        <v>9</v>
      </c>
      <c r="E946" s="65" t="s">
        <v>1496</v>
      </c>
      <c r="F946" s="65">
        <v>1</v>
      </c>
      <c r="G946" s="65" t="s">
        <v>485</v>
      </c>
      <c r="H946" s="65">
        <v>3</v>
      </c>
      <c r="I946" s="65" t="s">
        <v>488</v>
      </c>
      <c r="J946" s="65">
        <f>COUNTIF('SUIVI DES VERIFICATIONS'!$A$3:$A$912,'Liste détentions mat2k'!$A946)</f>
        <v>1</v>
      </c>
      <c r="K946" s="66" t="e">
        <f>VLOOKUP('Liste détentions mat2k'!$A946,#REF!,13,FALSE)</f>
        <v>#REF!</v>
      </c>
    </row>
    <row r="947" spans="1:11">
      <c r="A947" s="67" t="str">
        <f>CONCATENATE('Liste détentions mat2k'!$B947,"-",'Liste détentions mat2k'!$D947,"-",'Liste détentions mat2k'!$F947,"-",'Liste détentions mat2k'!$H947)</f>
        <v>63070-1--1</v>
      </c>
      <c r="B947" s="71">
        <v>63070</v>
      </c>
      <c r="C947" s="69" t="s">
        <v>489</v>
      </c>
      <c r="D947" s="69">
        <v>1</v>
      </c>
      <c r="E947" s="69" t="s">
        <v>1497</v>
      </c>
      <c r="F947" s="69"/>
      <c r="G947" s="69"/>
      <c r="H947" s="69">
        <v>1</v>
      </c>
      <c r="I947" s="69" t="s">
        <v>78</v>
      </c>
      <c r="J947" s="69">
        <f>COUNTIF('SUIVI DES VERIFICATIONS'!$A$3:$A$912,'Liste détentions mat2k'!$A947)</f>
        <v>1</v>
      </c>
      <c r="K947" s="70" t="e">
        <f>VLOOKUP('Liste détentions mat2k'!$A947,#REF!,13,FALSE)</f>
        <v>#REF!</v>
      </c>
    </row>
    <row r="948" spans="1:11">
      <c r="A948" s="63" t="str">
        <f>CONCATENATE('Liste détentions mat2k'!$B948,"-",'Liste détentions mat2k'!$D948,"-",'Liste détentions mat2k'!$F948,"-",'Liste détentions mat2k'!$H948)</f>
        <v>63070-2--1</v>
      </c>
      <c r="B948" s="72">
        <v>63070</v>
      </c>
      <c r="C948" s="65" t="s">
        <v>489</v>
      </c>
      <c r="D948" s="65">
        <v>2</v>
      </c>
      <c r="E948" s="65" t="s">
        <v>1498</v>
      </c>
      <c r="F948" s="65"/>
      <c r="G948" s="65"/>
      <c r="H948" s="65">
        <v>1</v>
      </c>
      <c r="I948" s="65" t="s">
        <v>78</v>
      </c>
      <c r="J948" s="65">
        <f>COUNTIF('SUIVI DES VERIFICATIONS'!$A$3:$A$912,'Liste détentions mat2k'!$A948)</f>
        <v>1</v>
      </c>
      <c r="K948" s="66" t="e">
        <f>VLOOKUP('Liste détentions mat2k'!$A948,#REF!,13,FALSE)</f>
        <v>#REF!</v>
      </c>
    </row>
    <row r="949" spans="1:11">
      <c r="A949" s="67" t="str">
        <f>CONCATENATE('Liste détentions mat2k'!$B949,"-",'Liste détentions mat2k'!$D949,"-",'Liste détentions mat2k'!$F949,"-",'Liste détentions mat2k'!$H949)</f>
        <v>63070-3--1</v>
      </c>
      <c r="B949" s="71">
        <v>63070</v>
      </c>
      <c r="C949" s="69" t="s">
        <v>489</v>
      </c>
      <c r="D949" s="69">
        <v>3</v>
      </c>
      <c r="E949" s="69" t="s">
        <v>1499</v>
      </c>
      <c r="F949" s="69"/>
      <c r="G949" s="69"/>
      <c r="H949" s="69">
        <v>1</v>
      </c>
      <c r="I949" s="69" t="s">
        <v>78</v>
      </c>
      <c r="J949" s="69">
        <f>COUNTIF('SUIVI DES VERIFICATIONS'!$A$3:$A$912,'Liste détentions mat2k'!$A949)</f>
        <v>1</v>
      </c>
      <c r="K949" s="70" t="e">
        <f>VLOOKUP('Liste détentions mat2k'!$A949,#REF!,13,FALSE)</f>
        <v>#REF!</v>
      </c>
    </row>
    <row r="950" spans="1:11">
      <c r="A950" s="63" t="str">
        <f>CONCATENATE('Liste détentions mat2k'!$B950,"-",'Liste détentions mat2k'!$D950,"-",'Liste détentions mat2k'!$F950,"-",'Liste détentions mat2k'!$H950)</f>
        <v>63070-4-1-2</v>
      </c>
      <c r="B950" s="72">
        <v>63070</v>
      </c>
      <c r="C950" s="65" t="s">
        <v>489</v>
      </c>
      <c r="D950" s="65">
        <v>4</v>
      </c>
      <c r="E950" s="65" t="s">
        <v>1500</v>
      </c>
      <c r="F950" s="65">
        <v>1</v>
      </c>
      <c r="G950" s="65" t="s">
        <v>1501</v>
      </c>
      <c r="H950" s="65">
        <v>2</v>
      </c>
      <c r="I950" s="65" t="s">
        <v>490</v>
      </c>
      <c r="J950" s="65">
        <f>COUNTIF('SUIVI DES VERIFICATIONS'!$A$3:$A$912,'Liste détentions mat2k'!$A950)</f>
        <v>1</v>
      </c>
      <c r="K950" s="66" t="e">
        <f>VLOOKUP('Liste détentions mat2k'!$A950,#REF!,13,FALSE)</f>
        <v>#REF!</v>
      </c>
    </row>
    <row r="951" spans="1:11">
      <c r="A951" s="67" t="str">
        <f>CONCATENATE('Liste détentions mat2k'!$B951,"-",'Liste détentions mat2k'!$D951,"-",'Liste détentions mat2k'!$F951,"-",'Liste détentions mat2k'!$H951)</f>
        <v>63070-4-1-3</v>
      </c>
      <c r="B951" s="71">
        <v>63070</v>
      </c>
      <c r="C951" s="69" t="s">
        <v>489</v>
      </c>
      <c r="D951" s="69">
        <v>4</v>
      </c>
      <c r="E951" s="69" t="s">
        <v>1500</v>
      </c>
      <c r="F951" s="69">
        <v>1</v>
      </c>
      <c r="G951" s="69" t="s">
        <v>1501</v>
      </c>
      <c r="H951" s="69">
        <v>3</v>
      </c>
      <c r="I951" s="69" t="s">
        <v>347</v>
      </c>
      <c r="J951" s="69">
        <f>COUNTIF('SUIVI DES VERIFICATIONS'!$A$3:$A$912,'Liste détentions mat2k'!$A951)</f>
        <v>1</v>
      </c>
      <c r="K951" s="70" t="e">
        <f>VLOOKUP('Liste détentions mat2k'!$A951,#REF!,13,FALSE)</f>
        <v>#REF!</v>
      </c>
    </row>
    <row r="952" spans="1:11">
      <c r="A952" s="63" t="str">
        <f>CONCATENATE('Liste détentions mat2k'!$B952,"-",'Liste détentions mat2k'!$D952,"-",'Liste détentions mat2k'!$F952,"-",'Liste détentions mat2k'!$H952)</f>
        <v>63070-4-1-4</v>
      </c>
      <c r="B952" s="72">
        <v>63070</v>
      </c>
      <c r="C952" s="65" t="s">
        <v>489</v>
      </c>
      <c r="D952" s="65">
        <v>4</v>
      </c>
      <c r="E952" s="65" t="s">
        <v>1500</v>
      </c>
      <c r="F952" s="65">
        <v>1</v>
      </c>
      <c r="G952" s="65" t="s">
        <v>1501</v>
      </c>
      <c r="H952" s="65">
        <v>4</v>
      </c>
      <c r="I952" s="65" t="s">
        <v>309</v>
      </c>
      <c r="J952" s="65">
        <f>COUNTIF('SUIVI DES VERIFICATIONS'!$A$3:$A$912,'Liste détentions mat2k'!$A952)</f>
        <v>1</v>
      </c>
      <c r="K952" s="66" t="e">
        <f>VLOOKUP('Liste détentions mat2k'!$A952,#REF!,13,FALSE)</f>
        <v>#REF!</v>
      </c>
    </row>
    <row r="953" spans="1:11">
      <c r="A953" s="67" t="str">
        <f>CONCATENATE('Liste détentions mat2k'!$B953,"-",'Liste détentions mat2k'!$D953,"-",'Liste détentions mat2k'!$F953,"-",'Liste détentions mat2k'!$H953)</f>
        <v>63070-4-2-1</v>
      </c>
      <c r="B953" s="71">
        <v>63070</v>
      </c>
      <c r="C953" s="69" t="s">
        <v>489</v>
      </c>
      <c r="D953" s="69">
        <v>4</v>
      </c>
      <c r="E953" s="69" t="s">
        <v>1500</v>
      </c>
      <c r="F953" s="69">
        <v>2</v>
      </c>
      <c r="G953" s="69" t="s">
        <v>1502</v>
      </c>
      <c r="H953" s="69">
        <v>1</v>
      </c>
      <c r="I953" s="69" t="s">
        <v>67</v>
      </c>
      <c r="J953" s="69">
        <f>COUNTIF('SUIVI DES VERIFICATIONS'!$A$3:$A$912,'Liste détentions mat2k'!$A953)</f>
        <v>1</v>
      </c>
      <c r="K953" s="70" t="e">
        <f>VLOOKUP('Liste détentions mat2k'!$A953,#REF!,13,FALSE)</f>
        <v>#REF!</v>
      </c>
    </row>
    <row r="954" spans="1:11">
      <c r="A954" s="63" t="str">
        <f>CONCATENATE('Liste détentions mat2k'!$B954,"-",'Liste détentions mat2k'!$D954,"-",'Liste détentions mat2k'!$F954,"-",'Liste détentions mat2k'!$H954)</f>
        <v>63070-4-2-2</v>
      </c>
      <c r="B954" s="72">
        <v>63070</v>
      </c>
      <c r="C954" s="65" t="s">
        <v>489</v>
      </c>
      <c r="D954" s="65">
        <v>4</v>
      </c>
      <c r="E954" s="65" t="s">
        <v>1500</v>
      </c>
      <c r="F954" s="65">
        <v>2</v>
      </c>
      <c r="G954" s="65" t="s">
        <v>1502</v>
      </c>
      <c r="H954" s="65">
        <v>2</v>
      </c>
      <c r="I954" s="65" t="s">
        <v>50</v>
      </c>
      <c r="J954" s="65">
        <f>COUNTIF('SUIVI DES VERIFICATIONS'!$A$3:$A$912,'Liste détentions mat2k'!$A954)</f>
        <v>1</v>
      </c>
      <c r="K954" s="66" t="e">
        <f>VLOOKUP('Liste détentions mat2k'!$A954,#REF!,13,FALSE)</f>
        <v>#REF!</v>
      </c>
    </row>
    <row r="955" spans="1:11">
      <c r="A955" s="67" t="str">
        <f>CONCATENATE('Liste détentions mat2k'!$B955,"-",'Liste détentions mat2k'!$D955,"-",'Liste détentions mat2k'!$F955,"-",'Liste détentions mat2k'!$H955)</f>
        <v>63070-4-2-3</v>
      </c>
      <c r="B955" s="71">
        <v>63070</v>
      </c>
      <c r="C955" s="69" t="s">
        <v>489</v>
      </c>
      <c r="D955" s="69">
        <v>4</v>
      </c>
      <c r="E955" s="69" t="s">
        <v>1500</v>
      </c>
      <c r="F955" s="69">
        <v>2</v>
      </c>
      <c r="G955" s="69" t="s">
        <v>1502</v>
      </c>
      <c r="H955" s="69">
        <v>3</v>
      </c>
      <c r="I955" s="69" t="s">
        <v>48</v>
      </c>
      <c r="J955" s="69">
        <f>COUNTIF('SUIVI DES VERIFICATIONS'!$A$3:$A$912,'Liste détentions mat2k'!$A955)</f>
        <v>1</v>
      </c>
      <c r="K955" s="70" t="e">
        <f>VLOOKUP('Liste détentions mat2k'!$A955,#REF!,13,FALSE)</f>
        <v>#REF!</v>
      </c>
    </row>
    <row r="956" spans="1:11">
      <c r="A956" s="63" t="str">
        <f>CONCATENATE('Liste détentions mat2k'!$B956,"-",'Liste détentions mat2k'!$D956,"-",'Liste détentions mat2k'!$F956,"-",'Liste détentions mat2k'!$H956)</f>
        <v>63070-4-2-5</v>
      </c>
      <c r="B956" s="72">
        <v>63070</v>
      </c>
      <c r="C956" s="65" t="s">
        <v>489</v>
      </c>
      <c r="D956" s="65">
        <v>4</v>
      </c>
      <c r="E956" s="65" t="s">
        <v>1500</v>
      </c>
      <c r="F956" s="65">
        <v>2</v>
      </c>
      <c r="G956" s="65" t="s">
        <v>1502</v>
      </c>
      <c r="H956" s="65">
        <v>5</v>
      </c>
      <c r="I956" s="65" t="s">
        <v>489</v>
      </c>
      <c r="J956" s="65">
        <f>COUNTIF('SUIVI DES VERIFICATIONS'!$A$3:$A$912,'Liste détentions mat2k'!$A956)</f>
        <v>1</v>
      </c>
      <c r="K956" s="66" t="e">
        <f>VLOOKUP('Liste détentions mat2k'!$A956,#REF!,13,FALSE)</f>
        <v>#REF!</v>
      </c>
    </row>
    <row r="957" spans="1:11">
      <c r="A957" s="67" t="str">
        <f>CONCATENATE('Liste détentions mat2k'!$B957,"-",'Liste détentions mat2k'!$D957,"-",'Liste détentions mat2k'!$F957,"-",'Liste détentions mat2k'!$H957)</f>
        <v>63070-4-3-1</v>
      </c>
      <c r="B957" s="71">
        <v>63070</v>
      </c>
      <c r="C957" s="69" t="s">
        <v>489</v>
      </c>
      <c r="D957" s="69">
        <v>4</v>
      </c>
      <c r="E957" s="69" t="s">
        <v>1500</v>
      </c>
      <c r="F957" s="69">
        <v>3</v>
      </c>
      <c r="G957" s="69" t="s">
        <v>1503</v>
      </c>
      <c r="H957" s="69">
        <v>1</v>
      </c>
      <c r="I957" s="69" t="s">
        <v>48</v>
      </c>
      <c r="J957" s="69">
        <f>COUNTIF('SUIVI DES VERIFICATIONS'!$A$3:$A$912,'Liste détentions mat2k'!$A957)</f>
        <v>1</v>
      </c>
      <c r="K957" s="70" t="e">
        <f>VLOOKUP('Liste détentions mat2k'!$A957,#REF!,13,FALSE)</f>
        <v>#REF!</v>
      </c>
    </row>
    <row r="958" spans="1:11">
      <c r="A958" s="63" t="str">
        <f>CONCATENATE('Liste détentions mat2k'!$B958,"-",'Liste détentions mat2k'!$D958,"-",'Liste détentions mat2k'!$F958,"-",'Liste détentions mat2k'!$H958)</f>
        <v>63070-4-3-2</v>
      </c>
      <c r="B958" s="72">
        <v>63070</v>
      </c>
      <c r="C958" s="65" t="s">
        <v>489</v>
      </c>
      <c r="D958" s="65">
        <v>4</v>
      </c>
      <c r="E958" s="65" t="s">
        <v>1500</v>
      </c>
      <c r="F958" s="65">
        <v>3</v>
      </c>
      <c r="G958" s="65" t="s">
        <v>1503</v>
      </c>
      <c r="H958" s="65">
        <v>2</v>
      </c>
      <c r="I958" s="65" t="s">
        <v>491</v>
      </c>
      <c r="J958" s="65">
        <f>COUNTIF('SUIVI DES VERIFICATIONS'!$A$3:$A$912,'Liste détentions mat2k'!$A958)</f>
        <v>1</v>
      </c>
      <c r="K958" s="66" t="e">
        <f>VLOOKUP('Liste détentions mat2k'!$A958,#REF!,13,FALSE)</f>
        <v>#REF!</v>
      </c>
    </row>
    <row r="959" spans="1:11">
      <c r="A959" s="67" t="str">
        <f>CONCATENATE('Liste détentions mat2k'!$B959,"-",'Liste détentions mat2k'!$D959,"-",'Liste détentions mat2k'!$F959,"-",'Liste détentions mat2k'!$H959)</f>
        <v>63070-4-3-3</v>
      </c>
      <c r="B959" s="71">
        <v>63070</v>
      </c>
      <c r="C959" s="69" t="s">
        <v>489</v>
      </c>
      <c r="D959" s="69">
        <v>4</v>
      </c>
      <c r="E959" s="69" t="s">
        <v>1500</v>
      </c>
      <c r="F959" s="69">
        <v>3</v>
      </c>
      <c r="G959" s="69" t="s">
        <v>1503</v>
      </c>
      <c r="H959" s="69">
        <v>3</v>
      </c>
      <c r="I959" s="69" t="s">
        <v>78</v>
      </c>
      <c r="J959" s="69">
        <f>COUNTIF('SUIVI DES VERIFICATIONS'!$A$3:$A$912,'Liste détentions mat2k'!$A959)</f>
        <v>1</v>
      </c>
      <c r="K959" s="70" t="e">
        <f>VLOOKUP('Liste détentions mat2k'!$A959,#REF!,13,FALSE)</f>
        <v>#REF!</v>
      </c>
    </row>
    <row r="960" spans="1:11">
      <c r="A960" s="63" t="str">
        <f>CONCATENATE('Liste détentions mat2k'!$B960,"-",'Liste détentions mat2k'!$D960,"-",'Liste détentions mat2k'!$F960,"-",'Liste détentions mat2k'!$H960)</f>
        <v>63070-4-3-4</v>
      </c>
      <c r="B960" s="72">
        <v>63070</v>
      </c>
      <c r="C960" s="65" t="s">
        <v>489</v>
      </c>
      <c r="D960" s="65">
        <v>4</v>
      </c>
      <c r="E960" s="65" t="s">
        <v>1500</v>
      </c>
      <c r="F960" s="65">
        <v>3</v>
      </c>
      <c r="G960" s="65" t="s">
        <v>1503</v>
      </c>
      <c r="H960" s="65">
        <v>4</v>
      </c>
      <c r="I960" s="65" t="s">
        <v>67</v>
      </c>
      <c r="J960" s="65">
        <f>COUNTIF('SUIVI DES VERIFICATIONS'!$A$3:$A$912,'Liste détentions mat2k'!$A960)</f>
        <v>1</v>
      </c>
      <c r="K960" s="66" t="e">
        <f>VLOOKUP('Liste détentions mat2k'!$A960,#REF!,13,FALSE)</f>
        <v>#REF!</v>
      </c>
    </row>
    <row r="961" spans="1:11">
      <c r="A961" s="67" t="str">
        <f>CONCATENATE('Liste détentions mat2k'!$B961,"-",'Liste détentions mat2k'!$D961,"-",'Liste détentions mat2k'!$F961,"-",'Liste détentions mat2k'!$H961)</f>
        <v>63070-4-3-5</v>
      </c>
      <c r="B961" s="71">
        <v>63070</v>
      </c>
      <c r="C961" s="69" t="s">
        <v>489</v>
      </c>
      <c r="D961" s="69">
        <v>4</v>
      </c>
      <c r="E961" s="69" t="s">
        <v>1500</v>
      </c>
      <c r="F961" s="69">
        <v>3</v>
      </c>
      <c r="G961" s="69" t="s">
        <v>1503</v>
      </c>
      <c r="H961" s="69">
        <v>5</v>
      </c>
      <c r="I961" s="69" t="s">
        <v>115</v>
      </c>
      <c r="J961" s="69">
        <f>COUNTIF('SUIVI DES VERIFICATIONS'!$A$3:$A$912,'Liste détentions mat2k'!$A961)</f>
        <v>1</v>
      </c>
      <c r="K961" s="70" t="e">
        <f>VLOOKUP('Liste détentions mat2k'!$A961,#REF!,13,FALSE)</f>
        <v>#REF!</v>
      </c>
    </row>
    <row r="962" spans="1:11">
      <c r="A962" s="63" t="str">
        <f>CONCATENATE('Liste détentions mat2k'!$B962,"-",'Liste détentions mat2k'!$D962,"-",'Liste détentions mat2k'!$F962,"-",'Liste détentions mat2k'!$H962)</f>
        <v>63070-4-3-7</v>
      </c>
      <c r="B962" s="72">
        <v>63070</v>
      </c>
      <c r="C962" s="65" t="s">
        <v>489</v>
      </c>
      <c r="D962" s="65">
        <v>4</v>
      </c>
      <c r="E962" s="65" t="s">
        <v>1500</v>
      </c>
      <c r="F962" s="65">
        <v>3</v>
      </c>
      <c r="G962" s="65" t="s">
        <v>1503</v>
      </c>
      <c r="H962" s="65">
        <v>7</v>
      </c>
      <c r="I962" s="65" t="s">
        <v>492</v>
      </c>
      <c r="J962" s="65">
        <f>COUNTIF('SUIVI DES VERIFICATIONS'!$A$3:$A$912,'Liste détentions mat2k'!$A962)</f>
        <v>1</v>
      </c>
      <c r="K962" s="66" t="e">
        <f>VLOOKUP('Liste détentions mat2k'!$A962,#REF!,13,FALSE)</f>
        <v>#REF!</v>
      </c>
    </row>
    <row r="963" spans="1:11">
      <c r="A963" s="67" t="str">
        <f>CONCATENATE('Liste détentions mat2k'!$B963,"-",'Liste détentions mat2k'!$D963,"-",'Liste détentions mat2k'!$F963,"-",'Liste détentions mat2k'!$H963)</f>
        <v>63070-4-4-1</v>
      </c>
      <c r="B963" s="71">
        <v>63070</v>
      </c>
      <c r="C963" s="69" t="s">
        <v>489</v>
      </c>
      <c r="D963" s="69">
        <v>4</v>
      </c>
      <c r="E963" s="69" t="s">
        <v>1500</v>
      </c>
      <c r="F963" s="69">
        <v>4</v>
      </c>
      <c r="G963" s="69" t="s">
        <v>1504</v>
      </c>
      <c r="H963" s="69">
        <v>1</v>
      </c>
      <c r="I963" s="69" t="s">
        <v>493</v>
      </c>
      <c r="J963" s="69">
        <f>COUNTIF('SUIVI DES VERIFICATIONS'!$A$3:$A$912,'Liste détentions mat2k'!$A963)</f>
        <v>1</v>
      </c>
      <c r="K963" s="70" t="e">
        <f>VLOOKUP('Liste détentions mat2k'!$A963,#REF!,13,FALSE)</f>
        <v>#REF!</v>
      </c>
    </row>
    <row r="964" spans="1:11">
      <c r="A964" s="63" t="str">
        <f>CONCATENATE('Liste détentions mat2k'!$B964,"-",'Liste détentions mat2k'!$D964,"-",'Liste détentions mat2k'!$F964,"-",'Liste détentions mat2k'!$H964)</f>
        <v>63070-5--1</v>
      </c>
      <c r="B964" s="72">
        <v>63070</v>
      </c>
      <c r="C964" s="65" t="s">
        <v>489</v>
      </c>
      <c r="D964" s="65">
        <v>5</v>
      </c>
      <c r="E964" s="65" t="s">
        <v>1505</v>
      </c>
      <c r="F964" s="65"/>
      <c r="G964" s="65"/>
      <c r="H964" s="65">
        <v>1</v>
      </c>
      <c r="I964" s="65" t="s">
        <v>61</v>
      </c>
      <c r="J964" s="65">
        <f>COUNTIF('SUIVI DES VERIFICATIONS'!$A$3:$A$912,'Liste détentions mat2k'!$A964)</f>
        <v>1</v>
      </c>
      <c r="K964" s="66" t="e">
        <f>VLOOKUP('Liste détentions mat2k'!$A964,#REF!,13,FALSE)</f>
        <v>#REF!</v>
      </c>
    </row>
    <row r="965" spans="1:11">
      <c r="A965" s="67" t="str">
        <f>CONCATENATE('Liste détentions mat2k'!$B965,"-",'Liste détentions mat2k'!$D965,"-",'Liste détentions mat2k'!$F965,"-",'Liste détentions mat2k'!$H965)</f>
        <v>63070-5--2</v>
      </c>
      <c r="B965" s="71">
        <v>63070</v>
      </c>
      <c r="C965" s="69" t="s">
        <v>489</v>
      </c>
      <c r="D965" s="69">
        <v>5</v>
      </c>
      <c r="E965" s="69" t="s">
        <v>1505</v>
      </c>
      <c r="F965" s="69"/>
      <c r="G965" s="69"/>
      <c r="H965" s="69">
        <v>2</v>
      </c>
      <c r="I965" s="69" t="s">
        <v>494</v>
      </c>
      <c r="J965" s="69">
        <f>COUNTIF('SUIVI DES VERIFICATIONS'!$A$3:$A$912,'Liste détentions mat2k'!$A965)</f>
        <v>1</v>
      </c>
      <c r="K965" s="70" t="e">
        <f>VLOOKUP('Liste détentions mat2k'!$A965,#REF!,13,FALSE)</f>
        <v>#REF!</v>
      </c>
    </row>
    <row r="966" spans="1:11">
      <c r="A966" s="63" t="str">
        <f>CONCATENATE('Liste détentions mat2k'!$B966,"-",'Liste détentions mat2k'!$D966,"-",'Liste détentions mat2k'!$F966,"-",'Liste détentions mat2k'!$H966)</f>
        <v>63070-5--3</v>
      </c>
      <c r="B966" s="72">
        <v>63070</v>
      </c>
      <c r="C966" s="65" t="s">
        <v>489</v>
      </c>
      <c r="D966" s="65">
        <v>5</v>
      </c>
      <c r="E966" s="65" t="s">
        <v>1505</v>
      </c>
      <c r="F966" s="65"/>
      <c r="G966" s="65"/>
      <c r="H966" s="65">
        <v>3</v>
      </c>
      <c r="I966" s="65" t="s">
        <v>78</v>
      </c>
      <c r="J966" s="65">
        <f>COUNTIF('SUIVI DES VERIFICATIONS'!$A$3:$A$912,'Liste détentions mat2k'!$A966)</f>
        <v>1</v>
      </c>
      <c r="K966" s="66" t="e">
        <f>VLOOKUP('Liste détentions mat2k'!$A966,#REF!,13,FALSE)</f>
        <v>#REF!</v>
      </c>
    </row>
    <row r="967" spans="1:11">
      <c r="A967" s="67" t="str">
        <f>CONCATENATE('Liste détentions mat2k'!$B967,"-",'Liste détentions mat2k'!$D967,"-",'Liste détentions mat2k'!$F967,"-",'Liste détentions mat2k'!$H967)</f>
        <v>63070-6--1</v>
      </c>
      <c r="B967" s="71">
        <v>63070</v>
      </c>
      <c r="C967" s="69" t="s">
        <v>489</v>
      </c>
      <c r="D967" s="69">
        <v>6</v>
      </c>
      <c r="E967" s="69" t="s">
        <v>1506</v>
      </c>
      <c r="F967" s="69"/>
      <c r="G967" s="69"/>
      <c r="H967" s="69">
        <v>1</v>
      </c>
      <c r="I967" s="69" t="s">
        <v>50</v>
      </c>
      <c r="J967" s="69">
        <f>COUNTIF('SUIVI DES VERIFICATIONS'!$A$3:$A$912,'Liste détentions mat2k'!$A967)</f>
        <v>1</v>
      </c>
      <c r="K967" s="70" t="e">
        <f>VLOOKUP('Liste détentions mat2k'!$A967,#REF!,13,FALSE)</f>
        <v>#REF!</v>
      </c>
    </row>
    <row r="968" spans="1:11">
      <c r="A968" s="63" t="str">
        <f>CONCATENATE('Liste détentions mat2k'!$B968,"-",'Liste détentions mat2k'!$D968,"-",'Liste détentions mat2k'!$F968,"-",'Liste détentions mat2k'!$H968)</f>
        <v>63200-30--10</v>
      </c>
      <c r="B968" s="72">
        <v>63200</v>
      </c>
      <c r="C968" s="65" t="s">
        <v>495</v>
      </c>
      <c r="D968" s="65">
        <v>30</v>
      </c>
      <c r="E968" s="65" t="s">
        <v>1507</v>
      </c>
      <c r="F968" s="65"/>
      <c r="G968" s="65"/>
      <c r="H968" s="65">
        <v>10</v>
      </c>
      <c r="I968" s="65" t="s">
        <v>496</v>
      </c>
      <c r="J968" s="65">
        <f>COUNTIF('SUIVI DES VERIFICATIONS'!$A$3:$A$912,'Liste détentions mat2k'!$A968)</f>
        <v>1</v>
      </c>
      <c r="K968" s="66" t="e">
        <f>VLOOKUP('Liste détentions mat2k'!$A968,#REF!,13,FALSE)</f>
        <v>#REF!</v>
      </c>
    </row>
    <row r="969" spans="1:11">
      <c r="A969" s="67" t="str">
        <f>CONCATENATE('Liste détentions mat2k'!$B969,"-",'Liste détentions mat2k'!$D969,"-",'Liste détentions mat2k'!$F969,"-",'Liste détentions mat2k'!$H969)</f>
        <v>63200-30--20</v>
      </c>
      <c r="B969" s="71">
        <v>63200</v>
      </c>
      <c r="C969" s="69" t="s">
        <v>495</v>
      </c>
      <c r="D969" s="69">
        <v>30</v>
      </c>
      <c r="E969" s="69" t="s">
        <v>1507</v>
      </c>
      <c r="F969" s="69"/>
      <c r="G969" s="69"/>
      <c r="H969" s="69">
        <v>20</v>
      </c>
      <c r="I969" s="69" t="s">
        <v>497</v>
      </c>
      <c r="J969" s="69">
        <f>COUNTIF('SUIVI DES VERIFICATIONS'!$A$3:$A$912,'Liste détentions mat2k'!$A969)</f>
        <v>1</v>
      </c>
      <c r="K969" s="70" t="e">
        <f>VLOOKUP('Liste détentions mat2k'!$A969,#REF!,13,FALSE)</f>
        <v>#REF!</v>
      </c>
    </row>
    <row r="970" spans="1:11">
      <c r="A970" s="63" t="str">
        <f>CONCATENATE('Liste détentions mat2k'!$B970,"-",'Liste détentions mat2k'!$D970,"-",'Liste détentions mat2k'!$F970,"-",'Liste détentions mat2k'!$H970)</f>
        <v>63200-30--50</v>
      </c>
      <c r="B970" s="72">
        <v>63200</v>
      </c>
      <c r="C970" s="65" t="s">
        <v>495</v>
      </c>
      <c r="D970" s="65">
        <v>30</v>
      </c>
      <c r="E970" s="65" t="s">
        <v>1507</v>
      </c>
      <c r="F970" s="65"/>
      <c r="G970" s="65"/>
      <c r="H970" s="65">
        <v>50</v>
      </c>
      <c r="I970" s="65" t="s">
        <v>498</v>
      </c>
      <c r="J970" s="65">
        <f>COUNTIF('SUIVI DES VERIFICATIONS'!$A$3:$A$912,'Liste détentions mat2k'!$A970)</f>
        <v>1</v>
      </c>
      <c r="K970" s="66" t="e">
        <f>VLOOKUP('Liste détentions mat2k'!$A970,#REF!,13,FALSE)</f>
        <v>#REF!</v>
      </c>
    </row>
    <row r="971" spans="1:11">
      <c r="A971" s="67" t="str">
        <f>CONCATENATE('Liste détentions mat2k'!$B971,"-",'Liste détentions mat2k'!$D971,"-",'Liste détentions mat2k'!$F971,"-",'Liste détentions mat2k'!$H971)</f>
        <v>63200-30--70</v>
      </c>
      <c r="B971" s="71">
        <v>63200</v>
      </c>
      <c r="C971" s="69" t="s">
        <v>495</v>
      </c>
      <c r="D971" s="69">
        <v>30</v>
      </c>
      <c r="E971" s="69" t="s">
        <v>1507</v>
      </c>
      <c r="F971" s="69"/>
      <c r="G971" s="69"/>
      <c r="H971" s="69">
        <v>70</v>
      </c>
      <c r="I971" s="69" t="s">
        <v>140</v>
      </c>
      <c r="J971" s="69">
        <f>COUNTIF('SUIVI DES VERIFICATIONS'!$A$3:$A$912,'Liste détentions mat2k'!$A971)</f>
        <v>1</v>
      </c>
      <c r="K971" s="70" t="e">
        <f>VLOOKUP('Liste détentions mat2k'!$A971,#REF!,13,FALSE)</f>
        <v>#REF!</v>
      </c>
    </row>
    <row r="972" spans="1:11">
      <c r="A972" s="63" t="str">
        <f>CONCATENATE('Liste détentions mat2k'!$B972,"-",'Liste détentions mat2k'!$D972,"-",'Liste détentions mat2k'!$F972,"-",'Liste détentions mat2k'!$H972)</f>
        <v>63200-30--80</v>
      </c>
      <c r="B972" s="72">
        <v>63200</v>
      </c>
      <c r="C972" s="65" t="s">
        <v>495</v>
      </c>
      <c r="D972" s="65">
        <v>30</v>
      </c>
      <c r="E972" s="65" t="s">
        <v>1507</v>
      </c>
      <c r="F972" s="65"/>
      <c r="G972" s="65"/>
      <c r="H972" s="65">
        <v>80</v>
      </c>
      <c r="I972" s="65" t="s">
        <v>48</v>
      </c>
      <c r="J972" s="65">
        <f>COUNTIF('SUIVI DES VERIFICATIONS'!$A$3:$A$912,'Liste détentions mat2k'!$A972)</f>
        <v>1</v>
      </c>
      <c r="K972" s="66" t="e">
        <f>VLOOKUP('Liste détentions mat2k'!$A972,#REF!,13,FALSE)</f>
        <v>#REF!</v>
      </c>
    </row>
    <row r="973" spans="1:11">
      <c r="A973" s="67" t="str">
        <f>CONCATENATE('Liste détentions mat2k'!$B973,"-",'Liste détentions mat2k'!$D973,"-",'Liste détentions mat2k'!$F973,"-",'Liste détentions mat2k'!$H973)</f>
        <v>63200-40--10</v>
      </c>
      <c r="B973" s="71">
        <v>63200</v>
      </c>
      <c r="C973" s="69" t="s">
        <v>495</v>
      </c>
      <c r="D973" s="69">
        <v>40</v>
      </c>
      <c r="E973" s="69" t="s">
        <v>1508</v>
      </c>
      <c r="F973" s="69"/>
      <c r="G973" s="69"/>
      <c r="H973" s="69">
        <v>10</v>
      </c>
      <c r="I973" s="69" t="s">
        <v>70</v>
      </c>
      <c r="J973" s="69">
        <f>COUNTIF('SUIVI DES VERIFICATIONS'!$A$3:$A$912,'Liste détentions mat2k'!$A973)</f>
        <v>1</v>
      </c>
      <c r="K973" s="70" t="e">
        <f>VLOOKUP('Liste détentions mat2k'!$A973,#REF!,13,FALSE)</f>
        <v>#REF!</v>
      </c>
    </row>
    <row r="974" spans="1:11">
      <c r="A974" s="63" t="str">
        <f>CONCATENATE('Liste détentions mat2k'!$B974,"-",'Liste détentions mat2k'!$D974,"-",'Liste détentions mat2k'!$F974,"-",'Liste détentions mat2k'!$H974)</f>
        <v>63200-60--0</v>
      </c>
      <c r="B974" s="72">
        <v>63200</v>
      </c>
      <c r="C974" s="65" t="s">
        <v>495</v>
      </c>
      <c r="D974" s="65">
        <v>60</v>
      </c>
      <c r="E974" s="65" t="s">
        <v>1509</v>
      </c>
      <c r="F974" s="65"/>
      <c r="G974" s="65"/>
      <c r="H974" s="65">
        <v>0</v>
      </c>
      <c r="I974" s="65" t="s">
        <v>499</v>
      </c>
      <c r="J974" s="65">
        <f>COUNTIF('SUIVI DES VERIFICATIONS'!$A$3:$A$912,'Liste détentions mat2k'!$A974)</f>
        <v>1</v>
      </c>
      <c r="K974" s="66" t="e">
        <f>VLOOKUP('Liste détentions mat2k'!$A974,#REF!,13,FALSE)</f>
        <v>#REF!</v>
      </c>
    </row>
    <row r="975" spans="1:11">
      <c r="A975" s="67" t="str">
        <f>CONCATENATE('Liste détentions mat2k'!$B975,"-",'Liste détentions mat2k'!$D975,"-",'Liste détentions mat2k'!$F975,"-",'Liste détentions mat2k'!$H975)</f>
        <v>63200-60--1</v>
      </c>
      <c r="B975" s="71">
        <v>63200</v>
      </c>
      <c r="C975" s="69" t="s">
        <v>495</v>
      </c>
      <c r="D975" s="69">
        <v>60</v>
      </c>
      <c r="E975" s="69" t="s">
        <v>1509</v>
      </c>
      <c r="F975" s="69"/>
      <c r="G975" s="69"/>
      <c r="H975" s="69">
        <v>1</v>
      </c>
      <c r="I975" s="69" t="s">
        <v>500</v>
      </c>
      <c r="J975" s="69">
        <f>COUNTIF('SUIVI DES VERIFICATIONS'!$A$3:$A$912,'Liste détentions mat2k'!$A975)</f>
        <v>1</v>
      </c>
      <c r="K975" s="70" t="e">
        <f>VLOOKUP('Liste détentions mat2k'!$A975,#REF!,13,FALSE)</f>
        <v>#REF!</v>
      </c>
    </row>
    <row r="976" spans="1:11">
      <c r="A976" s="63" t="str">
        <f>CONCATENATE('Liste détentions mat2k'!$B976,"-",'Liste détentions mat2k'!$D976,"-",'Liste détentions mat2k'!$F976,"-",'Liste détentions mat2k'!$H976)</f>
        <v>63200-60--2</v>
      </c>
      <c r="B976" s="72">
        <v>63200</v>
      </c>
      <c r="C976" s="65" t="s">
        <v>495</v>
      </c>
      <c r="D976" s="65">
        <v>60</v>
      </c>
      <c r="E976" s="65" t="s">
        <v>1509</v>
      </c>
      <c r="F976" s="65"/>
      <c r="G976" s="65"/>
      <c r="H976" s="65">
        <v>2</v>
      </c>
      <c r="I976" s="65" t="s">
        <v>1510</v>
      </c>
      <c r="J976" s="65">
        <f>COUNTIF('SUIVI DES VERIFICATIONS'!$A$3:$A$912,'Liste détentions mat2k'!$A976)</f>
        <v>1</v>
      </c>
      <c r="K976" s="66" t="e">
        <f>VLOOKUP('Liste détentions mat2k'!$A976,#REF!,13,FALSE)</f>
        <v>#REF!</v>
      </c>
    </row>
    <row r="977" spans="1:11">
      <c r="A977" s="67" t="str">
        <f>CONCATENATE('Liste détentions mat2k'!$B977,"-",'Liste détentions mat2k'!$D977,"-",'Liste détentions mat2k'!$F977,"-",'Liste détentions mat2k'!$H977)</f>
        <v>63200-60--3</v>
      </c>
      <c r="B977" s="71">
        <v>63200</v>
      </c>
      <c r="C977" s="69" t="s">
        <v>495</v>
      </c>
      <c r="D977" s="69">
        <v>60</v>
      </c>
      <c r="E977" s="69" t="s">
        <v>1509</v>
      </c>
      <c r="F977" s="69"/>
      <c r="G977" s="69"/>
      <c r="H977" s="69">
        <v>3</v>
      </c>
      <c r="I977" s="69" t="s">
        <v>501</v>
      </c>
      <c r="J977" s="69">
        <f>COUNTIF('SUIVI DES VERIFICATIONS'!$A$3:$A$912,'Liste détentions mat2k'!$A977)</f>
        <v>1</v>
      </c>
      <c r="K977" s="70" t="e">
        <f>VLOOKUP('Liste détentions mat2k'!$A977,#REF!,13,FALSE)</f>
        <v>#REF!</v>
      </c>
    </row>
  </sheetData>
  <autoFilter ref="A1:K977"/>
  <customSheetViews>
    <customSheetView guid="{046F8E3F-03CE-4DCA-AB5C-A59BA7597253}" scale="80" fitToPage="1" showAutoFilter="1">
      <selection activeCell="C5" sqref="C5"/>
      <pageMargins left="0.7" right="0.7" top="0.75" bottom="0.75" header="0.3" footer="0.3"/>
      <pageSetup paperSize="9" scale="48" orientation="landscape" r:id="rId1"/>
      <autoFilter ref="A1:K977"/>
    </customSheetView>
    <customSheetView guid="{B6EE4B7B-F91C-4AB8-9EDA-71F284670602}" scale="80" fitToPage="1" showAutoFilter="1">
      <selection activeCell="C5" sqref="C5"/>
      <pageMargins left="0.7" right="0.7" top="0.75" bottom="0.75" header="0.3" footer="0.3"/>
      <pageSetup paperSize="9" scale="48" orientation="landscape" r:id="rId2"/>
      <autoFilter ref="A1:K977"/>
    </customSheetView>
    <customSheetView guid="{6045C7C7-4FE0-4A60-B1B4-25A18F6E7C6A}" scale="80" fitToPage="1" showAutoFilter="1">
      <selection activeCell="C5" sqref="C5"/>
      <pageMargins left="0.7" right="0.7" top="0.75" bottom="0.75" header="0.3" footer="0.3"/>
      <pageSetup paperSize="9" scale="48" orientation="landscape" r:id="rId3"/>
      <autoFilter ref="A1:K977"/>
    </customSheetView>
    <customSheetView guid="{82752B00-D033-4C47-A31E-5B9FC968E023}" scale="80" fitToPage="1" showAutoFilter="1">
      <selection activeCell="C5" sqref="C5"/>
      <pageMargins left="0.7" right="0.7" top="0.75" bottom="0.75" header="0.3" footer="0.3"/>
      <pageSetup paperSize="9" scale="48" orientation="landscape" r:id="rId4"/>
      <autoFilter ref="A1:K977"/>
    </customSheetView>
    <customSheetView guid="{4E72CFD1-DF4D-4261-9002-04EBA405D70D}" scale="80" fitToPage="1" showAutoFilter="1">
      <selection activeCell="C5" sqref="C5"/>
      <pageMargins left="0.7" right="0.7" top="0.75" bottom="0.75" header="0.3" footer="0.3"/>
      <pageSetup paperSize="9" scale="48" orientation="landscape" r:id="rId5"/>
      <autoFilter ref="A1:K977"/>
    </customSheetView>
    <customSheetView guid="{CD54A359-1DD5-4335-B88C-20C8628F3CC8}" scale="80" fitToPage="1" showAutoFilter="1">
      <selection activeCell="C5" sqref="C5"/>
      <pageMargins left="0.7" right="0.7" top="0.75" bottom="0.75" header="0.3" footer="0.3"/>
      <pageSetup paperSize="9" scale="48" orientation="landscape" r:id="rId6"/>
      <autoFilter ref="A1:K977"/>
    </customSheetView>
    <customSheetView guid="{770EB101-CAB5-4B13-B096-13C5F79FA18E}" scale="80" fitToPage="1" showAutoFilter="1">
      <selection activeCell="C5" sqref="C5"/>
      <pageMargins left="0.7" right="0.7" top="0.75" bottom="0.75" header="0.3" footer="0.3"/>
      <pageSetup paperSize="9" scale="48" orientation="landscape" r:id="rId7"/>
      <autoFilter ref="A1:K977"/>
    </customSheetView>
    <customSheetView guid="{B0C577BD-5C1C-47FE-9CF2-53AE41DDF6E0}" scale="80">
      <selection activeCell="C1" sqref="C1:C1048576"/>
      <pageMargins left="0.7" right="0.7" top="0.75" bottom="0.75" header="0.3" footer="0.3"/>
      <pageSetup paperSize="9" orientation="portrait" r:id="rId8"/>
    </customSheetView>
    <customSheetView guid="{314E3621-F664-4604-A30C-48930DEDB8F3}" scale="80">
      <selection activeCell="C1" sqref="C1:C1048576"/>
      <pageMargins left="0.7" right="0.7" top="0.75" bottom="0.75" header="0.3" footer="0.3"/>
      <pageSetup paperSize="9" orientation="portrait" r:id="rId9"/>
    </customSheetView>
    <customSheetView guid="{4ED618B9-0BD3-4252-AD78-B8D36FE4D83C}">
      <pageMargins left="0.7" right="0.7" top="0.75" bottom="0.75" header="0.3" footer="0.3"/>
    </customSheetView>
    <customSheetView guid="{BAAC7895-323F-4803-9EB0-68697702A879}">
      <pageMargins left="0.7" right="0.7" top="0.75" bottom="0.75" header="0.3" footer="0.3"/>
    </customSheetView>
    <customSheetView guid="{60376836-BAAD-4B47-B094-2EAA86345BF8}">
      <pageMargins left="0.7" right="0.7" top="0.75" bottom="0.75" header="0.3" footer="0.3"/>
    </customSheetView>
    <customSheetView guid="{55D4FAC2-00F0-4F09-B958-48F5D3AB7DCA}" scale="80">
      <pageMargins left="0.7" right="0.7" top="0.75" bottom="0.75" header="0.3" footer="0.3"/>
      <pageSetup paperSize="9" orientation="portrait" r:id="rId10"/>
    </customSheetView>
    <customSheetView guid="{FC08B6EF-EA56-4ADE-9871-011E9FF523F6}" scale="80">
      <pageMargins left="0.7" right="0.7" top="0.75" bottom="0.75" header="0.3" footer="0.3"/>
      <pageSetup paperSize="9" orientation="portrait" r:id="rId11"/>
    </customSheetView>
    <customSheetView guid="{9FA90C57-1AE2-4B8C-8EDF-8381CBF33265}" scale="80" fitToPage="1" showAutoFilter="1">
      <selection activeCell="C5" sqref="C5"/>
      <pageMargins left="0.7" right="0.7" top="0.75" bottom="0.75" header="0.3" footer="0.3"/>
      <pageSetup paperSize="9" scale="48" orientation="landscape" r:id="rId12"/>
      <autoFilter ref="A1:K977"/>
    </customSheetView>
    <customSheetView guid="{92F8FBFF-0EBC-41AC-965B-156EF5F33739}" scale="80" fitToPage="1" showAutoFilter="1">
      <selection activeCell="C5" sqref="C5"/>
      <pageMargins left="0.7" right="0.7" top="0.75" bottom="0.75" header="0.3" footer="0.3"/>
      <pageSetup paperSize="9" scale="48" orientation="landscape" r:id="rId13"/>
      <autoFilter ref="A1:K977"/>
    </customSheetView>
  </customSheetViews>
  <pageMargins left="0.7" right="0.7" top="0.75" bottom="0.75" header="0.3" footer="0.3"/>
  <pageSetup paperSize="9" scale="48" orientation="landscape"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7"/>
  <sheetViews>
    <sheetView showGridLines="0" workbookViewId="0">
      <selection activeCell="A38" sqref="A38"/>
    </sheetView>
  </sheetViews>
  <sheetFormatPr baseColWidth="10" defaultColWidth="11.42578125" defaultRowHeight="15"/>
  <cols>
    <col min="1" max="1" width="17" style="3" bestFit="1" customWidth="1"/>
    <col min="2" max="3" width="12.5703125" style="3" bestFit="1" customWidth="1"/>
    <col min="4" max="6" width="11.42578125" style="3"/>
    <col min="7" max="7" width="20.140625" style="3" bestFit="1" customWidth="1"/>
    <col min="8" max="8" width="21.28515625" style="3" bestFit="1" customWidth="1"/>
    <col min="9" max="9" width="9.85546875" style="3" bestFit="1" customWidth="1"/>
    <col min="10" max="16384" width="11.42578125" style="3"/>
  </cols>
  <sheetData>
    <row r="1" spans="1:9" ht="15.75" thickBot="1">
      <c r="A1" s="188" t="s">
        <v>16</v>
      </c>
      <c r="B1" s="189"/>
      <c r="C1" s="190" t="s">
        <v>27</v>
      </c>
      <c r="D1" s="191"/>
      <c r="G1" s="4" t="s">
        <v>19</v>
      </c>
      <c r="H1" s="4" t="s">
        <v>20</v>
      </c>
      <c r="I1" s="4" t="s">
        <v>21</v>
      </c>
    </row>
    <row r="2" spans="1:9">
      <c r="A2" s="5" t="s">
        <v>6</v>
      </c>
      <c r="B2" s="6">
        <v>43496</v>
      </c>
      <c r="C2" s="7" t="s">
        <v>7</v>
      </c>
      <c r="D2" s="8">
        <v>43497</v>
      </c>
      <c r="G2" s="9">
        <v>-30</v>
      </c>
      <c r="H2" s="9">
        <v>0</v>
      </c>
      <c r="I2" s="10"/>
    </row>
    <row r="3" spans="1:9">
      <c r="A3" s="11" t="s">
        <v>7</v>
      </c>
      <c r="B3" s="12">
        <v>43524</v>
      </c>
      <c r="C3" s="13" t="s">
        <v>8</v>
      </c>
      <c r="D3" s="14">
        <v>43525</v>
      </c>
      <c r="G3" s="9">
        <v>1</v>
      </c>
      <c r="H3" s="9">
        <v>30</v>
      </c>
      <c r="I3" s="15"/>
    </row>
    <row r="4" spans="1:9">
      <c r="A4" s="11" t="s">
        <v>8</v>
      </c>
      <c r="B4" s="12">
        <v>43555</v>
      </c>
      <c r="C4" s="13" t="s">
        <v>9</v>
      </c>
      <c r="D4" s="14">
        <v>43556</v>
      </c>
      <c r="G4" s="9">
        <v>31</v>
      </c>
      <c r="H4" s="9">
        <v>60</v>
      </c>
      <c r="I4" s="16"/>
    </row>
    <row r="5" spans="1:9">
      <c r="A5" s="11" t="s">
        <v>9</v>
      </c>
      <c r="B5" s="12">
        <v>43585</v>
      </c>
      <c r="C5" s="13" t="s">
        <v>10</v>
      </c>
      <c r="D5" s="14">
        <v>43586</v>
      </c>
      <c r="G5" s="9">
        <v>61</v>
      </c>
      <c r="H5" s="9">
        <v>360</v>
      </c>
      <c r="I5" s="17"/>
    </row>
    <row r="6" spans="1:9">
      <c r="A6" s="11" t="s">
        <v>10</v>
      </c>
      <c r="B6" s="12">
        <v>43616</v>
      </c>
      <c r="C6" s="13" t="s">
        <v>11</v>
      </c>
      <c r="D6" s="14">
        <v>43617</v>
      </c>
      <c r="G6" s="192" t="s">
        <v>22</v>
      </c>
      <c r="H6" s="193"/>
      <c r="I6" s="18"/>
    </row>
    <row r="7" spans="1:9">
      <c r="A7" s="11" t="s">
        <v>11</v>
      </c>
      <c r="B7" s="12">
        <v>43646</v>
      </c>
      <c r="C7" s="13" t="s">
        <v>12</v>
      </c>
      <c r="D7" s="14">
        <v>43647</v>
      </c>
    </row>
    <row r="8" spans="1:9">
      <c r="A8" s="11" t="s">
        <v>12</v>
      </c>
      <c r="B8" s="12">
        <v>43677</v>
      </c>
      <c r="C8" s="13" t="s">
        <v>25</v>
      </c>
      <c r="D8" s="14">
        <v>43678</v>
      </c>
    </row>
    <row r="9" spans="1:9">
      <c r="A9" s="11" t="s">
        <v>17</v>
      </c>
      <c r="B9" s="12">
        <v>43708</v>
      </c>
      <c r="C9" s="13" t="s">
        <v>13</v>
      </c>
      <c r="D9" s="14">
        <v>43709</v>
      </c>
    </row>
    <row r="10" spans="1:9">
      <c r="A10" s="11" t="s">
        <v>13</v>
      </c>
      <c r="B10" s="12">
        <v>43738</v>
      </c>
      <c r="C10" s="13" t="s">
        <v>14</v>
      </c>
      <c r="D10" s="14">
        <v>43739</v>
      </c>
    </row>
    <row r="11" spans="1:9">
      <c r="A11" s="11" t="s">
        <v>14</v>
      </c>
      <c r="B11" s="12">
        <v>43769</v>
      </c>
      <c r="C11" s="13" t="s">
        <v>15</v>
      </c>
      <c r="D11" s="14">
        <v>43770</v>
      </c>
    </row>
    <row r="12" spans="1:9">
      <c r="A12" s="11" t="s">
        <v>15</v>
      </c>
      <c r="B12" s="12">
        <v>43799</v>
      </c>
      <c r="C12" s="13" t="s">
        <v>26</v>
      </c>
      <c r="D12" s="14">
        <v>43800</v>
      </c>
    </row>
    <row r="13" spans="1:9" ht="15.75" thickBot="1">
      <c r="A13" s="19" t="s">
        <v>18</v>
      </c>
      <c r="B13" s="20">
        <v>43830</v>
      </c>
      <c r="C13" s="21" t="s">
        <v>6</v>
      </c>
      <c r="D13" s="22">
        <v>43831</v>
      </c>
    </row>
    <row r="14" spans="1:9" ht="15.75" thickBot="1"/>
    <row r="15" spans="1:9">
      <c r="A15" s="23">
        <v>1</v>
      </c>
      <c r="B15" s="24" t="s">
        <v>6</v>
      </c>
    </row>
    <row r="16" spans="1:9">
      <c r="A16" s="25">
        <v>2</v>
      </c>
      <c r="B16" s="26" t="s">
        <v>7</v>
      </c>
    </row>
    <row r="17" spans="1:2">
      <c r="A17" s="25">
        <v>3</v>
      </c>
      <c r="B17" s="26" t="s">
        <v>8</v>
      </c>
    </row>
    <row r="18" spans="1:2">
      <c r="A18" s="25">
        <v>4</v>
      </c>
      <c r="B18" s="26" t="s">
        <v>9</v>
      </c>
    </row>
    <row r="19" spans="1:2">
      <c r="A19" s="25">
        <v>5</v>
      </c>
      <c r="B19" s="26" t="s">
        <v>10</v>
      </c>
    </row>
    <row r="20" spans="1:2">
      <c r="A20" s="25">
        <v>6</v>
      </c>
      <c r="B20" s="26" t="s">
        <v>11</v>
      </c>
    </row>
    <row r="21" spans="1:2">
      <c r="A21" s="25">
        <v>7</v>
      </c>
      <c r="B21" s="26" t="s">
        <v>12</v>
      </c>
    </row>
    <row r="22" spans="1:2">
      <c r="A22" s="25">
        <v>8</v>
      </c>
      <c r="B22" s="26" t="s">
        <v>17</v>
      </c>
    </row>
    <row r="23" spans="1:2">
      <c r="A23" s="25">
        <v>9</v>
      </c>
      <c r="B23" s="26" t="s">
        <v>13</v>
      </c>
    </row>
    <row r="24" spans="1:2">
      <c r="A24" s="25">
        <v>10</v>
      </c>
      <c r="B24" s="26" t="s">
        <v>14</v>
      </c>
    </row>
    <row r="25" spans="1:2">
      <c r="A25" s="25">
        <v>11</v>
      </c>
      <c r="B25" s="26" t="s">
        <v>15</v>
      </c>
    </row>
    <row r="26" spans="1:2" ht="15.75" thickBot="1">
      <c r="A26" s="27">
        <v>12</v>
      </c>
      <c r="B26" s="28" t="s">
        <v>18</v>
      </c>
    </row>
    <row r="27" spans="1:2" ht="15.75" thickBot="1"/>
    <row r="28" spans="1:2" ht="15.75" thickBot="1">
      <c r="A28" s="77" t="s">
        <v>541</v>
      </c>
    </row>
    <row r="29" spans="1:2">
      <c r="A29" s="51" t="s">
        <v>542</v>
      </c>
    </row>
    <row r="30" spans="1:2">
      <c r="A30" s="52" t="s">
        <v>537</v>
      </c>
    </row>
    <row r="31" spans="1:2" ht="15.75" thickBot="1">
      <c r="A31" s="53" t="s">
        <v>543</v>
      </c>
    </row>
    <row r="32" spans="1:2" ht="15.75" thickBot="1"/>
    <row r="33" spans="1:1" ht="15.75" thickBot="1">
      <c r="A33" s="78" t="s">
        <v>552</v>
      </c>
    </row>
    <row r="34" spans="1:1">
      <c r="A34" s="75" t="s">
        <v>553</v>
      </c>
    </row>
    <row r="35" spans="1:1">
      <c r="A35" s="76" t="s">
        <v>554</v>
      </c>
    </row>
    <row r="36" spans="1:1">
      <c r="A36" s="76" t="s">
        <v>555</v>
      </c>
    </row>
    <row r="37" spans="1:1" ht="15.75" thickBot="1">
      <c r="A37" s="53" t="s">
        <v>825</v>
      </c>
    </row>
  </sheetData>
  <customSheetViews>
    <customSheetView guid="{046F8E3F-03CE-4DCA-AB5C-A59BA7597253}" showGridLines="0">
      <selection activeCell="A38" sqref="A38"/>
      <pageMargins left="0.7" right="0.7" top="0.75" bottom="0.75" header="0.3" footer="0.3"/>
    </customSheetView>
    <customSheetView guid="{B6EE4B7B-F91C-4AB8-9EDA-71F284670602}" showGridLines="0">
      <selection activeCell="A38" sqref="A38"/>
      <pageMargins left="0.7" right="0.7" top="0.75" bottom="0.75" header="0.3" footer="0.3"/>
    </customSheetView>
    <customSheetView guid="{6045C7C7-4FE0-4A60-B1B4-25A18F6E7C6A}" showGridLines="0">
      <selection activeCell="A38" sqref="A38"/>
      <pageMargins left="0.7" right="0.7" top="0.75" bottom="0.75" header="0.3" footer="0.3"/>
    </customSheetView>
    <customSheetView guid="{82752B00-D033-4C47-A31E-5B9FC968E023}" showGridLines="0">
      <selection activeCell="A38" sqref="A38"/>
      <pageMargins left="0.7" right="0.7" top="0.75" bottom="0.75" header="0.3" footer="0.3"/>
    </customSheetView>
    <customSheetView guid="{4E72CFD1-DF4D-4261-9002-04EBA405D70D}" showGridLines="0">
      <selection activeCell="A38" sqref="A38"/>
      <pageMargins left="0.7" right="0.7" top="0.75" bottom="0.75" header="0.3" footer="0.3"/>
    </customSheetView>
    <customSheetView guid="{CD54A359-1DD5-4335-B88C-20C8628F3CC8}" showGridLines="0">
      <selection activeCell="A38" sqref="A38"/>
      <pageMargins left="0.7" right="0.7" top="0.75" bottom="0.75" header="0.3" footer="0.3"/>
    </customSheetView>
    <customSheetView guid="{770EB101-CAB5-4B13-B096-13C5F79FA18E}" showGridLines="0">
      <selection activeCell="A38" sqref="A38"/>
      <pageMargins left="0.7" right="0.7" top="0.75" bottom="0.75" header="0.3" footer="0.3"/>
    </customSheetView>
    <customSheetView guid="{B0C577BD-5C1C-47FE-9CF2-53AE41DDF6E0}" showGridLines="0" topLeftCell="A19">
      <selection activeCell="A38" sqref="A38"/>
      <pageMargins left="0.7" right="0.7" top="0.75" bottom="0.75" header="0.3" footer="0.3"/>
    </customSheetView>
    <customSheetView guid="{314E3621-F664-4604-A30C-48930DEDB8F3}" showGridLines="0" topLeftCell="A19">
      <selection activeCell="A38" sqref="A38"/>
      <pageMargins left="0.7" right="0.7" top="0.75" bottom="0.75" header="0.3" footer="0.3"/>
    </customSheetView>
    <customSheetView guid="{4ED618B9-0BD3-4252-AD78-B8D36FE4D83C}" showGridLines="0">
      <selection activeCell="G30" sqref="G30"/>
      <pageMargins left="0.7" right="0.7" top="0.75" bottom="0.75" header="0.3" footer="0.3"/>
    </customSheetView>
    <customSheetView guid="{BAAC7895-323F-4803-9EB0-68697702A879}" showGridLines="0">
      <selection activeCell="G30" sqref="G30"/>
      <pageMargins left="0.7" right="0.7" top="0.75" bottom="0.75" header="0.3" footer="0.3"/>
    </customSheetView>
    <customSheetView guid="{60376836-BAAD-4B47-B094-2EAA86345BF8}" showGridLines="0">
      <selection activeCell="G30" sqref="G30"/>
      <pageMargins left="0.7" right="0.7" top="0.75" bottom="0.75" header="0.3" footer="0.3"/>
    </customSheetView>
    <customSheetView guid="{5BE7E546-007D-49CD-B121-DB43CADFF746}" showGridLines="0">
      <selection activeCell="G30" sqref="G30"/>
      <pageMargins left="0.7" right="0.7" top="0.75" bottom="0.75" header="0.3" footer="0.3"/>
    </customSheetView>
    <customSheetView guid="{5520FD40-BAAB-44AC-A3E6-47FCC6ECC043}">
      <selection activeCell="C25" sqref="C25"/>
      <pageMargins left="0.7" right="0.7" top="0.75" bottom="0.75" header="0.3" footer="0.3"/>
    </customSheetView>
    <customSheetView guid="{9822A6E7-DCAD-4FAF-B221-9416863CB287}">
      <selection activeCell="C2" sqref="C2"/>
      <pageMargins left="0.7" right="0.7" top="0.75" bottom="0.75" header="0.3" footer="0.3"/>
    </customSheetView>
    <customSheetView guid="{99008C38-5B12-44C1-88D4-DEFE1CACFA77}">
      <selection activeCell="C2" sqref="C2"/>
      <pageMargins left="0.7" right="0.7" top="0.75" bottom="0.75" header="0.3" footer="0.3"/>
    </customSheetView>
    <customSheetView guid="{5D2A18A4-1B82-444F-A8F9-2601C5C6B0A4}">
      <selection activeCell="C2" sqref="C2"/>
      <pageMargins left="0.7" right="0.7" top="0.75" bottom="0.75" header="0.3" footer="0.3"/>
    </customSheetView>
    <customSheetView guid="{A5CF8B62-4018-4C99-9182-494E78CEE385}">
      <selection activeCell="C2" sqref="C2"/>
      <pageMargins left="0.7" right="0.7" top="0.75" bottom="0.75" header="0.3" footer="0.3"/>
    </customSheetView>
    <customSheetView guid="{5C49DC3A-AD3E-46D4-8F0B-CF1A78805EAA}">
      <selection activeCell="E17" sqref="E17"/>
      <pageMargins left="0.7" right="0.7" top="0.75" bottom="0.75" header="0.3" footer="0.3"/>
    </customSheetView>
    <customSheetView guid="{BFEE6488-9053-436A-86E2-094F50FB1247}">
      <selection activeCell="E17" sqref="E17"/>
      <pageMargins left="0.7" right="0.7" top="0.75" bottom="0.75" header="0.3" footer="0.3"/>
    </customSheetView>
    <customSheetView guid="{170B209C-84F9-4829-8B2A-214D90D493C9}" showGridLines="0">
      <selection activeCell="G30" sqref="G30"/>
      <pageMargins left="0.7" right="0.7" top="0.75" bottom="0.75" header="0.3" footer="0.3"/>
    </customSheetView>
    <customSheetView guid="{7ED4D410-92B5-48BD-B775-37455B4F05AF}" showGridLines="0">
      <selection activeCell="G30" sqref="G30"/>
      <pageMargins left="0.7" right="0.7" top="0.75" bottom="0.75" header="0.3" footer="0.3"/>
    </customSheetView>
    <customSheetView guid="{55D4FAC2-00F0-4F09-B958-48F5D3AB7DCA}" showGridLines="0" topLeftCell="A13">
      <selection activeCell="D32" sqref="D32"/>
      <pageMargins left="0.7" right="0.7" top="0.75" bottom="0.75" header="0.3" footer="0.3"/>
    </customSheetView>
    <customSheetView guid="{FC08B6EF-EA56-4ADE-9871-011E9FF523F6}" showGridLines="0" topLeftCell="A19">
      <selection activeCell="A38" sqref="A38"/>
      <pageMargins left="0.7" right="0.7" top="0.75" bottom="0.75" header="0.3" footer="0.3"/>
    </customSheetView>
    <customSheetView guid="{9FA90C57-1AE2-4B8C-8EDF-8381CBF33265}" showGridLines="0">
      <selection activeCell="A38" sqref="A38"/>
      <pageMargins left="0.7" right="0.7" top="0.75" bottom="0.75" header="0.3" footer="0.3"/>
    </customSheetView>
    <customSheetView guid="{92F8FBFF-0EBC-41AC-965B-156EF5F33739}" showGridLines="0">
      <selection activeCell="A38" sqref="A38"/>
      <pageMargins left="0.7" right="0.7" top="0.75" bottom="0.75" header="0.3" footer="0.3"/>
    </customSheetView>
  </customSheetViews>
  <mergeCells count="3">
    <mergeCell ref="A1:B1"/>
    <mergeCell ref="C1:D1"/>
    <mergeCell ref="G6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73"/>
  <sheetViews>
    <sheetView workbookViewId="0">
      <selection activeCell="A24" sqref="A24"/>
    </sheetView>
  </sheetViews>
  <sheetFormatPr baseColWidth="10" defaultRowHeight="15"/>
  <cols>
    <col min="1" max="1" width="62.42578125" bestFit="1" customWidth="1"/>
    <col min="4" max="4" width="12.5703125" bestFit="1" customWidth="1"/>
  </cols>
  <sheetData>
    <row r="1" spans="1:11">
      <c r="A1" s="38" t="s">
        <v>6</v>
      </c>
      <c r="D1" s="54" t="s">
        <v>17</v>
      </c>
      <c r="E1" s="55">
        <v>43708</v>
      </c>
      <c r="G1" s="33">
        <v>43496</v>
      </c>
      <c r="H1" s="36" t="s">
        <v>6</v>
      </c>
      <c r="J1" s="29" t="s">
        <v>17</v>
      </c>
      <c r="K1" s="32">
        <v>43708</v>
      </c>
    </row>
    <row r="2" spans="1:11">
      <c r="A2" s="39" t="s">
        <v>7</v>
      </c>
      <c r="D2" s="56" t="s">
        <v>9</v>
      </c>
      <c r="E2" s="57">
        <v>43585</v>
      </c>
      <c r="G2" s="33">
        <v>43524</v>
      </c>
      <c r="H2" s="36" t="s">
        <v>7</v>
      </c>
      <c r="J2" s="30" t="s">
        <v>9</v>
      </c>
      <c r="K2" s="33">
        <v>43585</v>
      </c>
    </row>
    <row r="3" spans="1:11">
      <c r="A3" s="39" t="s">
        <v>8</v>
      </c>
      <c r="D3" s="56" t="s">
        <v>18</v>
      </c>
      <c r="E3" s="57">
        <v>43830</v>
      </c>
      <c r="G3" s="33">
        <v>43555</v>
      </c>
      <c r="H3" s="36" t="s">
        <v>8</v>
      </c>
      <c r="J3" s="30" t="s">
        <v>18</v>
      </c>
      <c r="K3" s="33">
        <v>43830</v>
      </c>
    </row>
    <row r="4" spans="1:11">
      <c r="A4" s="39" t="s">
        <v>9</v>
      </c>
      <c r="D4" s="56" t="s">
        <v>7</v>
      </c>
      <c r="E4" s="57">
        <v>43524</v>
      </c>
      <c r="G4" s="33">
        <v>43585</v>
      </c>
      <c r="H4" s="36" t="s">
        <v>9</v>
      </c>
      <c r="J4" s="30" t="s">
        <v>7</v>
      </c>
      <c r="K4" s="33">
        <v>43524</v>
      </c>
    </row>
    <row r="5" spans="1:11">
      <c r="A5" s="39" t="s">
        <v>10</v>
      </c>
      <c r="D5" s="56" t="s">
        <v>6</v>
      </c>
      <c r="E5" s="57">
        <v>43496</v>
      </c>
      <c r="G5" s="33">
        <v>43616</v>
      </c>
      <c r="H5" s="36" t="s">
        <v>10</v>
      </c>
      <c r="J5" s="30" t="s">
        <v>6</v>
      </c>
      <c r="K5" s="33">
        <v>43496</v>
      </c>
    </row>
    <row r="6" spans="1:11">
      <c r="A6" s="39" t="s">
        <v>11</v>
      </c>
      <c r="D6" s="56" t="s">
        <v>12</v>
      </c>
      <c r="E6" s="57">
        <v>43677</v>
      </c>
      <c r="G6" s="33">
        <v>43646</v>
      </c>
      <c r="H6" s="36" t="s">
        <v>11</v>
      </c>
      <c r="J6" s="30" t="s">
        <v>12</v>
      </c>
      <c r="K6" s="33">
        <v>43677</v>
      </c>
    </row>
    <row r="7" spans="1:11" ht="15.75" thickBot="1">
      <c r="A7" s="39" t="s">
        <v>12</v>
      </c>
      <c r="D7" s="56" t="s">
        <v>11</v>
      </c>
      <c r="E7" s="57">
        <v>43646</v>
      </c>
      <c r="G7" s="33">
        <v>43677</v>
      </c>
      <c r="H7" s="36" t="s">
        <v>12</v>
      </c>
      <c r="J7" s="30" t="s">
        <v>11</v>
      </c>
      <c r="K7" s="33">
        <v>43646</v>
      </c>
    </row>
    <row r="8" spans="1:11">
      <c r="A8" s="39" t="s">
        <v>17</v>
      </c>
      <c r="D8" s="56" t="s">
        <v>10</v>
      </c>
      <c r="E8" s="57">
        <v>43616</v>
      </c>
      <c r="G8" s="32">
        <v>43708</v>
      </c>
      <c r="H8" s="35" t="s">
        <v>17</v>
      </c>
      <c r="J8" s="30" t="s">
        <v>10</v>
      </c>
      <c r="K8" s="33">
        <v>43616</v>
      </c>
    </row>
    <row r="9" spans="1:11" ht="15.75" thickBot="1">
      <c r="A9" s="39" t="s">
        <v>13</v>
      </c>
      <c r="D9" s="56" t="s">
        <v>8</v>
      </c>
      <c r="E9" s="57">
        <v>43555</v>
      </c>
      <c r="G9" s="34">
        <v>43738</v>
      </c>
      <c r="H9" s="37" t="s">
        <v>13</v>
      </c>
      <c r="J9" s="30" t="s">
        <v>8</v>
      </c>
      <c r="K9" s="33">
        <v>43555</v>
      </c>
    </row>
    <row r="10" spans="1:11">
      <c r="A10" s="39" t="s">
        <v>14</v>
      </c>
      <c r="D10" s="56" t="s">
        <v>15</v>
      </c>
      <c r="E10" s="57">
        <v>43799</v>
      </c>
      <c r="G10" s="33">
        <v>43769</v>
      </c>
      <c r="H10" s="36" t="s">
        <v>14</v>
      </c>
      <c r="J10" s="30" t="s">
        <v>15</v>
      </c>
      <c r="K10" s="33">
        <v>43799</v>
      </c>
    </row>
    <row r="11" spans="1:11">
      <c r="A11" s="39" t="s">
        <v>15</v>
      </c>
      <c r="D11" s="56" t="s">
        <v>14</v>
      </c>
      <c r="E11" s="57">
        <v>43769</v>
      </c>
      <c r="G11" s="33">
        <v>43799</v>
      </c>
      <c r="H11" s="36" t="s">
        <v>15</v>
      </c>
      <c r="J11" s="30" t="s">
        <v>14</v>
      </c>
      <c r="K11" s="33">
        <v>43769</v>
      </c>
    </row>
    <row r="12" spans="1:11" ht="15.75" thickBot="1">
      <c r="A12" s="40" t="s">
        <v>18</v>
      </c>
      <c r="D12" s="58" t="s">
        <v>13</v>
      </c>
      <c r="E12" s="59">
        <v>43738</v>
      </c>
      <c r="G12" s="33">
        <v>43830</v>
      </c>
      <c r="H12" s="36" t="s">
        <v>18</v>
      </c>
      <c r="J12" s="31" t="s">
        <v>13</v>
      </c>
      <c r="K12" s="34">
        <v>43738</v>
      </c>
    </row>
    <row r="15" spans="1:11" ht="15.75" thickBot="1"/>
    <row r="16" spans="1:11">
      <c r="A16" s="41" t="s">
        <v>0</v>
      </c>
    </row>
    <row r="17" spans="1:1">
      <c r="A17" s="48" t="s">
        <v>47</v>
      </c>
    </row>
    <row r="18" spans="1:1">
      <c r="A18" s="48" t="s">
        <v>55</v>
      </c>
    </row>
    <row r="19" spans="1:1">
      <c r="A19" s="48" t="s">
        <v>64</v>
      </c>
    </row>
    <row r="20" spans="1:1">
      <c r="A20" s="48" t="s">
        <v>75</v>
      </c>
    </row>
    <row r="21" spans="1:1">
      <c r="A21" s="48" t="s">
        <v>77</v>
      </c>
    </row>
    <row r="22" spans="1:1">
      <c r="A22" s="48" t="s">
        <v>85</v>
      </c>
    </row>
    <row r="23" spans="1:1">
      <c r="A23" s="48" t="s">
        <v>97</v>
      </c>
    </row>
    <row r="24" spans="1:1">
      <c r="A24" s="48" t="s">
        <v>99</v>
      </c>
    </row>
    <row r="25" spans="1:1">
      <c r="A25" s="48" t="s">
        <v>103</v>
      </c>
    </row>
    <row r="26" spans="1:1">
      <c r="A26" s="48" t="s">
        <v>110</v>
      </c>
    </row>
    <row r="27" spans="1:1">
      <c r="A27" s="48" t="s">
        <v>114</v>
      </c>
    </row>
    <row r="28" spans="1:1">
      <c r="A28" s="48" t="s">
        <v>117</v>
      </c>
    </row>
    <row r="29" spans="1:1">
      <c r="A29" s="48" t="s">
        <v>120</v>
      </c>
    </row>
    <row r="30" spans="1:1">
      <c r="A30" s="48" t="s">
        <v>123</v>
      </c>
    </row>
    <row r="31" spans="1:1">
      <c r="A31" s="48" t="s">
        <v>124</v>
      </c>
    </row>
    <row r="32" spans="1:1">
      <c r="A32" s="48" t="s">
        <v>125</v>
      </c>
    </row>
    <row r="33" spans="1:1">
      <c r="A33" s="48" t="s">
        <v>127</v>
      </c>
    </row>
    <row r="34" spans="1:1">
      <c r="A34" s="48" t="s">
        <v>128</v>
      </c>
    </row>
    <row r="35" spans="1:1">
      <c r="A35" s="48" t="s">
        <v>138</v>
      </c>
    </row>
    <row r="36" spans="1:1">
      <c r="A36" s="48" t="s">
        <v>145</v>
      </c>
    </row>
    <row r="37" spans="1:1">
      <c r="A37" s="48" t="s">
        <v>147</v>
      </c>
    </row>
    <row r="38" spans="1:1">
      <c r="A38" s="48" t="s">
        <v>148</v>
      </c>
    </row>
    <row r="39" spans="1:1">
      <c r="A39" s="48" t="s">
        <v>150</v>
      </c>
    </row>
    <row r="40" spans="1:1">
      <c r="A40" s="48" t="s">
        <v>152</v>
      </c>
    </row>
    <row r="41" spans="1:1">
      <c r="A41" s="48" t="s">
        <v>173</v>
      </c>
    </row>
    <row r="42" spans="1:1">
      <c r="A42" s="48" t="s">
        <v>174</v>
      </c>
    </row>
    <row r="43" spans="1:1">
      <c r="A43" s="48" t="s">
        <v>184</v>
      </c>
    </row>
    <row r="44" spans="1:1">
      <c r="A44" s="48" t="s">
        <v>286</v>
      </c>
    </row>
    <row r="45" spans="1:1">
      <c r="A45" s="48" t="s">
        <v>294</v>
      </c>
    </row>
    <row r="46" spans="1:1">
      <c r="A46" s="48" t="s">
        <v>304</v>
      </c>
    </row>
    <row r="47" spans="1:1">
      <c r="A47" s="48" t="s">
        <v>323</v>
      </c>
    </row>
    <row r="48" spans="1:1">
      <c r="A48" s="48" t="s">
        <v>724</v>
      </c>
    </row>
    <row r="49" spans="1:1">
      <c r="A49" s="48" t="s">
        <v>385</v>
      </c>
    </row>
    <row r="50" spans="1:1">
      <c r="A50" s="48" t="s">
        <v>397</v>
      </c>
    </row>
    <row r="51" spans="1:1">
      <c r="A51" s="48" t="s">
        <v>399</v>
      </c>
    </row>
    <row r="52" spans="1:1">
      <c r="A52" s="48" t="s">
        <v>400</v>
      </c>
    </row>
    <row r="53" spans="1:1">
      <c r="A53" s="48" t="s">
        <v>412</v>
      </c>
    </row>
    <row r="54" spans="1:1">
      <c r="A54" s="48" t="s">
        <v>423</v>
      </c>
    </row>
    <row r="55" spans="1:1">
      <c r="A55" s="48" t="s">
        <v>424</v>
      </c>
    </row>
    <row r="56" spans="1:1">
      <c r="A56" s="48" t="s">
        <v>425</v>
      </c>
    </row>
    <row r="57" spans="1:1">
      <c r="A57" s="48" t="s">
        <v>428</v>
      </c>
    </row>
    <row r="58" spans="1:1">
      <c r="A58" s="48" t="s">
        <v>429</v>
      </c>
    </row>
    <row r="59" spans="1:1">
      <c r="A59" s="48" t="s">
        <v>431</v>
      </c>
    </row>
    <row r="60" spans="1:1">
      <c r="A60" s="48" t="s">
        <v>432</v>
      </c>
    </row>
    <row r="61" spans="1:1">
      <c r="A61" s="48" t="s">
        <v>433</v>
      </c>
    </row>
    <row r="62" spans="1:1">
      <c r="A62" s="48" t="s">
        <v>435</v>
      </c>
    </row>
    <row r="63" spans="1:1">
      <c r="A63" s="48" t="s">
        <v>436</v>
      </c>
    </row>
    <row r="64" spans="1:1">
      <c r="A64" s="48" t="s">
        <v>441</v>
      </c>
    </row>
    <row r="65" spans="1:1">
      <c r="A65" s="48" t="s">
        <v>442</v>
      </c>
    </row>
    <row r="66" spans="1:1">
      <c r="A66" s="48" t="s">
        <v>443</v>
      </c>
    </row>
    <row r="67" spans="1:1">
      <c r="A67" s="48" t="s">
        <v>450</v>
      </c>
    </row>
    <row r="68" spans="1:1">
      <c r="A68" s="48" t="s">
        <v>467</v>
      </c>
    </row>
    <row r="69" spans="1:1">
      <c r="A69" s="48" t="s">
        <v>469</v>
      </c>
    </row>
    <row r="70" spans="1:1">
      <c r="A70" s="48" t="s">
        <v>473</v>
      </c>
    </row>
    <row r="71" spans="1:1">
      <c r="A71" s="48" t="s">
        <v>475</v>
      </c>
    </row>
    <row r="72" spans="1:1">
      <c r="A72" s="48" t="s">
        <v>489</v>
      </c>
    </row>
    <row r="73" spans="1:1">
      <c r="A73" s="48" t="s">
        <v>495</v>
      </c>
    </row>
  </sheetData>
  <sortState ref="D1:E12">
    <sortCondition ref="D1:D12"/>
  </sortState>
  <customSheetViews>
    <customSheetView guid="{046F8E3F-03CE-4DCA-AB5C-A59BA7597253}">
      <selection activeCell="A47" sqref="A47"/>
      <pageMargins left="0.7" right="0.7" top="0.75" bottom="0.75" header="0.3" footer="0.3"/>
    </customSheetView>
    <customSheetView guid="{B6EE4B7B-F91C-4AB8-9EDA-71F284670602}">
      <selection activeCell="A47" sqref="A47"/>
      <pageMargins left="0.7" right="0.7" top="0.75" bottom="0.75" header="0.3" footer="0.3"/>
    </customSheetView>
    <customSheetView guid="{6045C7C7-4FE0-4A60-B1B4-25A18F6E7C6A}">
      <selection activeCell="A47" sqref="A47"/>
      <pageMargins left="0.7" right="0.7" top="0.75" bottom="0.75" header="0.3" footer="0.3"/>
    </customSheetView>
    <customSheetView guid="{82752B00-D033-4C47-A31E-5B9FC968E023}">
      <selection activeCell="A47" sqref="A47"/>
      <pageMargins left="0.7" right="0.7" top="0.75" bottom="0.75" header="0.3" footer="0.3"/>
    </customSheetView>
    <customSheetView guid="{4E72CFD1-DF4D-4261-9002-04EBA405D70D}">
      <selection activeCell="A47" sqref="A47"/>
      <pageMargins left="0.7" right="0.7" top="0.75" bottom="0.75" header="0.3" footer="0.3"/>
    </customSheetView>
    <customSheetView guid="{CD54A359-1DD5-4335-B88C-20C8628F3CC8}">
      <selection activeCell="A47" sqref="A47"/>
      <pageMargins left="0.7" right="0.7" top="0.75" bottom="0.75" header="0.3" footer="0.3"/>
    </customSheetView>
    <customSheetView guid="{770EB101-CAB5-4B13-B096-13C5F79FA18E}">
      <selection activeCell="A47" sqref="A47"/>
      <pageMargins left="0.7" right="0.7" top="0.75" bottom="0.75" header="0.3" footer="0.3"/>
    </customSheetView>
    <customSheetView guid="{B0C577BD-5C1C-47FE-9CF2-53AE41DDF6E0}" topLeftCell="A7">
      <selection activeCell="A47" sqref="A47"/>
      <pageMargins left="0.7" right="0.7" top="0.75" bottom="0.75" header="0.3" footer="0.3"/>
    </customSheetView>
    <customSheetView guid="{314E3621-F664-4604-A30C-48930DEDB8F3}" topLeftCell="A7">
      <selection activeCell="A47" sqref="A47"/>
      <pageMargins left="0.7" right="0.7" top="0.75" bottom="0.75" header="0.3" footer="0.3"/>
    </customSheetView>
    <customSheetView guid="{4ED618B9-0BD3-4252-AD78-B8D36FE4D83C}">
      <selection activeCell="G5" sqref="G5:H5"/>
      <pageMargins left="0.7" right="0.7" top="0.75" bottom="0.75" header="0.3" footer="0.3"/>
    </customSheetView>
    <customSheetView guid="{BAAC7895-323F-4803-9EB0-68697702A879}">
      <selection activeCell="G5" sqref="G5:H5"/>
      <pageMargins left="0.7" right="0.7" top="0.75" bottom="0.75" header="0.3" footer="0.3"/>
    </customSheetView>
    <customSheetView guid="{60376836-BAAD-4B47-B094-2EAA86345BF8}">
      <selection activeCell="G5" sqref="G5:H5"/>
      <pageMargins left="0.7" right="0.7" top="0.75" bottom="0.75" header="0.3" footer="0.3"/>
    </customSheetView>
    <customSheetView guid="{5BE7E546-007D-49CD-B121-DB43CADFF746}">
      <selection activeCell="G5" sqref="G5:H5"/>
      <pageMargins left="0.7" right="0.7" top="0.75" bottom="0.75" header="0.3" footer="0.3"/>
    </customSheetView>
    <customSheetView guid="{170B209C-84F9-4829-8B2A-214D90D493C9}">
      <selection activeCell="G5" sqref="G5:H5"/>
      <pageMargins left="0.7" right="0.7" top="0.75" bottom="0.75" header="0.3" footer="0.3"/>
    </customSheetView>
    <customSheetView guid="{7ED4D410-92B5-48BD-B775-37455B4F05AF}">
      <selection activeCell="G5" sqref="G5:H5"/>
      <pageMargins left="0.7" right="0.7" top="0.75" bottom="0.75" header="0.3" footer="0.3"/>
    </customSheetView>
    <customSheetView guid="{55D4FAC2-00F0-4F09-B958-48F5D3AB7DCA}">
      <selection activeCell="E7" sqref="E7"/>
      <pageMargins left="0.7" right="0.7" top="0.75" bottom="0.75" header="0.3" footer="0.3"/>
    </customSheetView>
    <customSheetView guid="{FC08B6EF-EA56-4ADE-9871-011E9FF523F6}" topLeftCell="A7">
      <selection activeCell="A47" sqref="A47"/>
      <pageMargins left="0.7" right="0.7" top="0.75" bottom="0.75" header="0.3" footer="0.3"/>
    </customSheetView>
    <customSheetView guid="{9FA90C57-1AE2-4B8C-8EDF-8381CBF33265}">
      <selection activeCell="A47" sqref="A47"/>
      <pageMargins left="0.7" right="0.7" top="0.75" bottom="0.75" header="0.3" footer="0.3"/>
    </customSheetView>
    <customSheetView guid="{92F8FBFF-0EBC-41AC-965B-156EF5F33739}">
      <selection activeCell="A47" sqref="A4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SUIVI DES VERIFICATIONS</vt:lpstr>
      <vt:lpstr>Liste détentions mat2k</vt:lpstr>
      <vt:lpstr>LISTES</vt:lpstr>
      <vt:lpstr>Liste 2</vt:lpstr>
      <vt:lpstr>ET</vt:lpstr>
      <vt:lpstr>SI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Angélique SM</dc:creator>
  <cp:lastModifiedBy>MAYER Julien SM</cp:lastModifiedBy>
  <cp:lastPrinted>2019-05-10T07:13:52Z</cp:lastPrinted>
  <dcterms:created xsi:type="dcterms:W3CDTF">2016-11-09T12:10:05Z</dcterms:created>
  <dcterms:modified xsi:type="dcterms:W3CDTF">2019-05-16T08:44:18Z</dcterms:modified>
</cp:coreProperties>
</file>