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05" yWindow="-105" windowWidth="23250" windowHeight="12690" activeTab="1"/>
  </bookViews>
  <sheets>
    <sheet name="Equip." sheetId="2" r:id="rId1"/>
    <sheet name="Forfaits" sheetId="1" r:id="rId2"/>
  </sheets>
  <externalReferences>
    <externalReference r:id="rId3"/>
    <externalReference r:id="rId4"/>
  </externalReferences>
  <definedNames>
    <definedName name="Animaux_total">[1]Equipements!$I$6</definedName>
    <definedName name="client_1">[2]Re._tarif.!$B$6</definedName>
    <definedName name="client_2">[2]Re._tarif.!$C$6</definedName>
    <definedName name="client_3">[2]Re._tarif.!$D$6</definedName>
    <definedName name="client_4">[2]Re._tarif.!$E$6</definedName>
    <definedName name="duree_amortissement" localSheetId="1">[1]Settings!$G$2:$G$11</definedName>
    <definedName name="duree_amortissement">[2]Settings!$E$2:$E$11</definedName>
    <definedName name="Environnement">[2]Id.!$B$7</definedName>
    <definedName name="Etablissement" localSheetId="1">[1]Settings!$C$2:$C$10</definedName>
    <definedName name="Etablissement">[2]Settings!$C$2:$C$10</definedName>
    <definedName name="Frais_gestion">[2]Id.!$B$8</definedName>
    <definedName name="Heures_an" localSheetId="0">Equip.!$X$4</definedName>
    <definedName name="Heures_jour" localSheetId="0">Equip.!$X$8</definedName>
    <definedName name="Heures_semaine" localSheetId="0">Equip.!$X$7</definedName>
    <definedName name="Jours_an" localSheetId="0">Equip.!$X$5</definedName>
    <definedName name="Liste_consommables">[2]Conso.!$A$6:$A$116</definedName>
    <definedName name="Liste_equipements" localSheetId="1">[1]Equipements!$A$5:$A$152</definedName>
    <definedName name="Liste_equipements">Equip.!$A$4:$A$120</definedName>
    <definedName name="R_A1">[2]Re._tarif.!$B$7</definedName>
    <definedName name="R_A10">[2]Re._tarif.!$B$16</definedName>
    <definedName name="R_A11">[2]Re._tarif.!$B$17</definedName>
    <definedName name="R_A2">[2]Re._tarif.!$B$8</definedName>
    <definedName name="R_A3">[2]Re._tarif.!$B$9</definedName>
    <definedName name="R_A4">[2]Re._tarif.!$B$10</definedName>
    <definedName name="R_A5">[2]Re._tarif.!$B$11</definedName>
    <definedName name="R_A6">[2]Re._tarif.!$B$12</definedName>
    <definedName name="R_A7">[2]Re._tarif.!$B$13</definedName>
    <definedName name="R_A8">[2]Re._tarif.!$B$14</definedName>
    <definedName name="R_A9">[2]Re._tarif.!$B$15</definedName>
    <definedName name="R_B1">[2]Re._tarif.!$C$7</definedName>
    <definedName name="R_B10">[2]Re._tarif.!$C$16</definedName>
    <definedName name="R_B11">[2]Re._tarif.!$C$17</definedName>
    <definedName name="R_B2">[2]Re._tarif.!$C$8</definedName>
    <definedName name="R_B3">[2]Re._tarif.!$C$9</definedName>
    <definedName name="R_B4">[2]Re._tarif.!$C$10</definedName>
    <definedName name="R_B5">[2]Re._tarif.!$C$11</definedName>
    <definedName name="R_B6">[2]Re._tarif.!$C$12</definedName>
    <definedName name="R_B7">[2]Re._tarif.!$C$13</definedName>
    <definedName name="R_B8">[2]Re._tarif.!$C$14</definedName>
    <definedName name="R_B9">[2]Re._tarif.!$C$15</definedName>
    <definedName name="R_C1">[2]Re._tarif.!$D$7</definedName>
    <definedName name="R_C10">[2]Re._tarif.!$D$16</definedName>
    <definedName name="R_C11">[2]Re._tarif.!$D$17</definedName>
    <definedName name="R_C2">[2]Re._tarif.!$D$8</definedName>
    <definedName name="R_C3">[2]Re._tarif.!$D$9</definedName>
    <definedName name="R_C4">[2]Re._tarif.!$D$10</definedName>
    <definedName name="R_C5">[2]Re._tarif.!$D$11</definedName>
    <definedName name="R_C6">[2]Re._tarif.!$D$12</definedName>
    <definedName name="R_C7">[2]Re._tarif.!$D$13</definedName>
    <definedName name="R_C8">[2]Re._tarif.!$D$14</definedName>
    <definedName name="R_C9">[2]Re._tarif.!$D$15</definedName>
    <definedName name="R_CCM1">[2]Re._tarif.!$G$7</definedName>
    <definedName name="R_CCM2">[2]Re._tarif.!$G$8</definedName>
    <definedName name="R_CCM3">[2]Re._tarif.!$G$9</definedName>
    <definedName name="R_CCM4">[2]Re._tarif.!$G$10</definedName>
    <definedName name="R_CCM5">[2]Re._tarif.!$G$11</definedName>
    <definedName name="R_CCM6">[2]Re._tarif.!$G$12</definedName>
    <definedName name="R_CCM7">[2]Re._tarif.!$G$13</definedName>
    <definedName name="R_CCM8">[2]Re._tarif.!$G$14</definedName>
    <definedName name="R_CCM9">[2]Re._tarif.!$G$17</definedName>
    <definedName name="R_D1">[2]Re._tarif.!$E$7</definedName>
    <definedName name="R_D10">[2]Re._tarif.!$E$16</definedName>
    <definedName name="R_D11">[2]Re._tarif.!$E$17</definedName>
    <definedName name="R_D2">[2]Re._tarif.!$E$8</definedName>
    <definedName name="R_D3">[2]Re._tarif.!$E$9</definedName>
    <definedName name="R_D4">[2]Re._tarif.!$E$10</definedName>
    <definedName name="R_D5">[2]Re._tarif.!$E$11</definedName>
    <definedName name="R_D6">[2]Re._tarif.!$E$12</definedName>
    <definedName name="R_D7">[2]Re._tarif.!$E$13</definedName>
    <definedName name="R_D8">[2]Re._tarif.!$E$14</definedName>
    <definedName name="R_D9">[2]Re._tarif.!$E$15</definedName>
    <definedName name="Responsable">[2]Id.!#REF!</definedName>
    <definedName name="Semaines_an" localSheetId="0">Equip.!$X$6</definedName>
    <definedName name="Table_consommables">[2]Conso.!$A$6:$D$116</definedName>
    <definedName name="Table_equipements">Equip.!$A$3:$S$120</definedName>
  </definedNames>
  <calcPr calcId="145621"/>
</workbook>
</file>

<file path=xl/calcChain.xml><?xml version="1.0" encoding="utf-8"?>
<calcChain xmlns="http://schemas.openxmlformats.org/spreadsheetml/2006/main">
  <c r="R28" i="1" l="1" a="1"/>
  <c r="R28" i="1" s="1"/>
  <c r="H25" i="1" a="1"/>
  <c r="H25" i="1" s="1"/>
  <c r="F28" i="1" a="1"/>
  <c r="F28" i="1" s="1"/>
  <c r="R51" i="1" l="1"/>
  <c r="R50" i="1"/>
  <c r="R73" i="1"/>
  <c r="R96" i="1"/>
  <c r="R71" i="1"/>
  <c r="R43" i="1"/>
  <c r="R75" i="1"/>
  <c r="R98" i="1"/>
  <c r="R49" i="1"/>
  <c r="R48" i="1"/>
  <c r="R95" i="1"/>
  <c r="R47" i="1"/>
  <c r="R94" i="1"/>
  <c r="R70" i="1"/>
  <c r="R93" i="1"/>
  <c r="R45" i="1"/>
  <c r="R92" i="1"/>
  <c r="R67" i="1"/>
  <c r="R114" i="1"/>
  <c r="R66" i="1"/>
  <c r="R113" i="1"/>
  <c r="R41" i="1"/>
  <c r="R110" i="1"/>
  <c r="R99" i="1"/>
  <c r="R74" i="1"/>
  <c r="R97" i="1"/>
  <c r="R72" i="1"/>
  <c r="R46" i="1"/>
  <c r="R68" i="1"/>
  <c r="R115" i="1"/>
  <c r="R90" i="1"/>
  <c r="R89" i="1"/>
  <c r="R112" i="1"/>
  <c r="R64" i="1"/>
  <c r="R111" i="1"/>
  <c r="R63" i="1"/>
  <c r="R62" i="1"/>
  <c r="R61" i="1"/>
  <c r="R108" i="1"/>
  <c r="R84" i="1"/>
  <c r="R107" i="1"/>
  <c r="R35" i="1"/>
  <c r="R106" i="1"/>
  <c r="R58" i="1"/>
  <c r="R105" i="1"/>
  <c r="R33" i="1"/>
  <c r="R29" i="1"/>
  <c r="R69" i="1"/>
  <c r="R116" i="1"/>
  <c r="R44" i="1"/>
  <c r="R91" i="1"/>
  <c r="R42" i="1"/>
  <c r="R65" i="1"/>
  <c r="R88" i="1"/>
  <c r="R40" i="1"/>
  <c r="R87" i="1"/>
  <c r="R39" i="1"/>
  <c r="R86" i="1"/>
  <c r="R38" i="1"/>
  <c r="R109" i="1"/>
  <c r="R85" i="1"/>
  <c r="R37" i="1"/>
  <c r="R60" i="1"/>
  <c r="R36" i="1"/>
  <c r="R83" i="1"/>
  <c r="R59" i="1"/>
  <c r="R82" i="1"/>
  <c r="R34" i="1"/>
  <c r="R81" i="1"/>
  <c r="R57" i="1"/>
  <c r="R104" i="1"/>
  <c r="R80" i="1"/>
  <c r="R56" i="1"/>
  <c r="R32" i="1"/>
  <c r="R103" i="1"/>
  <c r="R79" i="1"/>
  <c r="R55" i="1"/>
  <c r="R31" i="1"/>
  <c r="R102" i="1"/>
  <c r="R78" i="1"/>
  <c r="R54" i="1"/>
  <c r="R30" i="1"/>
  <c r="R101" i="1"/>
  <c r="R77" i="1"/>
  <c r="R53" i="1"/>
  <c r="R100" i="1"/>
  <c r="R76" i="1"/>
  <c r="R52" i="1"/>
  <c r="P25" i="1"/>
  <c r="O25" i="1"/>
  <c r="N25" i="1"/>
  <c r="M25" i="1"/>
  <c r="L25" i="1"/>
  <c r="K25" i="1"/>
  <c r="J25" i="1"/>
  <c r="I25" i="1"/>
  <c r="F75" i="1"/>
  <c r="F50" i="1"/>
  <c r="F97" i="1"/>
  <c r="F96" i="1"/>
  <c r="F47" i="1"/>
  <c r="F46" i="1"/>
  <c r="F45" i="1"/>
  <c r="F116" i="1"/>
  <c r="F92" i="1"/>
  <c r="F115" i="1"/>
  <c r="F43" i="1"/>
  <c r="F90" i="1"/>
  <c r="F41" i="1"/>
  <c r="F88" i="1"/>
  <c r="F109" i="1"/>
  <c r="F51" i="1"/>
  <c r="F98" i="1"/>
  <c r="F73" i="1"/>
  <c r="F48" i="1"/>
  <c r="F95" i="1"/>
  <c r="F70" i="1"/>
  <c r="F93" i="1"/>
  <c r="F68" i="1"/>
  <c r="F67" i="1"/>
  <c r="F114" i="1"/>
  <c r="F66" i="1"/>
  <c r="F113" i="1"/>
  <c r="F65" i="1"/>
  <c r="F64" i="1"/>
  <c r="F111" i="1"/>
  <c r="F39" i="1"/>
  <c r="F86" i="1"/>
  <c r="F38" i="1"/>
  <c r="F61" i="1"/>
  <c r="F108" i="1"/>
  <c r="F60" i="1"/>
  <c r="F107" i="1"/>
  <c r="F59" i="1"/>
  <c r="F80" i="1"/>
  <c r="F99" i="1"/>
  <c r="F74" i="1"/>
  <c r="F49" i="1"/>
  <c r="F72" i="1"/>
  <c r="F71" i="1"/>
  <c r="F94" i="1"/>
  <c r="F69" i="1"/>
  <c r="F44" i="1"/>
  <c r="F91" i="1"/>
  <c r="F42" i="1"/>
  <c r="F89" i="1"/>
  <c r="F112" i="1"/>
  <c r="F40" i="1"/>
  <c r="F87" i="1"/>
  <c r="F63" i="1"/>
  <c r="F110" i="1"/>
  <c r="F62" i="1"/>
  <c r="F85" i="1"/>
  <c r="F37" i="1"/>
  <c r="F84" i="1"/>
  <c r="F36" i="1"/>
  <c r="F83" i="1"/>
  <c r="F35" i="1"/>
  <c r="F106" i="1"/>
  <c r="F82" i="1"/>
  <c r="F58" i="1"/>
  <c r="F34" i="1"/>
  <c r="F105" i="1"/>
  <c r="F81" i="1"/>
  <c r="F57" i="1"/>
  <c r="F33" i="1"/>
  <c r="F104" i="1"/>
  <c r="F56" i="1"/>
  <c r="F32" i="1"/>
  <c r="F103" i="1"/>
  <c r="F79" i="1"/>
  <c r="F55" i="1"/>
  <c r="F31" i="1"/>
  <c r="F102" i="1"/>
  <c r="F78" i="1"/>
  <c r="F54" i="1"/>
  <c r="F30" i="1"/>
  <c r="F101" i="1"/>
  <c r="F77" i="1"/>
  <c r="F53" i="1"/>
  <c r="F29" i="1"/>
  <c r="F100" i="1"/>
  <c r="F76" i="1"/>
  <c r="F52" i="1"/>
  <c r="C22" i="1" a="1"/>
  <c r="C22" i="1" s="1"/>
  <c r="C24" i="1" a="1"/>
  <c r="C24" i="1" s="1"/>
  <c r="C23" i="1" a="1"/>
  <c r="C23" i="1" s="1"/>
  <c r="T25" i="1" a="1"/>
  <c r="T25" i="1" s="1"/>
  <c r="W25" i="1"/>
  <c r="X25" i="1"/>
  <c r="Y25" i="1"/>
  <c r="Z25" i="1"/>
  <c r="AA25" i="1"/>
  <c r="AB25" i="1"/>
  <c r="H28" i="1" a="1"/>
  <c r="H28" i="1" s="1"/>
  <c r="V25" i="1" l="1"/>
  <c r="H102" i="1"/>
  <c r="P101" i="1"/>
  <c r="J94" i="1"/>
  <c r="L86" i="1"/>
  <c r="K86" i="1"/>
  <c r="H59" i="1"/>
  <c r="P58" i="1"/>
  <c r="I45" i="1"/>
  <c r="P43" i="1"/>
  <c r="K115" i="1"/>
  <c r="P35" i="1"/>
  <c r="J115" i="1"/>
  <c r="O35" i="1"/>
  <c r="O107" i="1"/>
  <c r="N107" i="1"/>
  <c r="M107" i="1"/>
  <c r="N80" i="1"/>
  <c r="M80" i="1"/>
  <c r="P72" i="1"/>
  <c r="O72" i="1"/>
  <c r="H67" i="1"/>
  <c r="H51" i="1"/>
  <c r="O50" i="1"/>
  <c r="L115" i="1"/>
  <c r="K94" i="1"/>
  <c r="O64" i="1"/>
  <c r="P50" i="1"/>
  <c r="U25" i="1"/>
  <c r="O58" i="1"/>
  <c r="N35" i="1"/>
  <c r="M42" i="1"/>
  <c r="J86" i="1"/>
  <c r="I115" i="1"/>
  <c r="N50" i="1"/>
  <c r="M99" i="1"/>
  <c r="L72" i="1"/>
  <c r="P85" i="1"/>
  <c r="K35" i="1"/>
  <c r="K99" i="1"/>
  <c r="I35" i="1"/>
  <c r="I94" i="1"/>
  <c r="H94" i="1"/>
  <c r="N43" i="1"/>
  <c r="K107" i="1"/>
  <c r="J78" i="1"/>
  <c r="L58" i="1"/>
  <c r="O85" i="1"/>
  <c r="J57" i="1"/>
  <c r="N85" i="1"/>
  <c r="I41" i="1"/>
  <c r="P71" i="1"/>
  <c r="N72" i="1"/>
  <c r="M64" i="1"/>
  <c r="M50" i="1"/>
  <c r="J107" i="1"/>
  <c r="I78" i="1"/>
  <c r="N93" i="1"/>
  <c r="J49" i="1"/>
  <c r="J99" i="1"/>
  <c r="I64" i="1"/>
  <c r="O77" i="1"/>
  <c r="H41" i="1"/>
  <c r="J91" i="1"/>
  <c r="P48" i="1"/>
  <c r="K112" i="1"/>
  <c r="M77" i="1"/>
  <c r="O48" i="1"/>
  <c r="L77" i="1"/>
  <c r="P90" i="1"/>
  <c r="L107" i="1"/>
  <c r="K80" i="1"/>
  <c r="L35" i="1"/>
  <c r="K72" i="1"/>
  <c r="N112" i="1"/>
  <c r="I56" i="1"/>
  <c r="I99" i="1"/>
  <c r="P98" i="1"/>
  <c r="O43" i="1"/>
  <c r="N99" i="1"/>
  <c r="M72" i="1"/>
  <c r="H115" i="1"/>
  <c r="M58" i="1"/>
  <c r="L99" i="1"/>
  <c r="L50" i="1"/>
  <c r="I107" i="1"/>
  <c r="J64" i="1"/>
  <c r="M93" i="1"/>
  <c r="I49" i="1"/>
  <c r="M112" i="1"/>
  <c r="M85" i="1"/>
  <c r="H64" i="1"/>
  <c r="O32" i="1"/>
  <c r="O106" i="1"/>
  <c r="L85" i="1"/>
  <c r="P63" i="1"/>
  <c r="N32" i="1"/>
  <c r="N106" i="1"/>
  <c r="N69" i="1"/>
  <c r="M32" i="1"/>
  <c r="M104" i="1"/>
  <c r="J85" i="1"/>
  <c r="M69" i="1"/>
  <c r="M62" i="1"/>
  <c r="N40" i="1"/>
  <c r="I112" i="1"/>
  <c r="I85" i="1"/>
  <c r="L69" i="1"/>
  <c r="L54" i="1"/>
  <c r="K32" i="1"/>
  <c r="H112" i="1"/>
  <c r="M98" i="1"/>
  <c r="P82" i="1"/>
  <c r="K62" i="1"/>
  <c r="K46" i="1"/>
  <c r="P111" i="1"/>
  <c r="N90" i="1"/>
  <c r="J62" i="1"/>
  <c r="I32" i="1"/>
  <c r="I104" i="1"/>
  <c r="P75" i="1"/>
  <c r="I54" i="1"/>
  <c r="H32" i="1"/>
  <c r="H104" i="1"/>
  <c r="L90" i="1"/>
  <c r="P67" i="1"/>
  <c r="H46" i="1"/>
  <c r="P103" i="1"/>
  <c r="L82" i="1"/>
  <c r="P45" i="1"/>
  <c r="P95" i="1"/>
  <c r="L30" i="1"/>
  <c r="L80" i="1"/>
  <c r="N58" i="1"/>
  <c r="P93" i="1"/>
  <c r="L64" i="1"/>
  <c r="P112" i="1"/>
  <c r="K64" i="1"/>
  <c r="O112" i="1"/>
  <c r="J72" i="1"/>
  <c r="J35" i="1"/>
  <c r="P77" i="1"/>
  <c r="K91" i="1"/>
  <c r="H56" i="1"/>
  <c r="L112" i="1"/>
  <c r="N77" i="1"/>
  <c r="P40" i="1"/>
  <c r="I91" i="1"/>
  <c r="O55" i="1"/>
  <c r="O98" i="1"/>
  <c r="N48" i="1"/>
  <c r="L104" i="1"/>
  <c r="M48" i="1"/>
  <c r="K104" i="1"/>
  <c r="K69" i="1"/>
  <c r="J32" i="1"/>
  <c r="L98" i="1"/>
  <c r="I77" i="1"/>
  <c r="J54" i="1"/>
  <c r="K40" i="1"/>
  <c r="K98" i="1"/>
  <c r="N82" i="1"/>
  <c r="I69" i="1"/>
  <c r="I46" i="1"/>
  <c r="N111" i="1"/>
  <c r="O75" i="1"/>
  <c r="H54" i="1"/>
  <c r="P31" i="1"/>
  <c r="M110" i="1"/>
  <c r="I96" i="1"/>
  <c r="N75" i="1"/>
  <c r="O59" i="1"/>
  <c r="H40" i="1"/>
  <c r="L110" i="1"/>
  <c r="H96" i="1"/>
  <c r="M75" i="1"/>
  <c r="N37" i="1"/>
  <c r="H89" i="1"/>
  <c r="L59" i="1"/>
  <c r="M45" i="1"/>
  <c r="L37" i="1"/>
  <c r="K30" i="1"/>
  <c r="N64" i="1"/>
  <c r="I86" i="1"/>
  <c r="M35" i="1"/>
  <c r="H86" i="1"/>
  <c r="O93" i="1"/>
  <c r="L42" i="1"/>
  <c r="H78" i="1"/>
  <c r="J41" i="1"/>
  <c r="H107" i="1"/>
  <c r="I72" i="1"/>
  <c r="P106" i="1"/>
  <c r="H72" i="1"/>
  <c r="H49" i="1"/>
  <c r="H99" i="1"/>
  <c r="P55" i="1"/>
  <c r="K85" i="1"/>
  <c r="O63" i="1"/>
  <c r="O40" i="1"/>
  <c r="J112" i="1"/>
  <c r="H91" i="1"/>
  <c r="M54" i="1"/>
  <c r="L32" i="1"/>
  <c r="N98" i="1"/>
  <c r="K77" i="1"/>
  <c r="L62" i="1"/>
  <c r="M40" i="1"/>
  <c r="O90" i="1"/>
  <c r="J77" i="1"/>
  <c r="K54" i="1"/>
  <c r="L40" i="1"/>
  <c r="J104" i="1"/>
  <c r="O82" i="1"/>
  <c r="J69" i="1"/>
  <c r="J46" i="1"/>
  <c r="O111" i="1"/>
  <c r="M90" i="1"/>
  <c r="I62" i="1"/>
  <c r="J40" i="1"/>
  <c r="J97" i="1"/>
  <c r="M82" i="1"/>
  <c r="P59" i="1"/>
  <c r="I40" i="1"/>
  <c r="K90" i="1"/>
  <c r="O67" i="1"/>
  <c r="P53" i="1"/>
  <c r="O31" i="1"/>
  <c r="O103" i="1"/>
  <c r="J89" i="1"/>
  <c r="K82" i="1"/>
  <c r="N67" i="1"/>
  <c r="N59" i="1"/>
  <c r="O53" i="1"/>
  <c r="O45" i="1"/>
  <c r="M30" i="1"/>
  <c r="K110" i="1"/>
  <c r="M102" i="1"/>
  <c r="I89" i="1"/>
  <c r="J81" i="1"/>
  <c r="L74" i="1"/>
  <c r="M67" i="1"/>
  <c r="M59" i="1"/>
  <c r="N53" i="1"/>
  <c r="N45" i="1"/>
  <c r="M37" i="1"/>
  <c r="P115" i="1"/>
  <c r="J109" i="1"/>
  <c r="L102" i="1"/>
  <c r="O95" i="1"/>
  <c r="I81" i="1"/>
  <c r="K74" i="1"/>
  <c r="L67" i="1"/>
  <c r="M53" i="1"/>
  <c r="O115" i="1"/>
  <c r="I109" i="1"/>
  <c r="K102" i="1"/>
  <c r="N95" i="1"/>
  <c r="P88" i="1"/>
  <c r="H81" i="1"/>
  <c r="J73" i="1"/>
  <c r="K67" i="1"/>
  <c r="K59" i="1"/>
  <c r="L53" i="1"/>
  <c r="L45" i="1"/>
  <c r="K37" i="1"/>
  <c r="J30" i="1"/>
  <c r="O99" i="1"/>
  <c r="N115" i="1"/>
  <c r="H109" i="1"/>
  <c r="J102" i="1"/>
  <c r="M94" i="1"/>
  <c r="O88" i="1"/>
  <c r="P80" i="1"/>
  <c r="I73" i="1"/>
  <c r="J67" i="1"/>
  <c r="J59" i="1"/>
  <c r="J51" i="1"/>
  <c r="K45" i="1"/>
  <c r="J37" i="1"/>
  <c r="M115" i="1"/>
  <c r="P107" i="1"/>
  <c r="I102" i="1"/>
  <c r="L94" i="1"/>
  <c r="N87" i="1"/>
  <c r="O80" i="1"/>
  <c r="H73" i="1"/>
  <c r="I67" i="1"/>
  <c r="I59" i="1"/>
  <c r="I51" i="1"/>
  <c r="J45" i="1"/>
  <c r="I37" i="1"/>
  <c r="O101" i="1"/>
  <c r="I97" i="1"/>
  <c r="I57" i="1"/>
  <c r="K75" i="1"/>
  <c r="H35" i="1"/>
  <c r="J110" i="1"/>
  <c r="P83" i="1"/>
  <c r="O71" i="1"/>
  <c r="L48" i="1"/>
  <c r="K93" i="1"/>
  <c r="L43" i="1"/>
  <c r="J93" i="1"/>
  <c r="P39" i="1"/>
  <c r="P114" i="1"/>
  <c r="N88" i="1"/>
  <c r="P66" i="1"/>
  <c r="M43" i="1"/>
  <c r="O114" i="1"/>
  <c r="O83" i="1"/>
  <c r="O66" i="1"/>
  <c r="J53" i="1"/>
  <c r="O34" i="1"/>
  <c r="N114" i="1"/>
  <c r="M101" i="1"/>
  <c r="N83" i="1"/>
  <c r="J75" i="1"/>
  <c r="N66" i="1"/>
  <c r="P56" i="1"/>
  <c r="K43" i="1"/>
  <c r="J105" i="1"/>
  <c r="M83" i="1"/>
  <c r="M66" i="1"/>
  <c r="P51" i="1"/>
  <c r="K38" i="1"/>
  <c r="I105" i="1"/>
  <c r="J88" i="1"/>
  <c r="J70" i="1"/>
  <c r="O51" i="1"/>
  <c r="L34" i="1"/>
  <c r="N109" i="1"/>
  <c r="O91" i="1"/>
  <c r="K83" i="1"/>
  <c r="I70" i="1"/>
  <c r="J65" i="1"/>
  <c r="L61" i="1"/>
  <c r="N51" i="1"/>
  <c r="P47" i="1"/>
  <c r="H43" i="1"/>
  <c r="I38" i="1"/>
  <c r="J33" i="1"/>
  <c r="L29" i="1"/>
  <c r="H30" i="1"/>
  <c r="N101" i="1"/>
  <c r="N34" i="1"/>
  <c r="I30" i="1"/>
  <c r="L93" i="1"/>
  <c r="L75" i="1"/>
  <c r="K53" i="1"/>
  <c r="O39" i="1"/>
  <c r="L106" i="1"/>
  <c r="M88" i="1"/>
  <c r="P61" i="1"/>
  <c r="K48" i="1"/>
  <c r="P29" i="1"/>
  <c r="K106" i="1"/>
  <c r="L88" i="1"/>
  <c r="L70" i="1"/>
  <c r="I53" i="1"/>
  <c r="L38" i="1"/>
  <c r="M114" i="1"/>
  <c r="I93" i="1"/>
  <c r="K70" i="1"/>
  <c r="I48" i="1"/>
  <c r="M34" i="1"/>
  <c r="N96" i="1"/>
  <c r="O79" i="1"/>
  <c r="M61" i="1"/>
  <c r="H48" i="1"/>
  <c r="J38" i="1"/>
  <c r="J101" i="1"/>
  <c r="N79" i="1"/>
  <c r="N91" i="1"/>
  <c r="M51" i="1"/>
  <c r="O104" i="1"/>
  <c r="P87" i="1"/>
  <c r="I83" i="1"/>
  <c r="L78" i="1"/>
  <c r="N74" i="1"/>
  <c r="P69" i="1"/>
  <c r="H65" i="1"/>
  <c r="J61" i="1"/>
  <c r="K56" i="1"/>
  <c r="L51" i="1"/>
  <c r="M46" i="1"/>
  <c r="O42" i="1"/>
  <c r="P37" i="1"/>
  <c r="H33" i="1"/>
  <c r="J29" i="1"/>
  <c r="M106" i="1"/>
  <c r="J80" i="1"/>
  <c r="H62" i="1"/>
  <c r="P34" i="1"/>
  <c r="I110" i="1"/>
  <c r="H97" i="1"/>
  <c r="I80" i="1"/>
  <c r="M70" i="1"/>
  <c r="H57" i="1"/>
  <c r="M38" i="1"/>
  <c r="H110" i="1"/>
  <c r="P96" i="1"/>
  <c r="H80" i="1"/>
  <c r="O61" i="1"/>
  <c r="J48" i="1"/>
  <c r="O29" i="1"/>
  <c r="P109" i="1"/>
  <c r="L101" i="1"/>
  <c r="O96" i="1"/>
  <c r="K88" i="1"/>
  <c r="P79" i="1"/>
  <c r="I75" i="1"/>
  <c r="N61" i="1"/>
  <c r="O56" i="1"/>
  <c r="J43" i="1"/>
  <c r="N29" i="1"/>
  <c r="L114" i="1"/>
  <c r="O109" i="1"/>
  <c r="K101" i="1"/>
  <c r="P91" i="1"/>
  <c r="L83" i="1"/>
  <c r="H75" i="1"/>
  <c r="L66" i="1"/>
  <c r="N56" i="1"/>
  <c r="I43" i="1"/>
  <c r="M29" i="1"/>
  <c r="K114" i="1"/>
  <c r="H105" i="1"/>
  <c r="M96" i="1"/>
  <c r="I88" i="1"/>
  <c r="P74" i="1"/>
  <c r="M56" i="1"/>
  <c r="J113" i="1"/>
  <c r="M109" i="1"/>
  <c r="P104" i="1"/>
  <c r="I101" i="1"/>
  <c r="L96" i="1"/>
  <c r="H88" i="1"/>
  <c r="J83" i="1"/>
  <c r="M78" i="1"/>
  <c r="O74" i="1"/>
  <c r="H70" i="1"/>
  <c r="I65" i="1"/>
  <c r="K61" i="1"/>
  <c r="L56" i="1"/>
  <c r="O47" i="1"/>
  <c r="P42" i="1"/>
  <c r="H38" i="1"/>
  <c r="I33" i="1"/>
  <c r="K29" i="1"/>
  <c r="I113" i="1"/>
  <c r="L109" i="1"/>
  <c r="H101" i="1"/>
  <c r="K96" i="1"/>
  <c r="M91" i="1"/>
  <c r="H113" i="1"/>
  <c r="K109" i="1"/>
  <c r="N104" i="1"/>
  <c r="P99" i="1"/>
  <c r="J96" i="1"/>
  <c r="L91" i="1"/>
  <c r="O87" i="1"/>
  <c r="H83" i="1"/>
  <c r="K78" i="1"/>
  <c r="M74" i="1"/>
  <c r="O69" i="1"/>
  <c r="P64" i="1"/>
  <c r="I61" i="1"/>
  <c r="J56" i="1"/>
  <c r="K51" i="1"/>
  <c r="L46" i="1"/>
  <c r="N42" i="1"/>
  <c r="O37" i="1"/>
  <c r="P32" i="1"/>
  <c r="I29" i="1"/>
  <c r="M86" i="1"/>
  <c r="H77" i="1"/>
  <c r="N55" i="1"/>
  <c r="H53" i="1"/>
  <c r="H29" i="1"/>
  <c r="H69" i="1"/>
  <c r="K50" i="1"/>
  <c r="M103" i="1"/>
  <c r="M79" i="1"/>
  <c r="J50" i="1"/>
  <c r="M31" i="1"/>
  <c r="N31" i="1"/>
  <c r="J106" i="1"/>
  <c r="J90" i="1"/>
  <c r="J74" i="1"/>
  <c r="M55" i="1"/>
  <c r="M47" i="1"/>
  <c r="L111" i="1"/>
  <c r="O92" i="1"/>
  <c r="O76" i="1"/>
  <c r="O60" i="1"/>
  <c r="O52" i="1"/>
  <c r="L47" i="1"/>
  <c r="O28" i="1"/>
  <c r="K66" i="1"/>
  <c r="H37" i="1"/>
  <c r="P116" i="1"/>
  <c r="P100" i="1"/>
  <c r="J82" i="1"/>
  <c r="P68" i="1"/>
  <c r="P52" i="1"/>
  <c r="P44" i="1"/>
  <c r="I114" i="1"/>
  <c r="I90" i="1"/>
  <c r="I66" i="1"/>
  <c r="O36" i="1"/>
  <c r="N100" i="1"/>
  <c r="N84" i="1"/>
  <c r="K71" i="1"/>
  <c r="H66" i="1"/>
  <c r="K63" i="1"/>
  <c r="K55" i="1"/>
  <c r="N52" i="1"/>
  <c r="N44" i="1"/>
  <c r="H42" i="1"/>
  <c r="K39" i="1"/>
  <c r="N36" i="1"/>
  <c r="H34" i="1"/>
  <c r="K31" i="1"/>
  <c r="N28" i="1"/>
  <c r="H45" i="1"/>
  <c r="M95" i="1"/>
  <c r="M71" i="1"/>
  <c r="J42" i="1"/>
  <c r="I98" i="1"/>
  <c r="L71" i="1"/>
  <c r="L39" i="1"/>
  <c r="H114" i="1"/>
  <c r="H90" i="1"/>
  <c r="M116" i="1"/>
  <c r="P81" i="1"/>
  <c r="M60" i="1"/>
  <c r="M52" i="1"/>
  <c r="P49" i="1"/>
  <c r="J47" i="1"/>
  <c r="J39" i="1"/>
  <c r="J31" i="1"/>
  <c r="M28" i="1"/>
  <c r="N63" i="1"/>
  <c r="P60" i="1"/>
  <c r="L55" i="1"/>
  <c r="L108" i="1"/>
  <c r="K34" i="1"/>
  <c r="J114" i="1"/>
  <c r="P92" i="1"/>
  <c r="P76" i="1"/>
  <c r="M39" i="1"/>
  <c r="I106" i="1"/>
  <c r="L79" i="1"/>
  <c r="I50" i="1"/>
  <c r="L31" i="1"/>
  <c r="N116" i="1"/>
  <c r="N108" i="1"/>
  <c r="H98" i="1"/>
  <c r="N92" i="1"/>
  <c r="K87" i="1"/>
  <c r="H74" i="1"/>
  <c r="N68" i="1"/>
  <c r="H50" i="1"/>
  <c r="P113" i="1"/>
  <c r="M108" i="1"/>
  <c r="J103" i="1"/>
  <c r="M92" i="1"/>
  <c r="J87" i="1"/>
  <c r="J79" i="1"/>
  <c r="J71" i="1"/>
  <c r="J63" i="1"/>
  <c r="P57" i="1"/>
  <c r="P41" i="1"/>
  <c r="O97" i="1"/>
  <c r="O73" i="1"/>
  <c r="L36" i="1"/>
  <c r="N105" i="1"/>
  <c r="N81" i="1"/>
  <c r="H71" i="1"/>
  <c r="N65" i="1"/>
  <c r="K60" i="1"/>
  <c r="N57" i="1"/>
  <c r="K52" i="1"/>
  <c r="N49" i="1"/>
  <c r="H47" i="1"/>
  <c r="H39" i="1"/>
  <c r="K36" i="1"/>
  <c r="N33" i="1"/>
  <c r="H31" i="1"/>
  <c r="K28" i="1"/>
  <c r="N103" i="1"/>
  <c r="H85" i="1"/>
  <c r="K58" i="1"/>
  <c r="N39" i="1"/>
  <c r="M111" i="1"/>
  <c r="M87" i="1"/>
  <c r="M63" i="1"/>
  <c r="P36" i="1"/>
  <c r="L103" i="1"/>
  <c r="O84" i="1"/>
  <c r="L63" i="1"/>
  <c r="I34" i="1"/>
  <c r="K111" i="1"/>
  <c r="K95" i="1"/>
  <c r="K79" i="1"/>
  <c r="N60" i="1"/>
  <c r="J95" i="1"/>
  <c r="M68" i="1"/>
  <c r="P33" i="1"/>
  <c r="O113" i="1"/>
  <c r="I103" i="1"/>
  <c r="I95" i="1"/>
  <c r="O89" i="1"/>
  <c r="L84" i="1"/>
  <c r="L76" i="1"/>
  <c r="L68" i="1"/>
  <c r="I63" i="1"/>
  <c r="O57" i="1"/>
  <c r="O49" i="1"/>
  <c r="O41" i="1"/>
  <c r="L28" i="1"/>
  <c r="K116" i="1"/>
  <c r="K108" i="1"/>
  <c r="N97" i="1"/>
  <c r="N89" i="1"/>
  <c r="K76" i="1"/>
  <c r="H55" i="1"/>
  <c r="J116" i="1"/>
  <c r="P102" i="1"/>
  <c r="J92" i="1"/>
  <c r="P86" i="1"/>
  <c r="M81" i="1"/>
  <c r="P78" i="1"/>
  <c r="J76" i="1"/>
  <c r="M73" i="1"/>
  <c r="J68" i="1"/>
  <c r="M65" i="1"/>
  <c r="P62" i="1"/>
  <c r="J60" i="1"/>
  <c r="M57" i="1"/>
  <c r="P54" i="1"/>
  <c r="J52" i="1"/>
  <c r="M49" i="1"/>
  <c r="P46" i="1"/>
  <c r="J44" i="1"/>
  <c r="M41" i="1"/>
  <c r="P38" i="1"/>
  <c r="J36" i="1"/>
  <c r="M33" i="1"/>
  <c r="P30" i="1"/>
  <c r="J28" i="1"/>
  <c r="H93" i="1"/>
  <c r="N71" i="1"/>
  <c r="N47" i="1"/>
  <c r="J98" i="1"/>
  <c r="J66" i="1"/>
  <c r="P28" i="1"/>
  <c r="O108" i="1"/>
  <c r="L95" i="1"/>
  <c r="I82" i="1"/>
  <c r="O68" i="1"/>
  <c r="O44" i="1"/>
  <c r="K103" i="1"/>
  <c r="N76" i="1"/>
  <c r="K47" i="1"/>
  <c r="J111" i="1"/>
  <c r="P105" i="1"/>
  <c r="M100" i="1"/>
  <c r="P89" i="1"/>
  <c r="M84" i="1"/>
  <c r="M76" i="1"/>
  <c r="P65" i="1"/>
  <c r="J55" i="1"/>
  <c r="M36" i="1"/>
  <c r="L116" i="1"/>
  <c r="I111" i="1"/>
  <c r="L100" i="1"/>
  <c r="L92" i="1"/>
  <c r="I87" i="1"/>
  <c r="I79" i="1"/>
  <c r="I71" i="1"/>
  <c r="O65" i="1"/>
  <c r="L60" i="1"/>
  <c r="L52" i="1"/>
  <c r="I47" i="1"/>
  <c r="L44" i="1"/>
  <c r="I39" i="1"/>
  <c r="I31" i="1"/>
  <c r="H111" i="1"/>
  <c r="K100" i="1"/>
  <c r="K92" i="1"/>
  <c r="H87" i="1"/>
  <c r="H79" i="1"/>
  <c r="K68" i="1"/>
  <c r="K44" i="1"/>
  <c r="P110" i="1"/>
  <c r="M105" i="1"/>
  <c r="O102" i="1"/>
  <c r="O86" i="1"/>
  <c r="O78" i="1"/>
  <c r="L73" i="1"/>
  <c r="O70" i="1"/>
  <c r="L65" i="1"/>
  <c r="O62" i="1"/>
  <c r="I60" i="1"/>
  <c r="L57" i="1"/>
  <c r="O54" i="1"/>
  <c r="I52" i="1"/>
  <c r="L49" i="1"/>
  <c r="O46" i="1"/>
  <c r="I44" i="1"/>
  <c r="L41" i="1"/>
  <c r="O38" i="1"/>
  <c r="I36" i="1"/>
  <c r="L33" i="1"/>
  <c r="O30" i="1"/>
  <c r="I28" i="1"/>
  <c r="H61" i="1"/>
  <c r="K42" i="1"/>
  <c r="P108" i="1"/>
  <c r="P84" i="1"/>
  <c r="J58" i="1"/>
  <c r="J34" i="1"/>
  <c r="O116" i="1"/>
  <c r="O100" i="1"/>
  <c r="L87" i="1"/>
  <c r="I74" i="1"/>
  <c r="I58" i="1"/>
  <c r="I42" i="1"/>
  <c r="H106" i="1"/>
  <c r="H82" i="1"/>
  <c r="H58" i="1"/>
  <c r="P97" i="1"/>
  <c r="P73" i="1"/>
  <c r="M44" i="1"/>
  <c r="O105" i="1"/>
  <c r="O81" i="1"/>
  <c r="I55" i="1"/>
  <c r="O33" i="1"/>
  <c r="N113" i="1"/>
  <c r="H103" i="1"/>
  <c r="H95" i="1"/>
  <c r="K84" i="1"/>
  <c r="N73" i="1"/>
  <c r="H63" i="1"/>
  <c r="N41" i="1"/>
  <c r="M113" i="1"/>
  <c r="J108" i="1"/>
  <c r="J100" i="1"/>
  <c r="M97" i="1"/>
  <c r="P94" i="1"/>
  <c r="M89" i="1"/>
  <c r="J84" i="1"/>
  <c r="P70" i="1"/>
  <c r="I116" i="1"/>
  <c r="L113" i="1"/>
  <c r="O110" i="1"/>
  <c r="I108" i="1"/>
  <c r="L105" i="1"/>
  <c r="I100" i="1"/>
  <c r="L97" i="1"/>
  <c r="O94" i="1"/>
  <c r="I92" i="1"/>
  <c r="L89" i="1"/>
  <c r="I84" i="1"/>
  <c r="L81" i="1"/>
  <c r="I76" i="1"/>
  <c r="I68" i="1"/>
  <c r="H116" i="1"/>
  <c r="K113" i="1"/>
  <c r="N110" i="1"/>
  <c r="H108" i="1"/>
  <c r="K105" i="1"/>
  <c r="N102" i="1"/>
  <c r="H100" i="1"/>
  <c r="K97" i="1"/>
  <c r="N94" i="1"/>
  <c r="H92" i="1"/>
  <c r="K89" i="1"/>
  <c r="N86" i="1"/>
  <c r="H84" i="1"/>
  <c r="K81" i="1"/>
  <c r="N78" i="1"/>
  <c r="H76" i="1"/>
  <c r="K73" i="1"/>
  <c r="N70" i="1"/>
  <c r="H68" i="1"/>
  <c r="K65" i="1"/>
  <c r="N62" i="1"/>
  <c r="H60" i="1"/>
  <c r="K57" i="1"/>
  <c r="N54" i="1"/>
  <c r="H52" i="1"/>
  <c r="K49" i="1"/>
  <c r="N46" i="1"/>
  <c r="H44" i="1"/>
  <c r="K41" i="1"/>
  <c r="N38" i="1"/>
  <c r="H36" i="1"/>
  <c r="K33" i="1"/>
  <c r="N30" i="1"/>
  <c r="B24" i="1"/>
  <c r="B23" i="1"/>
  <c r="B22" i="1"/>
  <c r="X79" i="1" l="1"/>
  <c r="U98" i="1"/>
  <c r="AB52" i="1"/>
  <c r="W50" i="1"/>
  <c r="Z51" i="1"/>
  <c r="Y71" i="1"/>
  <c r="V82" i="1"/>
  <c r="T29" i="1"/>
  <c r="AA100" i="1"/>
  <c r="W111" i="1"/>
  <c r="W31" i="1"/>
  <c r="T71" i="1"/>
  <c r="X68" i="1"/>
  <c r="T52" i="1"/>
  <c r="U76" i="1"/>
  <c r="W103" i="1"/>
  <c r="X76" i="1"/>
  <c r="Y92" i="1"/>
  <c r="T42" i="1"/>
  <c r="AA46" i="1"/>
  <c r="W89" i="1"/>
  <c r="T82" i="1"/>
  <c r="AA54" i="1"/>
  <c r="X95" i="1"/>
  <c r="V47" i="1"/>
  <c r="T34" i="1"/>
  <c r="AA81" i="1"/>
  <c r="U63" i="1"/>
  <c r="X47" i="1"/>
  <c r="AA51" i="1"/>
  <c r="Z76" i="1"/>
  <c r="V87" i="1"/>
  <c r="Z30" i="1"/>
  <c r="T90" i="1"/>
  <c r="Z46" i="1"/>
  <c r="AA65" i="1"/>
  <c r="W97" i="1"/>
  <c r="U58" i="1"/>
  <c r="T28" i="1" a="1"/>
  <c r="Y79" i="1" s="1"/>
  <c r="Y36" i="1"/>
  <c r="V75" i="1"/>
  <c r="T76" i="1"/>
  <c r="Y108" i="1"/>
  <c r="Z92" i="1"/>
  <c r="Y100" i="1"/>
  <c r="V76" i="1"/>
  <c r="V80" i="1"/>
  <c r="Y80" i="1"/>
  <c r="AB80" i="1"/>
  <c r="AB35" i="1"/>
  <c r="U35" i="1"/>
  <c r="Z35" i="1"/>
  <c r="Y59" i="1"/>
  <c r="T59" i="1"/>
  <c r="U59" i="1"/>
  <c r="X59" i="1"/>
  <c r="Z59" i="1"/>
  <c r="AB59" i="1"/>
  <c r="Y83" i="1"/>
  <c r="Z83" i="1"/>
  <c r="AA83" i="1"/>
  <c r="AA31" i="1"/>
  <c r="AB31" i="1"/>
  <c r="T107" i="1"/>
  <c r="V102" i="1"/>
  <c r="AB102" i="1"/>
  <c r="AB79" i="1"/>
  <c r="AA79" i="1"/>
  <c r="Z79" i="1"/>
  <c r="W88" i="1"/>
  <c r="Z45" i="1"/>
  <c r="AA45" i="1"/>
  <c r="X38" i="1"/>
  <c r="U38" i="1"/>
  <c r="Y38" i="1"/>
  <c r="T38" i="1"/>
  <c r="W40" i="1"/>
  <c r="AA40" i="1"/>
  <c r="U93" i="1"/>
  <c r="Z93" i="1"/>
  <c r="AA93" i="1"/>
  <c r="AB93" i="1"/>
  <c r="T46" i="1"/>
  <c r="U46" i="1"/>
  <c r="AA39" i="1"/>
  <c r="AB39" i="1"/>
  <c r="AA56" i="1"/>
  <c r="AB56" i="1"/>
  <c r="W70" i="1"/>
  <c r="Y70" i="1"/>
  <c r="W104" i="1"/>
  <c r="X104" i="1"/>
  <c r="Y104" i="1"/>
  <c r="AA104" i="1"/>
  <c r="Z104" i="1"/>
  <c r="U94" i="1"/>
  <c r="X94" i="1"/>
  <c r="V41" i="1"/>
  <c r="U41" i="1"/>
  <c r="T41" i="1"/>
  <c r="V64" i="1"/>
  <c r="Y64" i="1"/>
  <c r="Y55" i="1"/>
  <c r="W66" i="1"/>
  <c r="X66" i="1"/>
  <c r="Y66" i="1"/>
  <c r="AA66" i="1"/>
  <c r="Z66" i="1"/>
  <c r="AB66" i="1"/>
  <c r="X29" i="1"/>
  <c r="U29" i="1"/>
  <c r="V29" i="1"/>
  <c r="Y29" i="1"/>
  <c r="Z29" i="1"/>
  <c r="T57" i="1"/>
  <c r="U57" i="1"/>
  <c r="U48" i="1"/>
  <c r="U92" i="1"/>
  <c r="Z31" i="1"/>
  <c r="W68" i="1"/>
  <c r="Y52" i="1"/>
  <c r="Y47" i="1"/>
  <c r="W39" i="1"/>
  <c r="W85" i="1"/>
  <c r="Y85" i="1"/>
  <c r="AB85" i="1"/>
  <c r="V72" i="1"/>
  <c r="W72" i="1"/>
  <c r="Z72" i="1"/>
  <c r="X72" i="1"/>
  <c r="Y77" i="1"/>
  <c r="AA77" i="1"/>
  <c r="W77" i="1"/>
  <c r="T77" i="1"/>
  <c r="Z77" i="1"/>
  <c r="AB77" i="1"/>
  <c r="T105" i="1"/>
  <c r="U105" i="1"/>
  <c r="Y96" i="1"/>
  <c r="AA96" i="1"/>
  <c r="X67" i="1"/>
  <c r="V67" i="1"/>
  <c r="Z67" i="1"/>
  <c r="W67" i="1"/>
  <c r="AB67" i="1"/>
  <c r="AB101" i="1"/>
  <c r="Y101" i="1"/>
  <c r="W101" i="1"/>
  <c r="AA101" i="1"/>
  <c r="T113" i="1"/>
  <c r="U113" i="1"/>
  <c r="V113" i="1"/>
  <c r="AA33" i="1"/>
  <c r="X100" i="1"/>
  <c r="W47" i="1"/>
  <c r="AA36" i="1"/>
  <c r="Z87" i="1"/>
  <c r="AA87" i="1"/>
  <c r="AB87" i="1"/>
  <c r="V63" i="1"/>
  <c r="Y41" i="1"/>
  <c r="X36" i="1"/>
  <c r="X108" i="1"/>
  <c r="Z63" i="1"/>
  <c r="X39" i="1"/>
  <c r="Z112" i="1"/>
  <c r="Y50" i="1"/>
  <c r="Z50" i="1"/>
  <c r="AA50" i="1"/>
  <c r="X50" i="1"/>
  <c r="AA38" i="1"/>
  <c r="T39" i="1"/>
  <c r="V44" i="1"/>
  <c r="T73" i="1"/>
  <c r="V73" i="1"/>
  <c r="Z74" i="1"/>
  <c r="AA74" i="1"/>
  <c r="AB74" i="1"/>
  <c r="W74" i="1"/>
  <c r="Y74" i="1"/>
  <c r="Y82" i="1"/>
  <c r="Z82" i="1"/>
  <c r="W82" i="1"/>
  <c r="AA82" i="1"/>
  <c r="AB82" i="1"/>
  <c r="AA42" i="1"/>
  <c r="X42" i="1"/>
  <c r="X78" i="1"/>
  <c r="T78" i="1"/>
  <c r="V78" i="1"/>
  <c r="U78" i="1"/>
  <c r="Z106" i="1"/>
  <c r="Y106" i="1"/>
  <c r="X106" i="1"/>
  <c r="W106" i="1"/>
  <c r="AA49" i="1" l="1"/>
  <c r="Z78" i="1"/>
  <c r="V28" i="1"/>
  <c r="AA73" i="1"/>
  <c r="Z105" i="1"/>
  <c r="Z89" i="1"/>
  <c r="X97" i="1"/>
  <c r="U68" i="1"/>
  <c r="Y40" i="1"/>
  <c r="AB116" i="1"/>
  <c r="Y54" i="1"/>
  <c r="U85" i="1"/>
  <c r="AB40" i="1"/>
  <c r="W52" i="1"/>
  <c r="X34" i="1"/>
  <c r="X90" i="1"/>
  <c r="T74" i="1"/>
  <c r="X54" i="1"/>
  <c r="T65" i="1"/>
  <c r="X28" i="1"/>
  <c r="T55" i="1"/>
  <c r="W62" i="1"/>
  <c r="T32" i="1"/>
  <c r="Y75" i="1"/>
  <c r="T92" i="1"/>
  <c r="Z110" i="1"/>
  <c r="W76" i="1"/>
  <c r="Y87" i="1"/>
  <c r="AB89" i="1"/>
  <c r="V42" i="1"/>
  <c r="Z81" i="1"/>
  <c r="AB48" i="1"/>
  <c r="AA94" i="1"/>
  <c r="Z95" i="1"/>
  <c r="Y113" i="1"/>
  <c r="W58" i="1"/>
  <c r="X48" i="1"/>
  <c r="T91" i="1"/>
  <c r="U44" i="1"/>
  <c r="V65" i="1"/>
  <c r="Y60" i="1"/>
  <c r="X45" i="1"/>
  <c r="T80" i="1"/>
  <c r="V79" i="1"/>
  <c r="Y78" i="1"/>
  <c r="T31" i="1"/>
  <c r="AA85" i="1"/>
  <c r="Y46" i="1"/>
  <c r="V83" i="1"/>
  <c r="X75" i="1"/>
  <c r="Z28" i="1"/>
  <c r="W54" i="1"/>
  <c r="V31" i="1"/>
  <c r="U77" i="1"/>
  <c r="AB29" i="1"/>
  <c r="V46" i="1"/>
  <c r="T102" i="1"/>
  <c r="X80" i="1"/>
  <c r="W45" i="1"/>
  <c r="W49" i="1"/>
  <c r="T68" i="1"/>
  <c r="Z71" i="1"/>
  <c r="W102" i="1"/>
  <c r="W92" i="1"/>
  <c r="X96" i="1"/>
  <c r="AB45" i="1"/>
  <c r="T45" i="1"/>
  <c r="Z36" i="1"/>
  <c r="AA71" i="1"/>
  <c r="Y91" i="1"/>
  <c r="X111" i="1"/>
  <c r="V43" i="1"/>
  <c r="X92" i="1"/>
  <c r="Z55" i="1"/>
  <c r="AB105" i="1"/>
  <c r="Y30" i="1"/>
  <c r="AB90" i="1"/>
  <c r="AB103" i="1"/>
  <c r="U89" i="1"/>
  <c r="Z69" i="1"/>
  <c r="U106" i="1"/>
  <c r="AB43" i="1"/>
  <c r="U49" i="1"/>
  <c r="AB53" i="1"/>
  <c r="T86" i="1"/>
  <c r="U69" i="1"/>
  <c r="T115" i="1"/>
  <c r="AA76" i="1"/>
  <c r="W51" i="1"/>
  <c r="Y51" i="1"/>
  <c r="T53" i="1"/>
  <c r="AA84" i="1"/>
  <c r="T99" i="1"/>
  <c r="Z40" i="1"/>
  <c r="AB111" i="1"/>
  <c r="T37" i="1"/>
  <c r="AB38" i="1"/>
  <c r="W29" i="1"/>
  <c r="V40" i="1"/>
  <c r="Z80" i="1"/>
  <c r="W42" i="1"/>
  <c r="AA58" i="1"/>
  <c r="X101" i="1"/>
  <c r="X85" i="1"/>
  <c r="T94" i="1"/>
  <c r="AA111" i="1"/>
  <c r="W57" i="1"/>
  <c r="AA57" i="1"/>
  <c r="AA28" i="1"/>
  <c r="W84" i="1"/>
  <c r="Z75" i="1"/>
  <c r="W78" i="1"/>
  <c r="V54" i="1"/>
  <c r="Z58" i="1"/>
  <c r="AA95" i="1"/>
  <c r="T103" i="1"/>
  <c r="V108" i="1"/>
  <c r="W96" i="1"/>
  <c r="V85" i="1"/>
  <c r="Y48" i="1"/>
  <c r="AA29" i="1"/>
  <c r="AA47" i="1"/>
  <c r="Y94" i="1"/>
  <c r="X70" i="1"/>
  <c r="T40" i="1"/>
  <c r="X102" i="1"/>
  <c r="U80" i="1"/>
  <c r="Z41" i="1"/>
  <c r="U66" i="1"/>
  <c r="Z101" i="1"/>
  <c r="AB47" i="1"/>
  <c r="V91" i="1"/>
  <c r="V34" i="1"/>
  <c r="T101" i="1"/>
  <c r="X32" i="1"/>
  <c r="AB51" i="1"/>
  <c r="T54" i="1"/>
  <c r="T85" i="1"/>
  <c r="AA32" i="1"/>
  <c r="Z68" i="1"/>
  <c r="Y49" i="1"/>
  <c r="AB70" i="1"/>
  <c r="U31" i="1"/>
  <c r="Z90" i="1"/>
  <c r="Z91" i="1"/>
  <c r="Y44" i="1"/>
  <c r="AB65" i="1"/>
  <c r="T100" i="1"/>
  <c r="AB98" i="1"/>
  <c r="AA109" i="1"/>
  <c r="V62" i="1"/>
  <c r="AB91" i="1"/>
  <c r="V51" i="1"/>
  <c r="AB41" i="1"/>
  <c r="W61" i="1"/>
  <c r="T75" i="1"/>
  <c r="Z43" i="1"/>
  <c r="T49" i="1"/>
  <c r="U61" i="1"/>
  <c r="U62" i="1"/>
  <c r="W32" i="1"/>
  <c r="W91" i="1"/>
  <c r="W36" i="1"/>
  <c r="V106" i="1"/>
  <c r="V103" i="1"/>
  <c r="W55" i="1"/>
  <c r="AA92" i="1"/>
  <c r="V58" i="1"/>
  <c r="AB100" i="1"/>
  <c r="Z97" i="1"/>
  <c r="AA99" i="1"/>
  <c r="V94" i="1"/>
  <c r="AB96" i="1"/>
  <c r="V45" i="1"/>
  <c r="V71" i="1"/>
  <c r="U91" i="1"/>
  <c r="W100" i="1"/>
  <c r="U54" i="1"/>
  <c r="V96" i="1"/>
  <c r="Y45" i="1"/>
  <c r="U55" i="1"/>
  <c r="Y34" i="1"/>
  <c r="X86" i="1"/>
  <c r="AA30" i="1"/>
  <c r="U96" i="1"/>
  <c r="AA115" i="1"/>
  <c r="X51" i="1"/>
  <c r="AB34" i="1"/>
  <c r="V81" i="1"/>
  <c r="Z103" i="1"/>
  <c r="X57" i="1"/>
  <c r="U43" i="1"/>
  <c r="V48" i="1"/>
  <c r="AB115" i="1"/>
  <c r="T43" i="1"/>
  <c r="V36" i="1"/>
  <c r="Y90" i="1"/>
  <c r="Y39" i="1"/>
  <c r="Z39" i="1"/>
  <c r="AB92" i="1"/>
  <c r="V89" i="1"/>
  <c r="W90" i="1"/>
  <c r="W75" i="1"/>
  <c r="T89" i="1"/>
  <c r="AA53" i="1"/>
  <c r="Z56" i="1"/>
  <c r="Y116" i="1"/>
  <c r="T112" i="1"/>
  <c r="W110" i="1"/>
  <c r="AA102" i="1"/>
  <c r="U109" i="1"/>
  <c r="Z62" i="1"/>
  <c r="Z53" i="1"/>
  <c r="V61" i="1"/>
  <c r="Y37" i="1"/>
  <c r="W64" i="1"/>
  <c r="X62" i="1"/>
  <c r="Y56" i="1"/>
  <c r="V32" i="1"/>
  <c r="V69" i="1"/>
  <c r="T88" i="1"/>
  <c r="X107" i="1"/>
  <c r="Z115" i="1"/>
  <c r="Y35" i="1"/>
  <c r="X60" i="1"/>
  <c r="V98" i="1"/>
  <c r="X84" i="1"/>
  <c r="AA108" i="1"/>
  <c r="U47" i="1"/>
  <c r="AA86" i="1"/>
  <c r="Y95" i="1"/>
  <c r="AB110" i="1"/>
  <c r="U75" i="1"/>
  <c r="U36" i="1"/>
  <c r="V114" i="1"/>
  <c r="V101" i="1"/>
  <c r="Y105" i="1"/>
  <c r="AB44" i="1"/>
  <c r="U50" i="1"/>
  <c r="X63" i="1"/>
  <c r="V97" i="1"/>
  <c r="T81" i="1"/>
  <c r="AA44" i="1"/>
  <c r="AB108" i="1"/>
  <c r="Y73" i="1"/>
  <c r="V50" i="1"/>
  <c r="V68" i="1"/>
  <c r="Z108" i="1"/>
  <c r="Y81" i="1"/>
  <c r="Y65" i="1"/>
  <c r="W87" i="1"/>
  <c r="AB78" i="1"/>
  <c r="Y57" i="1"/>
  <c r="Y84" i="1"/>
  <c r="V95" i="1"/>
  <c r="V66" i="1"/>
  <c r="AB54" i="1"/>
  <c r="AB73" i="1"/>
  <c r="AA116" i="1"/>
  <c r="V52" i="1"/>
  <c r="AB57" i="1"/>
  <c r="T28" i="1"/>
  <c r="T50" i="1"/>
  <c r="U82" i="1"/>
  <c r="V100" i="1"/>
  <c r="U90" i="1"/>
  <c r="T114" i="1"/>
  <c r="Y89" i="1"/>
  <c r="Z99" i="1"/>
  <c r="U42" i="1"/>
  <c r="T98" i="1"/>
  <c r="AB86" i="1"/>
  <c r="V99" i="1"/>
  <c r="W95" i="1"/>
  <c r="Z84" i="1"/>
  <c r="V84" i="1"/>
  <c r="U99" i="1"/>
  <c r="T66" i="1"/>
  <c r="Y68" i="1"/>
  <c r="AB113" i="1"/>
  <c r="X113" i="1"/>
  <c r="V74" i="1"/>
  <c r="AB81" i="1"/>
  <c r="AA110" i="1"/>
  <c r="AB49" i="1"/>
  <c r="T111" i="1"/>
  <c r="X89" i="1"/>
  <c r="U95" i="1"/>
  <c r="W108" i="1"/>
  <c r="X81" i="1"/>
  <c r="U60" i="1"/>
  <c r="AA89" i="1"/>
  <c r="Z65" i="1"/>
  <c r="T116" i="1"/>
  <c r="U71" i="1"/>
  <c r="Z57" i="1"/>
  <c r="Z94" i="1"/>
  <c r="T47" i="1"/>
  <c r="Y97" i="1"/>
  <c r="Z86" i="1"/>
  <c r="AB28" i="1"/>
  <c r="AA78" i="1"/>
  <c r="T44" i="1"/>
  <c r="T58" i="1"/>
  <c r="X73" i="1"/>
  <c r="W41" i="1"/>
  <c r="AB33" i="1"/>
  <c r="AA70" i="1"/>
  <c r="Z38" i="1"/>
  <c r="Z33" i="1"/>
  <c r="X65" i="1"/>
  <c r="T36" i="1"/>
  <c r="AB94" i="1"/>
  <c r="AA62" i="1"/>
  <c r="W33" i="1"/>
  <c r="V111" i="1"/>
  <c r="V77" i="1"/>
  <c r="W80" i="1"/>
  <c r="AA90" i="1"/>
  <c r="AB75" i="1"/>
  <c r="Z44" i="1"/>
  <c r="Y86" i="1"/>
  <c r="Z47" i="1"/>
  <c r="Y58" i="1"/>
  <c r="V86" i="1"/>
  <c r="AB68" i="1"/>
  <c r="Y76" i="1"/>
  <c r="W86" i="1"/>
  <c r="Z60" i="1"/>
  <c r="U103" i="1"/>
  <c r="U86" i="1"/>
  <c r="AA68" i="1"/>
  <c r="W30" i="1"/>
  <c r="U108" i="1"/>
  <c r="AB32" i="1"/>
  <c r="W63" i="1"/>
  <c r="AA98" i="1"/>
  <c r="X112" i="1"/>
  <c r="T79" i="1"/>
  <c r="AB64" i="1"/>
  <c r="X88" i="1"/>
  <c r="Y98" i="1"/>
  <c r="T30" i="1"/>
  <c r="AB114" i="1"/>
  <c r="Y43" i="1"/>
  <c r="AB46" i="1"/>
  <c r="W112" i="1"/>
  <c r="Y114" i="1"/>
  <c r="W65" i="1"/>
  <c r="AA72" i="1"/>
  <c r="AB61" i="1"/>
  <c r="AA64" i="1"/>
  <c r="T56" i="1"/>
  <c r="AB88" i="1"/>
  <c r="T106" i="1"/>
  <c r="U112" i="1"/>
  <c r="Y109" i="1"/>
  <c r="W53" i="1"/>
  <c r="W37" i="1"/>
  <c r="T64" i="1"/>
  <c r="U104" i="1"/>
  <c r="W56" i="1"/>
  <c r="X93" i="1"/>
  <c r="Y69" i="1"/>
  <c r="V88" i="1"/>
  <c r="W107" i="1"/>
  <c r="W115" i="1"/>
  <c r="W35" i="1"/>
  <c r="V116" i="1"/>
  <c r="U74" i="1"/>
  <c r="W81" i="1"/>
  <c r="U52" i="1"/>
  <c r="AB97" i="1"/>
  <c r="AA60" i="1"/>
  <c r="AA97" i="1"/>
  <c r="Z73" i="1"/>
  <c r="U114" i="1"/>
  <c r="Z116" i="1"/>
  <c r="U102" i="1"/>
  <c r="Z113" i="1"/>
  <c r="U83" i="1"/>
  <c r="AA75" i="1"/>
  <c r="Z70" i="1"/>
  <c r="T48" i="1"/>
  <c r="T70" i="1"/>
  <c r="W83" i="1"/>
  <c r="W79" i="1"/>
  <c r="X55" i="1"/>
  <c r="U65" i="1"/>
  <c r="W71" i="1"/>
  <c r="Y111" i="1"/>
  <c r="AA63" i="1"/>
  <c r="Y63" i="1"/>
  <c r="T96" i="1"/>
  <c r="Y32" i="1"/>
  <c r="Y33" i="1"/>
  <c r="Z102" i="1"/>
  <c r="U81" i="1"/>
  <c r="AA55" i="1"/>
  <c r="X30" i="1"/>
  <c r="X61" i="1"/>
  <c r="V115" i="1"/>
  <c r="U34" i="1"/>
  <c r="U111" i="1"/>
  <c r="T62" i="1"/>
  <c r="AB107" i="1"/>
  <c r="U30" i="1"/>
  <c r="V37" i="1"/>
  <c r="X115" i="1"/>
  <c r="X98" i="1"/>
  <c r="Z109" i="1"/>
  <c r="Y62" i="1"/>
  <c r="Y115" i="1"/>
  <c r="W99" i="1"/>
  <c r="V112" i="1"/>
  <c r="U72" i="1"/>
  <c r="Z61" i="1"/>
  <c r="T33" i="1"/>
  <c r="X64" i="1"/>
  <c r="V104" i="1"/>
  <c r="U56" i="1"/>
  <c r="W93" i="1"/>
  <c r="T69" i="1"/>
  <c r="U88" i="1"/>
  <c r="Z107" i="1"/>
  <c r="V59" i="1"/>
  <c r="V35" i="1"/>
  <c r="V92" i="1"/>
  <c r="V90" i="1"/>
  <c r="V60" i="1"/>
  <c r="V55" i="1"/>
  <c r="Y28" i="1"/>
  <c r="AA105" i="1"/>
  <c r="AB36" i="1"/>
  <c r="Z54" i="1"/>
  <c r="W105" i="1"/>
  <c r="X83" i="1"/>
  <c r="X103" i="1"/>
  <c r="X82" i="1"/>
  <c r="AB50" i="1"/>
  <c r="U101" i="1"/>
  <c r="U40" i="1"/>
  <c r="W116" i="1"/>
  <c r="X46" i="1"/>
  <c r="AB99" i="1"/>
  <c r="X58" i="1"/>
  <c r="Z85" i="1"/>
  <c r="Z32" i="1"/>
  <c r="T51" i="1"/>
  <c r="X44" i="1"/>
  <c r="X31" i="1"/>
  <c r="T83" i="1"/>
  <c r="W34" i="1"/>
  <c r="AB58" i="1"/>
  <c r="W48" i="1"/>
  <c r="X40" i="1"/>
  <c r="U84" i="1"/>
  <c r="T97" i="1"/>
  <c r="Z37" i="1"/>
  <c r="U115" i="1"/>
  <c r="T84" i="1"/>
  <c r="AA34" i="1"/>
  <c r="X37" i="1"/>
  <c r="AB69" i="1"/>
  <c r="V49" i="1"/>
  <c r="U32" i="1"/>
  <c r="U28" i="1"/>
  <c r="Z98" i="1"/>
  <c r="W109" i="1"/>
  <c r="Z88" i="1"/>
  <c r="V109" i="1"/>
  <c r="AA107" i="1"/>
  <c r="AA43" i="1"/>
  <c r="T110" i="1"/>
  <c r="U37" i="1"/>
  <c r="Y93" i="1"/>
  <c r="Y107" i="1"/>
  <c r="X35" i="1"/>
  <c r="W60" i="1"/>
  <c r="U87" i="1"/>
  <c r="AB76" i="1"/>
  <c r="X43" i="1"/>
  <c r="W98" i="1"/>
  <c r="W44" i="1"/>
  <c r="AA52" i="1"/>
  <c r="AA114" i="1"/>
  <c r="AA67" i="1"/>
  <c r="Y72" i="1"/>
  <c r="W43" i="1"/>
  <c r="X41" i="1"/>
  <c r="X114" i="1"/>
  <c r="X109" i="1"/>
  <c r="Z42" i="1"/>
  <c r="V39" i="1"/>
  <c r="AB112" i="1"/>
  <c r="Z114" i="1"/>
  <c r="V110" i="1"/>
  <c r="U67" i="1"/>
  <c r="T109" i="1"/>
  <c r="AB72" i="1"/>
  <c r="V53" i="1"/>
  <c r="Y61" i="1"/>
  <c r="V33" i="1"/>
  <c r="U64" i="1"/>
  <c r="T104" i="1"/>
  <c r="X56" i="1"/>
  <c r="V93" i="1"/>
  <c r="W38" i="1"/>
  <c r="AA88" i="1"/>
  <c r="V107" i="1"/>
  <c r="AA59" i="1"/>
  <c r="T35" i="1"/>
  <c r="Z100" i="1"/>
  <c r="Z49" i="1"/>
  <c r="X105" i="1"/>
  <c r="Y99" i="1"/>
  <c r="W28" i="1"/>
  <c r="W73" i="1"/>
  <c r="T61" i="1"/>
  <c r="W113" i="1"/>
  <c r="T108" i="1"/>
  <c r="W46" i="1"/>
  <c r="Y102" i="1"/>
  <c r="AA113" i="1"/>
  <c r="T87" i="1"/>
  <c r="U73" i="1"/>
  <c r="X77" i="1"/>
  <c r="V70" i="1"/>
  <c r="Z111" i="1"/>
  <c r="AB84" i="1"/>
  <c r="AB95" i="1"/>
  <c r="Z96" i="1"/>
  <c r="AA48" i="1"/>
  <c r="X116" i="1"/>
  <c r="U70" i="1"/>
  <c r="U45" i="1"/>
  <c r="AB83" i="1"/>
  <c r="W94" i="1"/>
  <c r="Y103" i="1"/>
  <c r="T60" i="1"/>
  <c r="AB71" i="1"/>
  <c r="AB63" i="1"/>
  <c r="AA80" i="1"/>
  <c r="U97" i="1"/>
  <c r="AA103" i="1"/>
  <c r="X71" i="1"/>
  <c r="T63" i="1"/>
  <c r="Z48" i="1"/>
  <c r="AA69" i="1"/>
  <c r="X87" i="1"/>
  <c r="AB109" i="1"/>
  <c r="X91" i="1"/>
  <c r="Z34" i="1"/>
  <c r="AB37" i="1"/>
  <c r="AB55" i="1"/>
  <c r="AB30" i="1"/>
  <c r="Y112" i="1"/>
  <c r="AA37" i="1"/>
  <c r="AA91" i="1"/>
  <c r="AA41" i="1"/>
  <c r="U100" i="1"/>
  <c r="W69" i="1"/>
  <c r="V30" i="1"/>
  <c r="X53" i="1"/>
  <c r="X69" i="1"/>
  <c r="X49" i="1"/>
  <c r="Y110" i="1"/>
  <c r="AA61" i="1"/>
  <c r="AB42" i="1"/>
  <c r="Z52" i="1"/>
  <c r="X110" i="1"/>
  <c r="Y67" i="1"/>
  <c r="Y53" i="1"/>
  <c r="AA106" i="1"/>
  <c r="U116" i="1"/>
  <c r="AB106" i="1"/>
  <c r="Y42" i="1"/>
  <c r="X74" i="1"/>
  <c r="U39" i="1"/>
  <c r="AA112" i="1"/>
  <c r="W114" i="1"/>
  <c r="U110" i="1"/>
  <c r="T67" i="1"/>
  <c r="V105" i="1"/>
  <c r="T72" i="1"/>
  <c r="U53" i="1"/>
  <c r="V57" i="1"/>
  <c r="U33" i="1"/>
  <c r="Z64" i="1"/>
  <c r="AB104" i="1"/>
  <c r="V56" i="1"/>
  <c r="T93" i="1"/>
  <c r="V38" i="1"/>
  <c r="Y88" i="1"/>
  <c r="U107" i="1"/>
  <c r="W59" i="1"/>
  <c r="AA35" i="1"/>
  <c r="X52" i="1"/>
  <c r="U79" i="1"/>
  <c r="AB60" i="1"/>
  <c r="X99" i="1"/>
  <c r="AB62" i="1"/>
  <c r="X33" i="1"/>
  <c r="T95" i="1"/>
  <c r="U51" i="1"/>
  <c r="Y31" i="1"/>
  <c r="AD28" i="1" l="1" a="1"/>
  <c r="AL72" i="1" s="1"/>
  <c r="AD116" i="1" l="1"/>
  <c r="AD93" i="1"/>
  <c r="AF100" i="1"/>
  <c r="AJ54" i="1"/>
  <c r="AJ43" i="1"/>
  <c r="AJ116" i="1"/>
  <c r="AE85" i="1"/>
  <c r="AD109" i="1"/>
  <c r="AH113" i="1"/>
  <c r="AK84" i="1"/>
  <c r="AL54" i="1"/>
  <c r="AK53" i="1"/>
  <c r="AI88" i="1"/>
  <c r="AD103" i="1"/>
  <c r="AF79" i="1"/>
  <c r="AG49" i="1"/>
  <c r="AJ42" i="1"/>
  <c r="AD66" i="1"/>
  <c r="AI76" i="1"/>
  <c r="AD58" i="1"/>
  <c r="AJ60" i="1"/>
  <c r="AG30" i="1"/>
  <c r="AJ68" i="1"/>
  <c r="AL110" i="1"/>
  <c r="AI112" i="1"/>
  <c r="AI111" i="1"/>
  <c r="AF56" i="1"/>
  <c r="AF91" i="1"/>
  <c r="AI57" i="1"/>
  <c r="AK78" i="1"/>
  <c r="AL61" i="1"/>
  <c r="AG86" i="1"/>
  <c r="AD56" i="1"/>
  <c r="AD65" i="1"/>
  <c r="AF106" i="1"/>
  <c r="AF95" i="1"/>
  <c r="AE33" i="1"/>
  <c r="AE95" i="1"/>
  <c r="AK103" i="1"/>
  <c r="AE89" i="1"/>
  <c r="AK111" i="1"/>
  <c r="AD75" i="1"/>
  <c r="AE99" i="1"/>
  <c r="AL68" i="1"/>
  <c r="AK97" i="1"/>
  <c r="AK64" i="1"/>
  <c r="AE114" i="1"/>
  <c r="AD80" i="1"/>
  <c r="AL34" i="1"/>
  <c r="AH64" i="1"/>
  <c r="AF88" i="1"/>
  <c r="AE90" i="1"/>
  <c r="AG46" i="1"/>
  <c r="AL41" i="1"/>
  <c r="AK72" i="1"/>
  <c r="AK55" i="1"/>
  <c r="AJ73" i="1"/>
  <c r="AH61" i="1"/>
  <c r="AD45" i="1"/>
  <c r="AJ62" i="1"/>
  <c r="AK94" i="1"/>
  <c r="AF30" i="1"/>
  <c r="AJ44" i="1"/>
  <c r="AK105" i="1"/>
  <c r="AD89" i="1"/>
  <c r="AF101" i="1"/>
  <c r="AJ56" i="1"/>
  <c r="AG98" i="1"/>
  <c r="AL71" i="1"/>
  <c r="AJ85" i="1"/>
  <c r="AK61" i="1"/>
  <c r="AD50" i="1"/>
  <c r="AF59" i="1"/>
  <c r="AD108" i="1"/>
  <c r="AF112" i="1"/>
  <c r="AG99" i="1"/>
  <c r="AD33" i="1"/>
  <c r="AL88" i="1"/>
  <c r="AI65" i="1"/>
  <c r="AL94" i="1"/>
  <c r="AG115" i="1"/>
  <c r="AD81" i="1"/>
  <c r="AG64" i="1"/>
  <c r="AI37" i="1"/>
  <c r="AD112" i="1"/>
  <c r="AL114" i="1"/>
  <c r="AH114" i="1"/>
  <c r="AK52" i="1"/>
  <c r="AK86" i="1"/>
  <c r="AJ95" i="1"/>
  <c r="AG94" i="1"/>
  <c r="AE47" i="1"/>
  <c r="AE82" i="1"/>
  <c r="AF46" i="1"/>
  <c r="AH103" i="1"/>
  <c r="AI72" i="1"/>
  <c r="AG56" i="1"/>
  <c r="AD84" i="1"/>
  <c r="AJ107" i="1"/>
  <c r="AD40" i="1"/>
  <c r="AH54" i="1"/>
  <c r="AE40" i="1"/>
  <c r="AJ52" i="1"/>
  <c r="AL98" i="1"/>
  <c r="AH58" i="1"/>
  <c r="AL107" i="1"/>
  <c r="AK67" i="1"/>
  <c r="AJ114" i="1"/>
  <c r="AH40" i="1"/>
  <c r="AI90" i="1"/>
  <c r="AK80" i="1"/>
  <c r="AK49" i="1"/>
  <c r="AI30" i="1"/>
  <c r="AE106" i="1"/>
  <c r="AD88" i="1"/>
  <c r="AF53" i="1"/>
  <c r="AL42" i="1"/>
  <c r="AL47" i="1"/>
  <c r="AI114" i="1"/>
  <c r="AG109" i="1"/>
  <c r="AG73" i="1"/>
  <c r="AH110" i="1"/>
  <c r="AE97" i="1"/>
  <c r="AJ58" i="1"/>
  <c r="AF114" i="1"/>
  <c r="AJ113" i="1"/>
  <c r="AE75" i="1"/>
  <c r="AL83" i="1"/>
  <c r="AJ103" i="1"/>
  <c r="AH71" i="1"/>
  <c r="AJ53" i="1"/>
  <c r="AL44" i="1"/>
  <c r="AF93" i="1"/>
  <c r="AI81" i="1"/>
  <c r="AJ101" i="1"/>
  <c r="AL104" i="1"/>
  <c r="AI86" i="1"/>
  <c r="AD72" i="1"/>
  <c r="AH98" i="1"/>
  <c r="AH82" i="1"/>
  <c r="AI54" i="1"/>
  <c r="AE88" i="1"/>
  <c r="AI42" i="1"/>
  <c r="AL97" i="1"/>
  <c r="AF37" i="1"/>
  <c r="AK107" i="1"/>
  <c r="AL49" i="1"/>
  <c r="AG28" i="1"/>
  <c r="AF89" i="1"/>
  <c r="AF34" i="1"/>
  <c r="AE50" i="1"/>
  <c r="AF110" i="1"/>
  <c r="AG108" i="1"/>
  <c r="AF66" i="1"/>
  <c r="AH89" i="1"/>
  <c r="AI84" i="1"/>
  <c r="AK37" i="1"/>
  <c r="AF103" i="1"/>
  <c r="AH60" i="1"/>
  <c r="AJ39" i="1"/>
  <c r="AL95" i="1"/>
  <c r="AJ105" i="1"/>
  <c r="AE70" i="1"/>
  <c r="AH112" i="1"/>
  <c r="AH41" i="1"/>
  <c r="AF31" i="1"/>
  <c r="AE30" i="1"/>
  <c r="AI43" i="1"/>
  <c r="AD53" i="1"/>
  <c r="AF40" i="1"/>
  <c r="AG36" i="1"/>
  <c r="AJ96" i="1"/>
  <c r="AL96" i="1"/>
  <c r="AJ88" i="1"/>
  <c r="AL65" i="1"/>
  <c r="AE109" i="1"/>
  <c r="AL58" i="1"/>
  <c r="AG34" i="1"/>
  <c r="AD92" i="1"/>
  <c r="AI73" i="1"/>
  <c r="AD85" i="1"/>
  <c r="AI61" i="1"/>
  <c r="AF70" i="1"/>
  <c r="AL75" i="1"/>
  <c r="AH70" i="1"/>
  <c r="AJ99" i="1"/>
  <c r="AK71" i="1"/>
  <c r="AH90" i="1"/>
  <c r="AI60" i="1"/>
  <c r="AG91" i="1"/>
  <c r="AL81" i="1"/>
  <c r="AF92" i="1"/>
  <c r="AJ90" i="1"/>
  <c r="AI95" i="1"/>
  <c r="AF58" i="1"/>
  <c r="AG44" i="1"/>
  <c r="AE43" i="1"/>
  <c r="AF115" i="1"/>
  <c r="AF61" i="1"/>
  <c r="AH97" i="1"/>
  <c r="AK98" i="1"/>
  <c r="AH80" i="1"/>
  <c r="AE104" i="1"/>
  <c r="AK35" i="1"/>
  <c r="AD36" i="1"/>
  <c r="AJ94" i="1"/>
  <c r="AE101" i="1"/>
  <c r="AL90" i="1"/>
  <c r="AD69" i="1"/>
  <c r="AF98" i="1"/>
  <c r="AK68" i="1"/>
  <c r="AH44" i="1"/>
  <c r="AK69" i="1"/>
  <c r="AG54" i="1"/>
  <c r="AH109" i="1"/>
  <c r="AG57" i="1"/>
  <c r="AE91" i="1"/>
  <c r="AE64" i="1"/>
  <c r="AI53" i="1"/>
  <c r="AJ80" i="1"/>
  <c r="AG61" i="1"/>
  <c r="AH34" i="1"/>
  <c r="AF83" i="1"/>
  <c r="AF96" i="1"/>
  <c r="AJ111" i="1"/>
  <c r="AH92" i="1"/>
  <c r="AJ110" i="1"/>
  <c r="AL62" i="1"/>
  <c r="AE72" i="1"/>
  <c r="AD100" i="1"/>
  <c r="AE74" i="1"/>
  <c r="AJ65" i="1"/>
  <c r="AE77" i="1"/>
  <c r="AE107" i="1"/>
  <c r="AG75" i="1"/>
  <c r="AF104" i="1"/>
  <c r="AG52" i="1"/>
  <c r="AG102" i="1"/>
  <c r="AF65" i="1"/>
  <c r="AH96" i="1"/>
  <c r="AK115" i="1"/>
  <c r="AE86" i="1"/>
  <c r="AD83" i="1"/>
  <c r="AL115" i="1"/>
  <c r="AF38" i="1"/>
  <c r="AD67" i="1"/>
  <c r="AD35" i="1"/>
  <c r="AH65" i="1"/>
  <c r="AD62" i="1"/>
  <c r="AK62" i="1"/>
  <c r="AL43" i="1"/>
  <c r="AD70" i="1"/>
  <c r="AI69" i="1"/>
  <c r="AL28" i="1"/>
  <c r="AL86" i="1"/>
  <c r="AG76" i="1"/>
  <c r="AI107" i="1"/>
  <c r="AK110" i="1"/>
  <c r="AG105" i="1"/>
  <c r="AJ108" i="1"/>
  <c r="AF84" i="1"/>
  <c r="AH43" i="1"/>
  <c r="AL45" i="1"/>
  <c r="AL46" i="1"/>
  <c r="AK41" i="1"/>
  <c r="AF39" i="1"/>
  <c r="AL84" i="1"/>
  <c r="AG81" i="1"/>
  <c r="AD43" i="1"/>
  <c r="AE67" i="1"/>
  <c r="AF81" i="1"/>
  <c r="AE79" i="1"/>
  <c r="AH74" i="1"/>
  <c r="AI102" i="1"/>
  <c r="AD51" i="1"/>
  <c r="AK44" i="1"/>
  <c r="AH87" i="1"/>
  <c r="AH111" i="1"/>
  <c r="AL60" i="1"/>
  <c r="AI78" i="1"/>
  <c r="AH55" i="1"/>
  <c r="AL38" i="1"/>
  <c r="AK59" i="1"/>
  <c r="AH75" i="1"/>
  <c r="AL55" i="1"/>
  <c r="AD114" i="1"/>
  <c r="AF105" i="1"/>
  <c r="AF94" i="1"/>
  <c r="AE53" i="1"/>
  <c r="AH88" i="1"/>
  <c r="AL103" i="1"/>
  <c r="AD99" i="1"/>
  <c r="AH84" i="1"/>
  <c r="AH46" i="1"/>
  <c r="AD91" i="1"/>
  <c r="AD115" i="1"/>
  <c r="AG92" i="1"/>
  <c r="AG51" i="1"/>
  <c r="AK102" i="1"/>
  <c r="AD106" i="1"/>
  <c r="AI93" i="1"/>
  <c r="AF97" i="1"/>
  <c r="AF111" i="1"/>
  <c r="AI56" i="1"/>
  <c r="AJ36" i="1"/>
  <c r="AH73" i="1"/>
  <c r="AI98" i="1"/>
  <c r="AK70" i="1"/>
  <c r="AI58" i="1"/>
  <c r="AL109" i="1"/>
  <c r="AJ71" i="1"/>
  <c r="AE36" i="1"/>
  <c r="AE102" i="1"/>
  <c r="AH99" i="1"/>
  <c r="AL33" i="1"/>
  <c r="AJ50" i="1"/>
  <c r="AI108" i="1"/>
  <c r="AK56" i="1"/>
  <c r="AJ82" i="1"/>
  <c r="AF63" i="1"/>
  <c r="AE57" i="1"/>
  <c r="AE63" i="1"/>
  <c r="AG111" i="1"/>
  <c r="AL80" i="1"/>
  <c r="AJ104" i="1"/>
  <c r="AK42" i="1"/>
  <c r="AL39" i="1"/>
  <c r="AH29" i="1"/>
  <c r="AE76" i="1"/>
  <c r="AD57" i="1"/>
  <c r="AH106" i="1"/>
  <c r="AK33" i="1"/>
  <c r="AF47" i="1"/>
  <c r="AF67" i="1"/>
  <c r="AH36" i="1"/>
  <c r="AK39" i="1"/>
  <c r="AK83" i="1"/>
  <c r="AK87" i="1"/>
  <c r="AD76" i="1"/>
  <c r="AI47" i="1"/>
  <c r="AJ72" i="1"/>
  <c r="AH79" i="1"/>
  <c r="AI104" i="1"/>
  <c r="AH76" i="1"/>
  <c r="AK77" i="1"/>
  <c r="AI74" i="1"/>
  <c r="AH68" i="1"/>
  <c r="AD105" i="1"/>
  <c r="AF41" i="1"/>
  <c r="AH59" i="1"/>
  <c r="AJ31" i="1"/>
  <c r="AK82" i="1"/>
  <c r="AJ83" i="1"/>
  <c r="AK65" i="1"/>
  <c r="AJ46" i="1"/>
  <c r="AG103" i="1"/>
  <c r="AE38" i="1"/>
  <c r="AF73" i="1"/>
  <c r="AK45" i="1"/>
  <c r="AI79" i="1"/>
  <c r="AG47" i="1"/>
  <c r="AD46" i="1"/>
  <c r="AL93" i="1"/>
  <c r="AG82" i="1"/>
  <c r="AL35" i="1"/>
  <c r="AJ76" i="1"/>
  <c r="AH95" i="1"/>
  <c r="AD77" i="1"/>
  <c r="AL74" i="1"/>
  <c r="AH72" i="1"/>
  <c r="AJ59" i="1"/>
  <c r="AD52" i="1"/>
  <c r="AD34" i="1"/>
  <c r="AI64" i="1"/>
  <c r="AF78" i="1"/>
  <c r="AI82" i="1"/>
  <c r="AD90" i="1"/>
  <c r="AL59" i="1"/>
  <c r="AG66" i="1"/>
  <c r="AJ87" i="1"/>
  <c r="AE98" i="1"/>
  <c r="AK51" i="1"/>
  <c r="AG85" i="1"/>
  <c r="AF76" i="1"/>
  <c r="AG97" i="1"/>
  <c r="AH66" i="1"/>
  <c r="AK74" i="1"/>
  <c r="AF82" i="1"/>
  <c r="AJ66" i="1"/>
  <c r="AG68" i="1"/>
  <c r="AI85" i="1"/>
  <c r="AG88" i="1"/>
  <c r="AH100" i="1"/>
  <c r="AH39" i="1"/>
  <c r="AK36" i="1"/>
  <c r="AJ74" i="1"/>
  <c r="AK93" i="1"/>
  <c r="AL85" i="1"/>
  <c r="AK66" i="1"/>
  <c r="AJ67" i="1"/>
  <c r="AI59" i="1"/>
  <c r="AK46" i="1"/>
  <c r="AI83" i="1"/>
  <c r="AJ93" i="1"/>
  <c r="AF113" i="1"/>
  <c r="AJ51" i="1"/>
  <c r="AG31" i="1"/>
  <c r="AI96" i="1"/>
  <c r="AI66" i="1"/>
  <c r="AF87" i="1"/>
  <c r="AD29" i="1"/>
  <c r="AD39" i="1"/>
  <c r="AJ30" i="1"/>
  <c r="AH67" i="1"/>
  <c r="AJ35" i="1"/>
  <c r="AH38" i="1"/>
  <c r="AL102" i="1"/>
  <c r="AK100" i="1"/>
  <c r="AF72" i="1"/>
  <c r="AE113" i="1"/>
  <c r="AG106" i="1"/>
  <c r="AG72" i="1"/>
  <c r="AH104" i="1"/>
  <c r="AK38" i="1"/>
  <c r="AH78" i="1"/>
  <c r="AI29" i="1"/>
  <c r="AG67" i="1"/>
  <c r="AI55" i="1"/>
  <c r="AE93" i="1"/>
  <c r="AE41" i="1"/>
  <c r="AE59" i="1"/>
  <c r="AH108" i="1"/>
  <c r="AI101" i="1"/>
  <c r="AF75" i="1"/>
  <c r="AL77" i="1"/>
  <c r="AE78" i="1"/>
  <c r="AD113" i="1"/>
  <c r="AD59" i="1"/>
  <c r="AE35" i="1"/>
  <c r="AD73" i="1"/>
  <c r="AG104" i="1"/>
  <c r="AG39" i="1"/>
  <c r="AD41" i="1"/>
  <c r="AI36" i="1"/>
  <c r="AJ45" i="1"/>
  <c r="AE94" i="1"/>
  <c r="AD38" i="1"/>
  <c r="AK81" i="1"/>
  <c r="AK40" i="1"/>
  <c r="AJ29" i="1"/>
  <c r="AI38" i="1"/>
  <c r="AJ77" i="1"/>
  <c r="AE92" i="1"/>
  <c r="AD82" i="1"/>
  <c r="AG50" i="1"/>
  <c r="AL52" i="1"/>
  <c r="AI71" i="1"/>
  <c r="AF102" i="1"/>
  <c r="AH50" i="1"/>
  <c r="AE29" i="1"/>
  <c r="AE58" i="1"/>
  <c r="AE48" i="1"/>
  <c r="AD78" i="1"/>
  <c r="AF80" i="1"/>
  <c r="AJ106" i="1"/>
  <c r="AF44" i="1"/>
  <c r="AF29" i="1"/>
  <c r="AL101" i="1"/>
  <c r="AG77" i="1"/>
  <c r="AK79" i="1"/>
  <c r="AJ92" i="1"/>
  <c r="AI100" i="1"/>
  <c r="AI80" i="1"/>
  <c r="AK101" i="1"/>
  <c r="AL31" i="1"/>
  <c r="AI106" i="1"/>
  <c r="AD107" i="1"/>
  <c r="AE46" i="1"/>
  <c r="AH42" i="1"/>
  <c r="AI92" i="1"/>
  <c r="AK96" i="1"/>
  <c r="AI50" i="1"/>
  <c r="AF64" i="1"/>
  <c r="AK31" i="1"/>
  <c r="AK50" i="1"/>
  <c r="AI77" i="1"/>
  <c r="AL79" i="1"/>
  <c r="AL82" i="1"/>
  <c r="AD42" i="1"/>
  <c r="AJ112" i="1"/>
  <c r="AG40" i="1"/>
  <c r="AL66" i="1"/>
  <c r="AL67" i="1"/>
  <c r="AK54" i="1"/>
  <c r="AI70" i="1"/>
  <c r="AL56" i="1"/>
  <c r="AE105" i="1"/>
  <c r="AK104" i="1"/>
  <c r="AH47" i="1"/>
  <c r="AD71" i="1"/>
  <c r="AI52" i="1"/>
  <c r="AG89" i="1"/>
  <c r="AG70" i="1"/>
  <c r="AL87" i="1"/>
  <c r="AI41" i="1"/>
  <c r="AJ79" i="1"/>
  <c r="AG101" i="1"/>
  <c r="AG74" i="1"/>
  <c r="AH94" i="1"/>
  <c r="AJ63" i="1"/>
  <c r="AI32" i="1"/>
  <c r="AL29" i="1"/>
  <c r="AD28" i="1"/>
  <c r="AI103" i="1"/>
  <c r="AF28" i="1"/>
  <c r="AI45" i="1"/>
  <c r="AG63" i="1"/>
  <c r="AG83" i="1"/>
  <c r="AH85" i="1"/>
  <c r="AK32" i="1"/>
  <c r="AK75" i="1"/>
  <c r="AH31" i="1"/>
  <c r="AK73" i="1"/>
  <c r="AG45" i="1"/>
  <c r="AI94" i="1"/>
  <c r="AH51" i="1"/>
  <c r="AH77" i="1"/>
  <c r="AE65" i="1"/>
  <c r="AF108" i="1"/>
  <c r="AL99" i="1"/>
  <c r="AK99" i="1"/>
  <c r="AH35" i="1"/>
  <c r="AI39" i="1"/>
  <c r="AJ89" i="1"/>
  <c r="AD74" i="1"/>
  <c r="AD32" i="1"/>
  <c r="AF32" i="1"/>
  <c r="AI33" i="1"/>
  <c r="AK106" i="1"/>
  <c r="AF45" i="1"/>
  <c r="AK88" i="1"/>
  <c r="AG29" i="1"/>
  <c r="AG33" i="1"/>
  <c r="AF49" i="1"/>
  <c r="AF69" i="1"/>
  <c r="AH105" i="1"/>
  <c r="AF50" i="1"/>
  <c r="AG80" i="1"/>
  <c r="AE68" i="1"/>
  <c r="AJ84" i="1"/>
  <c r="AH48" i="1"/>
  <c r="AE69" i="1"/>
  <c r="AH32" i="1"/>
  <c r="AG78" i="1"/>
  <c r="AD54" i="1"/>
  <c r="AL73" i="1"/>
  <c r="AE34" i="1"/>
  <c r="AK113" i="1"/>
  <c r="AH33" i="1"/>
  <c r="AJ109" i="1"/>
  <c r="AG55" i="1"/>
  <c r="AF51" i="1"/>
  <c r="AH49" i="1"/>
  <c r="AE55" i="1"/>
  <c r="AL53" i="1"/>
  <c r="AH63" i="1"/>
  <c r="AK57" i="1"/>
  <c r="AE100" i="1"/>
  <c r="AF99" i="1"/>
  <c r="AJ70" i="1"/>
  <c r="AH69" i="1"/>
  <c r="AE37" i="1"/>
  <c r="AH30" i="1"/>
  <c r="AF55" i="1"/>
  <c r="AD104" i="1"/>
  <c r="AH107" i="1"/>
  <c r="AJ61" i="1"/>
  <c r="AG65" i="1"/>
  <c r="AL57" i="1"/>
  <c r="AG48" i="1"/>
  <c r="AK43" i="1"/>
  <c r="AK114" i="1"/>
  <c r="AI113" i="1"/>
  <c r="AJ32" i="1"/>
  <c r="AD98" i="1"/>
  <c r="AL112" i="1"/>
  <c r="AF33" i="1"/>
  <c r="AK63" i="1"/>
  <c r="AD61" i="1"/>
  <c r="AF60" i="1"/>
  <c r="AL91" i="1"/>
  <c r="AG113" i="1"/>
  <c r="AE32" i="1"/>
  <c r="AL37" i="1"/>
  <c r="AE52" i="1"/>
  <c r="AJ78" i="1"/>
  <c r="AE44" i="1"/>
  <c r="AL106" i="1"/>
  <c r="AF68" i="1"/>
  <c r="AG62" i="1"/>
  <c r="AL111" i="1"/>
  <c r="AI75" i="1"/>
  <c r="AK29" i="1"/>
  <c r="AJ41" i="1"/>
  <c r="AJ55" i="1"/>
  <c r="AE60" i="1"/>
  <c r="AE66" i="1"/>
  <c r="AG116" i="1"/>
  <c r="AD87" i="1"/>
  <c r="AG87" i="1"/>
  <c r="AL40" i="1"/>
  <c r="AF54" i="1"/>
  <c r="AH52" i="1"/>
  <c r="AE115" i="1"/>
  <c r="AJ91" i="1"/>
  <c r="AI91" i="1"/>
  <c r="AH91" i="1"/>
  <c r="AE31" i="1"/>
  <c r="AG38" i="1"/>
  <c r="AF43" i="1"/>
  <c r="AK58" i="1"/>
  <c r="AL100" i="1"/>
  <c r="AJ57" i="1"/>
  <c r="AK47" i="1"/>
  <c r="AI115" i="1"/>
  <c r="AD79" i="1"/>
  <c r="AG95" i="1"/>
  <c r="AL108" i="1"/>
  <c r="AD60" i="1"/>
  <c r="AG71" i="1"/>
  <c r="AD47" i="1"/>
  <c r="AE45" i="1"/>
  <c r="AJ47" i="1"/>
  <c r="AD68" i="1"/>
  <c r="AG84" i="1"/>
  <c r="AE61" i="1"/>
  <c r="AL51" i="1"/>
  <c r="AG32" i="1"/>
  <c r="AF74" i="1"/>
  <c r="AD63" i="1"/>
  <c r="AJ48" i="1"/>
  <c r="AL48" i="1"/>
  <c r="AI34" i="1"/>
  <c r="AL64" i="1"/>
  <c r="AH37" i="1"/>
  <c r="AG100" i="1"/>
  <c r="AI68" i="1"/>
  <c r="AK34" i="1"/>
  <c r="AD44" i="1"/>
  <c r="AH102" i="1"/>
  <c r="AH81" i="1"/>
  <c r="AJ81" i="1"/>
  <c r="AL32" i="1"/>
  <c r="AG37" i="1"/>
  <c r="AL89" i="1"/>
  <c r="AD111" i="1"/>
  <c r="AH115" i="1"/>
  <c r="AH116" i="1"/>
  <c r="AH53" i="1"/>
  <c r="AE80" i="1"/>
  <c r="AF86" i="1"/>
  <c r="AL50" i="1"/>
  <c r="AI110" i="1"/>
  <c r="AI105" i="1"/>
  <c r="AF62" i="1"/>
  <c r="AE81" i="1"/>
  <c r="AK95" i="1"/>
  <c r="AE54" i="1"/>
  <c r="AD48" i="1"/>
  <c r="AL105" i="1"/>
  <c r="AF71" i="1"/>
  <c r="AG93" i="1"/>
  <c r="AF116" i="1"/>
  <c r="AK90" i="1"/>
  <c r="AH45" i="1"/>
  <c r="AJ98" i="1"/>
  <c r="AF35" i="1"/>
  <c r="AD110" i="1"/>
  <c r="AE56" i="1"/>
  <c r="AH56" i="1"/>
  <c r="AI51" i="1"/>
  <c r="AI49" i="1"/>
  <c r="AK48" i="1"/>
  <c r="AF90" i="1"/>
  <c r="AI35" i="1"/>
  <c r="AK116" i="1"/>
  <c r="AF57" i="1"/>
  <c r="AG90" i="1"/>
  <c r="AK85" i="1"/>
  <c r="AE84" i="1"/>
  <c r="AI62" i="1"/>
  <c r="AH83" i="1"/>
  <c r="AK76" i="1"/>
  <c r="AD31" i="1"/>
  <c r="AF85" i="1"/>
  <c r="AL92" i="1"/>
  <c r="AJ40" i="1"/>
  <c r="AL76" i="1"/>
  <c r="AK112" i="1"/>
  <c r="AD37" i="1"/>
  <c r="AD30" i="1"/>
  <c r="AF48" i="1"/>
  <c r="AG35" i="1"/>
  <c r="AI44" i="1"/>
  <c r="AE51" i="1"/>
  <c r="AH93" i="1"/>
  <c r="AD96" i="1"/>
  <c r="AI89" i="1"/>
  <c r="AJ64" i="1"/>
  <c r="AE110" i="1"/>
  <c r="AG69" i="1"/>
  <c r="AD55" i="1"/>
  <c r="AG112" i="1"/>
  <c r="AD86" i="1"/>
  <c r="AD101" i="1"/>
  <c r="AH86" i="1"/>
  <c r="AE62" i="1"/>
  <c r="AE96" i="1"/>
  <c r="AG41" i="1"/>
  <c r="AI109" i="1"/>
  <c r="AI67" i="1"/>
  <c r="AL70" i="1"/>
  <c r="AI31" i="1"/>
  <c r="AG107" i="1"/>
  <c r="AG58" i="1"/>
  <c r="AJ37" i="1"/>
  <c r="AL116" i="1"/>
  <c r="AG114" i="1"/>
  <c r="AL113" i="1"/>
  <c r="AG43" i="1"/>
  <c r="AE42" i="1"/>
  <c r="AE83" i="1"/>
  <c r="AE39" i="1"/>
  <c r="AJ69" i="1"/>
  <c r="AH101" i="1"/>
  <c r="AJ33" i="1"/>
  <c r="AJ115" i="1"/>
  <c r="AK60" i="1"/>
  <c r="AE108" i="1"/>
  <c r="AD64" i="1"/>
  <c r="AJ28" i="1"/>
  <c r="AG42" i="1"/>
  <c r="AK108" i="1"/>
  <c r="AF52" i="1"/>
  <c r="AG53" i="1"/>
  <c r="AD94" i="1"/>
  <c r="AL36" i="1"/>
  <c r="AJ100" i="1"/>
  <c r="AL78" i="1"/>
  <c r="AF109" i="1"/>
  <c r="AG60" i="1"/>
  <c r="AD97" i="1"/>
  <c r="AI97" i="1"/>
  <c r="AJ102" i="1"/>
  <c r="AI28" i="1"/>
  <c r="AI87" i="1"/>
  <c r="AD102" i="1"/>
  <c r="AE49" i="1"/>
  <c r="AJ86" i="1"/>
  <c r="AJ38" i="1"/>
  <c r="AE112" i="1"/>
  <c r="AE87" i="1"/>
  <c r="AE116" i="1"/>
  <c r="AI63" i="1"/>
  <c r="AE111" i="1"/>
  <c r="AF107" i="1"/>
  <c r="AF42" i="1"/>
  <c r="AE73" i="1"/>
  <c r="AD95" i="1"/>
  <c r="AF36" i="1"/>
  <c r="AJ75" i="1"/>
  <c r="AI46" i="1"/>
  <c r="AL30" i="1"/>
  <c r="AK92" i="1"/>
  <c r="AG96" i="1"/>
  <c r="AJ34" i="1"/>
  <c r="AH57" i="1"/>
  <c r="AF77" i="1"/>
  <c r="AI48" i="1"/>
  <c r="AK91" i="1"/>
  <c r="AH62" i="1"/>
  <c r="AL69" i="1"/>
  <c r="AJ97" i="1"/>
  <c r="AK109" i="1"/>
  <c r="AG79" i="1"/>
  <c r="AJ49" i="1"/>
  <c r="AK89" i="1"/>
  <c r="AL63" i="1"/>
  <c r="AE71" i="1"/>
  <c r="AI99" i="1"/>
  <c r="AI40" i="1"/>
  <c r="AE28" i="1"/>
  <c r="AK28" i="1"/>
  <c r="AD49" i="1"/>
  <c r="AI116" i="1"/>
  <c r="AK30" i="1"/>
  <c r="AG110" i="1"/>
  <c r="AE103" i="1"/>
  <c r="AH28" i="1"/>
  <c r="AG59" i="1"/>
  <c r="AN29" i="1" l="1"/>
</calcChain>
</file>

<file path=xl/sharedStrings.xml><?xml version="1.0" encoding="utf-8"?>
<sst xmlns="http://schemas.openxmlformats.org/spreadsheetml/2006/main" count="1159" uniqueCount="148">
  <si>
    <t>Tableau Forfaits</t>
  </si>
  <si>
    <t>Forfait 1</t>
  </si>
  <si>
    <t>Quantités</t>
  </si>
  <si>
    <t>Nom du forfait</t>
  </si>
  <si>
    <t>Elevage Xenope pré-métamorphose (€ / Jour)</t>
  </si>
  <si>
    <t>Equipement 1</t>
  </si>
  <si>
    <t>Climatiseurs d'air x4</t>
  </si>
  <si>
    <t>ANIMALERIES</t>
  </si>
  <si>
    <t>Climatiseur mobile</t>
  </si>
  <si>
    <t>Equipement 2</t>
  </si>
  <si>
    <t>Etuves réfrigérées ventilées x6</t>
  </si>
  <si>
    <t>LAVERIE</t>
  </si>
  <si>
    <t>Fibres</t>
  </si>
  <si>
    <t>Congélateur -80°C (SANYO)</t>
  </si>
  <si>
    <t>Equipement 3</t>
  </si>
  <si>
    <t>Automate d'alarme WIT</t>
  </si>
  <si>
    <t>Lecteurs de puces x3</t>
  </si>
  <si>
    <t>Pipettes</t>
  </si>
  <si>
    <t>Equipement 4</t>
  </si>
  <si>
    <t>Dosatron</t>
  </si>
  <si>
    <t>Réfrigérateurs &amp; congélateurs x3</t>
  </si>
  <si>
    <t>PSM (BHA48) (FASTER)</t>
  </si>
  <si>
    <t>Réfrigérateurs / congélateurs -20°C</t>
  </si>
  <si>
    <t>Petit matériel de paillasse</t>
  </si>
  <si>
    <t>Equipement 5</t>
  </si>
  <si>
    <t>Osmoseur</t>
  </si>
  <si>
    <t>Loupes binocculaires</t>
  </si>
  <si>
    <t>Etireuse (ZEITZ)</t>
  </si>
  <si>
    <t>Equipement 6</t>
  </si>
  <si>
    <t>Microinjecteurs</t>
  </si>
  <si>
    <t>Equipement 7</t>
  </si>
  <si>
    <t>HICLAMP (MultiChanelSystems)</t>
  </si>
  <si>
    <t>Equipement 8</t>
  </si>
  <si>
    <t>Roboinject (MultiChanelSystems)</t>
  </si>
  <si>
    <t>Equipement 9</t>
  </si>
  <si>
    <t>Giro rocker SSL3 (STUART)</t>
  </si>
  <si>
    <t>Centrifugeuses</t>
  </si>
  <si>
    <t>Equipement 10</t>
  </si>
  <si>
    <t>Etuves / incubateurs</t>
  </si>
  <si>
    <t>Equipement 11</t>
  </si>
  <si>
    <t>Roller mixer SRT2 (STUART)</t>
  </si>
  <si>
    <t>Equipement 12</t>
  </si>
  <si>
    <t>Pompes pousses seringues</t>
  </si>
  <si>
    <t>Stéréomicroscopes</t>
  </si>
  <si>
    <t>Appareil à PCR</t>
  </si>
  <si>
    <t>Four (MEMMERT)</t>
  </si>
  <si>
    <t>Générateur Consort E714 734</t>
  </si>
  <si>
    <t>Générateur Genapex 3000x (PROLABO)</t>
  </si>
  <si>
    <t>Lampe fluo</t>
  </si>
  <si>
    <t>Equipments - Amortissement</t>
  </si>
  <si>
    <t>Equipement - Maintenance</t>
  </si>
  <si>
    <t>Equipement - Consommables</t>
  </si>
  <si>
    <t>EQUIPEMENTS</t>
  </si>
  <si>
    <t>Données pour l'audit TTNov</t>
  </si>
  <si>
    <t>Nom de l'équipement</t>
  </si>
  <si>
    <t>Coût d'achat
Montant HT en €</t>
  </si>
  <si>
    <t>Date d'achat
Année</t>
  </si>
  <si>
    <t>Amortissement
Années</t>
  </si>
  <si>
    <t>Coût annuel de maintenance externe
Montant HT €</t>
  </si>
  <si>
    <t>Coût annuel Consommables machine
Montant HT €</t>
  </si>
  <si>
    <t>Autre coûts (maintenace interne, personnels sur fonds propres…)</t>
  </si>
  <si>
    <t>Coût annuel Infrastructure / fonctionnement</t>
  </si>
  <si>
    <t>Coût annuel fonctions support</t>
  </si>
  <si>
    <t>Coût Unitaire 
[Amortissement]</t>
  </si>
  <si>
    <t>Coût unitaire 
[Maintenance externe]</t>
  </si>
  <si>
    <t>Coût Unitaire
[Consommables machine]</t>
  </si>
  <si>
    <t>Coût Unitaire 
[Personnel fonds propre]</t>
  </si>
  <si>
    <t>Coût Unitaire 
[Infrastructure / fonctionnement]</t>
  </si>
  <si>
    <t>Coût Unitaire 
[Fonctions supports]</t>
  </si>
  <si>
    <t>Coût Unitaire 
TOTAL</t>
  </si>
  <si>
    <t>Risque d'Obsolescence</t>
  </si>
  <si>
    <t>Taux d'utilisation</t>
  </si>
  <si>
    <t>Base de Temps de Travail</t>
  </si>
  <si>
    <t>heures/an</t>
  </si>
  <si>
    <t>Modules d'élevage x14</t>
  </si>
  <si>
    <t>2006-2013</t>
  </si>
  <si>
    <t>jours/an</t>
  </si>
  <si>
    <t>2006-2011</t>
  </si>
  <si>
    <t>semaine/an</t>
  </si>
  <si>
    <t>heures/semaines</t>
  </si>
  <si>
    <t>2008-2015</t>
  </si>
  <si>
    <t>heures/jour</t>
  </si>
  <si>
    <t>2006-2012</t>
  </si>
  <si>
    <t>Climatiseurs d'eau x13</t>
  </si>
  <si>
    <t>Stérilisateurs d'eau x13</t>
  </si>
  <si>
    <t>LABORATOIRES</t>
  </si>
  <si>
    <t>&lt;2007</t>
  </si>
  <si>
    <t>Macroscope Nikon AZ100 (Nikon) #64</t>
  </si>
  <si>
    <t>Nikon intenslight CHGFI (Nikon)</t>
  </si>
  <si>
    <t>Autoclave</t>
  </si>
  <si>
    <t>Lave vaisselle x2</t>
  </si>
  <si>
    <t>Lave linge</t>
  </si>
  <si>
    <t>Etuve</t>
  </si>
  <si>
    <t>Système de purification d'eau MiliQ</t>
  </si>
  <si>
    <t>Dernière ligne</t>
  </si>
  <si>
    <t>1 001 868,00 €</t>
  </si>
  <si>
    <t>11 486,00 €</t>
  </si>
  <si>
    <t>11 304,60 €</t>
  </si>
  <si>
    <r>
      <t xml:space="preserve">Nombre d'Unités d'oeuvres
</t>
    </r>
    <r>
      <rPr>
        <b/>
        <sz val="10"/>
        <color rgb="FFED7D31"/>
        <rFont val="Calibri"/>
        <family val="2"/>
        <scheme val="minor"/>
      </rPr>
      <t>Analyses / An</t>
    </r>
  </si>
  <si>
    <t>239 206,00 €</t>
  </si>
  <si>
    <t>3 828,00 €</t>
  </si>
  <si>
    <t>3 152,30 €</t>
  </si>
  <si>
    <t>- €</t>
  </si>
  <si>
    <t>2 372 500</t>
  </si>
  <si>
    <t>183 000,00 €</t>
  </si>
  <si>
    <t>3 000,00 €</t>
  </si>
  <si>
    <t>10 083,00 €</t>
  </si>
  <si>
    <t>16 500,00 €</t>
  </si>
  <si>
    <t>1 660,00 €</t>
  </si>
  <si>
    <t>13 065,00 €</t>
  </si>
  <si>
    <t>7 163,00 €</t>
  </si>
  <si>
    <t>1 574,30 €</t>
  </si>
  <si>
    <t>5 170,00 €</t>
  </si>
  <si>
    <t>1 000,00 €</t>
  </si>
  <si>
    <t>254 808,00 €</t>
  </si>
  <si>
    <t>1 415,00 €</t>
  </si>
  <si>
    <t>2 290,00 €</t>
  </si>
  <si>
    <t>5 500,00 €</t>
  </si>
  <si>
    <t>1 500,00 €</t>
  </si>
  <si>
    <t>6 000,00 €</t>
  </si>
  <si>
    <t>11 235,00 €</t>
  </si>
  <si>
    <t>2 306,00 €</t>
  </si>
  <si>
    <t>2 375 000</t>
  </si>
  <si>
    <t>10 048,00 €</t>
  </si>
  <si>
    <t>7 600,00 €</t>
  </si>
  <si>
    <t>8 000,00 €</t>
  </si>
  <si>
    <t>2 500,00 €</t>
  </si>
  <si>
    <t>2 850,00 €</t>
  </si>
  <si>
    <t>11 650,00 €</t>
  </si>
  <si>
    <t>13 053,00 €</t>
  </si>
  <si>
    <t>Four à hybridation (HYBAID)</t>
  </si>
  <si>
    <t>3 800,00 €</t>
  </si>
  <si>
    <t>1 400,00 €</t>
  </si>
  <si>
    <t>94 500,00 €</t>
  </si>
  <si>
    <t>40 000,00 €</t>
  </si>
  <si>
    <t>14 960,00 €</t>
  </si>
  <si>
    <t>2 088,00 €</t>
  </si>
  <si>
    <t>6 920,00 €</t>
  </si>
  <si>
    <t>3 200,00 €</t>
  </si>
  <si>
    <t>2 600,00 €</t>
  </si>
  <si>
    <t>INDEX(Table_equipements;;1)</t>
  </si>
  <si>
    <t>TRANSPOSE($B$8:$B$16)</t>
  </si>
  <si>
    <t>--(INDEX(Table_equipements;;1)=TRANSPOSE($B$8:$B$16))</t>
  </si>
  <si>
    <t>TRANSPOSE($C$8:$C$16)</t>
  </si>
  <si>
    <t>$H$28:$P$116*R28:R116</t>
  </si>
  <si>
    <t>$T$28:$AB$116*$T$25:$AB$25</t>
  </si>
  <si>
    <t>SIERREUR(--INDEX(Table_equipements;;13);0)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</si>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</sst>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4" formatCode="#,##0.00\ &quot;€&quot;"/>
    <numFmt numFmtId="165" formatCode="0.00000"/>
    <numFmt numFmtId="166" formatCode="0.0000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b/>
      <i/>
      <sz val="11"/>
      <color theme="8" tint="-0.499984740745262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6"/>
      <color rgb="FFFFFFFF"/>
      <name val="Corbel"/>
      <family val="2"/>
    </font>
    <font>
      <b/>
      <sz val="11"/>
      <color rgb="FF000000"/>
      <name val="Calibri"/>
      <family val="2"/>
      <scheme val="minor"/>
    </font>
    <font>
      <b/>
      <sz val="11"/>
      <color rgb="FF548135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rgb="FFED7D31"/>
      <name val="Calibri"/>
      <family val="2"/>
      <scheme val="minor"/>
    </font>
    <font>
      <b/>
      <i/>
      <sz val="10"/>
      <color rgb="FF7F7F7F"/>
      <name val="Calibri"/>
      <family val="2"/>
      <scheme val="minor"/>
    </font>
    <font>
      <b/>
      <i/>
      <sz val="11"/>
      <color rgb="FFED7D31"/>
      <name val="Calibri"/>
      <family val="2"/>
      <scheme val="minor"/>
    </font>
    <font>
      <b/>
      <sz val="11"/>
      <color rgb="FFED7D31"/>
      <name val="Calibri"/>
      <family val="2"/>
      <scheme val="minor"/>
    </font>
    <font>
      <i/>
      <sz val="11"/>
      <color rgb="FF2E75B5"/>
      <name val="Calibri"/>
      <family val="2"/>
      <scheme val="minor"/>
    </font>
    <font>
      <sz val="11"/>
      <color rgb="FF7F7F7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BDD6EE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C5E0B3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theme="8" tint="-0.499984740745262"/>
      </left>
      <right/>
      <top style="medium">
        <color theme="8" tint="-0.499984740745262"/>
      </top>
      <bottom/>
      <diagonal/>
    </border>
    <border>
      <left style="medium">
        <color theme="8" tint="-0.499984740745262"/>
      </left>
      <right/>
      <top/>
      <bottom/>
      <diagonal/>
    </border>
    <border>
      <left style="thick">
        <color theme="8" tint="-0.24994659260841701"/>
      </left>
      <right style="thin">
        <color indexed="64"/>
      </right>
      <top style="thick">
        <color theme="8" tint="-0.24994659260841701"/>
      </top>
      <bottom/>
      <diagonal/>
    </border>
    <border>
      <left style="thin">
        <color auto="1"/>
      </left>
      <right style="thin">
        <color auto="1"/>
      </right>
      <top style="thick">
        <color theme="8" tint="-0.24994659260841701"/>
      </top>
      <bottom/>
      <diagonal/>
    </border>
    <border>
      <left style="thin">
        <color auto="1"/>
      </left>
      <right/>
      <top style="thick">
        <color theme="8" tint="-0.24994659260841701"/>
      </top>
      <bottom style="thin">
        <color indexed="64"/>
      </bottom>
      <diagonal/>
    </border>
    <border>
      <left style="thick">
        <color theme="8" tint="-0.2499465926084170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theme="8" tint="-0.2499465926084170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rgb="FF2E75B5"/>
      </bottom>
      <diagonal/>
    </border>
    <border>
      <left/>
      <right style="thick">
        <color rgb="FF2E75B5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ck">
        <color rgb="FF2E75B5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0" borderId="1" xfId="0" applyFont="1" applyBorder="1"/>
    <xf numFmtId="0" fontId="2" fillId="0" borderId="2" xfId="0" applyFont="1" applyBorder="1" applyAlignment="1">
      <alignment vertical="top"/>
    </xf>
    <xf numFmtId="0" fontId="3" fillId="0" borderId="0" xfId="0" applyFont="1" applyAlignment="1">
      <alignment horizontal="left" vertical="center"/>
    </xf>
    <xf numFmtId="164" fontId="4" fillId="0" borderId="0" xfId="0" applyNumberFormat="1" applyFont="1"/>
    <xf numFmtId="11" fontId="0" fillId="2" borderId="3" xfId="0" applyNumberFormat="1" applyFill="1" applyBorder="1" applyAlignment="1">
      <alignment horizontal="center" vertical="center" wrapText="1"/>
    </xf>
    <xf numFmtId="11" fontId="0" fillId="2" borderId="5" xfId="0" applyNumberFormat="1" applyFill="1" applyBorder="1" applyAlignment="1">
      <alignment horizontal="center" vertical="center" wrapText="1"/>
    </xf>
    <xf numFmtId="0" fontId="5" fillId="0" borderId="6" xfId="0" applyFont="1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165" fontId="0" fillId="0" borderId="0" xfId="0" applyNumberFormat="1"/>
    <xf numFmtId="166" fontId="0" fillId="0" borderId="0" xfId="0" applyNumberFormat="1"/>
    <xf numFmtId="11" fontId="7" fillId="0" borderId="0" xfId="0" applyNumberFormat="1" applyFont="1" applyAlignment="1">
      <alignment horizontal="center" vertical="center"/>
    </xf>
    <xf numFmtId="0" fontId="8" fillId="0" borderId="0" xfId="0" applyFont="1"/>
    <xf numFmtId="0" fontId="6" fillId="0" borderId="11" xfId="0" applyFont="1" applyBorder="1" applyAlignment="1">
      <alignment horizontal="center" vertical="center" wrapText="1"/>
    </xf>
    <xf numFmtId="165" fontId="0" fillId="0" borderId="11" xfId="0" applyNumberFormat="1" applyBorder="1"/>
    <xf numFmtId="0" fontId="9" fillId="3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12" xfId="0" applyBorder="1" applyAlignment="1">
      <alignment wrapText="1"/>
    </xf>
    <xf numFmtId="0" fontId="10" fillId="0" borderId="12" xfId="0" applyFont="1" applyBorder="1" applyAlignment="1">
      <alignment horizontal="right" wrapText="1"/>
    </xf>
    <xf numFmtId="0" fontId="10" fillId="0" borderId="12" xfId="0" applyFont="1" applyBorder="1" applyAlignment="1">
      <alignment horizontal="center" wrapText="1"/>
    </xf>
    <xf numFmtId="8" fontId="10" fillId="0" borderId="12" xfId="0" applyNumberFormat="1" applyFont="1" applyBorder="1" applyAlignment="1">
      <alignment horizontal="right" wrapText="1"/>
    </xf>
    <xf numFmtId="0" fontId="11" fillId="0" borderId="12" xfId="0" applyFont="1" applyBorder="1" applyAlignment="1">
      <alignment vertical="center"/>
    </xf>
    <xf numFmtId="0" fontId="12" fillId="4" borderId="13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12" fillId="5" borderId="15" xfId="0" applyFont="1" applyFill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4" fillId="0" borderId="0" xfId="0" applyFont="1" applyAlignment="1">
      <alignment vertical="center" wrapText="1"/>
    </xf>
    <xf numFmtId="0" fontId="15" fillId="0" borderId="16" xfId="0" applyFont="1" applyBorder="1" applyAlignment="1">
      <alignment wrapText="1"/>
    </xf>
    <xf numFmtId="0" fontId="15" fillId="0" borderId="15" xfId="0" applyFont="1" applyBorder="1" applyAlignment="1">
      <alignment horizontal="right" wrapText="1"/>
    </xf>
    <xf numFmtId="0" fontId="0" fillId="0" borderId="15" xfId="0" applyBorder="1" applyAlignment="1">
      <alignment wrapText="1"/>
    </xf>
    <xf numFmtId="0" fontId="0" fillId="0" borderId="14" xfId="0" applyBorder="1" applyAlignment="1">
      <alignment wrapText="1"/>
    </xf>
    <xf numFmtId="8" fontId="16" fillId="0" borderId="15" xfId="0" applyNumberFormat="1" applyFont="1" applyBorder="1" applyAlignment="1">
      <alignment horizontal="right" wrapText="1"/>
    </xf>
    <xf numFmtId="0" fontId="16" fillId="0" borderId="15" xfId="0" applyFont="1" applyBorder="1" applyAlignment="1">
      <alignment horizontal="right" wrapText="1"/>
    </xf>
    <xf numFmtId="0" fontId="16" fillId="8" borderId="0" xfId="0" applyFont="1" applyFill="1" applyAlignment="1">
      <alignment horizontal="center" wrapText="1"/>
    </xf>
    <xf numFmtId="0" fontId="15" fillId="0" borderId="0" xfId="0" applyFont="1" applyAlignment="1">
      <alignment wrapText="1"/>
    </xf>
    <xf numFmtId="0" fontId="17" fillId="0" borderId="16" xfId="0" applyFont="1" applyBorder="1" applyAlignment="1">
      <alignment wrapText="1"/>
    </xf>
    <xf numFmtId="0" fontId="17" fillId="0" borderId="15" xfId="0" applyFont="1" applyBorder="1" applyAlignment="1">
      <alignment horizontal="right" wrapText="1"/>
    </xf>
    <xf numFmtId="0" fontId="17" fillId="0" borderId="15" xfId="0" applyFont="1" applyBorder="1" applyAlignment="1">
      <alignment wrapText="1"/>
    </xf>
    <xf numFmtId="8" fontId="17" fillId="0" borderId="15" xfId="0" applyNumberFormat="1" applyFont="1" applyBorder="1" applyAlignment="1">
      <alignment horizontal="right" wrapText="1"/>
    </xf>
    <xf numFmtId="8" fontId="18" fillId="0" borderId="15" xfId="0" applyNumberFormat="1" applyFont="1" applyBorder="1" applyAlignment="1">
      <alignment horizontal="right" wrapText="1"/>
    </xf>
    <xf numFmtId="0" fontId="18" fillId="0" borderId="15" xfId="0" applyFont="1" applyBorder="1" applyAlignment="1">
      <alignment horizontal="right" wrapText="1"/>
    </xf>
    <xf numFmtId="0" fontId="1" fillId="8" borderId="0" xfId="0" applyFont="1" applyFill="1" applyAlignment="1">
      <alignment horizontal="center" wrapText="1"/>
    </xf>
    <xf numFmtId="0" fontId="19" fillId="0" borderId="0" xfId="0" applyFont="1" applyAlignment="1">
      <alignment wrapText="1"/>
    </xf>
    <xf numFmtId="0" fontId="19" fillId="0" borderId="0" xfId="0" applyFont="1" applyAlignment="1">
      <alignment vertical="center"/>
    </xf>
    <xf numFmtId="8" fontId="15" fillId="0" borderId="15" xfId="0" applyNumberFormat="1" applyFont="1" applyBorder="1" applyAlignment="1">
      <alignment horizontal="right" wrapText="1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quotePrefix="1" applyFont="1"/>
    <xf numFmtId="0" fontId="0" fillId="10" borderId="18" xfId="0" applyFill="1" applyBorder="1"/>
    <xf numFmtId="0" fontId="0" fillId="10" borderId="19" xfId="0" applyFill="1" applyBorder="1"/>
    <xf numFmtId="0" fontId="0" fillId="10" borderId="20" xfId="0" applyFill="1" applyBorder="1"/>
    <xf numFmtId="0" fontId="20" fillId="10" borderId="21" xfId="0" applyFont="1" applyFill="1" applyBorder="1" applyAlignment="1">
      <alignment textRotation="90" wrapText="1"/>
    </xf>
    <xf numFmtId="0" fontId="20" fillId="10" borderId="22" xfId="0" applyFont="1" applyFill="1" applyBorder="1" applyAlignment="1">
      <alignment textRotation="90" wrapText="1"/>
    </xf>
    <xf numFmtId="0" fontId="20" fillId="10" borderId="23" xfId="0" applyFont="1" applyFill="1" applyBorder="1" applyAlignment="1">
      <alignment textRotation="90" wrapText="1"/>
    </xf>
    <xf numFmtId="0" fontId="1" fillId="0" borderId="0" xfId="0" applyFont="1" applyAlignment="1">
      <alignment horizontal="center"/>
    </xf>
    <xf numFmtId="0" fontId="0" fillId="11" borderId="10" xfId="0" applyFill="1" applyBorder="1" applyAlignment="1">
      <alignment horizontal="center" vertical="center"/>
    </xf>
    <xf numFmtId="0" fontId="0" fillId="11" borderId="24" xfId="0" applyFill="1" applyBorder="1" applyAlignment="1">
      <alignment horizontal="center"/>
    </xf>
    <xf numFmtId="0" fontId="0" fillId="11" borderId="25" xfId="0" applyFill="1" applyBorder="1" applyAlignment="1">
      <alignment horizontal="center"/>
    </xf>
    <xf numFmtId="0" fontId="0" fillId="11" borderId="26" xfId="0" applyFill="1" applyBorder="1" applyAlignment="1">
      <alignment horizontal="center"/>
    </xf>
    <xf numFmtId="0" fontId="0" fillId="9" borderId="10" xfId="0" applyFill="1" applyBorder="1" applyAlignment="1">
      <alignment horizontal="center" vertical="center"/>
    </xf>
    <xf numFmtId="0" fontId="0" fillId="9" borderId="27" xfId="0" applyFill="1" applyBorder="1" applyAlignment="1">
      <alignment horizontal="center" vertical="center"/>
    </xf>
    <xf numFmtId="0" fontId="0" fillId="9" borderId="28" xfId="0" applyFill="1" applyBorder="1" applyAlignment="1">
      <alignment horizontal="center" vertical="center"/>
    </xf>
    <xf numFmtId="0" fontId="0" fillId="9" borderId="29" xfId="0" applyFill="1" applyBorder="1" applyAlignment="1">
      <alignment horizontal="center" vertical="center"/>
    </xf>
    <xf numFmtId="0" fontId="0" fillId="9" borderId="30" xfId="0" applyFill="1" applyBorder="1" applyAlignment="1">
      <alignment horizontal="center" vertical="center"/>
    </xf>
    <xf numFmtId="0" fontId="0" fillId="9" borderId="31" xfId="0" applyFill="1" applyBorder="1" applyAlignment="1">
      <alignment horizontal="center" vertical="center"/>
    </xf>
    <xf numFmtId="0" fontId="0" fillId="9" borderId="32" xfId="0" applyFill="1" applyBorder="1" applyAlignment="1">
      <alignment horizontal="center" vertical="center"/>
    </xf>
    <xf numFmtId="0" fontId="0" fillId="9" borderId="33" xfId="0" applyFill="1" applyBorder="1" applyAlignment="1">
      <alignment horizontal="center" vertical="center"/>
    </xf>
    <xf numFmtId="0" fontId="0" fillId="9" borderId="34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0" fillId="9" borderId="23" xfId="0" applyFill="1" applyBorder="1" applyAlignment="1">
      <alignment horizontal="center" vertical="center"/>
    </xf>
    <xf numFmtId="0" fontId="0" fillId="11" borderId="27" xfId="0" applyFill="1" applyBorder="1" applyAlignment="1">
      <alignment horizontal="center" vertical="center"/>
    </xf>
    <xf numFmtId="0" fontId="0" fillId="11" borderId="28" xfId="0" applyFill="1" applyBorder="1" applyAlignment="1">
      <alignment horizontal="center" vertical="center"/>
    </xf>
    <xf numFmtId="0" fontId="0" fillId="11" borderId="29" xfId="0" applyFill="1" applyBorder="1" applyAlignment="1">
      <alignment horizontal="center" vertical="center"/>
    </xf>
    <xf numFmtId="0" fontId="0" fillId="11" borderId="30" xfId="0" applyFill="1" applyBorder="1" applyAlignment="1">
      <alignment horizontal="center" vertical="center"/>
    </xf>
    <xf numFmtId="0" fontId="0" fillId="11" borderId="31" xfId="0" applyFill="1" applyBorder="1" applyAlignment="1">
      <alignment horizontal="center" vertical="center"/>
    </xf>
    <xf numFmtId="0" fontId="0" fillId="11" borderId="32" xfId="0" applyFill="1" applyBorder="1" applyAlignment="1">
      <alignment horizontal="center" vertical="center"/>
    </xf>
    <xf numFmtId="0" fontId="0" fillId="11" borderId="33" xfId="0" applyFill="1" applyBorder="1" applyAlignment="1">
      <alignment horizontal="center" vertical="center"/>
    </xf>
    <xf numFmtId="0" fontId="0" fillId="11" borderId="34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65" fontId="0" fillId="0" borderId="17" xfId="0" applyNumberFormat="1" applyBorder="1"/>
    <xf numFmtId="0" fontId="1" fillId="0" borderId="17" xfId="0" applyFont="1" applyBorder="1"/>
  </cellXfs>
  <cellStyles count="1">
    <cellStyle name="Normal" xfId="0" builtinId="0"/>
  </cellStyles>
  <dxfs count="10">
    <dxf>
      <fill>
        <patternFill patternType="gray0625">
          <fgColor theme="4" tint="0.59996337778862885"/>
        </patternFill>
      </fill>
    </dxf>
    <dxf>
      <fill>
        <patternFill patternType="gray0625">
          <fgColor theme="4" tint="0.59996337778862885"/>
        </patternFill>
      </fill>
    </dxf>
    <dxf>
      <font>
        <b/>
        <i val="0"/>
        <color rgb="FFFF0000"/>
      </font>
      <fill>
        <patternFill>
          <bgColor theme="5" tint="0.59996337778862885"/>
        </patternFill>
      </fill>
    </dxf>
    <dxf>
      <fill>
        <patternFill patternType="gray0625">
          <fgColor theme="4" tint="0.59996337778862885"/>
        </patternFill>
      </fill>
    </dxf>
    <dxf>
      <fill>
        <patternFill patternType="gray0625">
          <fgColor theme="4" tint="0.59996337778862885"/>
        </patternFill>
      </fill>
    </dxf>
    <dxf>
      <fill>
        <patternFill patternType="gray0625">
          <fgColor theme="8" tint="0.39994506668294322"/>
          <bgColor auto="1"/>
        </patternFill>
      </fill>
    </dxf>
    <dxf>
      <fill>
        <patternFill patternType="gray0625">
          <fgColor theme="8" tint="0.39994506668294322"/>
          <bgColor auto="1"/>
        </patternFill>
      </fill>
    </dxf>
    <dxf>
      <fill>
        <patternFill patternType="gray0625">
          <fgColor theme="8" tint="0.39994506668294322"/>
          <bgColor auto="1"/>
        </patternFill>
      </fill>
    </dxf>
    <dxf>
      <fill>
        <patternFill patternType="gray0625">
          <fgColor theme="0" tint="-0.14996795556505021"/>
        </patternFill>
      </fill>
    </dxf>
    <dxf>
      <fill>
        <patternFill patternType="gray0625">
          <fgColor theme="8" tint="0.39994506668294322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vdo/Downloads/BIOSIT%20-%20CRB%20XENOPE/2014_00188_P14-CRB.XENOPES/TARIFICATION/_Tarifs_Couts_2017_CRBXenopes2/Calcul_cout_Data_CRB_v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vdo/Downloads/CCC_CRB%20Xenop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Equipements"/>
      <sheetName val="Forfaits"/>
      <sheetName val="Moyens_specifiques"/>
      <sheetName val="Memo_Personnels"/>
      <sheetName val="Settings"/>
    </sheetNames>
    <sheetDataSet>
      <sheetData sheetId="0"/>
      <sheetData sheetId="1">
        <row r="5">
          <cell r="A5" t="str">
            <v>ANIMALERIES</v>
          </cell>
        </row>
        <row r="6">
          <cell r="A6" t="str">
            <v>Modules d'élevage x14</v>
          </cell>
          <cell r="I6">
            <v>1971000</v>
          </cell>
        </row>
        <row r="7">
          <cell r="A7" t="str">
            <v>Climatiseurs d'air x4</v>
          </cell>
        </row>
        <row r="8">
          <cell r="A8" t="str">
            <v>Etuves réfrigérées ventilées x6</v>
          </cell>
        </row>
        <row r="9">
          <cell r="A9" t="str">
            <v>Lecteurs de puces x3</v>
          </cell>
        </row>
        <row r="10">
          <cell r="A10" t="str">
            <v>Réfrigérateurs &amp; congélateurs x3</v>
          </cell>
        </row>
        <row r="11">
          <cell r="A11" t="str">
            <v>Climatiseurs d'eau x13</v>
          </cell>
        </row>
        <row r="12">
          <cell r="A12" t="str">
            <v>Stérilisateurs d'eau x13</v>
          </cell>
        </row>
        <row r="13">
          <cell r="A13" t="str">
            <v>Automate d'alarme WIT</v>
          </cell>
        </row>
        <row r="14">
          <cell r="A14" t="str">
            <v>Dosatron</v>
          </cell>
        </row>
        <row r="15">
          <cell r="A15" t="str">
            <v>Osmoseur</v>
          </cell>
        </row>
        <row r="17">
          <cell r="A17" t="str">
            <v>LABORATOIRES</v>
          </cell>
        </row>
        <row r="18">
          <cell r="A18" t="str">
            <v>Fibres</v>
          </cell>
        </row>
        <row r="19">
          <cell r="A19" t="str">
            <v>Loupes binocculaires</v>
          </cell>
        </row>
        <row r="20">
          <cell r="A20" t="str">
            <v>Microinjecteurs</v>
          </cell>
        </row>
        <row r="21">
          <cell r="A21" t="str">
            <v>Petit matériel de paillasse</v>
          </cell>
        </row>
        <row r="22">
          <cell r="A22" t="str">
            <v>Pipettes</v>
          </cell>
        </row>
        <row r="23">
          <cell r="A23" t="str">
            <v>Centrifugeuses</v>
          </cell>
        </row>
        <row r="24">
          <cell r="A24" t="str">
            <v>Etuves / incubateurs</v>
          </cell>
        </row>
        <row r="25">
          <cell r="A25" t="str">
            <v>Pompes pousses seringues</v>
          </cell>
        </row>
        <row r="26">
          <cell r="A26" t="str">
            <v>Stéréomicroscopes</v>
          </cell>
        </row>
        <row r="27">
          <cell r="A27" t="str">
            <v>Appareil à PCR</v>
          </cell>
        </row>
        <row r="28">
          <cell r="A28" t="str">
            <v>Climatiseur mobile</v>
          </cell>
        </row>
        <row r="29">
          <cell r="A29" t="str">
            <v>Congélateur -80°C (SANYO)</v>
          </cell>
        </row>
        <row r="30">
          <cell r="A30" t="str">
            <v>Etireuse (ZEITZ)</v>
          </cell>
        </row>
        <row r="31">
          <cell r="A31" t="str">
            <v>Four (MEMMERT)</v>
          </cell>
        </row>
        <row r="32">
          <cell r="A32" t="str">
            <v>Four à hybridation  (HYBAID)</v>
          </cell>
        </row>
        <row r="33">
          <cell r="A33" t="str">
            <v>Générateur Consort E714 734</v>
          </cell>
        </row>
        <row r="34">
          <cell r="A34" t="str">
            <v>Générateur Genapex 3000x (PROLABO)</v>
          </cell>
        </row>
        <row r="35">
          <cell r="A35" t="str">
            <v>Giro rocker SSL3 (STUART)</v>
          </cell>
        </row>
        <row r="36">
          <cell r="A36" t="str">
            <v>Lampe fluo</v>
          </cell>
        </row>
        <row r="37">
          <cell r="A37" t="str">
            <v>PSM (BHA48) (FASTER)</v>
          </cell>
        </row>
        <row r="38">
          <cell r="A38" t="str">
            <v>Roller mixer SRT2 (STUART)</v>
          </cell>
        </row>
        <row r="39">
          <cell r="A39" t="str">
            <v>HICLAMP (MultiChanelSystems)</v>
          </cell>
        </row>
        <row r="40">
          <cell r="A40" t="str">
            <v>Macroscope Nikon AZ100 (Nikon) #64</v>
          </cell>
        </row>
        <row r="41">
          <cell r="A41" t="str">
            <v>Nikon intenslight CHGFI (Nikon)</v>
          </cell>
        </row>
        <row r="42">
          <cell r="A42" t="str">
            <v>Roboinject (MultiChanelSystems)</v>
          </cell>
        </row>
        <row r="43">
          <cell r="A43" t="str">
            <v>Réfrigérateurs / congélateurs -20°C</v>
          </cell>
        </row>
        <row r="45">
          <cell r="A45" t="str">
            <v>LAVERIE</v>
          </cell>
        </row>
        <row r="46">
          <cell r="A46" t="str">
            <v>Autoclave</v>
          </cell>
        </row>
        <row r="47">
          <cell r="A47" t="str">
            <v>Lave vaisselle x2</v>
          </cell>
        </row>
        <row r="48">
          <cell r="A48" t="str">
            <v>Lave linge</v>
          </cell>
        </row>
        <row r="49">
          <cell r="A49" t="str">
            <v>Etuve</v>
          </cell>
        </row>
        <row r="50">
          <cell r="A50" t="str">
            <v>Système de purification d'eau MiliQ</v>
          </cell>
        </row>
        <row r="152">
          <cell r="A152" t="str">
            <v>Dernière ligne</v>
          </cell>
        </row>
      </sheetData>
      <sheetData sheetId="2"/>
      <sheetData sheetId="3"/>
      <sheetData sheetId="4"/>
      <sheetData sheetId="5">
        <row r="2">
          <cell r="C2" t="str">
            <v>Université d'Angers</v>
          </cell>
          <cell r="G2">
            <v>2</v>
          </cell>
        </row>
        <row r="3">
          <cell r="C3" t="str">
            <v>Université du Maine</v>
          </cell>
          <cell r="G3">
            <v>3</v>
          </cell>
        </row>
        <row r="4">
          <cell r="C4" t="str">
            <v>Université de Nantes</v>
          </cell>
          <cell r="G4">
            <v>4</v>
          </cell>
        </row>
        <row r="5">
          <cell r="C5" t="str">
            <v>Université de Bretagne Occidentale</v>
          </cell>
          <cell r="G5">
            <v>5</v>
          </cell>
        </row>
        <row r="6">
          <cell r="C6" t="str">
            <v>Université de Bretagne Sud</v>
          </cell>
          <cell r="G6">
            <v>8</v>
          </cell>
        </row>
        <row r="7">
          <cell r="C7" t="str">
            <v>Université de Rennes 1</v>
          </cell>
          <cell r="G7">
            <v>10</v>
          </cell>
        </row>
        <row r="8">
          <cell r="C8" t="str">
            <v>Université de Rennes 1 - UMS BIOSIT</v>
          </cell>
          <cell r="G8">
            <v>15</v>
          </cell>
        </row>
        <row r="9">
          <cell r="C9" t="str">
            <v>Université de Rennes 2</v>
          </cell>
          <cell r="G9">
            <v>20</v>
          </cell>
        </row>
        <row r="10">
          <cell r="C10" t="str">
            <v>INSA</v>
          </cell>
          <cell r="G10">
            <v>30</v>
          </cell>
        </row>
        <row r="11">
          <cell r="G11">
            <v>50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tings"/>
      <sheetName val="Id."/>
      <sheetName val="Re._tarif."/>
      <sheetName val="Equip."/>
      <sheetName val="Conso."/>
      <sheetName val="Forfaits"/>
      <sheetName val="Sim."/>
      <sheetName val="T_01"/>
      <sheetName val="T_02"/>
      <sheetName val="T_03"/>
      <sheetName val="T_04"/>
      <sheetName val="T_05"/>
      <sheetName val="T_06"/>
      <sheetName val="T_07"/>
      <sheetName val="T_08"/>
      <sheetName val="T_09"/>
      <sheetName val="T_10"/>
      <sheetName val="T_11"/>
      <sheetName val="T_12"/>
      <sheetName val="T_13"/>
      <sheetName val="T_14"/>
      <sheetName val="T_15"/>
      <sheetName val="T_16"/>
      <sheetName val="T_17"/>
      <sheetName val="T_18"/>
      <sheetName val="T_19"/>
      <sheetName val="T_20"/>
      <sheetName val="T_21"/>
      <sheetName val="T_22"/>
      <sheetName val="T_23"/>
      <sheetName val="T_24"/>
      <sheetName val="T_25"/>
      <sheetName val="T_26"/>
      <sheetName val="T_27"/>
      <sheetName val="T_28"/>
      <sheetName val="T_29"/>
      <sheetName val="T_30"/>
      <sheetName val="T_31"/>
      <sheetName val="T_32"/>
      <sheetName val="T_33"/>
      <sheetName val="T_34"/>
      <sheetName val="T_35"/>
      <sheetName val="T_36"/>
      <sheetName val="T_37"/>
      <sheetName val="T_38"/>
      <sheetName val="T_39"/>
      <sheetName val="T_40"/>
    </sheetNames>
    <sheetDataSet>
      <sheetData sheetId="0">
        <row r="2">
          <cell r="C2" t="str">
            <v>Université d'Angers</v>
          </cell>
          <cell r="E2">
            <v>2</v>
          </cell>
        </row>
        <row r="3">
          <cell r="C3" t="str">
            <v>Université du Maine</v>
          </cell>
          <cell r="E3">
            <v>3</v>
          </cell>
        </row>
        <row r="4">
          <cell r="C4" t="str">
            <v>Université de Nantes</v>
          </cell>
          <cell r="E4">
            <v>4</v>
          </cell>
        </row>
        <row r="5">
          <cell r="C5" t="str">
            <v>Université de Bretagne Occidentale</v>
          </cell>
          <cell r="E5">
            <v>7</v>
          </cell>
        </row>
        <row r="6">
          <cell r="C6" t="str">
            <v>Université de Bretagne Sud</v>
          </cell>
          <cell r="E6">
            <v>8</v>
          </cell>
        </row>
        <row r="7">
          <cell r="C7" t="str">
            <v>Université de Rennes 1</v>
          </cell>
          <cell r="E7">
            <v>10</v>
          </cell>
        </row>
        <row r="8">
          <cell r="C8" t="str">
            <v>Université de Rennes 1 - UMS BIOSIT</v>
          </cell>
          <cell r="E8">
            <v>15</v>
          </cell>
        </row>
        <row r="9">
          <cell r="C9" t="str">
            <v>Université de Rennes 2</v>
          </cell>
          <cell r="E9">
            <v>20</v>
          </cell>
        </row>
        <row r="10">
          <cell r="C10" t="str">
            <v>INSA</v>
          </cell>
          <cell r="E10">
            <v>30</v>
          </cell>
        </row>
        <row r="11">
          <cell r="E11">
            <v>50</v>
          </cell>
        </row>
      </sheetData>
      <sheetData sheetId="1">
        <row r="7">
          <cell r="B7">
            <v>0.8</v>
          </cell>
        </row>
        <row r="8">
          <cell r="B8">
            <v>0.15</v>
          </cell>
        </row>
      </sheetData>
      <sheetData sheetId="2">
        <row r="6">
          <cell r="B6" t="str">
            <v>xxx</v>
          </cell>
          <cell r="C6" t="str">
            <v>xxx</v>
          </cell>
          <cell r="D6" t="str">
            <v>Prestation Services
 Académiques</v>
          </cell>
          <cell r="E6" t="str">
            <v>Prestation Services 
Secteur Privé</v>
          </cell>
        </row>
        <row r="7">
          <cell r="B7">
            <v>0</v>
          </cell>
          <cell r="C7">
            <v>0</v>
          </cell>
          <cell r="D7">
            <v>1</v>
          </cell>
          <cell r="E7">
            <v>1</v>
          </cell>
          <cell r="G7">
            <v>1</v>
          </cell>
        </row>
        <row r="8">
          <cell r="B8">
            <v>0</v>
          </cell>
          <cell r="C8">
            <v>0</v>
          </cell>
          <cell r="D8">
            <v>1</v>
          </cell>
          <cell r="E8">
            <v>1</v>
          </cell>
          <cell r="G8">
            <v>1</v>
          </cell>
        </row>
        <row r="9">
          <cell r="B9">
            <v>1</v>
          </cell>
          <cell r="C9">
            <v>1</v>
          </cell>
          <cell r="D9">
            <v>1</v>
          </cell>
          <cell r="E9">
            <v>1</v>
          </cell>
          <cell r="G9">
            <v>1</v>
          </cell>
        </row>
        <row r="10">
          <cell r="B10">
            <v>1</v>
          </cell>
          <cell r="C10">
            <v>1</v>
          </cell>
          <cell r="D10">
            <v>1</v>
          </cell>
          <cell r="E10">
            <v>1</v>
          </cell>
          <cell r="G10">
            <v>1</v>
          </cell>
        </row>
        <row r="11">
          <cell r="B11">
            <v>0</v>
          </cell>
          <cell r="C11">
            <v>0</v>
          </cell>
          <cell r="D11">
            <v>1</v>
          </cell>
          <cell r="E11">
            <v>1</v>
          </cell>
          <cell r="G11">
            <v>1</v>
          </cell>
        </row>
        <row r="12">
          <cell r="B12">
            <v>1</v>
          </cell>
          <cell r="C12">
            <v>1</v>
          </cell>
          <cell r="D12">
            <v>1</v>
          </cell>
          <cell r="E12">
            <v>1</v>
          </cell>
          <cell r="G12">
            <v>1</v>
          </cell>
        </row>
        <row r="13">
          <cell r="B13">
            <v>1</v>
          </cell>
          <cell r="C13">
            <v>1</v>
          </cell>
          <cell r="D13">
            <v>1</v>
          </cell>
          <cell r="E13">
            <v>1</v>
          </cell>
          <cell r="G13">
            <v>1</v>
          </cell>
        </row>
        <row r="14">
          <cell r="B14">
            <v>1</v>
          </cell>
          <cell r="C14">
            <v>1</v>
          </cell>
          <cell r="D14">
            <v>1</v>
          </cell>
          <cell r="E14">
            <v>1</v>
          </cell>
          <cell r="G14">
            <v>1</v>
          </cell>
        </row>
        <row r="15">
          <cell r="B15">
            <v>1</v>
          </cell>
          <cell r="C15">
            <v>1</v>
          </cell>
          <cell r="D15">
            <v>1</v>
          </cell>
          <cell r="E15">
            <v>1</v>
          </cell>
        </row>
        <row r="16">
          <cell r="B16">
            <v>0</v>
          </cell>
          <cell r="C16">
            <v>0</v>
          </cell>
          <cell r="D16">
            <v>1</v>
          </cell>
          <cell r="E16">
            <v>1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1</v>
          </cell>
          <cell r="G17">
            <v>1</v>
          </cell>
        </row>
      </sheetData>
      <sheetData sheetId="3"/>
      <sheetData sheetId="4">
        <row r="6">
          <cell r="A6" t="str">
            <v>FIV Xenopus [Animal]</v>
          </cell>
          <cell r="B6" t="str">
            <v>FIV Xenopus</v>
          </cell>
          <cell r="C6" t="str">
            <v>Animal</v>
          </cell>
          <cell r="D6">
            <v>0.5</v>
          </cell>
        </row>
        <row r="7">
          <cell r="A7" t="str">
            <v xml:space="preserve"> []</v>
          </cell>
        </row>
        <row r="8">
          <cell r="A8" t="str">
            <v>Collagénase [Mg]</v>
          </cell>
          <cell r="B8" t="str">
            <v>Collagénase</v>
          </cell>
          <cell r="C8" t="str">
            <v>Mg</v>
          </cell>
          <cell r="D8">
            <v>0.25</v>
          </cell>
        </row>
        <row r="9">
          <cell r="A9" t="str">
            <v>Forfait consommable / matériel jetable - Ovocytes&amp;Criblage [Jour]</v>
          </cell>
          <cell r="B9" t="str">
            <v>Forfait consommable / matériel jetable - Ovocytes&amp;Criblage</v>
          </cell>
          <cell r="C9" t="str">
            <v>Jour</v>
          </cell>
          <cell r="D9">
            <v>10</v>
          </cell>
        </row>
        <row r="10">
          <cell r="A10" t="str">
            <v>Nécessaire FIV [Kit]</v>
          </cell>
          <cell r="B10" t="str">
            <v>Nécessaire FIV</v>
          </cell>
          <cell r="C10" t="str">
            <v>Kit</v>
          </cell>
          <cell r="D10">
            <v>5</v>
          </cell>
        </row>
        <row r="11">
          <cell r="A11" t="str">
            <v>200 mL de cystéine 2% [Unité]</v>
          </cell>
          <cell r="B11" t="str">
            <v>200 mL de cystéine 2%</v>
          </cell>
          <cell r="C11" t="str">
            <v>Unité</v>
          </cell>
          <cell r="D11">
            <v>5</v>
          </cell>
        </row>
        <row r="12">
          <cell r="A12" t="str">
            <v>Alcool 100% [L]</v>
          </cell>
          <cell r="B12" t="str">
            <v>Alcool 100%</v>
          </cell>
          <cell r="C12" t="str">
            <v>L</v>
          </cell>
          <cell r="D12">
            <v>0.5</v>
          </cell>
        </row>
        <row r="13">
          <cell r="A13" t="str">
            <v>200 mL fixateur embryons [Unité]</v>
          </cell>
          <cell r="B13" t="str">
            <v>200 mL fixateur embryons</v>
          </cell>
          <cell r="C13" t="str">
            <v>Unité</v>
          </cell>
          <cell r="D13">
            <v>3</v>
          </cell>
        </row>
        <row r="14">
          <cell r="A14" t="str">
            <v>Kit de dissection [Unité]</v>
          </cell>
          <cell r="B14" t="str">
            <v>Kit de dissection</v>
          </cell>
          <cell r="C14" t="str">
            <v>Unité</v>
          </cell>
          <cell r="D14">
            <v>2</v>
          </cell>
        </row>
        <row r="15">
          <cell r="A15" t="str">
            <v>Consommables de microinjection [Journée]</v>
          </cell>
          <cell r="B15" t="str">
            <v>Consommables de microinjection</v>
          </cell>
          <cell r="C15" t="str">
            <v>Journée</v>
          </cell>
          <cell r="D15">
            <v>15</v>
          </cell>
        </row>
        <row r="16">
          <cell r="A16" t="str">
            <v xml:space="preserve"> []</v>
          </cell>
        </row>
        <row r="17">
          <cell r="A17" t="str">
            <v>Analyses vétérinaires [Animal / Jour]</v>
          </cell>
          <cell r="B17" t="str">
            <v>Analyses vétérinaires</v>
          </cell>
          <cell r="C17" t="str">
            <v>Animal / Jour</v>
          </cell>
          <cell r="D17">
            <v>0.5</v>
          </cell>
        </row>
        <row r="18">
          <cell r="A18" t="str">
            <v>Certificat sanitaire []</v>
          </cell>
          <cell r="B18" t="str">
            <v>Certificat sanitaire</v>
          </cell>
        </row>
        <row r="19">
          <cell r="A19" t="str">
            <v>Anesthésiant [Expérience]</v>
          </cell>
          <cell r="B19" t="str">
            <v>Anesthésiant</v>
          </cell>
          <cell r="C19" t="str">
            <v>Expérience</v>
          </cell>
          <cell r="D19">
            <v>1</v>
          </cell>
        </row>
        <row r="20">
          <cell r="A20" t="str">
            <v>Alimentation post-métamorphose [Animal/jour]</v>
          </cell>
          <cell r="B20" t="str">
            <v>Alimentation post-métamorphose</v>
          </cell>
          <cell r="C20" t="str">
            <v>Animal/jour</v>
          </cell>
          <cell r="D20">
            <v>0.01</v>
          </cell>
        </row>
        <row r="21">
          <cell r="A21" t="str">
            <v>Alimentation pré-métamorphose [Animal/jour]</v>
          </cell>
          <cell r="B21" t="str">
            <v>Alimentation pré-métamorphose</v>
          </cell>
          <cell r="C21" t="str">
            <v>Animal/jour</v>
          </cell>
          <cell r="D21">
            <v>1.4999999999999999E-2</v>
          </cell>
        </row>
        <row r="22">
          <cell r="A22" t="str">
            <v xml:space="preserve"> []</v>
          </cell>
        </row>
        <row r="23">
          <cell r="A23" t="str">
            <v>Femelle X. laevis public Fr [Animal]</v>
          </cell>
          <cell r="B23" t="str">
            <v>Femelle X. laevis public Fr</v>
          </cell>
          <cell r="C23" t="str">
            <v>Animal</v>
          </cell>
          <cell r="D23">
            <v>20</v>
          </cell>
        </row>
        <row r="24">
          <cell r="A24" t="str">
            <v>Mâle X. laevis public Fr [Animal]</v>
          </cell>
          <cell r="B24" t="str">
            <v>Mâle X. laevis public Fr</v>
          </cell>
          <cell r="C24" t="str">
            <v>Animal</v>
          </cell>
          <cell r="D24">
            <v>15</v>
          </cell>
        </row>
        <row r="25">
          <cell r="A25" t="str">
            <v>Femelle X. laevis public Inter. [Animal]</v>
          </cell>
          <cell r="B25" t="str">
            <v>Femelle X. laevis public Inter.</v>
          </cell>
          <cell r="C25" t="str">
            <v>Animal</v>
          </cell>
          <cell r="D25">
            <v>25</v>
          </cell>
        </row>
        <row r="26">
          <cell r="A26" t="str">
            <v>Mâle X. laevis public Inter. [Animal]</v>
          </cell>
          <cell r="B26" t="str">
            <v>Mâle X. laevis public Inter.</v>
          </cell>
          <cell r="C26" t="str">
            <v>Animal</v>
          </cell>
          <cell r="D26">
            <v>19</v>
          </cell>
        </row>
        <row r="27">
          <cell r="A27" t="str">
            <v>Femelle X. laevis privé [Animal]</v>
          </cell>
          <cell r="B27" t="str">
            <v>Femelle X. laevis privé</v>
          </cell>
          <cell r="C27" t="str">
            <v>Animal</v>
          </cell>
          <cell r="D27">
            <v>34</v>
          </cell>
        </row>
        <row r="28">
          <cell r="A28" t="str">
            <v>Mâle X. laevis privé [Animal]</v>
          </cell>
          <cell r="B28" t="str">
            <v>Mâle X. laevis privé</v>
          </cell>
          <cell r="C28" t="str">
            <v>Animal</v>
          </cell>
          <cell r="D28">
            <v>26</v>
          </cell>
        </row>
        <row r="29">
          <cell r="A29" t="str">
            <v xml:space="preserve"> []</v>
          </cell>
        </row>
        <row r="30">
          <cell r="A30" t="str">
            <v>5 ml ovaires Public Fr [Expérience]</v>
          </cell>
          <cell r="B30" t="str">
            <v>5 ml ovaires Public Fr</v>
          </cell>
          <cell r="C30" t="str">
            <v>Expérience</v>
          </cell>
          <cell r="D30">
            <v>45.23</v>
          </cell>
        </row>
        <row r="31">
          <cell r="A31" t="str">
            <v>5 ml ovaires Public Inter [Expérience]</v>
          </cell>
          <cell r="B31" t="str">
            <v>5 ml ovaires Public Inter</v>
          </cell>
          <cell r="C31" t="str">
            <v>Expérience</v>
          </cell>
          <cell r="D31">
            <v>81.66</v>
          </cell>
        </row>
        <row r="32">
          <cell r="A32" t="str">
            <v>5 ml ovaires Privé [Expérience]</v>
          </cell>
          <cell r="B32" t="str">
            <v>5 ml ovaires Privé</v>
          </cell>
          <cell r="C32" t="str">
            <v>Expérience</v>
          </cell>
          <cell r="D32">
            <v>134.59</v>
          </cell>
        </row>
        <row r="33">
          <cell r="A33" t="str">
            <v xml:space="preserve"> []</v>
          </cell>
        </row>
        <row r="34">
          <cell r="A34" t="str">
            <v xml:space="preserve"> []</v>
          </cell>
        </row>
        <row r="35">
          <cell r="A35" t="str">
            <v xml:space="preserve"> []</v>
          </cell>
        </row>
        <row r="36">
          <cell r="A36" t="str">
            <v xml:space="preserve"> []</v>
          </cell>
        </row>
        <row r="37">
          <cell r="A37" t="str">
            <v xml:space="preserve"> []</v>
          </cell>
        </row>
        <row r="38">
          <cell r="A38" t="str">
            <v xml:space="preserve"> []</v>
          </cell>
        </row>
        <row r="39">
          <cell r="A39" t="str">
            <v xml:space="preserve"> []</v>
          </cell>
        </row>
        <row r="40">
          <cell r="A40" t="str">
            <v xml:space="preserve"> []</v>
          </cell>
        </row>
        <row r="41">
          <cell r="A41" t="str">
            <v xml:space="preserve"> []</v>
          </cell>
        </row>
        <row r="42">
          <cell r="A42" t="str">
            <v xml:space="preserve"> []</v>
          </cell>
        </row>
        <row r="43">
          <cell r="A43" t="str">
            <v xml:space="preserve"> []</v>
          </cell>
        </row>
        <row r="44">
          <cell r="A44" t="str">
            <v xml:space="preserve"> []</v>
          </cell>
        </row>
        <row r="45">
          <cell r="A45" t="str">
            <v xml:space="preserve"> []</v>
          </cell>
        </row>
        <row r="46">
          <cell r="A46" t="str">
            <v xml:space="preserve"> []</v>
          </cell>
        </row>
        <row r="47">
          <cell r="A47" t="str">
            <v xml:space="preserve"> []</v>
          </cell>
        </row>
        <row r="48">
          <cell r="A48" t="str">
            <v xml:space="preserve"> []</v>
          </cell>
        </row>
        <row r="49">
          <cell r="A49" t="str">
            <v xml:space="preserve"> []</v>
          </cell>
        </row>
        <row r="50">
          <cell r="A50" t="str">
            <v xml:space="preserve"> []</v>
          </cell>
        </row>
        <row r="51">
          <cell r="A51" t="str">
            <v xml:space="preserve"> []</v>
          </cell>
        </row>
        <row r="52">
          <cell r="A52" t="str">
            <v xml:space="preserve"> []</v>
          </cell>
        </row>
        <row r="53">
          <cell r="A53" t="str">
            <v xml:space="preserve"> []</v>
          </cell>
        </row>
        <row r="54">
          <cell r="A54" t="str">
            <v xml:space="preserve"> []</v>
          </cell>
        </row>
        <row r="55">
          <cell r="A55" t="str">
            <v xml:space="preserve"> []</v>
          </cell>
        </row>
        <row r="56">
          <cell r="A56" t="str">
            <v xml:space="preserve"> []</v>
          </cell>
        </row>
        <row r="57">
          <cell r="A57" t="str">
            <v xml:space="preserve"> []</v>
          </cell>
        </row>
        <row r="58">
          <cell r="A58" t="str">
            <v xml:space="preserve"> []</v>
          </cell>
        </row>
        <row r="59">
          <cell r="A59" t="str">
            <v xml:space="preserve"> []</v>
          </cell>
        </row>
        <row r="60">
          <cell r="A60" t="str">
            <v xml:space="preserve"> []</v>
          </cell>
        </row>
        <row r="61">
          <cell r="A61" t="str">
            <v xml:space="preserve"> []</v>
          </cell>
        </row>
        <row r="62">
          <cell r="A62" t="str">
            <v xml:space="preserve"> []</v>
          </cell>
        </row>
        <row r="63">
          <cell r="A63" t="str">
            <v xml:space="preserve"> []</v>
          </cell>
        </row>
        <row r="64">
          <cell r="A64" t="str">
            <v xml:space="preserve"> []</v>
          </cell>
        </row>
        <row r="65">
          <cell r="A65" t="str">
            <v xml:space="preserve"> []</v>
          </cell>
        </row>
        <row r="66">
          <cell r="A66" t="str">
            <v xml:space="preserve"> []</v>
          </cell>
        </row>
        <row r="67">
          <cell r="A67" t="str">
            <v xml:space="preserve"> []</v>
          </cell>
        </row>
        <row r="68">
          <cell r="A68" t="str">
            <v xml:space="preserve"> []</v>
          </cell>
        </row>
        <row r="69">
          <cell r="A69" t="str">
            <v xml:space="preserve"> []</v>
          </cell>
        </row>
        <row r="70">
          <cell r="A70" t="str">
            <v xml:space="preserve"> []</v>
          </cell>
        </row>
        <row r="71">
          <cell r="A71" t="str">
            <v xml:space="preserve"> []</v>
          </cell>
        </row>
        <row r="72">
          <cell r="A72" t="str">
            <v xml:space="preserve"> []</v>
          </cell>
        </row>
        <row r="73">
          <cell r="A73" t="str">
            <v xml:space="preserve"> []</v>
          </cell>
        </row>
        <row r="74">
          <cell r="A74" t="str">
            <v xml:space="preserve"> []</v>
          </cell>
        </row>
        <row r="75">
          <cell r="A75" t="str">
            <v xml:space="preserve"> []</v>
          </cell>
        </row>
        <row r="76">
          <cell r="A76" t="str">
            <v xml:space="preserve"> []</v>
          </cell>
        </row>
        <row r="77">
          <cell r="A77" t="str">
            <v xml:space="preserve"> []</v>
          </cell>
        </row>
        <row r="78">
          <cell r="A78" t="str">
            <v xml:space="preserve"> []</v>
          </cell>
        </row>
        <row r="79">
          <cell r="A79" t="str">
            <v xml:space="preserve"> []</v>
          </cell>
        </row>
        <row r="80">
          <cell r="A80" t="str">
            <v xml:space="preserve"> []</v>
          </cell>
        </row>
        <row r="81">
          <cell r="A81" t="str">
            <v xml:space="preserve"> []</v>
          </cell>
        </row>
        <row r="82">
          <cell r="A82" t="str">
            <v xml:space="preserve"> []</v>
          </cell>
        </row>
        <row r="83">
          <cell r="A83" t="str">
            <v xml:space="preserve"> []</v>
          </cell>
        </row>
        <row r="84">
          <cell r="A84" t="str">
            <v xml:space="preserve"> []</v>
          </cell>
        </row>
        <row r="85">
          <cell r="A85" t="str">
            <v xml:space="preserve"> []</v>
          </cell>
        </row>
        <row r="86">
          <cell r="A86" t="str">
            <v xml:space="preserve"> []</v>
          </cell>
        </row>
        <row r="87">
          <cell r="A87" t="str">
            <v xml:space="preserve"> []</v>
          </cell>
        </row>
        <row r="88">
          <cell r="A88" t="str">
            <v xml:space="preserve"> []</v>
          </cell>
        </row>
        <row r="89">
          <cell r="A89" t="str">
            <v xml:space="preserve"> []</v>
          </cell>
        </row>
        <row r="90">
          <cell r="A90" t="str">
            <v xml:space="preserve"> []</v>
          </cell>
        </row>
        <row r="91">
          <cell r="A91" t="str">
            <v xml:space="preserve"> []</v>
          </cell>
        </row>
        <row r="92">
          <cell r="A92" t="str">
            <v xml:space="preserve"> []</v>
          </cell>
        </row>
        <row r="93">
          <cell r="A93" t="str">
            <v xml:space="preserve"> []</v>
          </cell>
        </row>
        <row r="94">
          <cell r="A94" t="str">
            <v xml:space="preserve"> []</v>
          </cell>
        </row>
        <row r="95">
          <cell r="A95" t="str">
            <v xml:space="preserve"> []</v>
          </cell>
        </row>
        <row r="96">
          <cell r="A96" t="str">
            <v xml:space="preserve"> []</v>
          </cell>
        </row>
        <row r="97">
          <cell r="A97" t="str">
            <v xml:space="preserve"> []</v>
          </cell>
        </row>
        <row r="98">
          <cell r="A98" t="str">
            <v xml:space="preserve"> []</v>
          </cell>
        </row>
        <row r="99">
          <cell r="A99" t="str">
            <v xml:space="preserve"> []</v>
          </cell>
        </row>
        <row r="100">
          <cell r="A100" t="str">
            <v xml:space="preserve"> []</v>
          </cell>
        </row>
        <row r="101">
          <cell r="A101" t="str">
            <v xml:space="preserve"> []</v>
          </cell>
        </row>
        <row r="102">
          <cell r="A102" t="str">
            <v xml:space="preserve"> []</v>
          </cell>
        </row>
        <row r="103">
          <cell r="A103" t="str">
            <v xml:space="preserve"> []</v>
          </cell>
        </row>
        <row r="104">
          <cell r="A104" t="str">
            <v xml:space="preserve"> []</v>
          </cell>
        </row>
        <row r="105">
          <cell r="A105" t="str">
            <v xml:space="preserve"> []</v>
          </cell>
        </row>
        <row r="106">
          <cell r="A106" t="str">
            <v xml:space="preserve"> []</v>
          </cell>
        </row>
        <row r="107">
          <cell r="A107" t="str">
            <v xml:space="preserve"> []</v>
          </cell>
        </row>
        <row r="108">
          <cell r="A108" t="str">
            <v xml:space="preserve"> []</v>
          </cell>
        </row>
        <row r="109">
          <cell r="A109" t="str">
            <v xml:space="preserve"> []</v>
          </cell>
        </row>
        <row r="110">
          <cell r="A110" t="str">
            <v xml:space="preserve"> []</v>
          </cell>
        </row>
        <row r="111">
          <cell r="A111" t="str">
            <v xml:space="preserve"> []</v>
          </cell>
        </row>
        <row r="112">
          <cell r="A112" t="str">
            <v xml:space="preserve"> []</v>
          </cell>
        </row>
        <row r="113">
          <cell r="A113" t="str">
            <v xml:space="preserve"> []</v>
          </cell>
        </row>
        <row r="114">
          <cell r="A114" t="str">
            <v xml:space="preserve"> []</v>
          </cell>
        </row>
        <row r="115">
          <cell r="A115" t="str">
            <v xml:space="preserve"> []</v>
          </cell>
        </row>
        <row r="116">
          <cell r="A116" t="str">
            <v xml:space="preserve"> []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/>
  </sheetPr>
  <dimension ref="A1:Z1000"/>
  <sheetViews>
    <sheetView showGridLines="0" zoomScale="80" zoomScaleNormal="80" workbookViewId="0">
      <pane xSplit="1" ySplit="3" topLeftCell="B34" activePane="bottomRight" state="frozen"/>
      <selection activeCell="B4" sqref="B4"/>
      <selection pane="topRight" activeCell="B4" sqref="B4"/>
      <selection pane="bottomLeft" activeCell="B4" sqref="B4"/>
      <selection pane="bottomRight" activeCell="A46" sqref="A46"/>
    </sheetView>
  </sheetViews>
  <sheetFormatPr baseColWidth="10" defaultRowHeight="15" x14ac:dyDescent="0.25"/>
  <cols>
    <col min="1" max="1" width="60.42578125" customWidth="1"/>
    <col min="2" max="2" width="21.28515625" customWidth="1"/>
    <col min="3" max="3" width="15.28515625" customWidth="1"/>
    <col min="4" max="4" width="15.7109375" customWidth="1"/>
    <col min="5" max="5" width="23.7109375" customWidth="1"/>
    <col min="6" max="6" width="23.42578125" customWidth="1"/>
    <col min="7" max="7" width="21.7109375" customWidth="1"/>
    <col min="8" max="8" width="18.28515625" customWidth="1"/>
    <col min="9" max="9" width="5.7109375" customWidth="1"/>
    <col min="10" max="10" width="18.5703125" customWidth="1"/>
    <col min="11" max="11" width="16.7109375" customWidth="1"/>
    <col min="12" max="12" width="5.42578125" customWidth="1"/>
    <col min="13" max="13" width="28.42578125" customWidth="1"/>
    <col min="14" max="18" width="25.7109375" customWidth="1"/>
    <col min="19" max="19" width="25.7109375" style="11" customWidth="1"/>
    <col min="21" max="21" width="15.28515625" hidden="1" customWidth="1"/>
    <col min="22" max="22" width="15.42578125" hidden="1" customWidth="1"/>
    <col min="23" max="26" width="0" hidden="1" customWidth="1"/>
  </cols>
  <sheetData>
    <row r="1" spans="1:26" ht="20.25" customHeight="1" x14ac:dyDescent="0.25">
      <c r="A1" s="16" t="s">
        <v>52</v>
      </c>
      <c r="B1" s="17"/>
      <c r="C1" s="18"/>
      <c r="D1" s="18"/>
      <c r="E1" s="18"/>
      <c r="F1" s="18"/>
      <c r="G1" s="18"/>
      <c r="H1" s="18"/>
      <c r="I1" s="18"/>
      <c r="J1" s="19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15.75" thickBot="1" x14ac:dyDescent="0.3">
      <c r="A2" s="20"/>
      <c r="B2" s="21" t="s">
        <v>95</v>
      </c>
      <c r="C2" s="20"/>
      <c r="D2" s="22" t="e">
        <v>#DIV/0!</v>
      </c>
      <c r="E2" s="21" t="s">
        <v>96</v>
      </c>
      <c r="F2" s="21" t="s">
        <v>97</v>
      </c>
      <c r="G2" s="23">
        <v>0</v>
      </c>
      <c r="H2" s="20"/>
      <c r="I2" s="18"/>
      <c r="J2" s="23">
        <v>0</v>
      </c>
      <c r="K2" s="23">
        <v>0</v>
      </c>
      <c r="L2" s="18"/>
      <c r="M2" s="20"/>
      <c r="N2" s="20"/>
      <c r="O2" s="20"/>
      <c r="P2" s="20"/>
      <c r="Q2" s="20"/>
      <c r="R2" s="20"/>
      <c r="S2" s="20"/>
      <c r="T2" s="18"/>
      <c r="U2" s="24" t="s">
        <v>53</v>
      </c>
      <c r="V2" s="20"/>
      <c r="W2" s="18"/>
      <c r="X2" s="18"/>
      <c r="Y2" s="18"/>
      <c r="Z2" s="18"/>
    </row>
    <row r="3" spans="1:26" s="12" customFormat="1" ht="62.25" customHeight="1" thickTop="1" thickBot="1" x14ac:dyDescent="0.3">
      <c r="A3" s="25" t="s">
        <v>54</v>
      </c>
      <c r="B3" s="26" t="s">
        <v>55</v>
      </c>
      <c r="C3" s="26" t="s">
        <v>56</v>
      </c>
      <c r="D3" s="26" t="s">
        <v>57</v>
      </c>
      <c r="E3" s="26" t="s">
        <v>58</v>
      </c>
      <c r="F3" s="26" t="s">
        <v>59</v>
      </c>
      <c r="G3" s="26" t="s">
        <v>60</v>
      </c>
      <c r="H3" s="26" t="s">
        <v>98</v>
      </c>
      <c r="I3" s="27"/>
      <c r="J3" s="26" t="s">
        <v>61</v>
      </c>
      <c r="K3" s="26" t="s">
        <v>62</v>
      </c>
      <c r="L3" s="27"/>
      <c r="M3" s="28" t="s">
        <v>63</v>
      </c>
      <c r="N3" s="28" t="s">
        <v>64</v>
      </c>
      <c r="O3" s="28" t="s">
        <v>65</v>
      </c>
      <c r="P3" s="28" t="s">
        <v>66</v>
      </c>
      <c r="Q3" s="28" t="s">
        <v>67</v>
      </c>
      <c r="R3" s="28" t="s">
        <v>68</v>
      </c>
      <c r="S3" s="29" t="s">
        <v>69</v>
      </c>
      <c r="T3" s="27"/>
      <c r="U3" s="30" t="s">
        <v>70</v>
      </c>
      <c r="V3" s="30" t="s">
        <v>71</v>
      </c>
      <c r="W3" s="19"/>
      <c r="X3" s="31" t="s">
        <v>72</v>
      </c>
      <c r="Y3" s="32"/>
      <c r="Z3" s="19"/>
    </row>
    <row r="4" spans="1:26" s="13" customFormat="1" ht="15.75" thickBot="1" x14ac:dyDescent="0.3">
      <c r="A4" s="33" t="s">
        <v>7</v>
      </c>
      <c r="B4" s="34" t="s">
        <v>99</v>
      </c>
      <c r="C4" s="35"/>
      <c r="D4" s="34">
        <v>8</v>
      </c>
      <c r="E4" s="34" t="s">
        <v>100</v>
      </c>
      <c r="F4" s="34" t="s">
        <v>101</v>
      </c>
      <c r="G4" s="34" t="s">
        <v>102</v>
      </c>
      <c r="H4" s="34" t="s">
        <v>103</v>
      </c>
      <c r="I4" s="36"/>
      <c r="J4" s="34" t="s">
        <v>102</v>
      </c>
      <c r="K4" s="34" t="s">
        <v>102</v>
      </c>
      <c r="L4" s="36"/>
      <c r="M4" s="37">
        <v>0.01</v>
      </c>
      <c r="N4" s="37">
        <v>0</v>
      </c>
      <c r="O4" s="37">
        <v>0</v>
      </c>
      <c r="P4" s="38" t="s">
        <v>102</v>
      </c>
      <c r="Q4" s="38" t="s">
        <v>102</v>
      </c>
      <c r="R4" s="38" t="s">
        <v>102</v>
      </c>
      <c r="S4" s="39">
        <v>1.55E-2</v>
      </c>
      <c r="T4" s="36"/>
      <c r="U4" s="35"/>
      <c r="V4" s="35"/>
      <c r="W4" s="18"/>
      <c r="X4" s="40">
        <v>1607</v>
      </c>
      <c r="Y4" s="40" t="s">
        <v>73</v>
      </c>
      <c r="Z4" s="18"/>
    </row>
    <row r="5" spans="1:26" ht="15.75" thickBot="1" x14ac:dyDescent="0.3">
      <c r="A5" s="41" t="s">
        <v>74</v>
      </c>
      <c r="B5" s="42" t="s">
        <v>104</v>
      </c>
      <c r="C5" s="43" t="s">
        <v>75</v>
      </c>
      <c r="D5" s="42">
        <v>8</v>
      </c>
      <c r="E5" s="42" t="s">
        <v>105</v>
      </c>
      <c r="F5" s="44">
        <v>950</v>
      </c>
      <c r="G5" s="42" t="s">
        <v>102</v>
      </c>
      <c r="H5" s="42" t="s">
        <v>103</v>
      </c>
      <c r="I5" s="36"/>
      <c r="J5" s="42" t="s">
        <v>102</v>
      </c>
      <c r="K5" s="42" t="s">
        <v>102</v>
      </c>
      <c r="L5" s="36"/>
      <c r="M5" s="45">
        <v>0.01</v>
      </c>
      <c r="N5" s="45">
        <v>0</v>
      </c>
      <c r="O5" s="45">
        <v>0</v>
      </c>
      <c r="P5" s="46" t="s">
        <v>102</v>
      </c>
      <c r="Q5" s="46" t="s">
        <v>102</v>
      </c>
      <c r="R5" s="46" t="s">
        <v>102</v>
      </c>
      <c r="S5" s="47">
        <v>1.1299999999999999E-2</v>
      </c>
      <c r="T5" s="36"/>
      <c r="U5" s="35"/>
      <c r="V5" s="35"/>
      <c r="W5" s="18"/>
      <c r="X5" s="48">
        <v>223</v>
      </c>
      <c r="Y5" s="48" t="s">
        <v>76</v>
      </c>
      <c r="Z5" s="18"/>
    </row>
    <row r="6" spans="1:26" ht="30.75" thickBot="1" x14ac:dyDescent="0.3">
      <c r="A6" s="41" t="s">
        <v>6</v>
      </c>
      <c r="B6" s="42" t="s">
        <v>106</v>
      </c>
      <c r="C6" s="43" t="s">
        <v>77</v>
      </c>
      <c r="D6" s="42">
        <v>8</v>
      </c>
      <c r="E6" s="44">
        <v>240</v>
      </c>
      <c r="F6" s="44">
        <v>0</v>
      </c>
      <c r="G6" s="42" t="s">
        <v>102</v>
      </c>
      <c r="H6" s="42" t="s">
        <v>103</v>
      </c>
      <c r="I6" s="36"/>
      <c r="J6" s="42" t="s">
        <v>102</v>
      </c>
      <c r="K6" s="42" t="s">
        <v>102</v>
      </c>
      <c r="L6" s="36"/>
      <c r="M6" s="45">
        <v>5.2999999999999998E-4</v>
      </c>
      <c r="N6" s="45">
        <v>1E-4</v>
      </c>
      <c r="O6" s="46" t="s">
        <v>102</v>
      </c>
      <c r="P6" s="46" t="s">
        <v>102</v>
      </c>
      <c r="Q6" s="46" t="s">
        <v>102</v>
      </c>
      <c r="R6" s="46" t="s">
        <v>102</v>
      </c>
      <c r="S6" s="47">
        <v>5.9999999999999995E-4</v>
      </c>
      <c r="T6" s="36"/>
      <c r="U6" s="35"/>
      <c r="V6" s="35"/>
      <c r="W6" s="18"/>
      <c r="X6" s="48">
        <v>44.6</v>
      </c>
      <c r="Y6" s="48" t="s">
        <v>78</v>
      </c>
      <c r="Z6" s="18"/>
    </row>
    <row r="7" spans="1:26" ht="15.75" thickBot="1" x14ac:dyDescent="0.3">
      <c r="A7" s="41" t="s">
        <v>10</v>
      </c>
      <c r="B7" s="42" t="s">
        <v>107</v>
      </c>
      <c r="C7" s="42">
        <v>2008</v>
      </c>
      <c r="D7" s="42">
        <v>8</v>
      </c>
      <c r="E7" s="44">
        <v>0</v>
      </c>
      <c r="F7" s="44">
        <v>0</v>
      </c>
      <c r="G7" s="42" t="s">
        <v>102</v>
      </c>
      <c r="H7" s="42" t="s">
        <v>103</v>
      </c>
      <c r="I7" s="36"/>
      <c r="J7" s="42" t="s">
        <v>102</v>
      </c>
      <c r="K7" s="42" t="s">
        <v>102</v>
      </c>
      <c r="L7" s="36"/>
      <c r="M7" s="45">
        <v>0</v>
      </c>
      <c r="N7" s="46" t="s">
        <v>102</v>
      </c>
      <c r="O7" s="46" t="s">
        <v>102</v>
      </c>
      <c r="P7" s="46" t="s">
        <v>102</v>
      </c>
      <c r="Q7" s="46" t="s">
        <v>102</v>
      </c>
      <c r="R7" s="46" t="s">
        <v>102</v>
      </c>
      <c r="S7" s="47">
        <v>8.9999999999999998E-4</v>
      </c>
      <c r="T7" s="36"/>
      <c r="U7" s="35"/>
      <c r="V7" s="35"/>
      <c r="W7" s="18"/>
      <c r="X7" s="48">
        <v>36.031390129999998</v>
      </c>
      <c r="Y7" s="49" t="s">
        <v>79</v>
      </c>
      <c r="Z7" s="18"/>
    </row>
    <row r="8" spans="1:26" ht="30.75" thickBot="1" x14ac:dyDescent="0.3">
      <c r="A8" s="41" t="s">
        <v>16</v>
      </c>
      <c r="B8" s="44">
        <v>750</v>
      </c>
      <c r="C8" s="43" t="s">
        <v>80</v>
      </c>
      <c r="D8" s="42">
        <v>8</v>
      </c>
      <c r="E8" s="44">
        <v>0</v>
      </c>
      <c r="F8" s="44">
        <v>50</v>
      </c>
      <c r="G8" s="42" t="s">
        <v>102</v>
      </c>
      <c r="H8" s="42" t="s">
        <v>103</v>
      </c>
      <c r="I8" s="36"/>
      <c r="J8" s="42" t="s">
        <v>102</v>
      </c>
      <c r="K8" s="42" t="s">
        <v>102</v>
      </c>
      <c r="L8" s="36"/>
      <c r="M8" s="45">
        <v>0</v>
      </c>
      <c r="N8" s="46" t="s">
        <v>102</v>
      </c>
      <c r="O8" s="45">
        <v>0</v>
      </c>
      <c r="P8" s="46" t="s">
        <v>102</v>
      </c>
      <c r="Q8" s="46" t="s">
        <v>102</v>
      </c>
      <c r="R8" s="46" t="s">
        <v>102</v>
      </c>
      <c r="S8" s="47">
        <v>1E-4</v>
      </c>
      <c r="T8" s="36"/>
      <c r="U8" s="35"/>
      <c r="V8" s="35"/>
      <c r="W8" s="18"/>
      <c r="X8" s="48">
        <v>7.2062780269999998</v>
      </c>
      <c r="Y8" s="48" t="s">
        <v>81</v>
      </c>
      <c r="Z8" s="18"/>
    </row>
    <row r="9" spans="1:26" ht="15.75" thickBot="1" x14ac:dyDescent="0.3">
      <c r="A9" s="41" t="s">
        <v>20</v>
      </c>
      <c r="B9" s="42" t="s">
        <v>108</v>
      </c>
      <c r="C9" s="43" t="s">
        <v>82</v>
      </c>
      <c r="D9" s="42">
        <v>8</v>
      </c>
      <c r="E9" s="44">
        <v>0</v>
      </c>
      <c r="F9" s="44">
        <v>0</v>
      </c>
      <c r="G9" s="42" t="s">
        <v>102</v>
      </c>
      <c r="H9" s="42" t="s">
        <v>103</v>
      </c>
      <c r="I9" s="36"/>
      <c r="J9" s="42" t="s">
        <v>102</v>
      </c>
      <c r="K9" s="42" t="s">
        <v>102</v>
      </c>
      <c r="L9" s="36"/>
      <c r="M9" s="45">
        <v>0</v>
      </c>
      <c r="N9" s="46" t="s">
        <v>102</v>
      </c>
      <c r="O9" s="46" t="s">
        <v>102</v>
      </c>
      <c r="P9" s="46" t="s">
        <v>102</v>
      </c>
      <c r="Q9" s="46" t="s">
        <v>102</v>
      </c>
      <c r="R9" s="46" t="s">
        <v>102</v>
      </c>
      <c r="S9" s="47">
        <v>1E-4</v>
      </c>
      <c r="T9" s="36"/>
      <c r="U9" s="35"/>
      <c r="V9" s="35"/>
      <c r="W9" s="18"/>
      <c r="X9" s="18"/>
      <c r="Y9" s="18"/>
      <c r="Z9" s="18"/>
    </row>
    <row r="10" spans="1:26" ht="15.75" thickBot="1" x14ac:dyDescent="0.3">
      <c r="A10" s="41" t="s">
        <v>83</v>
      </c>
      <c r="B10" s="42" t="s">
        <v>109</v>
      </c>
      <c r="C10" s="43" t="s">
        <v>75</v>
      </c>
      <c r="D10" s="42">
        <v>8</v>
      </c>
      <c r="E10" s="44">
        <v>0</v>
      </c>
      <c r="F10" s="44">
        <v>0</v>
      </c>
      <c r="G10" s="42" t="s">
        <v>102</v>
      </c>
      <c r="H10" s="42" t="s">
        <v>103</v>
      </c>
      <c r="I10" s="36"/>
      <c r="J10" s="42" t="s">
        <v>102</v>
      </c>
      <c r="K10" s="42" t="s">
        <v>102</v>
      </c>
      <c r="L10" s="36"/>
      <c r="M10" s="45">
        <v>0</v>
      </c>
      <c r="N10" s="46" t="s">
        <v>102</v>
      </c>
      <c r="O10" s="46" t="s">
        <v>102</v>
      </c>
      <c r="P10" s="46" t="s">
        <v>102</v>
      </c>
      <c r="Q10" s="46" t="s">
        <v>102</v>
      </c>
      <c r="R10" s="46" t="s">
        <v>102</v>
      </c>
      <c r="S10" s="47">
        <v>6.9999999999999999E-4</v>
      </c>
      <c r="T10" s="36"/>
      <c r="U10" s="35"/>
      <c r="V10" s="35"/>
      <c r="W10" s="18"/>
      <c r="X10" s="18"/>
      <c r="Y10" s="18"/>
      <c r="Z10" s="18"/>
    </row>
    <row r="11" spans="1:26" ht="15.75" thickBot="1" x14ac:dyDescent="0.3">
      <c r="A11" s="41" t="s">
        <v>84</v>
      </c>
      <c r="B11" s="42" t="s">
        <v>110</v>
      </c>
      <c r="C11" s="43" t="s">
        <v>75</v>
      </c>
      <c r="D11" s="42">
        <v>8</v>
      </c>
      <c r="E11" s="44">
        <v>546</v>
      </c>
      <c r="F11" s="42" t="s">
        <v>111</v>
      </c>
      <c r="G11" s="42" t="s">
        <v>102</v>
      </c>
      <c r="H11" s="42" t="s">
        <v>103</v>
      </c>
      <c r="I11" s="36"/>
      <c r="J11" s="42" t="s">
        <v>102</v>
      </c>
      <c r="K11" s="42" t="s">
        <v>102</v>
      </c>
      <c r="L11" s="36"/>
      <c r="M11" s="45">
        <v>0</v>
      </c>
      <c r="N11" s="45">
        <v>0</v>
      </c>
      <c r="O11" s="45">
        <v>0</v>
      </c>
      <c r="P11" s="46" t="s">
        <v>102</v>
      </c>
      <c r="Q11" s="46" t="s">
        <v>102</v>
      </c>
      <c r="R11" s="46" t="s">
        <v>102</v>
      </c>
      <c r="S11" s="47">
        <v>1.2999999999999999E-3</v>
      </c>
      <c r="T11" s="36"/>
      <c r="U11" s="35"/>
      <c r="V11" s="35"/>
      <c r="W11" s="18"/>
      <c r="X11" s="18"/>
      <c r="Y11" s="18"/>
      <c r="Z11" s="18"/>
    </row>
    <row r="12" spans="1:26" ht="15.75" thickBot="1" x14ac:dyDescent="0.3">
      <c r="A12" s="41" t="s">
        <v>15</v>
      </c>
      <c r="B12" s="42" t="s">
        <v>112</v>
      </c>
      <c r="C12" s="42">
        <v>2011</v>
      </c>
      <c r="D12" s="42">
        <v>8</v>
      </c>
      <c r="E12" s="44">
        <v>0</v>
      </c>
      <c r="F12" s="44">
        <v>0</v>
      </c>
      <c r="G12" s="42" t="s">
        <v>102</v>
      </c>
      <c r="H12" s="42" t="s">
        <v>103</v>
      </c>
      <c r="I12" s="36"/>
      <c r="J12" s="42" t="s">
        <v>102</v>
      </c>
      <c r="K12" s="42" t="s">
        <v>102</v>
      </c>
      <c r="L12" s="36"/>
      <c r="M12" s="45">
        <v>0</v>
      </c>
      <c r="N12" s="46" t="s">
        <v>102</v>
      </c>
      <c r="O12" s="46" t="s">
        <v>102</v>
      </c>
      <c r="P12" s="46" t="s">
        <v>102</v>
      </c>
      <c r="Q12" s="46" t="s">
        <v>102</v>
      </c>
      <c r="R12" s="46" t="s">
        <v>102</v>
      </c>
      <c r="S12" s="47">
        <v>2.9999999999999997E-4</v>
      </c>
      <c r="T12" s="36"/>
      <c r="U12" s="35"/>
      <c r="V12" s="35"/>
      <c r="W12" s="18"/>
      <c r="X12" s="18"/>
      <c r="Y12" s="18"/>
      <c r="Z12" s="18"/>
    </row>
    <row r="13" spans="1:26" ht="15.75" thickBot="1" x14ac:dyDescent="0.3">
      <c r="A13" s="41" t="s">
        <v>19</v>
      </c>
      <c r="B13" s="44">
        <v>815</v>
      </c>
      <c r="C13" s="42">
        <v>2015</v>
      </c>
      <c r="D13" s="42">
        <v>8</v>
      </c>
      <c r="E13" s="44">
        <v>0</v>
      </c>
      <c r="F13" s="44">
        <v>200</v>
      </c>
      <c r="G13" s="42" t="s">
        <v>102</v>
      </c>
      <c r="H13" s="42" t="s">
        <v>103</v>
      </c>
      <c r="I13" s="36"/>
      <c r="J13" s="42" t="s">
        <v>102</v>
      </c>
      <c r="K13" s="42" t="s">
        <v>102</v>
      </c>
      <c r="L13" s="36"/>
      <c r="M13" s="45">
        <v>0</v>
      </c>
      <c r="N13" s="46" t="s">
        <v>102</v>
      </c>
      <c r="O13" s="45">
        <v>0</v>
      </c>
      <c r="P13" s="46" t="s">
        <v>102</v>
      </c>
      <c r="Q13" s="46" t="s">
        <v>102</v>
      </c>
      <c r="R13" s="46" t="s">
        <v>102</v>
      </c>
      <c r="S13" s="47">
        <v>1E-4</v>
      </c>
      <c r="T13" s="36"/>
      <c r="U13" s="35"/>
      <c r="V13" s="35"/>
      <c r="W13" s="18"/>
      <c r="X13" s="18"/>
      <c r="Y13" s="18"/>
      <c r="Z13" s="18"/>
    </row>
    <row r="14" spans="1:26" ht="15.75" thickBot="1" x14ac:dyDescent="0.3">
      <c r="A14" s="41" t="s">
        <v>25</v>
      </c>
      <c r="B14" s="42" t="s">
        <v>113</v>
      </c>
      <c r="C14" s="42">
        <v>2013</v>
      </c>
      <c r="D14" s="42">
        <v>8</v>
      </c>
      <c r="E14" s="44">
        <v>42</v>
      </c>
      <c r="F14" s="44">
        <v>378</v>
      </c>
      <c r="G14" s="42" t="s">
        <v>102</v>
      </c>
      <c r="H14" s="42" t="s">
        <v>103</v>
      </c>
      <c r="I14" s="36"/>
      <c r="J14" s="42" t="s">
        <v>102</v>
      </c>
      <c r="K14" s="42" t="s">
        <v>102</v>
      </c>
      <c r="L14" s="36"/>
      <c r="M14" s="45">
        <v>0</v>
      </c>
      <c r="N14" s="45">
        <v>0</v>
      </c>
      <c r="O14" s="45">
        <v>0</v>
      </c>
      <c r="P14" s="46" t="s">
        <v>102</v>
      </c>
      <c r="Q14" s="46" t="s">
        <v>102</v>
      </c>
      <c r="R14" s="46" t="s">
        <v>102</v>
      </c>
      <c r="S14" s="47">
        <v>2.0000000000000001E-4</v>
      </c>
      <c r="T14" s="36"/>
      <c r="U14" s="35"/>
      <c r="V14" s="35"/>
      <c r="W14" s="18"/>
      <c r="X14" s="18"/>
      <c r="Y14" s="18"/>
      <c r="Z14" s="18"/>
    </row>
    <row r="15" spans="1:26" ht="15.75" thickBot="1" x14ac:dyDescent="0.3">
      <c r="A15" s="41"/>
      <c r="B15" s="35"/>
      <c r="C15" s="43"/>
      <c r="D15" s="35"/>
      <c r="E15" s="35"/>
      <c r="F15" s="35"/>
      <c r="G15" s="42" t="s">
        <v>102</v>
      </c>
      <c r="H15" s="35"/>
      <c r="I15" s="36"/>
      <c r="J15" s="42" t="s">
        <v>102</v>
      </c>
      <c r="K15" s="42" t="s">
        <v>102</v>
      </c>
      <c r="L15" s="36"/>
      <c r="M15" s="46" t="s">
        <v>102</v>
      </c>
      <c r="N15" s="46" t="s">
        <v>102</v>
      </c>
      <c r="O15" s="46" t="s">
        <v>102</v>
      </c>
      <c r="P15" s="46" t="s">
        <v>102</v>
      </c>
      <c r="Q15" s="46" t="s">
        <v>102</v>
      </c>
      <c r="R15" s="46" t="s">
        <v>102</v>
      </c>
      <c r="S15" s="47">
        <v>0</v>
      </c>
      <c r="T15" s="36"/>
      <c r="U15" s="35"/>
      <c r="V15" s="35"/>
      <c r="W15" s="18"/>
      <c r="X15" s="18"/>
      <c r="Y15" s="18"/>
      <c r="Z15" s="18"/>
    </row>
    <row r="16" spans="1:26" s="13" customFormat="1" ht="15.75" thickBot="1" x14ac:dyDescent="0.3">
      <c r="A16" s="33" t="s">
        <v>85</v>
      </c>
      <c r="B16" s="34" t="s">
        <v>114</v>
      </c>
      <c r="C16" s="35"/>
      <c r="D16" s="35"/>
      <c r="E16" s="34" t="s">
        <v>115</v>
      </c>
      <c r="F16" s="34" t="s">
        <v>116</v>
      </c>
      <c r="G16" s="34" t="s">
        <v>102</v>
      </c>
      <c r="H16" s="34">
        <v>111</v>
      </c>
      <c r="I16" s="36"/>
      <c r="J16" s="34" t="s">
        <v>102</v>
      </c>
      <c r="K16" s="34" t="s">
        <v>102</v>
      </c>
      <c r="L16" s="36"/>
      <c r="M16" s="38" t="s">
        <v>102</v>
      </c>
      <c r="N16" s="37">
        <v>12.75</v>
      </c>
      <c r="O16" s="37">
        <v>20.63</v>
      </c>
      <c r="P16" s="38" t="s">
        <v>102</v>
      </c>
      <c r="Q16" s="38" t="s">
        <v>102</v>
      </c>
      <c r="R16" s="38" t="s">
        <v>102</v>
      </c>
      <c r="S16" s="39">
        <v>33.378399999999999</v>
      </c>
      <c r="T16" s="36"/>
      <c r="U16" s="35"/>
      <c r="V16" s="35"/>
      <c r="W16" s="18"/>
      <c r="X16" s="18"/>
      <c r="Y16" s="18"/>
      <c r="Z16" s="18"/>
    </row>
    <row r="17" spans="1:26" ht="15.75" thickBot="1" x14ac:dyDescent="0.3">
      <c r="A17" s="41" t="s">
        <v>12</v>
      </c>
      <c r="B17" s="42" t="s">
        <v>117</v>
      </c>
      <c r="C17" s="43"/>
      <c r="D17" s="42">
        <v>8</v>
      </c>
      <c r="E17" s="44">
        <v>0</v>
      </c>
      <c r="F17" s="44">
        <v>120</v>
      </c>
      <c r="G17" s="42" t="s">
        <v>102</v>
      </c>
      <c r="H17" s="42" t="s">
        <v>103</v>
      </c>
      <c r="I17" s="36"/>
      <c r="J17" s="42" t="s">
        <v>102</v>
      </c>
      <c r="K17" s="42" t="s">
        <v>102</v>
      </c>
      <c r="L17" s="36"/>
      <c r="M17" s="45">
        <v>0</v>
      </c>
      <c r="N17" s="46" t="s">
        <v>102</v>
      </c>
      <c r="O17" s="45">
        <v>0</v>
      </c>
      <c r="P17" s="46" t="s">
        <v>102</v>
      </c>
      <c r="Q17" s="46" t="s">
        <v>102</v>
      </c>
      <c r="R17" s="46" t="s">
        <v>102</v>
      </c>
      <c r="S17" s="47">
        <v>2.9999999999999997E-4</v>
      </c>
      <c r="T17" s="36"/>
      <c r="U17" s="35"/>
      <c r="V17" s="35"/>
      <c r="W17" s="18"/>
      <c r="X17" s="18"/>
      <c r="Y17" s="18"/>
      <c r="Z17" s="18"/>
    </row>
    <row r="18" spans="1:26" ht="15.75" thickBot="1" x14ac:dyDescent="0.3">
      <c r="A18" s="41" t="s">
        <v>26</v>
      </c>
      <c r="B18" s="42" t="s">
        <v>118</v>
      </c>
      <c r="C18" s="43"/>
      <c r="D18" s="42">
        <v>8</v>
      </c>
      <c r="E18" s="44">
        <v>0</v>
      </c>
      <c r="F18" s="44">
        <v>0</v>
      </c>
      <c r="G18" s="42" t="s">
        <v>102</v>
      </c>
      <c r="H18" s="42" t="s">
        <v>103</v>
      </c>
      <c r="I18" s="36"/>
      <c r="J18" s="42" t="s">
        <v>102</v>
      </c>
      <c r="K18" s="42" t="s">
        <v>102</v>
      </c>
      <c r="L18" s="36"/>
      <c r="M18" s="45">
        <v>0</v>
      </c>
      <c r="N18" s="46" t="s">
        <v>102</v>
      </c>
      <c r="O18" s="46" t="s">
        <v>102</v>
      </c>
      <c r="P18" s="46" t="s">
        <v>102</v>
      </c>
      <c r="Q18" s="46" t="s">
        <v>102</v>
      </c>
      <c r="R18" s="46" t="s">
        <v>102</v>
      </c>
      <c r="S18" s="47">
        <v>1E-4</v>
      </c>
      <c r="T18" s="36"/>
      <c r="U18" s="35"/>
      <c r="V18" s="35"/>
      <c r="W18" s="18"/>
      <c r="X18" s="18"/>
      <c r="Y18" s="18"/>
      <c r="Z18" s="18"/>
    </row>
    <row r="19" spans="1:26" ht="15.75" thickBot="1" x14ac:dyDescent="0.3">
      <c r="A19" s="41" t="s">
        <v>29</v>
      </c>
      <c r="B19" s="42" t="s">
        <v>119</v>
      </c>
      <c r="C19" s="43"/>
      <c r="D19" s="42">
        <v>8</v>
      </c>
      <c r="E19" s="44">
        <v>0</v>
      </c>
      <c r="F19" s="44">
        <v>120</v>
      </c>
      <c r="G19" s="42" t="s">
        <v>102</v>
      </c>
      <c r="H19" s="42">
        <v>111</v>
      </c>
      <c r="I19" s="36"/>
      <c r="J19" s="42" t="s">
        <v>102</v>
      </c>
      <c r="K19" s="42" t="s">
        <v>102</v>
      </c>
      <c r="L19" s="36"/>
      <c r="M19" s="45">
        <v>6.76</v>
      </c>
      <c r="N19" s="46" t="s">
        <v>102</v>
      </c>
      <c r="O19" s="45">
        <v>1.08</v>
      </c>
      <c r="P19" s="46" t="s">
        <v>102</v>
      </c>
      <c r="Q19" s="46" t="s">
        <v>102</v>
      </c>
      <c r="R19" s="46" t="s">
        <v>102</v>
      </c>
      <c r="S19" s="47">
        <v>7.8377999999999997</v>
      </c>
      <c r="T19" s="36"/>
      <c r="U19" s="35"/>
      <c r="V19" s="35"/>
      <c r="W19" s="18"/>
      <c r="X19" s="18"/>
      <c r="Y19" s="18"/>
      <c r="Z19" s="18"/>
    </row>
    <row r="20" spans="1:26" ht="15.75" thickBot="1" x14ac:dyDescent="0.3">
      <c r="A20" s="41" t="s">
        <v>23</v>
      </c>
      <c r="B20" s="42" t="s">
        <v>120</v>
      </c>
      <c r="C20" s="43"/>
      <c r="D20" s="42">
        <v>8</v>
      </c>
      <c r="E20" s="44">
        <v>591</v>
      </c>
      <c r="F20" s="44">
        <v>15</v>
      </c>
      <c r="G20" s="42" t="s">
        <v>102</v>
      </c>
      <c r="H20" s="42">
        <v>111</v>
      </c>
      <c r="I20" s="36"/>
      <c r="J20" s="42" t="s">
        <v>102</v>
      </c>
      <c r="K20" s="42" t="s">
        <v>102</v>
      </c>
      <c r="L20" s="36"/>
      <c r="M20" s="45">
        <v>12.65</v>
      </c>
      <c r="N20" s="45">
        <v>5.32</v>
      </c>
      <c r="O20" s="45">
        <v>0.14000000000000001</v>
      </c>
      <c r="P20" s="46" t="s">
        <v>102</v>
      </c>
      <c r="Q20" s="46" t="s">
        <v>102</v>
      </c>
      <c r="R20" s="46" t="s">
        <v>102</v>
      </c>
      <c r="S20" s="47">
        <v>18.111499999999999</v>
      </c>
      <c r="T20" s="36"/>
      <c r="U20" s="35"/>
      <c r="V20" s="35"/>
      <c r="W20" s="18"/>
      <c r="X20" s="18"/>
      <c r="Y20" s="18"/>
      <c r="Z20" s="18"/>
    </row>
    <row r="21" spans="1:26" ht="15.75" thickBot="1" x14ac:dyDescent="0.3">
      <c r="A21" s="41" t="s">
        <v>17</v>
      </c>
      <c r="B21" s="42" t="s">
        <v>121</v>
      </c>
      <c r="C21" s="43"/>
      <c r="D21" s="42">
        <v>8</v>
      </c>
      <c r="E21" s="44">
        <v>252</v>
      </c>
      <c r="F21" s="44">
        <v>350</v>
      </c>
      <c r="G21" s="42" t="s">
        <v>102</v>
      </c>
      <c r="H21" s="42" t="s">
        <v>122</v>
      </c>
      <c r="I21" s="36"/>
      <c r="J21" s="42" t="s">
        <v>102</v>
      </c>
      <c r="K21" s="42" t="s">
        <v>102</v>
      </c>
      <c r="L21" s="36"/>
      <c r="M21" s="45">
        <v>0</v>
      </c>
      <c r="N21" s="45">
        <v>0</v>
      </c>
      <c r="O21" s="45">
        <v>0</v>
      </c>
      <c r="P21" s="46" t="s">
        <v>102</v>
      </c>
      <c r="Q21" s="46" t="s">
        <v>102</v>
      </c>
      <c r="R21" s="46" t="s">
        <v>102</v>
      </c>
      <c r="S21" s="47">
        <v>4.0000000000000002E-4</v>
      </c>
      <c r="T21" s="36"/>
      <c r="U21" s="35"/>
      <c r="V21" s="35"/>
      <c r="W21" s="18"/>
      <c r="X21" s="18"/>
      <c r="Y21" s="18"/>
      <c r="Z21" s="18"/>
    </row>
    <row r="22" spans="1:26" ht="15.75" thickBot="1" x14ac:dyDescent="0.3">
      <c r="A22" s="41" t="s">
        <v>36</v>
      </c>
      <c r="B22" s="42" t="s">
        <v>123</v>
      </c>
      <c r="C22" s="43"/>
      <c r="D22" s="42">
        <v>8</v>
      </c>
      <c r="E22" s="44">
        <v>572</v>
      </c>
      <c r="F22" s="44">
        <v>0</v>
      </c>
      <c r="G22" s="42" t="s">
        <v>102</v>
      </c>
      <c r="H22" s="42">
        <v>111</v>
      </c>
      <c r="I22" s="36"/>
      <c r="J22" s="42" t="s">
        <v>102</v>
      </c>
      <c r="K22" s="42" t="s">
        <v>102</v>
      </c>
      <c r="L22" s="36"/>
      <c r="M22" s="45">
        <v>11.32</v>
      </c>
      <c r="N22" s="45">
        <v>5.15</v>
      </c>
      <c r="O22" s="46" t="s">
        <v>102</v>
      </c>
      <c r="P22" s="46" t="s">
        <v>102</v>
      </c>
      <c r="Q22" s="46" t="s">
        <v>102</v>
      </c>
      <c r="R22" s="46" t="s">
        <v>102</v>
      </c>
      <c r="S22" s="47">
        <v>16.468499999999999</v>
      </c>
      <c r="T22" s="36"/>
      <c r="U22" s="35"/>
      <c r="V22" s="35"/>
      <c r="W22" s="18"/>
      <c r="X22" s="18"/>
      <c r="Y22" s="18"/>
      <c r="Z22" s="18"/>
    </row>
    <row r="23" spans="1:26" ht="15.75" thickBot="1" x14ac:dyDescent="0.3">
      <c r="A23" s="41" t="s">
        <v>38</v>
      </c>
      <c r="B23" s="42" t="s">
        <v>124</v>
      </c>
      <c r="C23" s="43"/>
      <c r="D23" s="42">
        <v>8</v>
      </c>
      <c r="E23" s="44">
        <v>0</v>
      </c>
      <c r="F23" s="44">
        <v>0</v>
      </c>
      <c r="G23" s="42" t="s">
        <v>102</v>
      </c>
      <c r="H23" s="42">
        <v>111</v>
      </c>
      <c r="I23" s="36"/>
      <c r="J23" s="42" t="s">
        <v>102</v>
      </c>
      <c r="K23" s="42" t="s">
        <v>102</v>
      </c>
      <c r="L23" s="36"/>
      <c r="M23" s="45">
        <v>8.56</v>
      </c>
      <c r="N23" s="46" t="s">
        <v>102</v>
      </c>
      <c r="O23" s="46" t="s">
        <v>102</v>
      </c>
      <c r="P23" s="46" t="s">
        <v>102</v>
      </c>
      <c r="Q23" s="46" t="s">
        <v>102</v>
      </c>
      <c r="R23" s="46" t="s">
        <v>102</v>
      </c>
      <c r="S23" s="47">
        <v>8.5586000000000002</v>
      </c>
      <c r="T23" s="36"/>
      <c r="U23" s="35"/>
      <c r="V23" s="35"/>
      <c r="W23" s="18"/>
      <c r="X23" s="18"/>
      <c r="Y23" s="18"/>
      <c r="Z23" s="18"/>
    </row>
    <row r="24" spans="1:26" ht="15.75" thickBot="1" x14ac:dyDescent="0.3">
      <c r="A24" s="41" t="s">
        <v>42</v>
      </c>
      <c r="B24" s="42" t="s">
        <v>125</v>
      </c>
      <c r="C24" s="43"/>
      <c r="D24" s="42">
        <v>8</v>
      </c>
      <c r="E24" s="44">
        <v>0</v>
      </c>
      <c r="F24" s="44">
        <v>10</v>
      </c>
      <c r="G24" s="42" t="s">
        <v>102</v>
      </c>
      <c r="H24" s="42">
        <v>111</v>
      </c>
      <c r="I24" s="36"/>
      <c r="J24" s="42" t="s">
        <v>102</v>
      </c>
      <c r="K24" s="42" t="s">
        <v>102</v>
      </c>
      <c r="L24" s="36"/>
      <c r="M24" s="45">
        <v>9.01</v>
      </c>
      <c r="N24" s="46" t="s">
        <v>102</v>
      </c>
      <c r="O24" s="45">
        <v>0.09</v>
      </c>
      <c r="P24" s="46" t="s">
        <v>102</v>
      </c>
      <c r="Q24" s="46" t="s">
        <v>102</v>
      </c>
      <c r="R24" s="46" t="s">
        <v>102</v>
      </c>
      <c r="S24" s="47">
        <v>9.0991</v>
      </c>
      <c r="T24" s="36"/>
      <c r="U24" s="35"/>
      <c r="V24" s="35"/>
      <c r="W24" s="18"/>
      <c r="X24" s="18"/>
      <c r="Y24" s="18"/>
      <c r="Z24" s="18"/>
    </row>
    <row r="25" spans="1:26" ht="15.75" thickBot="1" x14ac:dyDescent="0.3">
      <c r="A25" s="41" t="s">
        <v>43</v>
      </c>
      <c r="B25" s="42" t="s">
        <v>126</v>
      </c>
      <c r="C25" s="43"/>
      <c r="D25" s="42">
        <v>8</v>
      </c>
      <c r="E25" s="44">
        <v>0</v>
      </c>
      <c r="F25" s="44">
        <v>0</v>
      </c>
      <c r="G25" s="42" t="s">
        <v>102</v>
      </c>
      <c r="H25" s="42">
        <v>111</v>
      </c>
      <c r="I25" s="36"/>
      <c r="J25" s="42" t="s">
        <v>102</v>
      </c>
      <c r="K25" s="42" t="s">
        <v>102</v>
      </c>
      <c r="L25" s="36"/>
      <c r="M25" s="45">
        <v>2.82</v>
      </c>
      <c r="N25" s="46" t="s">
        <v>102</v>
      </c>
      <c r="O25" s="46" t="s">
        <v>102</v>
      </c>
      <c r="P25" s="46" t="s">
        <v>102</v>
      </c>
      <c r="Q25" s="46" t="s">
        <v>102</v>
      </c>
      <c r="R25" s="46" t="s">
        <v>102</v>
      </c>
      <c r="S25" s="47">
        <v>2.8153000000000001</v>
      </c>
      <c r="T25" s="36"/>
      <c r="U25" s="35"/>
      <c r="V25" s="35"/>
      <c r="W25" s="18"/>
      <c r="X25" s="18"/>
      <c r="Y25" s="18"/>
      <c r="Z25" s="18"/>
    </row>
    <row r="26" spans="1:26" ht="15.75" thickBot="1" x14ac:dyDescent="0.3">
      <c r="A26" s="41" t="s">
        <v>44</v>
      </c>
      <c r="B26" s="42" t="s">
        <v>127</v>
      </c>
      <c r="C26" s="43"/>
      <c r="D26" s="42">
        <v>8</v>
      </c>
      <c r="E26" s="44">
        <v>0</v>
      </c>
      <c r="F26" s="44">
        <v>500</v>
      </c>
      <c r="G26" s="42" t="s">
        <v>102</v>
      </c>
      <c r="H26" s="42">
        <v>111</v>
      </c>
      <c r="I26" s="36"/>
      <c r="J26" s="42" t="s">
        <v>102</v>
      </c>
      <c r="K26" s="42" t="s">
        <v>102</v>
      </c>
      <c r="L26" s="36"/>
      <c r="M26" s="45">
        <v>3.21</v>
      </c>
      <c r="N26" s="46" t="s">
        <v>102</v>
      </c>
      <c r="O26" s="45">
        <v>4.5</v>
      </c>
      <c r="P26" s="46" t="s">
        <v>102</v>
      </c>
      <c r="Q26" s="46" t="s">
        <v>102</v>
      </c>
      <c r="R26" s="46" t="s">
        <v>102</v>
      </c>
      <c r="S26" s="47">
        <v>7.7140000000000004</v>
      </c>
      <c r="T26" s="36"/>
      <c r="U26" s="35"/>
      <c r="V26" s="35"/>
      <c r="W26" s="18"/>
      <c r="X26" s="18"/>
      <c r="Y26" s="18"/>
      <c r="Z26" s="18"/>
    </row>
    <row r="27" spans="1:26" ht="15.75" thickBot="1" x14ac:dyDescent="0.3">
      <c r="A27" s="41" t="s">
        <v>8</v>
      </c>
      <c r="B27" s="44">
        <v>675</v>
      </c>
      <c r="C27" s="42">
        <v>2013</v>
      </c>
      <c r="D27" s="42">
        <v>8</v>
      </c>
      <c r="E27" s="44">
        <v>0</v>
      </c>
      <c r="F27" s="44">
        <v>0</v>
      </c>
      <c r="G27" s="42" t="s">
        <v>102</v>
      </c>
      <c r="H27" s="42">
        <v>111</v>
      </c>
      <c r="I27" s="36"/>
      <c r="J27" s="42" t="s">
        <v>102</v>
      </c>
      <c r="K27" s="42" t="s">
        <v>102</v>
      </c>
      <c r="L27" s="36"/>
      <c r="M27" s="45">
        <v>0.76</v>
      </c>
      <c r="N27" s="46" t="s">
        <v>102</v>
      </c>
      <c r="O27" s="46" t="s">
        <v>102</v>
      </c>
      <c r="P27" s="46" t="s">
        <v>102</v>
      </c>
      <c r="Q27" s="46" t="s">
        <v>102</v>
      </c>
      <c r="R27" s="46" t="s">
        <v>102</v>
      </c>
      <c r="S27" s="47">
        <v>0.7601</v>
      </c>
      <c r="T27" s="36"/>
      <c r="U27" s="35"/>
      <c r="V27" s="35"/>
      <c r="W27" s="18"/>
      <c r="X27" s="18"/>
      <c r="Y27" s="18"/>
      <c r="Z27" s="18"/>
    </row>
    <row r="28" spans="1:26" ht="15.75" thickBot="1" x14ac:dyDescent="0.3">
      <c r="A28" s="41" t="s">
        <v>13</v>
      </c>
      <c r="B28" s="42" t="s">
        <v>128</v>
      </c>
      <c r="C28" s="42">
        <v>2005</v>
      </c>
      <c r="D28" s="42">
        <v>8</v>
      </c>
      <c r="E28" s="44">
        <v>0</v>
      </c>
      <c r="F28" s="44">
        <v>0</v>
      </c>
      <c r="G28" s="42" t="s">
        <v>102</v>
      </c>
      <c r="H28" s="42">
        <v>111</v>
      </c>
      <c r="I28" s="36"/>
      <c r="J28" s="42" t="s">
        <v>102</v>
      </c>
      <c r="K28" s="42" t="s">
        <v>102</v>
      </c>
      <c r="L28" s="36"/>
      <c r="M28" s="45">
        <v>13.12</v>
      </c>
      <c r="N28" s="46" t="s">
        <v>102</v>
      </c>
      <c r="O28" s="46" t="s">
        <v>102</v>
      </c>
      <c r="P28" s="46" t="s">
        <v>102</v>
      </c>
      <c r="Q28" s="46" t="s">
        <v>102</v>
      </c>
      <c r="R28" s="46" t="s">
        <v>102</v>
      </c>
      <c r="S28" s="47">
        <v>13.119400000000001</v>
      </c>
      <c r="T28" s="36"/>
      <c r="U28" s="35"/>
      <c r="V28" s="35"/>
      <c r="W28" s="18"/>
      <c r="X28" s="18"/>
      <c r="Y28" s="18"/>
      <c r="Z28" s="18"/>
    </row>
    <row r="29" spans="1:26" ht="15.75" thickBot="1" x14ac:dyDescent="0.3">
      <c r="A29" s="41" t="s">
        <v>27</v>
      </c>
      <c r="B29" s="42" t="s">
        <v>129</v>
      </c>
      <c r="C29" s="42">
        <v>2011</v>
      </c>
      <c r="D29" s="42">
        <v>8</v>
      </c>
      <c r="E29" s="44">
        <v>0</v>
      </c>
      <c r="F29" s="44">
        <v>75</v>
      </c>
      <c r="G29" s="42" t="s">
        <v>102</v>
      </c>
      <c r="H29" s="42">
        <v>111</v>
      </c>
      <c r="I29" s="36"/>
      <c r="J29" s="42" t="s">
        <v>102</v>
      </c>
      <c r="K29" s="42" t="s">
        <v>102</v>
      </c>
      <c r="L29" s="36"/>
      <c r="M29" s="45">
        <v>14.7</v>
      </c>
      <c r="N29" s="46" t="s">
        <v>102</v>
      </c>
      <c r="O29" s="45">
        <v>0.68</v>
      </c>
      <c r="P29" s="46" t="s">
        <v>102</v>
      </c>
      <c r="Q29" s="46" t="s">
        <v>102</v>
      </c>
      <c r="R29" s="46" t="s">
        <v>102</v>
      </c>
      <c r="S29" s="47">
        <v>15.375</v>
      </c>
      <c r="T29" s="36"/>
      <c r="U29" s="35"/>
      <c r="V29" s="35"/>
      <c r="W29" s="18"/>
      <c r="X29" s="18"/>
      <c r="Y29" s="18"/>
      <c r="Z29" s="18"/>
    </row>
    <row r="30" spans="1:26" ht="15.75" thickBot="1" x14ac:dyDescent="0.3">
      <c r="A30" s="41" t="s">
        <v>45</v>
      </c>
      <c r="B30" s="42" t="s">
        <v>113</v>
      </c>
      <c r="C30" s="42">
        <v>1999</v>
      </c>
      <c r="D30" s="42">
        <v>8</v>
      </c>
      <c r="E30" s="44">
        <v>0</v>
      </c>
      <c r="F30" s="44">
        <v>0</v>
      </c>
      <c r="G30" s="42" t="s">
        <v>102</v>
      </c>
      <c r="H30" s="42">
        <v>111</v>
      </c>
      <c r="I30" s="36"/>
      <c r="J30" s="42" t="s">
        <v>102</v>
      </c>
      <c r="K30" s="42" t="s">
        <v>102</v>
      </c>
      <c r="L30" s="36"/>
      <c r="M30" s="45">
        <v>1.1299999999999999</v>
      </c>
      <c r="N30" s="46" t="s">
        <v>102</v>
      </c>
      <c r="O30" s="46" t="s">
        <v>102</v>
      </c>
      <c r="P30" s="46" t="s">
        <v>102</v>
      </c>
      <c r="Q30" s="46" t="s">
        <v>102</v>
      </c>
      <c r="R30" s="46" t="s">
        <v>102</v>
      </c>
      <c r="S30" s="47">
        <v>1.1261000000000001</v>
      </c>
      <c r="T30" s="36"/>
      <c r="U30" s="35"/>
      <c r="V30" s="35"/>
      <c r="W30" s="18"/>
      <c r="X30" s="18"/>
      <c r="Y30" s="18"/>
      <c r="Z30" s="18"/>
    </row>
    <row r="31" spans="1:26" ht="15.75" thickBot="1" x14ac:dyDescent="0.3">
      <c r="A31" s="41" t="s">
        <v>130</v>
      </c>
      <c r="B31" s="42" t="s">
        <v>131</v>
      </c>
      <c r="C31" s="42">
        <v>1999</v>
      </c>
      <c r="D31" s="42">
        <v>8</v>
      </c>
      <c r="E31" s="44">
        <v>0</v>
      </c>
      <c r="F31" s="44">
        <v>0</v>
      </c>
      <c r="G31" s="42" t="s">
        <v>102</v>
      </c>
      <c r="H31" s="42">
        <v>111</v>
      </c>
      <c r="I31" s="36"/>
      <c r="J31" s="42" t="s">
        <v>102</v>
      </c>
      <c r="K31" s="42" t="s">
        <v>102</v>
      </c>
      <c r="L31" s="36"/>
      <c r="M31" s="45">
        <v>4.28</v>
      </c>
      <c r="N31" s="46" t="s">
        <v>102</v>
      </c>
      <c r="O31" s="46" t="s">
        <v>102</v>
      </c>
      <c r="P31" s="46" t="s">
        <v>102</v>
      </c>
      <c r="Q31" s="46" t="s">
        <v>102</v>
      </c>
      <c r="R31" s="46" t="s">
        <v>102</v>
      </c>
      <c r="S31" s="47">
        <v>4.2793000000000001</v>
      </c>
      <c r="T31" s="36"/>
      <c r="U31" s="35"/>
      <c r="V31" s="35"/>
      <c r="W31" s="18"/>
      <c r="X31" s="18"/>
      <c r="Y31" s="18"/>
      <c r="Z31" s="18"/>
    </row>
    <row r="32" spans="1:26" ht="15.75" thickBot="1" x14ac:dyDescent="0.3">
      <c r="A32" s="41" t="s">
        <v>46</v>
      </c>
      <c r="B32" s="42" t="s">
        <v>132</v>
      </c>
      <c r="C32" s="42">
        <v>1998</v>
      </c>
      <c r="D32" s="42">
        <v>8</v>
      </c>
      <c r="E32" s="44">
        <v>0</v>
      </c>
      <c r="F32" s="44">
        <v>0</v>
      </c>
      <c r="G32" s="42" t="s">
        <v>102</v>
      </c>
      <c r="H32" s="42">
        <v>111</v>
      </c>
      <c r="I32" s="36"/>
      <c r="J32" s="42" t="s">
        <v>102</v>
      </c>
      <c r="K32" s="42" t="s">
        <v>102</v>
      </c>
      <c r="L32" s="36"/>
      <c r="M32" s="45">
        <v>1.58</v>
      </c>
      <c r="N32" s="46" t="s">
        <v>102</v>
      </c>
      <c r="O32" s="46" t="s">
        <v>102</v>
      </c>
      <c r="P32" s="46" t="s">
        <v>102</v>
      </c>
      <c r="Q32" s="46" t="s">
        <v>102</v>
      </c>
      <c r="R32" s="46" t="s">
        <v>102</v>
      </c>
      <c r="S32" s="47">
        <v>1.5766</v>
      </c>
      <c r="T32" s="36"/>
      <c r="U32" s="35"/>
      <c r="V32" s="35"/>
      <c r="W32" s="18"/>
      <c r="X32" s="18"/>
      <c r="Y32" s="18"/>
      <c r="Z32" s="18"/>
    </row>
    <row r="33" spans="1:26" ht="15.75" thickBot="1" x14ac:dyDescent="0.3">
      <c r="A33" s="41" t="s">
        <v>47</v>
      </c>
      <c r="B33" s="42" t="s">
        <v>132</v>
      </c>
      <c r="C33" s="42">
        <v>1998</v>
      </c>
      <c r="D33" s="42">
        <v>8</v>
      </c>
      <c r="E33" s="44">
        <v>0</v>
      </c>
      <c r="F33" s="44">
        <v>0</v>
      </c>
      <c r="G33" s="42" t="s">
        <v>102</v>
      </c>
      <c r="H33" s="42">
        <v>111</v>
      </c>
      <c r="I33" s="36"/>
      <c r="J33" s="42" t="s">
        <v>102</v>
      </c>
      <c r="K33" s="42" t="s">
        <v>102</v>
      </c>
      <c r="L33" s="36"/>
      <c r="M33" s="45">
        <v>1.58</v>
      </c>
      <c r="N33" s="46" t="s">
        <v>102</v>
      </c>
      <c r="O33" s="46" t="s">
        <v>102</v>
      </c>
      <c r="P33" s="46" t="s">
        <v>102</v>
      </c>
      <c r="Q33" s="46" t="s">
        <v>102</v>
      </c>
      <c r="R33" s="46" t="s">
        <v>102</v>
      </c>
      <c r="S33" s="47">
        <v>1.5766</v>
      </c>
      <c r="T33" s="36"/>
      <c r="U33" s="35"/>
      <c r="V33" s="35"/>
      <c r="W33" s="18"/>
      <c r="X33" s="18"/>
      <c r="Y33" s="18"/>
      <c r="Z33" s="18"/>
    </row>
    <row r="34" spans="1:26" ht="15.75" thickBot="1" x14ac:dyDescent="0.3">
      <c r="A34" s="41" t="s">
        <v>35</v>
      </c>
      <c r="B34" s="42" t="s">
        <v>132</v>
      </c>
      <c r="C34" s="43" t="s">
        <v>86</v>
      </c>
      <c r="D34" s="42">
        <v>8</v>
      </c>
      <c r="E34" s="44">
        <v>0</v>
      </c>
      <c r="F34" s="44">
        <v>0</v>
      </c>
      <c r="G34" s="42" t="s">
        <v>102</v>
      </c>
      <c r="H34" s="42">
        <v>111</v>
      </c>
      <c r="I34" s="36"/>
      <c r="J34" s="42" t="s">
        <v>102</v>
      </c>
      <c r="K34" s="42" t="s">
        <v>102</v>
      </c>
      <c r="L34" s="36"/>
      <c r="M34" s="45">
        <v>1.58</v>
      </c>
      <c r="N34" s="46" t="s">
        <v>102</v>
      </c>
      <c r="O34" s="46" t="s">
        <v>102</v>
      </c>
      <c r="P34" s="46" t="s">
        <v>102</v>
      </c>
      <c r="Q34" s="46" t="s">
        <v>102</v>
      </c>
      <c r="R34" s="46" t="s">
        <v>102</v>
      </c>
      <c r="S34" s="47">
        <v>1.5766</v>
      </c>
      <c r="T34" s="36"/>
      <c r="U34" s="35"/>
      <c r="V34" s="35"/>
      <c r="W34" s="18"/>
      <c r="X34" s="18"/>
      <c r="Y34" s="18"/>
      <c r="Z34" s="18"/>
    </row>
    <row r="35" spans="1:26" ht="15.75" thickBot="1" x14ac:dyDescent="0.3">
      <c r="A35" s="41" t="s">
        <v>48</v>
      </c>
      <c r="B35" s="44">
        <v>943</v>
      </c>
      <c r="C35" s="42">
        <v>2009</v>
      </c>
      <c r="D35" s="42">
        <v>8</v>
      </c>
      <c r="E35" s="44">
        <v>0</v>
      </c>
      <c r="F35" s="44">
        <v>450</v>
      </c>
      <c r="G35" s="42" t="s">
        <v>102</v>
      </c>
      <c r="H35" s="42">
        <v>111</v>
      </c>
      <c r="I35" s="36"/>
      <c r="J35" s="42" t="s">
        <v>102</v>
      </c>
      <c r="K35" s="42" t="s">
        <v>102</v>
      </c>
      <c r="L35" s="36"/>
      <c r="M35" s="45">
        <v>1.06</v>
      </c>
      <c r="N35" s="46" t="s">
        <v>102</v>
      </c>
      <c r="O35" s="45">
        <v>4.05</v>
      </c>
      <c r="P35" s="46" t="s">
        <v>102</v>
      </c>
      <c r="Q35" s="46" t="s">
        <v>102</v>
      </c>
      <c r="R35" s="46" t="s">
        <v>102</v>
      </c>
      <c r="S35" s="47">
        <v>5.1159999999999997</v>
      </c>
      <c r="T35" s="36"/>
      <c r="U35" s="35"/>
      <c r="V35" s="35"/>
      <c r="W35" s="18"/>
      <c r="X35" s="18"/>
      <c r="Y35" s="18"/>
      <c r="Z35" s="18"/>
    </row>
    <row r="36" spans="1:26" ht="15.75" thickBot="1" x14ac:dyDescent="0.3">
      <c r="A36" s="41" t="s">
        <v>21</v>
      </c>
      <c r="B36" s="42" t="s">
        <v>119</v>
      </c>
      <c r="C36" s="42">
        <v>1997</v>
      </c>
      <c r="D36" s="42">
        <v>8</v>
      </c>
      <c r="E36" s="44">
        <v>0</v>
      </c>
      <c r="F36" s="44">
        <v>0</v>
      </c>
      <c r="G36" s="42" t="s">
        <v>102</v>
      </c>
      <c r="H36" s="42">
        <v>111</v>
      </c>
      <c r="I36" s="36"/>
      <c r="J36" s="42" t="s">
        <v>102</v>
      </c>
      <c r="K36" s="42" t="s">
        <v>102</v>
      </c>
      <c r="L36" s="36"/>
      <c r="M36" s="45">
        <v>6.76</v>
      </c>
      <c r="N36" s="46" t="s">
        <v>102</v>
      </c>
      <c r="O36" s="46" t="s">
        <v>102</v>
      </c>
      <c r="P36" s="46" t="s">
        <v>102</v>
      </c>
      <c r="Q36" s="46" t="s">
        <v>102</v>
      </c>
      <c r="R36" s="46" t="s">
        <v>102</v>
      </c>
      <c r="S36" s="47">
        <v>6.7568000000000001</v>
      </c>
      <c r="T36" s="36"/>
      <c r="U36" s="35"/>
      <c r="V36" s="35"/>
      <c r="W36" s="18"/>
      <c r="X36" s="18"/>
      <c r="Y36" s="18"/>
      <c r="Z36" s="18"/>
    </row>
    <row r="37" spans="1:26" ht="15.75" thickBot="1" x14ac:dyDescent="0.3">
      <c r="A37" s="41" t="s">
        <v>40</v>
      </c>
      <c r="B37" s="42" t="s">
        <v>132</v>
      </c>
      <c r="C37" s="43" t="s">
        <v>86</v>
      </c>
      <c r="D37" s="42">
        <v>8</v>
      </c>
      <c r="E37" s="44">
        <v>0</v>
      </c>
      <c r="F37" s="44">
        <v>0</v>
      </c>
      <c r="G37" s="42" t="s">
        <v>102</v>
      </c>
      <c r="H37" s="42">
        <v>111</v>
      </c>
      <c r="I37" s="36"/>
      <c r="J37" s="42" t="s">
        <v>102</v>
      </c>
      <c r="K37" s="42" t="s">
        <v>102</v>
      </c>
      <c r="L37" s="36"/>
      <c r="M37" s="45">
        <v>1.58</v>
      </c>
      <c r="N37" s="46" t="s">
        <v>102</v>
      </c>
      <c r="O37" s="46" t="s">
        <v>102</v>
      </c>
      <c r="P37" s="46" t="s">
        <v>102</v>
      </c>
      <c r="Q37" s="46" t="s">
        <v>102</v>
      </c>
      <c r="R37" s="46" t="s">
        <v>102</v>
      </c>
      <c r="S37" s="47">
        <v>1.5766</v>
      </c>
      <c r="T37" s="36"/>
      <c r="U37" s="35"/>
      <c r="V37" s="35"/>
      <c r="W37" s="18"/>
      <c r="X37" s="18"/>
      <c r="Y37" s="18"/>
      <c r="Z37" s="18"/>
    </row>
    <row r="38" spans="1:26" ht="15.75" thickBot="1" x14ac:dyDescent="0.3">
      <c r="A38" s="41" t="s">
        <v>31</v>
      </c>
      <c r="B38" s="42" t="s">
        <v>133</v>
      </c>
      <c r="C38" s="42">
        <v>2012</v>
      </c>
      <c r="D38" s="42">
        <v>8</v>
      </c>
      <c r="E38" s="44">
        <v>0</v>
      </c>
      <c r="F38" s="44">
        <v>600</v>
      </c>
      <c r="G38" s="42" t="s">
        <v>102</v>
      </c>
      <c r="H38" s="42">
        <v>111</v>
      </c>
      <c r="I38" s="36"/>
      <c r="J38" s="42" t="s">
        <v>102</v>
      </c>
      <c r="K38" s="42" t="s">
        <v>102</v>
      </c>
      <c r="L38" s="36"/>
      <c r="M38" s="45">
        <v>106.42</v>
      </c>
      <c r="N38" s="46" t="s">
        <v>102</v>
      </c>
      <c r="O38" s="45">
        <v>5.41</v>
      </c>
      <c r="P38" s="46" t="s">
        <v>102</v>
      </c>
      <c r="Q38" s="46" t="s">
        <v>102</v>
      </c>
      <c r="R38" s="46" t="s">
        <v>102</v>
      </c>
      <c r="S38" s="47">
        <v>111.82429999999999</v>
      </c>
      <c r="T38" s="36"/>
      <c r="U38" s="35"/>
      <c r="V38" s="35"/>
      <c r="W38" s="18"/>
      <c r="X38" s="18"/>
      <c r="Y38" s="18"/>
      <c r="Z38" s="18"/>
    </row>
    <row r="39" spans="1:26" ht="15.75" thickBot="1" x14ac:dyDescent="0.3">
      <c r="A39" s="41" t="s">
        <v>87</v>
      </c>
      <c r="B39" s="42" t="s">
        <v>134</v>
      </c>
      <c r="C39" s="42">
        <v>2009</v>
      </c>
      <c r="D39" s="42">
        <v>8</v>
      </c>
      <c r="E39" s="44">
        <v>0</v>
      </c>
      <c r="F39" s="44">
        <v>0</v>
      </c>
      <c r="G39" s="42" t="s">
        <v>102</v>
      </c>
      <c r="H39" s="42">
        <v>223</v>
      </c>
      <c r="I39" s="36"/>
      <c r="J39" s="42" t="s">
        <v>102</v>
      </c>
      <c r="K39" s="42" t="s">
        <v>102</v>
      </c>
      <c r="L39" s="36"/>
      <c r="M39" s="45">
        <v>22.42</v>
      </c>
      <c r="N39" s="46" t="s">
        <v>102</v>
      </c>
      <c r="O39" s="46" t="s">
        <v>102</v>
      </c>
      <c r="P39" s="46" t="s">
        <v>102</v>
      </c>
      <c r="Q39" s="46" t="s">
        <v>102</v>
      </c>
      <c r="R39" s="46" t="s">
        <v>102</v>
      </c>
      <c r="S39" s="47">
        <v>22.421500000000002</v>
      </c>
      <c r="T39" s="36"/>
      <c r="U39" s="35"/>
      <c r="V39" s="35"/>
      <c r="W39" s="18"/>
      <c r="X39" s="18"/>
      <c r="Y39" s="18"/>
      <c r="Z39" s="18"/>
    </row>
    <row r="40" spans="1:26" ht="15.75" thickBot="1" x14ac:dyDescent="0.3">
      <c r="A40" s="41" t="s">
        <v>88</v>
      </c>
      <c r="B40" s="42" t="s">
        <v>105</v>
      </c>
      <c r="C40" s="42">
        <v>2009</v>
      </c>
      <c r="D40" s="42">
        <v>8</v>
      </c>
      <c r="E40" s="44">
        <v>0</v>
      </c>
      <c r="F40" s="44">
        <v>0</v>
      </c>
      <c r="G40" s="42" t="s">
        <v>102</v>
      </c>
      <c r="H40" s="42">
        <v>223</v>
      </c>
      <c r="I40" s="36"/>
      <c r="J40" s="42" t="s">
        <v>102</v>
      </c>
      <c r="K40" s="42" t="s">
        <v>102</v>
      </c>
      <c r="L40" s="36"/>
      <c r="M40" s="45">
        <v>1.68</v>
      </c>
      <c r="N40" s="46" t="s">
        <v>102</v>
      </c>
      <c r="O40" s="46" t="s">
        <v>102</v>
      </c>
      <c r="P40" s="46" t="s">
        <v>102</v>
      </c>
      <c r="Q40" s="46" t="s">
        <v>102</v>
      </c>
      <c r="R40" s="46" t="s">
        <v>102</v>
      </c>
      <c r="S40" s="47">
        <v>1.6816</v>
      </c>
      <c r="T40" s="36"/>
      <c r="U40" s="35"/>
      <c r="V40" s="35"/>
      <c r="W40" s="18"/>
      <c r="X40" s="18"/>
      <c r="Y40" s="18"/>
      <c r="Z40" s="18"/>
    </row>
    <row r="41" spans="1:26" ht="15.75" thickBot="1" x14ac:dyDescent="0.3">
      <c r="A41" s="41" t="s">
        <v>33</v>
      </c>
      <c r="B41" s="42" t="s">
        <v>135</v>
      </c>
      <c r="C41" s="42">
        <v>2013</v>
      </c>
      <c r="D41" s="42">
        <v>8</v>
      </c>
      <c r="E41" s="44">
        <v>0</v>
      </c>
      <c r="F41" s="44">
        <v>50</v>
      </c>
      <c r="G41" s="42" t="s">
        <v>102</v>
      </c>
      <c r="H41" s="42">
        <v>111</v>
      </c>
      <c r="I41" s="36"/>
      <c r="J41" s="42" t="s">
        <v>102</v>
      </c>
      <c r="K41" s="42" t="s">
        <v>102</v>
      </c>
      <c r="L41" s="36"/>
      <c r="M41" s="45">
        <v>16.850000000000001</v>
      </c>
      <c r="N41" s="46" t="s">
        <v>102</v>
      </c>
      <c r="O41" s="45">
        <v>0.45</v>
      </c>
      <c r="P41" s="46" t="s">
        <v>102</v>
      </c>
      <c r="Q41" s="46" t="s">
        <v>102</v>
      </c>
      <c r="R41" s="46" t="s">
        <v>102</v>
      </c>
      <c r="S41" s="47">
        <v>17.2973</v>
      </c>
      <c r="T41" s="36"/>
      <c r="U41" s="35"/>
      <c r="V41" s="35"/>
      <c r="W41" s="18"/>
      <c r="X41" s="18"/>
      <c r="Y41" s="18"/>
      <c r="Z41" s="18"/>
    </row>
    <row r="42" spans="1:26" ht="15.75" thickBot="1" x14ac:dyDescent="0.3">
      <c r="A42" s="41" t="s">
        <v>22</v>
      </c>
      <c r="B42" s="42" t="s">
        <v>136</v>
      </c>
      <c r="C42" s="43"/>
      <c r="D42" s="42">
        <v>8</v>
      </c>
      <c r="E42" s="44">
        <v>0</v>
      </c>
      <c r="F42" s="44">
        <v>0</v>
      </c>
      <c r="G42" s="42" t="s">
        <v>102</v>
      </c>
      <c r="H42" s="42">
        <v>111</v>
      </c>
      <c r="I42" s="36"/>
      <c r="J42" s="42" t="s">
        <v>102</v>
      </c>
      <c r="K42" s="42" t="s">
        <v>102</v>
      </c>
      <c r="L42" s="36"/>
      <c r="M42" s="45">
        <v>2.35</v>
      </c>
      <c r="N42" s="46" t="s">
        <v>102</v>
      </c>
      <c r="O42" s="46" t="s">
        <v>102</v>
      </c>
      <c r="P42" s="46" t="s">
        <v>102</v>
      </c>
      <c r="Q42" s="46" t="s">
        <v>102</v>
      </c>
      <c r="R42" s="46" t="s">
        <v>102</v>
      </c>
      <c r="S42" s="47">
        <v>2.3513999999999999</v>
      </c>
      <c r="T42" s="36"/>
      <c r="U42" s="35"/>
      <c r="V42" s="35"/>
      <c r="W42" s="18"/>
      <c r="X42" s="18"/>
      <c r="Y42" s="18"/>
      <c r="Z42" s="18"/>
    </row>
    <row r="43" spans="1:26" ht="15.75" thickBot="1" x14ac:dyDescent="0.3">
      <c r="A43" s="41"/>
      <c r="B43" s="35"/>
      <c r="C43" s="43"/>
      <c r="D43" s="35"/>
      <c r="E43" s="35"/>
      <c r="F43" s="35"/>
      <c r="G43" s="42" t="s">
        <v>102</v>
      </c>
      <c r="H43" s="35"/>
      <c r="I43" s="36"/>
      <c r="J43" s="42" t="s">
        <v>102</v>
      </c>
      <c r="K43" s="42" t="s">
        <v>102</v>
      </c>
      <c r="L43" s="36"/>
      <c r="M43" s="46" t="s">
        <v>102</v>
      </c>
      <c r="N43" s="46" t="s">
        <v>102</v>
      </c>
      <c r="O43" s="46" t="s">
        <v>102</v>
      </c>
      <c r="P43" s="46" t="s">
        <v>102</v>
      </c>
      <c r="Q43" s="46" t="s">
        <v>102</v>
      </c>
      <c r="R43" s="46" t="s">
        <v>102</v>
      </c>
      <c r="S43" s="47">
        <v>0</v>
      </c>
      <c r="T43" s="36"/>
      <c r="U43" s="35"/>
      <c r="V43" s="35"/>
      <c r="W43" s="18"/>
      <c r="X43" s="18"/>
      <c r="Y43" s="18"/>
      <c r="Z43" s="18"/>
    </row>
    <row r="44" spans="1:26" s="13" customFormat="1" ht="15.75" thickBot="1" x14ac:dyDescent="0.3">
      <c r="A44" s="33" t="s">
        <v>11</v>
      </c>
      <c r="B44" s="34" t="s">
        <v>137</v>
      </c>
      <c r="C44" s="35"/>
      <c r="D44" s="34">
        <v>8</v>
      </c>
      <c r="E44" s="50">
        <v>500</v>
      </c>
      <c r="F44" s="50">
        <v>210</v>
      </c>
      <c r="G44" s="34" t="s">
        <v>102</v>
      </c>
      <c r="H44" s="34" t="s">
        <v>103</v>
      </c>
      <c r="I44" s="36"/>
      <c r="J44" s="34" t="s">
        <v>102</v>
      </c>
      <c r="K44" s="34" t="s">
        <v>102</v>
      </c>
      <c r="L44" s="36"/>
      <c r="M44" s="37">
        <v>0</v>
      </c>
      <c r="N44" s="37">
        <v>0</v>
      </c>
      <c r="O44" s="37">
        <v>0</v>
      </c>
      <c r="P44" s="38" t="s">
        <v>102</v>
      </c>
      <c r="Q44" s="38" t="s">
        <v>102</v>
      </c>
      <c r="R44" s="38" t="s">
        <v>102</v>
      </c>
      <c r="S44" s="39">
        <v>6.9999999999999999E-4</v>
      </c>
      <c r="T44" s="36"/>
      <c r="U44" s="35"/>
      <c r="V44" s="35"/>
      <c r="W44" s="18"/>
      <c r="X44" s="18"/>
      <c r="Y44" s="18"/>
      <c r="Z44" s="18"/>
    </row>
    <row r="45" spans="1:26" ht="15.75" thickBot="1" x14ac:dyDescent="0.3">
      <c r="A45" s="41" t="s">
        <v>89</v>
      </c>
      <c r="B45" s="42" t="s">
        <v>138</v>
      </c>
      <c r="C45" s="43"/>
      <c r="D45" s="42">
        <v>8</v>
      </c>
      <c r="E45" s="44">
        <v>100</v>
      </c>
      <c r="F45" s="44">
        <v>0</v>
      </c>
      <c r="G45" s="42" t="s">
        <v>102</v>
      </c>
      <c r="H45" s="42" t="s">
        <v>103</v>
      </c>
      <c r="I45" s="36"/>
      <c r="J45" s="42" t="s">
        <v>102</v>
      </c>
      <c r="K45" s="42" t="s">
        <v>102</v>
      </c>
      <c r="L45" s="36"/>
      <c r="M45" s="45">
        <v>0</v>
      </c>
      <c r="N45" s="45">
        <v>0</v>
      </c>
      <c r="O45" s="46" t="s">
        <v>102</v>
      </c>
      <c r="P45" s="46" t="s">
        <v>102</v>
      </c>
      <c r="Q45" s="46" t="s">
        <v>102</v>
      </c>
      <c r="R45" s="46" t="s">
        <v>102</v>
      </c>
      <c r="S45" s="47">
        <v>2.0000000000000001E-4</v>
      </c>
      <c r="T45" s="36"/>
      <c r="U45" s="35"/>
      <c r="V45" s="35"/>
      <c r="W45" s="18"/>
      <c r="X45" s="18"/>
      <c r="Y45" s="18"/>
      <c r="Z45" s="18"/>
    </row>
    <row r="46" spans="1:26" ht="15.75" thickBot="1" x14ac:dyDescent="0.3">
      <c r="A46" s="41" t="s">
        <v>90</v>
      </c>
      <c r="B46" s="42" t="s">
        <v>139</v>
      </c>
      <c r="C46" s="43"/>
      <c r="D46" s="42">
        <v>8</v>
      </c>
      <c r="E46" s="44">
        <v>0</v>
      </c>
      <c r="F46" s="44">
        <v>50</v>
      </c>
      <c r="G46" s="42" t="s">
        <v>102</v>
      </c>
      <c r="H46" s="42" t="s">
        <v>103</v>
      </c>
      <c r="I46" s="36"/>
      <c r="J46" s="42" t="s">
        <v>102</v>
      </c>
      <c r="K46" s="42" t="s">
        <v>102</v>
      </c>
      <c r="L46" s="36"/>
      <c r="M46" s="45">
        <v>0</v>
      </c>
      <c r="N46" s="46" t="s">
        <v>102</v>
      </c>
      <c r="O46" s="45">
        <v>0</v>
      </c>
      <c r="P46" s="46" t="s">
        <v>102</v>
      </c>
      <c r="Q46" s="46" t="s">
        <v>102</v>
      </c>
      <c r="R46" s="46" t="s">
        <v>102</v>
      </c>
      <c r="S46" s="47">
        <v>2.0000000000000001E-4</v>
      </c>
      <c r="T46" s="36"/>
      <c r="U46" s="35"/>
      <c r="V46" s="35"/>
      <c r="W46" s="18"/>
      <c r="X46" s="18"/>
      <c r="Y46" s="18"/>
      <c r="Z46" s="18"/>
    </row>
    <row r="47" spans="1:26" ht="15.75" thickBot="1" x14ac:dyDescent="0.3">
      <c r="A47" s="41" t="s">
        <v>91</v>
      </c>
      <c r="B47" s="44">
        <v>120</v>
      </c>
      <c r="C47" s="43"/>
      <c r="D47" s="42">
        <v>8</v>
      </c>
      <c r="E47" s="44">
        <v>0</v>
      </c>
      <c r="F47" s="44">
        <v>50</v>
      </c>
      <c r="G47" s="42" t="s">
        <v>102</v>
      </c>
      <c r="H47" s="42" t="s">
        <v>103</v>
      </c>
      <c r="I47" s="36"/>
      <c r="J47" s="42" t="s">
        <v>102</v>
      </c>
      <c r="K47" s="42" t="s">
        <v>102</v>
      </c>
      <c r="L47" s="36"/>
      <c r="M47" s="45">
        <v>0</v>
      </c>
      <c r="N47" s="46" t="s">
        <v>102</v>
      </c>
      <c r="O47" s="45">
        <v>0</v>
      </c>
      <c r="P47" s="46" t="s">
        <v>102</v>
      </c>
      <c r="Q47" s="46" t="s">
        <v>102</v>
      </c>
      <c r="R47" s="46" t="s">
        <v>102</v>
      </c>
      <c r="S47" s="47">
        <v>0</v>
      </c>
      <c r="T47" s="36"/>
      <c r="U47" s="35"/>
      <c r="V47" s="35"/>
      <c r="W47" s="18"/>
      <c r="X47" s="18"/>
      <c r="Y47" s="18"/>
      <c r="Z47" s="18"/>
    </row>
    <row r="48" spans="1:26" ht="15.75" thickBot="1" x14ac:dyDescent="0.3">
      <c r="A48" s="41" t="s">
        <v>92</v>
      </c>
      <c r="B48" s="44">
        <v>200</v>
      </c>
      <c r="C48" s="43"/>
      <c r="D48" s="42">
        <v>8</v>
      </c>
      <c r="E48" s="44">
        <v>0</v>
      </c>
      <c r="F48" s="44">
        <v>10</v>
      </c>
      <c r="G48" s="42" t="s">
        <v>102</v>
      </c>
      <c r="H48" s="42" t="s">
        <v>103</v>
      </c>
      <c r="I48" s="36"/>
      <c r="J48" s="42" t="s">
        <v>102</v>
      </c>
      <c r="K48" s="42" t="s">
        <v>102</v>
      </c>
      <c r="L48" s="36"/>
      <c r="M48" s="45">
        <v>0</v>
      </c>
      <c r="N48" s="46" t="s">
        <v>102</v>
      </c>
      <c r="O48" s="45">
        <v>0</v>
      </c>
      <c r="P48" s="46" t="s">
        <v>102</v>
      </c>
      <c r="Q48" s="46" t="s">
        <v>102</v>
      </c>
      <c r="R48" s="46" t="s">
        <v>102</v>
      </c>
      <c r="S48" s="47">
        <v>0</v>
      </c>
      <c r="T48" s="36"/>
      <c r="U48" s="35"/>
      <c r="V48" s="35"/>
      <c r="W48" s="18"/>
      <c r="X48" s="18"/>
      <c r="Y48" s="18"/>
      <c r="Z48" s="18"/>
    </row>
    <row r="49" spans="1:26" ht="15.75" thickBot="1" x14ac:dyDescent="0.3">
      <c r="A49" s="41" t="s">
        <v>93</v>
      </c>
      <c r="B49" s="44">
        <v>800</v>
      </c>
      <c r="C49" s="43"/>
      <c r="D49" s="42">
        <v>8</v>
      </c>
      <c r="E49" s="44">
        <v>400</v>
      </c>
      <c r="F49" s="44">
        <v>100</v>
      </c>
      <c r="G49" s="42" t="s">
        <v>102</v>
      </c>
      <c r="H49" s="42" t="s">
        <v>103</v>
      </c>
      <c r="I49" s="36"/>
      <c r="J49" s="42" t="s">
        <v>102</v>
      </c>
      <c r="K49" s="42" t="s">
        <v>102</v>
      </c>
      <c r="L49" s="36"/>
      <c r="M49" s="45">
        <v>0</v>
      </c>
      <c r="N49" s="45">
        <v>0</v>
      </c>
      <c r="O49" s="45">
        <v>0</v>
      </c>
      <c r="P49" s="46" t="s">
        <v>102</v>
      </c>
      <c r="Q49" s="46" t="s">
        <v>102</v>
      </c>
      <c r="R49" s="46" t="s">
        <v>102</v>
      </c>
      <c r="S49" s="47">
        <v>2.9999999999999997E-4</v>
      </c>
      <c r="T49" s="36"/>
      <c r="U49" s="35"/>
      <c r="V49" s="35"/>
      <c r="W49" s="18"/>
      <c r="X49" s="18"/>
      <c r="Y49" s="18"/>
      <c r="Z49" s="18"/>
    </row>
    <row r="50" spans="1:26" ht="15.75" thickBot="1" x14ac:dyDescent="0.3">
      <c r="A50" s="41"/>
      <c r="B50" s="35"/>
      <c r="C50" s="43"/>
      <c r="D50" s="35"/>
      <c r="E50" s="35"/>
      <c r="F50" s="35"/>
      <c r="G50" s="42" t="s">
        <v>102</v>
      </c>
      <c r="H50" s="35"/>
      <c r="I50" s="36"/>
      <c r="J50" s="42" t="s">
        <v>102</v>
      </c>
      <c r="K50" s="42" t="s">
        <v>102</v>
      </c>
      <c r="L50" s="36"/>
      <c r="M50" s="46" t="s">
        <v>102</v>
      </c>
      <c r="N50" s="46" t="s">
        <v>102</v>
      </c>
      <c r="O50" s="46" t="s">
        <v>102</v>
      </c>
      <c r="P50" s="46" t="s">
        <v>102</v>
      </c>
      <c r="Q50" s="46" t="s">
        <v>102</v>
      </c>
      <c r="R50" s="46" t="s">
        <v>102</v>
      </c>
      <c r="S50" s="47">
        <v>0</v>
      </c>
      <c r="T50" s="36"/>
      <c r="U50" s="35"/>
      <c r="V50" s="35"/>
      <c r="W50" s="18"/>
      <c r="X50" s="18"/>
      <c r="Y50" s="18"/>
      <c r="Z50" s="18"/>
    </row>
    <row r="51" spans="1:26" ht="15.75" thickBot="1" x14ac:dyDescent="0.3">
      <c r="A51" s="41"/>
      <c r="B51" s="35"/>
      <c r="C51" s="43"/>
      <c r="D51" s="35"/>
      <c r="E51" s="35"/>
      <c r="F51" s="35"/>
      <c r="G51" s="42" t="s">
        <v>102</v>
      </c>
      <c r="H51" s="35"/>
      <c r="I51" s="36"/>
      <c r="J51" s="42" t="s">
        <v>102</v>
      </c>
      <c r="K51" s="42" t="s">
        <v>102</v>
      </c>
      <c r="L51" s="36"/>
      <c r="M51" s="46" t="s">
        <v>102</v>
      </c>
      <c r="N51" s="46" t="s">
        <v>102</v>
      </c>
      <c r="O51" s="46" t="s">
        <v>102</v>
      </c>
      <c r="P51" s="46" t="s">
        <v>102</v>
      </c>
      <c r="Q51" s="46" t="s">
        <v>102</v>
      </c>
      <c r="R51" s="46" t="s">
        <v>102</v>
      </c>
      <c r="S51" s="47">
        <v>0</v>
      </c>
      <c r="T51" s="36"/>
      <c r="U51" s="35"/>
      <c r="V51" s="35"/>
      <c r="W51" s="18"/>
      <c r="X51" s="18"/>
      <c r="Y51" s="18"/>
      <c r="Z51" s="18"/>
    </row>
    <row r="52" spans="1:26" ht="15.75" thickBot="1" x14ac:dyDescent="0.3">
      <c r="A52" s="41"/>
      <c r="B52" s="35"/>
      <c r="C52" s="43"/>
      <c r="D52" s="35"/>
      <c r="E52" s="35"/>
      <c r="F52" s="35"/>
      <c r="G52" s="42" t="s">
        <v>102</v>
      </c>
      <c r="H52" s="35"/>
      <c r="I52" s="36"/>
      <c r="J52" s="42" t="s">
        <v>102</v>
      </c>
      <c r="K52" s="42" t="s">
        <v>102</v>
      </c>
      <c r="L52" s="36"/>
      <c r="M52" s="46" t="s">
        <v>102</v>
      </c>
      <c r="N52" s="46" t="s">
        <v>102</v>
      </c>
      <c r="O52" s="46" t="s">
        <v>102</v>
      </c>
      <c r="P52" s="46" t="s">
        <v>102</v>
      </c>
      <c r="Q52" s="46" t="s">
        <v>102</v>
      </c>
      <c r="R52" s="46" t="s">
        <v>102</v>
      </c>
      <c r="S52" s="47">
        <v>0</v>
      </c>
      <c r="T52" s="36"/>
      <c r="U52" s="35"/>
      <c r="V52" s="35"/>
      <c r="W52" s="18"/>
      <c r="X52" s="18"/>
      <c r="Y52" s="18"/>
      <c r="Z52" s="18"/>
    </row>
    <row r="53" spans="1:26" ht="15.75" thickBot="1" x14ac:dyDescent="0.3">
      <c r="A53" s="41"/>
      <c r="B53" s="35"/>
      <c r="C53" s="43"/>
      <c r="D53" s="35"/>
      <c r="E53" s="35"/>
      <c r="F53" s="35"/>
      <c r="G53" s="42" t="s">
        <v>102</v>
      </c>
      <c r="H53" s="35"/>
      <c r="I53" s="36"/>
      <c r="J53" s="42" t="s">
        <v>102</v>
      </c>
      <c r="K53" s="42" t="s">
        <v>102</v>
      </c>
      <c r="L53" s="36"/>
      <c r="M53" s="46" t="s">
        <v>102</v>
      </c>
      <c r="N53" s="46" t="s">
        <v>102</v>
      </c>
      <c r="O53" s="46" t="s">
        <v>102</v>
      </c>
      <c r="P53" s="46" t="s">
        <v>102</v>
      </c>
      <c r="Q53" s="46" t="s">
        <v>102</v>
      </c>
      <c r="R53" s="46" t="s">
        <v>102</v>
      </c>
      <c r="S53" s="47">
        <v>0</v>
      </c>
      <c r="T53" s="36"/>
      <c r="U53" s="35"/>
      <c r="V53" s="35"/>
      <c r="W53" s="18"/>
      <c r="X53" s="18"/>
      <c r="Y53" s="18"/>
      <c r="Z53" s="18"/>
    </row>
    <row r="54" spans="1:26" ht="15.75" thickBot="1" x14ac:dyDescent="0.3">
      <c r="A54" s="41"/>
      <c r="B54" s="35"/>
      <c r="C54" s="43"/>
      <c r="D54" s="35"/>
      <c r="E54" s="35"/>
      <c r="F54" s="35"/>
      <c r="G54" s="42" t="s">
        <v>102</v>
      </c>
      <c r="H54" s="35"/>
      <c r="I54" s="36"/>
      <c r="J54" s="42" t="s">
        <v>102</v>
      </c>
      <c r="K54" s="42" t="s">
        <v>102</v>
      </c>
      <c r="L54" s="36"/>
      <c r="M54" s="46" t="s">
        <v>102</v>
      </c>
      <c r="N54" s="46" t="s">
        <v>102</v>
      </c>
      <c r="O54" s="46" t="s">
        <v>102</v>
      </c>
      <c r="P54" s="46" t="s">
        <v>102</v>
      </c>
      <c r="Q54" s="46" t="s">
        <v>102</v>
      </c>
      <c r="R54" s="46" t="s">
        <v>102</v>
      </c>
      <c r="S54" s="47">
        <v>0</v>
      </c>
      <c r="T54" s="36"/>
      <c r="U54" s="35"/>
      <c r="V54" s="35"/>
      <c r="W54" s="18"/>
      <c r="X54" s="18"/>
      <c r="Y54" s="18"/>
      <c r="Z54" s="18"/>
    </row>
    <row r="55" spans="1:26" ht="15.75" thickBot="1" x14ac:dyDescent="0.3">
      <c r="A55" s="41"/>
      <c r="B55" s="35"/>
      <c r="C55" s="43"/>
      <c r="D55" s="35"/>
      <c r="E55" s="35"/>
      <c r="F55" s="35"/>
      <c r="G55" s="42" t="s">
        <v>102</v>
      </c>
      <c r="H55" s="35"/>
      <c r="I55" s="36"/>
      <c r="J55" s="42" t="s">
        <v>102</v>
      </c>
      <c r="K55" s="42" t="s">
        <v>102</v>
      </c>
      <c r="L55" s="36"/>
      <c r="M55" s="46" t="s">
        <v>102</v>
      </c>
      <c r="N55" s="46" t="s">
        <v>102</v>
      </c>
      <c r="O55" s="46" t="s">
        <v>102</v>
      </c>
      <c r="P55" s="46" t="s">
        <v>102</v>
      </c>
      <c r="Q55" s="46" t="s">
        <v>102</v>
      </c>
      <c r="R55" s="46" t="s">
        <v>102</v>
      </c>
      <c r="S55" s="47">
        <v>0</v>
      </c>
      <c r="T55" s="36"/>
      <c r="U55" s="35"/>
      <c r="V55" s="35"/>
      <c r="W55" s="18"/>
      <c r="X55" s="18"/>
      <c r="Y55" s="18"/>
      <c r="Z55" s="18"/>
    </row>
    <row r="56" spans="1:26" ht="15.75" thickBot="1" x14ac:dyDescent="0.3">
      <c r="A56" s="41"/>
      <c r="B56" s="35"/>
      <c r="C56" s="43"/>
      <c r="D56" s="35"/>
      <c r="E56" s="35"/>
      <c r="F56" s="35"/>
      <c r="G56" s="42" t="s">
        <v>102</v>
      </c>
      <c r="H56" s="35"/>
      <c r="I56" s="36"/>
      <c r="J56" s="42" t="s">
        <v>102</v>
      </c>
      <c r="K56" s="42" t="s">
        <v>102</v>
      </c>
      <c r="L56" s="36"/>
      <c r="M56" s="46" t="s">
        <v>102</v>
      </c>
      <c r="N56" s="46" t="s">
        <v>102</v>
      </c>
      <c r="O56" s="46" t="s">
        <v>102</v>
      </c>
      <c r="P56" s="46" t="s">
        <v>102</v>
      </c>
      <c r="Q56" s="46" t="s">
        <v>102</v>
      </c>
      <c r="R56" s="46" t="s">
        <v>102</v>
      </c>
      <c r="S56" s="47">
        <v>0</v>
      </c>
      <c r="T56" s="36"/>
      <c r="U56" s="35"/>
      <c r="V56" s="35"/>
      <c r="W56" s="18"/>
      <c r="X56" s="18"/>
      <c r="Y56" s="18"/>
      <c r="Z56" s="18"/>
    </row>
    <row r="57" spans="1:26" ht="15.75" thickBot="1" x14ac:dyDescent="0.3">
      <c r="A57" s="41"/>
      <c r="B57" s="35"/>
      <c r="C57" s="43"/>
      <c r="D57" s="35"/>
      <c r="E57" s="35"/>
      <c r="F57" s="35"/>
      <c r="G57" s="42" t="s">
        <v>102</v>
      </c>
      <c r="H57" s="35"/>
      <c r="I57" s="36"/>
      <c r="J57" s="42" t="s">
        <v>102</v>
      </c>
      <c r="K57" s="42" t="s">
        <v>102</v>
      </c>
      <c r="L57" s="36"/>
      <c r="M57" s="46" t="s">
        <v>102</v>
      </c>
      <c r="N57" s="46" t="s">
        <v>102</v>
      </c>
      <c r="O57" s="46" t="s">
        <v>102</v>
      </c>
      <c r="P57" s="46" t="s">
        <v>102</v>
      </c>
      <c r="Q57" s="46" t="s">
        <v>102</v>
      </c>
      <c r="R57" s="46" t="s">
        <v>102</v>
      </c>
      <c r="S57" s="47">
        <v>0</v>
      </c>
      <c r="T57" s="36"/>
      <c r="U57" s="35"/>
      <c r="V57" s="35"/>
      <c r="W57" s="18"/>
      <c r="X57" s="18"/>
      <c r="Y57" s="18"/>
      <c r="Z57" s="18"/>
    </row>
    <row r="58" spans="1:26" ht="15.75" thickBot="1" x14ac:dyDescent="0.3">
      <c r="A58" s="41"/>
      <c r="B58" s="35"/>
      <c r="C58" s="43"/>
      <c r="D58" s="35"/>
      <c r="E58" s="35"/>
      <c r="F58" s="35"/>
      <c r="G58" s="42" t="s">
        <v>102</v>
      </c>
      <c r="H58" s="35"/>
      <c r="I58" s="36"/>
      <c r="J58" s="42" t="s">
        <v>102</v>
      </c>
      <c r="K58" s="42" t="s">
        <v>102</v>
      </c>
      <c r="L58" s="36"/>
      <c r="M58" s="46" t="s">
        <v>102</v>
      </c>
      <c r="N58" s="46" t="s">
        <v>102</v>
      </c>
      <c r="O58" s="46" t="s">
        <v>102</v>
      </c>
      <c r="P58" s="46" t="s">
        <v>102</v>
      </c>
      <c r="Q58" s="46" t="s">
        <v>102</v>
      </c>
      <c r="R58" s="46" t="s">
        <v>102</v>
      </c>
      <c r="S58" s="47">
        <v>0</v>
      </c>
      <c r="T58" s="36"/>
      <c r="U58" s="35"/>
      <c r="V58" s="35"/>
      <c r="W58" s="18"/>
      <c r="X58" s="18"/>
      <c r="Y58" s="18"/>
      <c r="Z58" s="18"/>
    </row>
    <row r="59" spans="1:26" ht="15.75" thickBot="1" x14ac:dyDescent="0.3">
      <c r="A59" s="41"/>
      <c r="B59" s="35"/>
      <c r="C59" s="43"/>
      <c r="D59" s="35"/>
      <c r="E59" s="35"/>
      <c r="F59" s="35"/>
      <c r="G59" s="42" t="s">
        <v>102</v>
      </c>
      <c r="H59" s="35"/>
      <c r="I59" s="36"/>
      <c r="J59" s="42" t="s">
        <v>102</v>
      </c>
      <c r="K59" s="42" t="s">
        <v>102</v>
      </c>
      <c r="L59" s="36"/>
      <c r="M59" s="46" t="s">
        <v>102</v>
      </c>
      <c r="N59" s="46" t="s">
        <v>102</v>
      </c>
      <c r="O59" s="46" t="s">
        <v>102</v>
      </c>
      <c r="P59" s="46" t="s">
        <v>102</v>
      </c>
      <c r="Q59" s="46" t="s">
        <v>102</v>
      </c>
      <c r="R59" s="46" t="s">
        <v>102</v>
      </c>
      <c r="S59" s="47">
        <v>0</v>
      </c>
      <c r="T59" s="36"/>
      <c r="U59" s="35"/>
      <c r="V59" s="35"/>
      <c r="W59" s="18"/>
      <c r="X59" s="18"/>
      <c r="Y59" s="18"/>
      <c r="Z59" s="18"/>
    </row>
    <row r="60" spans="1:26" ht="15.75" thickBot="1" x14ac:dyDescent="0.3">
      <c r="A60" s="41"/>
      <c r="B60" s="35"/>
      <c r="C60" s="43"/>
      <c r="D60" s="35"/>
      <c r="E60" s="35"/>
      <c r="F60" s="35"/>
      <c r="G60" s="42" t="s">
        <v>102</v>
      </c>
      <c r="H60" s="35"/>
      <c r="I60" s="36"/>
      <c r="J60" s="42" t="s">
        <v>102</v>
      </c>
      <c r="K60" s="42" t="s">
        <v>102</v>
      </c>
      <c r="L60" s="36"/>
      <c r="M60" s="46" t="s">
        <v>102</v>
      </c>
      <c r="N60" s="46" t="s">
        <v>102</v>
      </c>
      <c r="O60" s="46" t="s">
        <v>102</v>
      </c>
      <c r="P60" s="46" t="s">
        <v>102</v>
      </c>
      <c r="Q60" s="46" t="s">
        <v>102</v>
      </c>
      <c r="R60" s="46" t="s">
        <v>102</v>
      </c>
      <c r="S60" s="47">
        <v>0</v>
      </c>
      <c r="T60" s="36"/>
      <c r="U60" s="35"/>
      <c r="V60" s="35"/>
      <c r="W60" s="18"/>
      <c r="X60" s="18"/>
      <c r="Y60" s="18"/>
      <c r="Z60" s="18"/>
    </row>
    <row r="61" spans="1:26" ht="15.75" thickBot="1" x14ac:dyDescent="0.3">
      <c r="A61" s="41"/>
      <c r="B61" s="35"/>
      <c r="C61" s="43"/>
      <c r="D61" s="35"/>
      <c r="E61" s="35"/>
      <c r="F61" s="35"/>
      <c r="G61" s="42" t="s">
        <v>102</v>
      </c>
      <c r="H61" s="35"/>
      <c r="I61" s="36"/>
      <c r="J61" s="42" t="s">
        <v>102</v>
      </c>
      <c r="K61" s="42" t="s">
        <v>102</v>
      </c>
      <c r="L61" s="36"/>
      <c r="M61" s="46" t="s">
        <v>102</v>
      </c>
      <c r="N61" s="46" t="s">
        <v>102</v>
      </c>
      <c r="O61" s="46" t="s">
        <v>102</v>
      </c>
      <c r="P61" s="46" t="s">
        <v>102</v>
      </c>
      <c r="Q61" s="46" t="s">
        <v>102</v>
      </c>
      <c r="R61" s="46" t="s">
        <v>102</v>
      </c>
      <c r="S61" s="47">
        <v>0</v>
      </c>
      <c r="T61" s="36"/>
      <c r="U61" s="35"/>
      <c r="V61" s="35"/>
      <c r="W61" s="18"/>
      <c r="X61" s="18"/>
      <c r="Y61" s="18"/>
      <c r="Z61" s="18"/>
    </row>
    <row r="62" spans="1:26" ht="15.75" thickBot="1" x14ac:dyDescent="0.3">
      <c r="A62" s="41"/>
      <c r="B62" s="35"/>
      <c r="C62" s="43"/>
      <c r="D62" s="35"/>
      <c r="E62" s="35"/>
      <c r="F62" s="35"/>
      <c r="G62" s="42" t="s">
        <v>102</v>
      </c>
      <c r="H62" s="35"/>
      <c r="I62" s="36"/>
      <c r="J62" s="42" t="s">
        <v>102</v>
      </c>
      <c r="K62" s="42" t="s">
        <v>102</v>
      </c>
      <c r="L62" s="36"/>
      <c r="M62" s="46" t="s">
        <v>102</v>
      </c>
      <c r="N62" s="46" t="s">
        <v>102</v>
      </c>
      <c r="O62" s="46" t="s">
        <v>102</v>
      </c>
      <c r="P62" s="46" t="s">
        <v>102</v>
      </c>
      <c r="Q62" s="46" t="s">
        <v>102</v>
      </c>
      <c r="R62" s="46" t="s">
        <v>102</v>
      </c>
      <c r="S62" s="47">
        <v>0</v>
      </c>
      <c r="T62" s="36"/>
      <c r="U62" s="35"/>
      <c r="V62" s="35"/>
      <c r="W62" s="18"/>
      <c r="X62" s="18"/>
      <c r="Y62" s="18"/>
      <c r="Z62" s="18"/>
    </row>
    <row r="63" spans="1:26" ht="15.75" thickBot="1" x14ac:dyDescent="0.3">
      <c r="A63" s="41"/>
      <c r="B63" s="35"/>
      <c r="C63" s="43"/>
      <c r="D63" s="35"/>
      <c r="E63" s="35"/>
      <c r="F63" s="35"/>
      <c r="G63" s="42" t="s">
        <v>102</v>
      </c>
      <c r="H63" s="35"/>
      <c r="I63" s="36"/>
      <c r="J63" s="42" t="s">
        <v>102</v>
      </c>
      <c r="K63" s="42" t="s">
        <v>102</v>
      </c>
      <c r="L63" s="36"/>
      <c r="M63" s="46" t="s">
        <v>102</v>
      </c>
      <c r="N63" s="46" t="s">
        <v>102</v>
      </c>
      <c r="O63" s="46" t="s">
        <v>102</v>
      </c>
      <c r="P63" s="46" t="s">
        <v>102</v>
      </c>
      <c r="Q63" s="46" t="s">
        <v>102</v>
      </c>
      <c r="R63" s="46" t="s">
        <v>102</v>
      </c>
      <c r="S63" s="47">
        <v>0</v>
      </c>
      <c r="T63" s="36"/>
      <c r="U63" s="35"/>
      <c r="V63" s="35"/>
      <c r="W63" s="18"/>
      <c r="X63" s="18"/>
      <c r="Y63" s="18"/>
      <c r="Z63" s="18"/>
    </row>
    <row r="64" spans="1:26" ht="15.75" thickBot="1" x14ac:dyDescent="0.3">
      <c r="A64" s="41"/>
      <c r="B64" s="35"/>
      <c r="C64" s="43"/>
      <c r="D64" s="35"/>
      <c r="E64" s="35"/>
      <c r="F64" s="35"/>
      <c r="G64" s="42" t="s">
        <v>102</v>
      </c>
      <c r="H64" s="35"/>
      <c r="I64" s="36"/>
      <c r="J64" s="42" t="s">
        <v>102</v>
      </c>
      <c r="K64" s="42" t="s">
        <v>102</v>
      </c>
      <c r="L64" s="36"/>
      <c r="M64" s="46" t="s">
        <v>102</v>
      </c>
      <c r="N64" s="46" t="s">
        <v>102</v>
      </c>
      <c r="O64" s="46" t="s">
        <v>102</v>
      </c>
      <c r="P64" s="46" t="s">
        <v>102</v>
      </c>
      <c r="Q64" s="46" t="s">
        <v>102</v>
      </c>
      <c r="R64" s="46" t="s">
        <v>102</v>
      </c>
      <c r="S64" s="47">
        <v>0</v>
      </c>
      <c r="T64" s="36"/>
      <c r="U64" s="35"/>
      <c r="V64" s="35"/>
      <c r="W64" s="18"/>
      <c r="X64" s="18"/>
      <c r="Y64" s="18"/>
      <c r="Z64" s="18"/>
    </row>
    <row r="65" spans="1:26" ht="15.75" thickBot="1" x14ac:dyDescent="0.3">
      <c r="A65" s="41"/>
      <c r="B65" s="35"/>
      <c r="C65" s="43"/>
      <c r="D65" s="35"/>
      <c r="E65" s="35"/>
      <c r="F65" s="35"/>
      <c r="G65" s="42" t="s">
        <v>102</v>
      </c>
      <c r="H65" s="35"/>
      <c r="I65" s="36"/>
      <c r="J65" s="42" t="s">
        <v>102</v>
      </c>
      <c r="K65" s="42" t="s">
        <v>102</v>
      </c>
      <c r="L65" s="36"/>
      <c r="M65" s="46" t="s">
        <v>102</v>
      </c>
      <c r="N65" s="46" t="s">
        <v>102</v>
      </c>
      <c r="O65" s="46" t="s">
        <v>102</v>
      </c>
      <c r="P65" s="46" t="s">
        <v>102</v>
      </c>
      <c r="Q65" s="46" t="s">
        <v>102</v>
      </c>
      <c r="R65" s="46" t="s">
        <v>102</v>
      </c>
      <c r="S65" s="47">
        <v>0</v>
      </c>
      <c r="T65" s="36"/>
      <c r="U65" s="35"/>
      <c r="V65" s="35"/>
      <c r="W65" s="18"/>
      <c r="X65" s="18"/>
      <c r="Y65" s="18"/>
      <c r="Z65" s="18"/>
    </row>
    <row r="66" spans="1:26" ht="15.75" thickBot="1" x14ac:dyDescent="0.3">
      <c r="A66" s="41"/>
      <c r="B66" s="35"/>
      <c r="C66" s="43"/>
      <c r="D66" s="35"/>
      <c r="E66" s="35"/>
      <c r="F66" s="35"/>
      <c r="G66" s="42" t="s">
        <v>102</v>
      </c>
      <c r="H66" s="35"/>
      <c r="I66" s="36"/>
      <c r="J66" s="42" t="s">
        <v>102</v>
      </c>
      <c r="K66" s="42" t="s">
        <v>102</v>
      </c>
      <c r="L66" s="36"/>
      <c r="M66" s="46" t="s">
        <v>102</v>
      </c>
      <c r="N66" s="46" t="s">
        <v>102</v>
      </c>
      <c r="O66" s="46" t="s">
        <v>102</v>
      </c>
      <c r="P66" s="46" t="s">
        <v>102</v>
      </c>
      <c r="Q66" s="46" t="s">
        <v>102</v>
      </c>
      <c r="R66" s="46" t="s">
        <v>102</v>
      </c>
      <c r="S66" s="47">
        <v>0</v>
      </c>
      <c r="T66" s="36"/>
      <c r="U66" s="35"/>
      <c r="V66" s="35"/>
      <c r="W66" s="18"/>
      <c r="X66" s="18"/>
      <c r="Y66" s="18"/>
      <c r="Z66" s="18"/>
    </row>
    <row r="67" spans="1:26" ht="15.75" thickBot="1" x14ac:dyDescent="0.3">
      <c r="A67" s="41"/>
      <c r="B67" s="35"/>
      <c r="C67" s="43"/>
      <c r="D67" s="35"/>
      <c r="E67" s="35"/>
      <c r="F67" s="35"/>
      <c r="G67" s="42" t="s">
        <v>102</v>
      </c>
      <c r="H67" s="35"/>
      <c r="I67" s="36"/>
      <c r="J67" s="42" t="s">
        <v>102</v>
      </c>
      <c r="K67" s="42" t="s">
        <v>102</v>
      </c>
      <c r="L67" s="36"/>
      <c r="M67" s="46" t="s">
        <v>102</v>
      </c>
      <c r="N67" s="46" t="s">
        <v>102</v>
      </c>
      <c r="O67" s="46" t="s">
        <v>102</v>
      </c>
      <c r="P67" s="46" t="s">
        <v>102</v>
      </c>
      <c r="Q67" s="46" t="s">
        <v>102</v>
      </c>
      <c r="R67" s="46" t="s">
        <v>102</v>
      </c>
      <c r="S67" s="47">
        <v>0</v>
      </c>
      <c r="T67" s="36"/>
      <c r="U67" s="35"/>
      <c r="V67" s="35"/>
      <c r="W67" s="18"/>
      <c r="X67" s="18"/>
      <c r="Y67" s="18"/>
      <c r="Z67" s="18"/>
    </row>
    <row r="68" spans="1:26" ht="15.75" thickBot="1" x14ac:dyDescent="0.3">
      <c r="A68" s="41"/>
      <c r="B68" s="35"/>
      <c r="C68" s="43"/>
      <c r="D68" s="35"/>
      <c r="E68" s="35"/>
      <c r="F68" s="35"/>
      <c r="G68" s="42" t="s">
        <v>102</v>
      </c>
      <c r="H68" s="35"/>
      <c r="I68" s="36"/>
      <c r="J68" s="42" t="s">
        <v>102</v>
      </c>
      <c r="K68" s="42" t="s">
        <v>102</v>
      </c>
      <c r="L68" s="36"/>
      <c r="M68" s="46" t="s">
        <v>102</v>
      </c>
      <c r="N68" s="46" t="s">
        <v>102</v>
      </c>
      <c r="O68" s="46" t="s">
        <v>102</v>
      </c>
      <c r="P68" s="46" t="s">
        <v>102</v>
      </c>
      <c r="Q68" s="46" t="s">
        <v>102</v>
      </c>
      <c r="R68" s="46" t="s">
        <v>102</v>
      </c>
      <c r="S68" s="47">
        <v>0</v>
      </c>
      <c r="T68" s="36"/>
      <c r="U68" s="35"/>
      <c r="V68" s="35"/>
      <c r="W68" s="18"/>
      <c r="X68" s="18"/>
      <c r="Y68" s="18"/>
      <c r="Z68" s="18"/>
    </row>
    <row r="69" spans="1:26" ht="15.75" thickBot="1" x14ac:dyDescent="0.3">
      <c r="A69" s="41"/>
      <c r="B69" s="35"/>
      <c r="C69" s="43"/>
      <c r="D69" s="35"/>
      <c r="E69" s="35"/>
      <c r="F69" s="35"/>
      <c r="G69" s="42" t="s">
        <v>102</v>
      </c>
      <c r="H69" s="35"/>
      <c r="I69" s="36"/>
      <c r="J69" s="42" t="s">
        <v>102</v>
      </c>
      <c r="K69" s="42" t="s">
        <v>102</v>
      </c>
      <c r="L69" s="36"/>
      <c r="M69" s="46" t="s">
        <v>102</v>
      </c>
      <c r="N69" s="46" t="s">
        <v>102</v>
      </c>
      <c r="O69" s="46" t="s">
        <v>102</v>
      </c>
      <c r="P69" s="46" t="s">
        <v>102</v>
      </c>
      <c r="Q69" s="46" t="s">
        <v>102</v>
      </c>
      <c r="R69" s="46" t="s">
        <v>102</v>
      </c>
      <c r="S69" s="47">
        <v>0</v>
      </c>
      <c r="T69" s="36"/>
      <c r="U69" s="35"/>
      <c r="V69" s="35"/>
      <c r="W69" s="18"/>
      <c r="X69" s="18"/>
      <c r="Y69" s="18"/>
      <c r="Z69" s="18"/>
    </row>
    <row r="70" spans="1:26" ht="15.75" thickBot="1" x14ac:dyDescent="0.3">
      <c r="A70" s="41"/>
      <c r="B70" s="35"/>
      <c r="C70" s="43"/>
      <c r="D70" s="35"/>
      <c r="E70" s="35"/>
      <c r="F70" s="35"/>
      <c r="G70" s="42" t="s">
        <v>102</v>
      </c>
      <c r="H70" s="35"/>
      <c r="I70" s="36"/>
      <c r="J70" s="42" t="s">
        <v>102</v>
      </c>
      <c r="K70" s="42" t="s">
        <v>102</v>
      </c>
      <c r="L70" s="36"/>
      <c r="M70" s="46" t="s">
        <v>102</v>
      </c>
      <c r="N70" s="46" t="s">
        <v>102</v>
      </c>
      <c r="O70" s="46" t="s">
        <v>102</v>
      </c>
      <c r="P70" s="46" t="s">
        <v>102</v>
      </c>
      <c r="Q70" s="46" t="s">
        <v>102</v>
      </c>
      <c r="R70" s="46" t="s">
        <v>102</v>
      </c>
      <c r="S70" s="47">
        <v>0</v>
      </c>
      <c r="T70" s="36"/>
      <c r="U70" s="35"/>
      <c r="V70" s="35"/>
      <c r="W70" s="18"/>
      <c r="X70" s="18"/>
      <c r="Y70" s="18"/>
      <c r="Z70" s="18"/>
    </row>
    <row r="71" spans="1:26" ht="15.75" thickBot="1" x14ac:dyDescent="0.3">
      <c r="A71" s="41"/>
      <c r="B71" s="35"/>
      <c r="C71" s="43"/>
      <c r="D71" s="35"/>
      <c r="E71" s="35"/>
      <c r="F71" s="35"/>
      <c r="G71" s="42" t="s">
        <v>102</v>
      </c>
      <c r="H71" s="35"/>
      <c r="I71" s="36"/>
      <c r="J71" s="42" t="s">
        <v>102</v>
      </c>
      <c r="K71" s="42" t="s">
        <v>102</v>
      </c>
      <c r="L71" s="36"/>
      <c r="M71" s="46" t="s">
        <v>102</v>
      </c>
      <c r="N71" s="46" t="s">
        <v>102</v>
      </c>
      <c r="O71" s="46" t="s">
        <v>102</v>
      </c>
      <c r="P71" s="46" t="s">
        <v>102</v>
      </c>
      <c r="Q71" s="46" t="s">
        <v>102</v>
      </c>
      <c r="R71" s="46" t="s">
        <v>102</v>
      </c>
      <c r="S71" s="47">
        <v>0</v>
      </c>
      <c r="T71" s="36"/>
      <c r="U71" s="35"/>
      <c r="V71" s="35"/>
      <c r="W71" s="18"/>
      <c r="X71" s="18"/>
      <c r="Y71" s="18"/>
      <c r="Z71" s="18"/>
    </row>
    <row r="72" spans="1:26" ht="15.75" thickBot="1" x14ac:dyDescent="0.3">
      <c r="A72" s="41"/>
      <c r="B72" s="35"/>
      <c r="C72" s="43"/>
      <c r="D72" s="35"/>
      <c r="E72" s="35"/>
      <c r="F72" s="35"/>
      <c r="G72" s="42" t="s">
        <v>102</v>
      </c>
      <c r="H72" s="35"/>
      <c r="I72" s="36"/>
      <c r="J72" s="42" t="s">
        <v>102</v>
      </c>
      <c r="K72" s="42" t="s">
        <v>102</v>
      </c>
      <c r="L72" s="36"/>
      <c r="M72" s="46" t="s">
        <v>102</v>
      </c>
      <c r="N72" s="46" t="s">
        <v>102</v>
      </c>
      <c r="O72" s="46" t="s">
        <v>102</v>
      </c>
      <c r="P72" s="46" t="s">
        <v>102</v>
      </c>
      <c r="Q72" s="46" t="s">
        <v>102</v>
      </c>
      <c r="R72" s="46" t="s">
        <v>102</v>
      </c>
      <c r="S72" s="47">
        <v>0</v>
      </c>
      <c r="T72" s="36"/>
      <c r="U72" s="35"/>
      <c r="V72" s="35"/>
      <c r="W72" s="18"/>
      <c r="X72" s="18"/>
      <c r="Y72" s="18"/>
      <c r="Z72" s="18"/>
    </row>
    <row r="73" spans="1:26" ht="15.75" thickBot="1" x14ac:dyDescent="0.3">
      <c r="A73" s="41"/>
      <c r="B73" s="35"/>
      <c r="C73" s="43"/>
      <c r="D73" s="35"/>
      <c r="E73" s="35"/>
      <c r="F73" s="35"/>
      <c r="G73" s="42" t="s">
        <v>102</v>
      </c>
      <c r="H73" s="35"/>
      <c r="I73" s="36"/>
      <c r="J73" s="42" t="s">
        <v>102</v>
      </c>
      <c r="K73" s="42" t="s">
        <v>102</v>
      </c>
      <c r="L73" s="36"/>
      <c r="M73" s="46" t="s">
        <v>102</v>
      </c>
      <c r="N73" s="46" t="s">
        <v>102</v>
      </c>
      <c r="O73" s="46" t="s">
        <v>102</v>
      </c>
      <c r="P73" s="46" t="s">
        <v>102</v>
      </c>
      <c r="Q73" s="46" t="s">
        <v>102</v>
      </c>
      <c r="R73" s="46" t="s">
        <v>102</v>
      </c>
      <c r="S73" s="47">
        <v>0</v>
      </c>
      <c r="T73" s="36"/>
      <c r="U73" s="35"/>
      <c r="V73" s="35"/>
      <c r="W73" s="18"/>
      <c r="X73" s="18"/>
      <c r="Y73" s="18"/>
      <c r="Z73" s="18"/>
    </row>
    <row r="74" spans="1:26" ht="15.75" thickBot="1" x14ac:dyDescent="0.3">
      <c r="A74" s="41"/>
      <c r="B74" s="35"/>
      <c r="C74" s="43"/>
      <c r="D74" s="35"/>
      <c r="E74" s="35"/>
      <c r="F74" s="35"/>
      <c r="G74" s="42" t="s">
        <v>102</v>
      </c>
      <c r="H74" s="35"/>
      <c r="I74" s="36"/>
      <c r="J74" s="42" t="s">
        <v>102</v>
      </c>
      <c r="K74" s="42" t="s">
        <v>102</v>
      </c>
      <c r="L74" s="36"/>
      <c r="M74" s="46" t="s">
        <v>102</v>
      </c>
      <c r="N74" s="46" t="s">
        <v>102</v>
      </c>
      <c r="O74" s="46" t="s">
        <v>102</v>
      </c>
      <c r="P74" s="46" t="s">
        <v>102</v>
      </c>
      <c r="Q74" s="46" t="s">
        <v>102</v>
      </c>
      <c r="R74" s="46" t="s">
        <v>102</v>
      </c>
      <c r="S74" s="47">
        <v>0</v>
      </c>
      <c r="T74" s="36"/>
      <c r="U74" s="35"/>
      <c r="V74" s="35"/>
      <c r="W74" s="18"/>
      <c r="X74" s="18"/>
      <c r="Y74" s="18"/>
      <c r="Z74" s="18"/>
    </row>
    <row r="75" spans="1:26" ht="15.75" thickBot="1" x14ac:dyDescent="0.3">
      <c r="A75" s="41"/>
      <c r="B75" s="35"/>
      <c r="C75" s="43"/>
      <c r="D75" s="35"/>
      <c r="E75" s="35"/>
      <c r="F75" s="35"/>
      <c r="G75" s="42" t="s">
        <v>102</v>
      </c>
      <c r="H75" s="35"/>
      <c r="I75" s="36"/>
      <c r="J75" s="42" t="s">
        <v>102</v>
      </c>
      <c r="K75" s="42" t="s">
        <v>102</v>
      </c>
      <c r="L75" s="36"/>
      <c r="M75" s="46" t="s">
        <v>102</v>
      </c>
      <c r="N75" s="46" t="s">
        <v>102</v>
      </c>
      <c r="O75" s="46" t="s">
        <v>102</v>
      </c>
      <c r="P75" s="46" t="s">
        <v>102</v>
      </c>
      <c r="Q75" s="46" t="s">
        <v>102</v>
      </c>
      <c r="R75" s="46" t="s">
        <v>102</v>
      </c>
      <c r="S75" s="47">
        <v>0</v>
      </c>
      <c r="T75" s="36"/>
      <c r="U75" s="35"/>
      <c r="V75" s="35"/>
      <c r="W75" s="18"/>
      <c r="X75" s="18"/>
      <c r="Y75" s="18"/>
      <c r="Z75" s="18"/>
    </row>
    <row r="76" spans="1:26" ht="15.75" thickBot="1" x14ac:dyDescent="0.3">
      <c r="A76" s="41"/>
      <c r="B76" s="35"/>
      <c r="C76" s="43"/>
      <c r="D76" s="35"/>
      <c r="E76" s="35"/>
      <c r="F76" s="35"/>
      <c r="G76" s="42" t="s">
        <v>102</v>
      </c>
      <c r="H76" s="35"/>
      <c r="I76" s="36"/>
      <c r="J76" s="42" t="s">
        <v>102</v>
      </c>
      <c r="K76" s="42" t="s">
        <v>102</v>
      </c>
      <c r="L76" s="36"/>
      <c r="M76" s="46" t="s">
        <v>102</v>
      </c>
      <c r="N76" s="46" t="s">
        <v>102</v>
      </c>
      <c r="O76" s="46" t="s">
        <v>102</v>
      </c>
      <c r="P76" s="46" t="s">
        <v>102</v>
      </c>
      <c r="Q76" s="46" t="s">
        <v>102</v>
      </c>
      <c r="R76" s="46" t="s">
        <v>102</v>
      </c>
      <c r="S76" s="47">
        <v>0</v>
      </c>
      <c r="T76" s="36"/>
      <c r="U76" s="35"/>
      <c r="V76" s="35"/>
      <c r="W76" s="18"/>
      <c r="X76" s="18"/>
      <c r="Y76" s="18"/>
      <c r="Z76" s="18"/>
    </row>
    <row r="77" spans="1:26" ht="15.75" thickBot="1" x14ac:dyDescent="0.3">
      <c r="A77" s="41"/>
      <c r="B77" s="35"/>
      <c r="C77" s="43"/>
      <c r="D77" s="35"/>
      <c r="E77" s="35"/>
      <c r="F77" s="35"/>
      <c r="G77" s="42" t="s">
        <v>102</v>
      </c>
      <c r="H77" s="35"/>
      <c r="I77" s="36"/>
      <c r="J77" s="42" t="s">
        <v>102</v>
      </c>
      <c r="K77" s="42" t="s">
        <v>102</v>
      </c>
      <c r="L77" s="36"/>
      <c r="M77" s="46" t="s">
        <v>102</v>
      </c>
      <c r="N77" s="46" t="s">
        <v>102</v>
      </c>
      <c r="O77" s="46" t="s">
        <v>102</v>
      </c>
      <c r="P77" s="46" t="s">
        <v>102</v>
      </c>
      <c r="Q77" s="46" t="s">
        <v>102</v>
      </c>
      <c r="R77" s="46" t="s">
        <v>102</v>
      </c>
      <c r="S77" s="47">
        <v>0</v>
      </c>
      <c r="T77" s="36"/>
      <c r="U77" s="35"/>
      <c r="V77" s="35"/>
      <c r="W77" s="18"/>
      <c r="X77" s="18"/>
      <c r="Y77" s="18"/>
      <c r="Z77" s="18"/>
    </row>
    <row r="78" spans="1:26" ht="15.75" thickBot="1" x14ac:dyDescent="0.3">
      <c r="A78" s="41"/>
      <c r="B78" s="35"/>
      <c r="C78" s="43"/>
      <c r="D78" s="35"/>
      <c r="E78" s="35"/>
      <c r="F78" s="35"/>
      <c r="G78" s="42" t="s">
        <v>102</v>
      </c>
      <c r="H78" s="35"/>
      <c r="I78" s="36"/>
      <c r="J78" s="42" t="s">
        <v>102</v>
      </c>
      <c r="K78" s="42" t="s">
        <v>102</v>
      </c>
      <c r="L78" s="36"/>
      <c r="M78" s="46" t="s">
        <v>102</v>
      </c>
      <c r="N78" s="46" t="s">
        <v>102</v>
      </c>
      <c r="O78" s="46" t="s">
        <v>102</v>
      </c>
      <c r="P78" s="46" t="s">
        <v>102</v>
      </c>
      <c r="Q78" s="46" t="s">
        <v>102</v>
      </c>
      <c r="R78" s="46" t="s">
        <v>102</v>
      </c>
      <c r="S78" s="47">
        <v>0</v>
      </c>
      <c r="T78" s="36"/>
      <c r="U78" s="35"/>
      <c r="V78" s="35"/>
      <c r="W78" s="18"/>
      <c r="X78" s="18"/>
      <c r="Y78" s="18"/>
      <c r="Z78" s="18"/>
    </row>
    <row r="79" spans="1:26" ht="15.75" thickBot="1" x14ac:dyDescent="0.3">
      <c r="A79" s="41"/>
      <c r="B79" s="35"/>
      <c r="C79" s="43"/>
      <c r="D79" s="35"/>
      <c r="E79" s="35"/>
      <c r="F79" s="35"/>
      <c r="G79" s="42" t="s">
        <v>102</v>
      </c>
      <c r="H79" s="35"/>
      <c r="I79" s="36"/>
      <c r="J79" s="42" t="s">
        <v>102</v>
      </c>
      <c r="K79" s="42" t="s">
        <v>102</v>
      </c>
      <c r="L79" s="36"/>
      <c r="M79" s="46" t="s">
        <v>102</v>
      </c>
      <c r="N79" s="46" t="s">
        <v>102</v>
      </c>
      <c r="O79" s="46" t="s">
        <v>102</v>
      </c>
      <c r="P79" s="46" t="s">
        <v>102</v>
      </c>
      <c r="Q79" s="46" t="s">
        <v>102</v>
      </c>
      <c r="R79" s="46" t="s">
        <v>102</v>
      </c>
      <c r="S79" s="47">
        <v>0</v>
      </c>
      <c r="T79" s="36"/>
      <c r="U79" s="35"/>
      <c r="V79" s="35"/>
      <c r="W79" s="18"/>
      <c r="X79" s="18"/>
      <c r="Y79" s="18"/>
      <c r="Z79" s="18"/>
    </row>
    <row r="80" spans="1:26" ht="15.75" thickBot="1" x14ac:dyDescent="0.3">
      <c r="A80" s="41"/>
      <c r="B80" s="35"/>
      <c r="C80" s="43"/>
      <c r="D80" s="35"/>
      <c r="E80" s="35"/>
      <c r="F80" s="35"/>
      <c r="G80" s="42" t="s">
        <v>102</v>
      </c>
      <c r="H80" s="35"/>
      <c r="I80" s="36"/>
      <c r="J80" s="42" t="s">
        <v>102</v>
      </c>
      <c r="K80" s="42" t="s">
        <v>102</v>
      </c>
      <c r="L80" s="36"/>
      <c r="M80" s="46" t="s">
        <v>102</v>
      </c>
      <c r="N80" s="46" t="s">
        <v>102</v>
      </c>
      <c r="O80" s="46" t="s">
        <v>102</v>
      </c>
      <c r="P80" s="46" t="s">
        <v>102</v>
      </c>
      <c r="Q80" s="46" t="s">
        <v>102</v>
      </c>
      <c r="R80" s="46" t="s">
        <v>102</v>
      </c>
      <c r="S80" s="47">
        <v>0</v>
      </c>
      <c r="T80" s="36"/>
      <c r="U80" s="35"/>
      <c r="V80" s="35"/>
      <c r="W80" s="18"/>
      <c r="X80" s="18"/>
      <c r="Y80" s="18"/>
      <c r="Z80" s="18"/>
    </row>
    <row r="81" spans="1:26" ht="15.75" thickBot="1" x14ac:dyDescent="0.3">
      <c r="A81" s="41"/>
      <c r="B81" s="35"/>
      <c r="C81" s="43"/>
      <c r="D81" s="35"/>
      <c r="E81" s="35"/>
      <c r="F81" s="35"/>
      <c r="G81" s="42" t="s">
        <v>102</v>
      </c>
      <c r="H81" s="35"/>
      <c r="I81" s="36"/>
      <c r="J81" s="42" t="s">
        <v>102</v>
      </c>
      <c r="K81" s="42" t="s">
        <v>102</v>
      </c>
      <c r="L81" s="36"/>
      <c r="M81" s="46" t="s">
        <v>102</v>
      </c>
      <c r="N81" s="46" t="s">
        <v>102</v>
      </c>
      <c r="O81" s="46" t="s">
        <v>102</v>
      </c>
      <c r="P81" s="46" t="s">
        <v>102</v>
      </c>
      <c r="Q81" s="46" t="s">
        <v>102</v>
      </c>
      <c r="R81" s="46" t="s">
        <v>102</v>
      </c>
      <c r="S81" s="47">
        <v>0</v>
      </c>
      <c r="T81" s="36"/>
      <c r="U81" s="35"/>
      <c r="V81" s="35"/>
      <c r="W81" s="18"/>
      <c r="X81" s="18"/>
      <c r="Y81" s="18"/>
      <c r="Z81" s="18"/>
    </row>
    <row r="82" spans="1:26" ht="15.75" thickBot="1" x14ac:dyDescent="0.3">
      <c r="A82" s="41"/>
      <c r="B82" s="35"/>
      <c r="C82" s="43"/>
      <c r="D82" s="35"/>
      <c r="E82" s="35"/>
      <c r="F82" s="35"/>
      <c r="G82" s="42" t="s">
        <v>102</v>
      </c>
      <c r="H82" s="35"/>
      <c r="I82" s="36"/>
      <c r="J82" s="42" t="s">
        <v>102</v>
      </c>
      <c r="K82" s="42" t="s">
        <v>102</v>
      </c>
      <c r="L82" s="36"/>
      <c r="M82" s="46" t="s">
        <v>102</v>
      </c>
      <c r="N82" s="46" t="s">
        <v>102</v>
      </c>
      <c r="O82" s="46" t="s">
        <v>102</v>
      </c>
      <c r="P82" s="46" t="s">
        <v>102</v>
      </c>
      <c r="Q82" s="46" t="s">
        <v>102</v>
      </c>
      <c r="R82" s="46" t="s">
        <v>102</v>
      </c>
      <c r="S82" s="47">
        <v>0</v>
      </c>
      <c r="T82" s="36"/>
      <c r="U82" s="35"/>
      <c r="V82" s="35"/>
      <c r="W82" s="18"/>
      <c r="X82" s="18"/>
      <c r="Y82" s="18"/>
      <c r="Z82" s="18"/>
    </row>
    <row r="83" spans="1:26" ht="15.75" thickBot="1" x14ac:dyDescent="0.3">
      <c r="A83" s="41"/>
      <c r="B83" s="35"/>
      <c r="C83" s="43"/>
      <c r="D83" s="35"/>
      <c r="E83" s="35"/>
      <c r="F83" s="35"/>
      <c r="G83" s="42" t="s">
        <v>102</v>
      </c>
      <c r="H83" s="35"/>
      <c r="I83" s="36"/>
      <c r="J83" s="42" t="s">
        <v>102</v>
      </c>
      <c r="K83" s="42" t="s">
        <v>102</v>
      </c>
      <c r="L83" s="36"/>
      <c r="M83" s="46" t="s">
        <v>102</v>
      </c>
      <c r="N83" s="46" t="s">
        <v>102</v>
      </c>
      <c r="O83" s="46" t="s">
        <v>102</v>
      </c>
      <c r="P83" s="46" t="s">
        <v>102</v>
      </c>
      <c r="Q83" s="46" t="s">
        <v>102</v>
      </c>
      <c r="R83" s="46" t="s">
        <v>102</v>
      </c>
      <c r="S83" s="47">
        <v>0</v>
      </c>
      <c r="T83" s="36"/>
      <c r="U83" s="35"/>
      <c r="V83" s="35"/>
      <c r="W83" s="18"/>
      <c r="X83" s="18"/>
      <c r="Y83" s="18"/>
      <c r="Z83" s="18"/>
    </row>
    <row r="84" spans="1:26" ht="15.75" thickBot="1" x14ac:dyDescent="0.3">
      <c r="A84" s="41"/>
      <c r="B84" s="35"/>
      <c r="C84" s="43"/>
      <c r="D84" s="35"/>
      <c r="E84" s="35"/>
      <c r="F84" s="35"/>
      <c r="G84" s="42" t="s">
        <v>102</v>
      </c>
      <c r="H84" s="35"/>
      <c r="I84" s="36"/>
      <c r="J84" s="42" t="s">
        <v>102</v>
      </c>
      <c r="K84" s="42" t="s">
        <v>102</v>
      </c>
      <c r="L84" s="36"/>
      <c r="M84" s="46" t="s">
        <v>102</v>
      </c>
      <c r="N84" s="46" t="s">
        <v>102</v>
      </c>
      <c r="O84" s="46" t="s">
        <v>102</v>
      </c>
      <c r="P84" s="46" t="s">
        <v>102</v>
      </c>
      <c r="Q84" s="46" t="s">
        <v>102</v>
      </c>
      <c r="R84" s="46" t="s">
        <v>102</v>
      </c>
      <c r="S84" s="47">
        <v>0</v>
      </c>
      <c r="T84" s="36"/>
      <c r="U84" s="35"/>
      <c r="V84" s="35"/>
      <c r="W84" s="18"/>
      <c r="X84" s="18"/>
      <c r="Y84" s="18"/>
      <c r="Z84" s="18"/>
    </row>
    <row r="85" spans="1:26" ht="15.75" thickBot="1" x14ac:dyDescent="0.3">
      <c r="A85" s="41"/>
      <c r="B85" s="35"/>
      <c r="C85" s="43"/>
      <c r="D85" s="35"/>
      <c r="E85" s="35"/>
      <c r="F85" s="35"/>
      <c r="G85" s="42" t="s">
        <v>102</v>
      </c>
      <c r="H85" s="35"/>
      <c r="I85" s="36"/>
      <c r="J85" s="42" t="s">
        <v>102</v>
      </c>
      <c r="K85" s="42" t="s">
        <v>102</v>
      </c>
      <c r="L85" s="36"/>
      <c r="M85" s="46" t="s">
        <v>102</v>
      </c>
      <c r="N85" s="46" t="s">
        <v>102</v>
      </c>
      <c r="O85" s="46" t="s">
        <v>102</v>
      </c>
      <c r="P85" s="46" t="s">
        <v>102</v>
      </c>
      <c r="Q85" s="46" t="s">
        <v>102</v>
      </c>
      <c r="R85" s="46" t="s">
        <v>102</v>
      </c>
      <c r="S85" s="47">
        <v>0</v>
      </c>
      <c r="T85" s="36"/>
      <c r="U85" s="35"/>
      <c r="V85" s="35"/>
      <c r="W85" s="18"/>
      <c r="X85" s="18"/>
      <c r="Y85" s="18"/>
      <c r="Z85" s="18"/>
    </row>
    <row r="86" spans="1:26" ht="15.75" thickBot="1" x14ac:dyDescent="0.3">
      <c r="A86" s="41"/>
      <c r="B86" s="35"/>
      <c r="C86" s="43"/>
      <c r="D86" s="35"/>
      <c r="E86" s="35"/>
      <c r="F86" s="35"/>
      <c r="G86" s="42" t="s">
        <v>102</v>
      </c>
      <c r="H86" s="35"/>
      <c r="I86" s="36"/>
      <c r="J86" s="42" t="s">
        <v>102</v>
      </c>
      <c r="K86" s="42" t="s">
        <v>102</v>
      </c>
      <c r="L86" s="36"/>
      <c r="M86" s="46" t="s">
        <v>102</v>
      </c>
      <c r="N86" s="46" t="s">
        <v>102</v>
      </c>
      <c r="O86" s="46" t="s">
        <v>102</v>
      </c>
      <c r="P86" s="46" t="s">
        <v>102</v>
      </c>
      <c r="Q86" s="46" t="s">
        <v>102</v>
      </c>
      <c r="R86" s="46" t="s">
        <v>102</v>
      </c>
      <c r="S86" s="47">
        <v>0</v>
      </c>
      <c r="T86" s="36"/>
      <c r="U86" s="35"/>
      <c r="V86" s="35"/>
      <c r="W86" s="18"/>
      <c r="X86" s="18"/>
      <c r="Y86" s="18"/>
      <c r="Z86" s="18"/>
    </row>
    <row r="87" spans="1:26" ht="15.75" thickBot="1" x14ac:dyDescent="0.3">
      <c r="A87" s="41"/>
      <c r="B87" s="35"/>
      <c r="C87" s="43"/>
      <c r="D87" s="35"/>
      <c r="E87" s="35"/>
      <c r="F87" s="35"/>
      <c r="G87" s="42" t="s">
        <v>102</v>
      </c>
      <c r="H87" s="35"/>
      <c r="I87" s="36"/>
      <c r="J87" s="42" t="s">
        <v>102</v>
      </c>
      <c r="K87" s="42" t="s">
        <v>102</v>
      </c>
      <c r="L87" s="36"/>
      <c r="M87" s="46" t="s">
        <v>102</v>
      </c>
      <c r="N87" s="46" t="s">
        <v>102</v>
      </c>
      <c r="O87" s="46" t="s">
        <v>102</v>
      </c>
      <c r="P87" s="46" t="s">
        <v>102</v>
      </c>
      <c r="Q87" s="46" t="s">
        <v>102</v>
      </c>
      <c r="R87" s="46" t="s">
        <v>102</v>
      </c>
      <c r="S87" s="47">
        <v>0</v>
      </c>
      <c r="T87" s="36"/>
      <c r="U87" s="35"/>
      <c r="V87" s="35"/>
      <c r="W87" s="18"/>
      <c r="X87" s="18"/>
      <c r="Y87" s="18"/>
      <c r="Z87" s="18"/>
    </row>
    <row r="88" spans="1:26" ht="15.75" thickBot="1" x14ac:dyDescent="0.3">
      <c r="A88" s="41"/>
      <c r="B88" s="35"/>
      <c r="C88" s="43"/>
      <c r="D88" s="35"/>
      <c r="E88" s="35"/>
      <c r="F88" s="35"/>
      <c r="G88" s="42" t="s">
        <v>102</v>
      </c>
      <c r="H88" s="35"/>
      <c r="I88" s="36"/>
      <c r="J88" s="42" t="s">
        <v>102</v>
      </c>
      <c r="K88" s="42" t="s">
        <v>102</v>
      </c>
      <c r="L88" s="36"/>
      <c r="M88" s="46" t="s">
        <v>102</v>
      </c>
      <c r="N88" s="46" t="s">
        <v>102</v>
      </c>
      <c r="O88" s="46" t="s">
        <v>102</v>
      </c>
      <c r="P88" s="46" t="s">
        <v>102</v>
      </c>
      <c r="Q88" s="46" t="s">
        <v>102</v>
      </c>
      <c r="R88" s="46" t="s">
        <v>102</v>
      </c>
      <c r="S88" s="47">
        <v>0</v>
      </c>
      <c r="T88" s="36"/>
      <c r="U88" s="35"/>
      <c r="V88" s="35"/>
      <c r="W88" s="18"/>
      <c r="X88" s="18"/>
      <c r="Y88" s="18"/>
      <c r="Z88" s="18"/>
    </row>
    <row r="89" spans="1:26" ht="15.75" thickBot="1" x14ac:dyDescent="0.3">
      <c r="A89" s="41"/>
      <c r="B89" s="35"/>
      <c r="C89" s="43"/>
      <c r="D89" s="35"/>
      <c r="E89" s="35"/>
      <c r="F89" s="35"/>
      <c r="G89" s="42" t="s">
        <v>102</v>
      </c>
      <c r="H89" s="35"/>
      <c r="I89" s="36"/>
      <c r="J89" s="42" t="s">
        <v>102</v>
      </c>
      <c r="K89" s="42" t="s">
        <v>102</v>
      </c>
      <c r="L89" s="36"/>
      <c r="M89" s="46" t="s">
        <v>102</v>
      </c>
      <c r="N89" s="46" t="s">
        <v>102</v>
      </c>
      <c r="O89" s="46" t="s">
        <v>102</v>
      </c>
      <c r="P89" s="46" t="s">
        <v>102</v>
      </c>
      <c r="Q89" s="46" t="s">
        <v>102</v>
      </c>
      <c r="R89" s="46" t="s">
        <v>102</v>
      </c>
      <c r="S89" s="47">
        <v>0</v>
      </c>
      <c r="T89" s="36"/>
      <c r="U89" s="35"/>
      <c r="V89" s="35"/>
      <c r="W89" s="18"/>
      <c r="X89" s="18"/>
      <c r="Y89" s="18"/>
      <c r="Z89" s="18"/>
    </row>
    <row r="90" spans="1:26" ht="15.75" thickBot="1" x14ac:dyDescent="0.3">
      <c r="A90" s="41"/>
      <c r="B90" s="35"/>
      <c r="C90" s="43"/>
      <c r="D90" s="35"/>
      <c r="E90" s="35"/>
      <c r="F90" s="35"/>
      <c r="G90" s="42" t="s">
        <v>102</v>
      </c>
      <c r="H90" s="35"/>
      <c r="I90" s="36"/>
      <c r="J90" s="42" t="s">
        <v>102</v>
      </c>
      <c r="K90" s="42" t="s">
        <v>102</v>
      </c>
      <c r="L90" s="36"/>
      <c r="M90" s="46" t="s">
        <v>102</v>
      </c>
      <c r="N90" s="46" t="s">
        <v>102</v>
      </c>
      <c r="O90" s="46" t="s">
        <v>102</v>
      </c>
      <c r="P90" s="46" t="s">
        <v>102</v>
      </c>
      <c r="Q90" s="46" t="s">
        <v>102</v>
      </c>
      <c r="R90" s="46" t="s">
        <v>102</v>
      </c>
      <c r="S90" s="47">
        <v>0</v>
      </c>
      <c r="T90" s="36"/>
      <c r="U90" s="35"/>
      <c r="V90" s="35"/>
      <c r="W90" s="18"/>
      <c r="X90" s="18"/>
      <c r="Y90" s="18"/>
      <c r="Z90" s="18"/>
    </row>
    <row r="91" spans="1:26" ht="15.75" thickBot="1" x14ac:dyDescent="0.3">
      <c r="A91" s="41"/>
      <c r="B91" s="35"/>
      <c r="C91" s="43"/>
      <c r="D91" s="35"/>
      <c r="E91" s="35"/>
      <c r="F91" s="35"/>
      <c r="G91" s="42" t="s">
        <v>102</v>
      </c>
      <c r="H91" s="35"/>
      <c r="I91" s="36"/>
      <c r="J91" s="42" t="s">
        <v>102</v>
      </c>
      <c r="K91" s="42" t="s">
        <v>102</v>
      </c>
      <c r="L91" s="36"/>
      <c r="M91" s="46" t="s">
        <v>102</v>
      </c>
      <c r="N91" s="46" t="s">
        <v>102</v>
      </c>
      <c r="O91" s="46" t="s">
        <v>102</v>
      </c>
      <c r="P91" s="46" t="s">
        <v>102</v>
      </c>
      <c r="Q91" s="46" t="s">
        <v>102</v>
      </c>
      <c r="R91" s="46" t="s">
        <v>102</v>
      </c>
      <c r="S91" s="47">
        <v>0</v>
      </c>
      <c r="T91" s="36"/>
      <c r="U91" s="35"/>
      <c r="V91" s="35"/>
      <c r="W91" s="18"/>
      <c r="X91" s="18"/>
      <c r="Y91" s="18"/>
      <c r="Z91" s="18"/>
    </row>
    <row r="92" spans="1:26" ht="15.75" thickBot="1" x14ac:dyDescent="0.3">
      <c r="A92" s="41"/>
      <c r="B92" s="35"/>
      <c r="C92" s="43"/>
      <c r="D92" s="35"/>
      <c r="E92" s="35"/>
      <c r="F92" s="35"/>
      <c r="G92" s="42" t="s">
        <v>102</v>
      </c>
      <c r="H92" s="35"/>
      <c r="I92" s="36"/>
      <c r="J92" s="42" t="s">
        <v>102</v>
      </c>
      <c r="K92" s="42" t="s">
        <v>102</v>
      </c>
      <c r="L92" s="36"/>
      <c r="M92" s="46" t="s">
        <v>102</v>
      </c>
      <c r="N92" s="46" t="s">
        <v>102</v>
      </c>
      <c r="O92" s="46" t="s">
        <v>102</v>
      </c>
      <c r="P92" s="46" t="s">
        <v>102</v>
      </c>
      <c r="Q92" s="46" t="s">
        <v>102</v>
      </c>
      <c r="R92" s="46" t="s">
        <v>102</v>
      </c>
      <c r="S92" s="47">
        <v>0</v>
      </c>
      <c r="T92" s="36"/>
      <c r="U92" s="35"/>
      <c r="V92" s="35"/>
      <c r="W92" s="18"/>
      <c r="X92" s="18"/>
      <c r="Y92" s="18"/>
      <c r="Z92" s="18"/>
    </row>
    <row r="93" spans="1:26" ht="15.75" thickBot="1" x14ac:dyDescent="0.3">
      <c r="A93" s="41"/>
      <c r="B93" s="35"/>
      <c r="C93" s="43"/>
      <c r="D93" s="35"/>
      <c r="E93" s="35"/>
      <c r="F93" s="35"/>
      <c r="G93" s="42" t="s">
        <v>102</v>
      </c>
      <c r="H93" s="35"/>
      <c r="I93" s="36"/>
      <c r="J93" s="42" t="s">
        <v>102</v>
      </c>
      <c r="K93" s="42" t="s">
        <v>102</v>
      </c>
      <c r="L93" s="36"/>
      <c r="M93" s="46" t="s">
        <v>102</v>
      </c>
      <c r="N93" s="46" t="s">
        <v>102</v>
      </c>
      <c r="O93" s="46" t="s">
        <v>102</v>
      </c>
      <c r="P93" s="46" t="s">
        <v>102</v>
      </c>
      <c r="Q93" s="46" t="s">
        <v>102</v>
      </c>
      <c r="R93" s="46" t="s">
        <v>102</v>
      </c>
      <c r="S93" s="47">
        <v>0</v>
      </c>
      <c r="T93" s="36"/>
      <c r="U93" s="35"/>
      <c r="V93" s="35"/>
      <c r="W93" s="18"/>
      <c r="X93" s="18"/>
      <c r="Y93" s="18"/>
      <c r="Z93" s="18"/>
    </row>
    <row r="94" spans="1:26" ht="15.75" thickBot="1" x14ac:dyDescent="0.3">
      <c r="A94" s="41"/>
      <c r="B94" s="35"/>
      <c r="C94" s="43"/>
      <c r="D94" s="35"/>
      <c r="E94" s="35"/>
      <c r="F94" s="35"/>
      <c r="G94" s="42" t="s">
        <v>102</v>
      </c>
      <c r="H94" s="35"/>
      <c r="I94" s="36"/>
      <c r="J94" s="42" t="s">
        <v>102</v>
      </c>
      <c r="K94" s="42" t="s">
        <v>102</v>
      </c>
      <c r="L94" s="36"/>
      <c r="M94" s="46" t="s">
        <v>102</v>
      </c>
      <c r="N94" s="46" t="s">
        <v>102</v>
      </c>
      <c r="O94" s="46" t="s">
        <v>102</v>
      </c>
      <c r="P94" s="46" t="s">
        <v>102</v>
      </c>
      <c r="Q94" s="46" t="s">
        <v>102</v>
      </c>
      <c r="R94" s="46" t="s">
        <v>102</v>
      </c>
      <c r="S94" s="47">
        <v>0</v>
      </c>
      <c r="T94" s="36"/>
      <c r="U94" s="35"/>
      <c r="V94" s="35"/>
      <c r="W94" s="18"/>
      <c r="X94" s="18"/>
      <c r="Y94" s="18"/>
      <c r="Z94" s="18"/>
    </row>
    <row r="95" spans="1:26" ht="15.75" thickBot="1" x14ac:dyDescent="0.3">
      <c r="A95" s="41"/>
      <c r="B95" s="35"/>
      <c r="C95" s="43"/>
      <c r="D95" s="35"/>
      <c r="E95" s="35"/>
      <c r="F95" s="35"/>
      <c r="G95" s="42" t="s">
        <v>102</v>
      </c>
      <c r="H95" s="35"/>
      <c r="I95" s="36"/>
      <c r="J95" s="42" t="s">
        <v>102</v>
      </c>
      <c r="K95" s="42" t="s">
        <v>102</v>
      </c>
      <c r="L95" s="36"/>
      <c r="M95" s="46" t="s">
        <v>102</v>
      </c>
      <c r="N95" s="46" t="s">
        <v>102</v>
      </c>
      <c r="O95" s="46" t="s">
        <v>102</v>
      </c>
      <c r="P95" s="46" t="s">
        <v>102</v>
      </c>
      <c r="Q95" s="46" t="s">
        <v>102</v>
      </c>
      <c r="R95" s="46" t="s">
        <v>102</v>
      </c>
      <c r="S95" s="47">
        <v>0</v>
      </c>
      <c r="T95" s="36"/>
      <c r="U95" s="35"/>
      <c r="V95" s="35"/>
      <c r="W95" s="18"/>
      <c r="X95" s="18"/>
      <c r="Y95" s="18"/>
      <c r="Z95" s="18"/>
    </row>
    <row r="96" spans="1:26" ht="15.75" thickBot="1" x14ac:dyDescent="0.3">
      <c r="A96" s="41"/>
      <c r="B96" s="35"/>
      <c r="C96" s="43"/>
      <c r="D96" s="35"/>
      <c r="E96" s="35"/>
      <c r="F96" s="35"/>
      <c r="G96" s="42" t="s">
        <v>102</v>
      </c>
      <c r="H96" s="35"/>
      <c r="I96" s="36"/>
      <c r="J96" s="42" t="s">
        <v>102</v>
      </c>
      <c r="K96" s="42" t="s">
        <v>102</v>
      </c>
      <c r="L96" s="36"/>
      <c r="M96" s="46" t="s">
        <v>102</v>
      </c>
      <c r="N96" s="46" t="s">
        <v>102</v>
      </c>
      <c r="O96" s="46" t="s">
        <v>102</v>
      </c>
      <c r="P96" s="46" t="s">
        <v>102</v>
      </c>
      <c r="Q96" s="46" t="s">
        <v>102</v>
      </c>
      <c r="R96" s="46" t="s">
        <v>102</v>
      </c>
      <c r="S96" s="47">
        <v>0</v>
      </c>
      <c r="T96" s="36"/>
      <c r="U96" s="35"/>
      <c r="V96" s="35"/>
      <c r="W96" s="18"/>
      <c r="X96" s="18"/>
      <c r="Y96" s="18"/>
      <c r="Z96" s="18"/>
    </row>
    <row r="97" spans="1:26" ht="15.75" thickBot="1" x14ac:dyDescent="0.3">
      <c r="A97" s="41"/>
      <c r="B97" s="35"/>
      <c r="C97" s="43"/>
      <c r="D97" s="35"/>
      <c r="E97" s="35"/>
      <c r="F97" s="35"/>
      <c r="G97" s="42" t="s">
        <v>102</v>
      </c>
      <c r="H97" s="35"/>
      <c r="I97" s="36"/>
      <c r="J97" s="42" t="s">
        <v>102</v>
      </c>
      <c r="K97" s="42" t="s">
        <v>102</v>
      </c>
      <c r="L97" s="36"/>
      <c r="M97" s="46" t="s">
        <v>102</v>
      </c>
      <c r="N97" s="46" t="s">
        <v>102</v>
      </c>
      <c r="O97" s="46" t="s">
        <v>102</v>
      </c>
      <c r="P97" s="46" t="s">
        <v>102</v>
      </c>
      <c r="Q97" s="46" t="s">
        <v>102</v>
      </c>
      <c r="R97" s="46" t="s">
        <v>102</v>
      </c>
      <c r="S97" s="47">
        <v>0</v>
      </c>
      <c r="T97" s="36"/>
      <c r="U97" s="35"/>
      <c r="V97" s="35"/>
      <c r="W97" s="18"/>
      <c r="X97" s="18"/>
      <c r="Y97" s="18"/>
      <c r="Z97" s="18"/>
    </row>
    <row r="98" spans="1:26" ht="15.75" thickBot="1" x14ac:dyDescent="0.3">
      <c r="A98" s="41"/>
      <c r="B98" s="35"/>
      <c r="C98" s="43"/>
      <c r="D98" s="35"/>
      <c r="E98" s="35"/>
      <c r="F98" s="35"/>
      <c r="G98" s="42" t="s">
        <v>102</v>
      </c>
      <c r="H98" s="35"/>
      <c r="I98" s="36"/>
      <c r="J98" s="42" t="s">
        <v>102</v>
      </c>
      <c r="K98" s="42" t="s">
        <v>102</v>
      </c>
      <c r="L98" s="36"/>
      <c r="M98" s="46" t="s">
        <v>102</v>
      </c>
      <c r="N98" s="46" t="s">
        <v>102</v>
      </c>
      <c r="O98" s="46" t="s">
        <v>102</v>
      </c>
      <c r="P98" s="46" t="s">
        <v>102</v>
      </c>
      <c r="Q98" s="46" t="s">
        <v>102</v>
      </c>
      <c r="R98" s="46" t="s">
        <v>102</v>
      </c>
      <c r="S98" s="47">
        <v>0</v>
      </c>
      <c r="T98" s="36"/>
      <c r="U98" s="35"/>
      <c r="V98" s="35"/>
      <c r="W98" s="18"/>
      <c r="X98" s="18"/>
      <c r="Y98" s="18"/>
      <c r="Z98" s="18"/>
    </row>
    <row r="99" spans="1:26" ht="15.75" thickBot="1" x14ac:dyDescent="0.3">
      <c r="A99" s="41"/>
      <c r="B99" s="35"/>
      <c r="C99" s="43"/>
      <c r="D99" s="35"/>
      <c r="E99" s="35"/>
      <c r="F99" s="35"/>
      <c r="G99" s="42" t="s">
        <v>102</v>
      </c>
      <c r="H99" s="35"/>
      <c r="I99" s="36"/>
      <c r="J99" s="42" t="s">
        <v>102</v>
      </c>
      <c r="K99" s="42" t="s">
        <v>102</v>
      </c>
      <c r="L99" s="36"/>
      <c r="M99" s="46" t="s">
        <v>102</v>
      </c>
      <c r="N99" s="46" t="s">
        <v>102</v>
      </c>
      <c r="O99" s="46" t="s">
        <v>102</v>
      </c>
      <c r="P99" s="46" t="s">
        <v>102</v>
      </c>
      <c r="Q99" s="46" t="s">
        <v>102</v>
      </c>
      <c r="R99" s="46" t="s">
        <v>102</v>
      </c>
      <c r="S99" s="47">
        <v>0</v>
      </c>
      <c r="T99" s="36"/>
      <c r="U99" s="35"/>
      <c r="V99" s="35"/>
      <c r="W99" s="18"/>
      <c r="X99" s="18"/>
      <c r="Y99" s="18"/>
      <c r="Z99" s="18"/>
    </row>
    <row r="100" spans="1:26" ht="15.75" thickBot="1" x14ac:dyDescent="0.3">
      <c r="A100" s="41"/>
      <c r="B100" s="35"/>
      <c r="C100" s="43"/>
      <c r="D100" s="35"/>
      <c r="E100" s="35"/>
      <c r="F100" s="35"/>
      <c r="G100" s="42" t="s">
        <v>102</v>
      </c>
      <c r="H100" s="35"/>
      <c r="I100" s="36"/>
      <c r="J100" s="42" t="s">
        <v>102</v>
      </c>
      <c r="K100" s="42" t="s">
        <v>102</v>
      </c>
      <c r="L100" s="36"/>
      <c r="M100" s="46" t="s">
        <v>102</v>
      </c>
      <c r="N100" s="46" t="s">
        <v>102</v>
      </c>
      <c r="O100" s="46" t="s">
        <v>102</v>
      </c>
      <c r="P100" s="46" t="s">
        <v>102</v>
      </c>
      <c r="Q100" s="46" t="s">
        <v>102</v>
      </c>
      <c r="R100" s="46" t="s">
        <v>102</v>
      </c>
      <c r="S100" s="47">
        <v>0</v>
      </c>
      <c r="T100" s="36"/>
      <c r="U100" s="35"/>
      <c r="V100" s="35"/>
      <c r="W100" s="18"/>
      <c r="X100" s="18"/>
      <c r="Y100" s="18"/>
      <c r="Z100" s="18"/>
    </row>
    <row r="101" spans="1:26" ht="15.75" thickBot="1" x14ac:dyDescent="0.3">
      <c r="A101" s="41"/>
      <c r="B101" s="35"/>
      <c r="C101" s="43"/>
      <c r="D101" s="35"/>
      <c r="E101" s="35"/>
      <c r="F101" s="35"/>
      <c r="G101" s="42" t="s">
        <v>102</v>
      </c>
      <c r="H101" s="35"/>
      <c r="I101" s="36"/>
      <c r="J101" s="42" t="s">
        <v>102</v>
      </c>
      <c r="K101" s="42" t="s">
        <v>102</v>
      </c>
      <c r="L101" s="36"/>
      <c r="M101" s="46" t="s">
        <v>102</v>
      </c>
      <c r="N101" s="46" t="s">
        <v>102</v>
      </c>
      <c r="O101" s="46" t="s">
        <v>102</v>
      </c>
      <c r="P101" s="46" t="s">
        <v>102</v>
      </c>
      <c r="Q101" s="46" t="s">
        <v>102</v>
      </c>
      <c r="R101" s="46" t="s">
        <v>102</v>
      </c>
      <c r="S101" s="47">
        <v>0</v>
      </c>
      <c r="T101" s="36"/>
      <c r="U101" s="35"/>
      <c r="V101" s="35"/>
      <c r="W101" s="18"/>
      <c r="X101" s="18"/>
      <c r="Y101" s="18"/>
      <c r="Z101" s="18"/>
    </row>
    <row r="102" spans="1:26" ht="15.75" thickBot="1" x14ac:dyDescent="0.3">
      <c r="A102" s="41"/>
      <c r="B102" s="35"/>
      <c r="C102" s="43"/>
      <c r="D102" s="35"/>
      <c r="E102" s="35"/>
      <c r="F102" s="35"/>
      <c r="G102" s="42" t="s">
        <v>102</v>
      </c>
      <c r="H102" s="35"/>
      <c r="I102" s="36"/>
      <c r="J102" s="42" t="s">
        <v>102</v>
      </c>
      <c r="K102" s="42" t="s">
        <v>102</v>
      </c>
      <c r="L102" s="36"/>
      <c r="M102" s="46" t="s">
        <v>102</v>
      </c>
      <c r="N102" s="46" t="s">
        <v>102</v>
      </c>
      <c r="O102" s="46" t="s">
        <v>102</v>
      </c>
      <c r="P102" s="46" t="s">
        <v>102</v>
      </c>
      <c r="Q102" s="46" t="s">
        <v>102</v>
      </c>
      <c r="R102" s="46" t="s">
        <v>102</v>
      </c>
      <c r="S102" s="47">
        <v>0</v>
      </c>
      <c r="T102" s="36"/>
      <c r="U102" s="35"/>
      <c r="V102" s="35"/>
      <c r="W102" s="18"/>
      <c r="X102" s="18"/>
      <c r="Y102" s="18"/>
      <c r="Z102" s="18"/>
    </row>
    <row r="103" spans="1:26" ht="15.75" thickBot="1" x14ac:dyDescent="0.3">
      <c r="A103" s="41"/>
      <c r="B103" s="35"/>
      <c r="C103" s="43"/>
      <c r="D103" s="35"/>
      <c r="E103" s="35"/>
      <c r="F103" s="35"/>
      <c r="G103" s="42" t="s">
        <v>102</v>
      </c>
      <c r="H103" s="35"/>
      <c r="I103" s="36"/>
      <c r="J103" s="42" t="s">
        <v>102</v>
      </c>
      <c r="K103" s="42" t="s">
        <v>102</v>
      </c>
      <c r="L103" s="36"/>
      <c r="M103" s="46" t="s">
        <v>102</v>
      </c>
      <c r="N103" s="46" t="s">
        <v>102</v>
      </c>
      <c r="O103" s="46" t="s">
        <v>102</v>
      </c>
      <c r="P103" s="46" t="s">
        <v>102</v>
      </c>
      <c r="Q103" s="46" t="s">
        <v>102</v>
      </c>
      <c r="R103" s="46" t="s">
        <v>102</v>
      </c>
      <c r="S103" s="47">
        <v>0</v>
      </c>
      <c r="T103" s="36"/>
      <c r="U103" s="35"/>
      <c r="V103" s="35"/>
      <c r="W103" s="18"/>
      <c r="X103" s="18"/>
      <c r="Y103" s="18"/>
      <c r="Z103" s="18"/>
    </row>
    <row r="104" spans="1:26" ht="15.75" thickBot="1" x14ac:dyDescent="0.3">
      <c r="A104" s="41"/>
      <c r="B104" s="35"/>
      <c r="C104" s="43"/>
      <c r="D104" s="35"/>
      <c r="E104" s="35"/>
      <c r="F104" s="35"/>
      <c r="G104" s="42" t="s">
        <v>102</v>
      </c>
      <c r="H104" s="35"/>
      <c r="I104" s="36"/>
      <c r="J104" s="42" t="s">
        <v>102</v>
      </c>
      <c r="K104" s="42" t="s">
        <v>102</v>
      </c>
      <c r="L104" s="36"/>
      <c r="M104" s="46" t="s">
        <v>102</v>
      </c>
      <c r="N104" s="46" t="s">
        <v>102</v>
      </c>
      <c r="O104" s="46" t="s">
        <v>102</v>
      </c>
      <c r="P104" s="46" t="s">
        <v>102</v>
      </c>
      <c r="Q104" s="46" t="s">
        <v>102</v>
      </c>
      <c r="R104" s="46" t="s">
        <v>102</v>
      </c>
      <c r="S104" s="47">
        <v>0</v>
      </c>
      <c r="T104" s="36"/>
      <c r="U104" s="35"/>
      <c r="V104" s="35"/>
      <c r="W104" s="18"/>
      <c r="X104" s="18"/>
      <c r="Y104" s="18"/>
      <c r="Z104" s="18"/>
    </row>
    <row r="105" spans="1:26" ht="15.75" thickBot="1" x14ac:dyDescent="0.3">
      <c r="A105" s="41"/>
      <c r="B105" s="35"/>
      <c r="C105" s="43"/>
      <c r="D105" s="35"/>
      <c r="E105" s="35"/>
      <c r="F105" s="35"/>
      <c r="G105" s="42" t="s">
        <v>102</v>
      </c>
      <c r="H105" s="35"/>
      <c r="I105" s="36"/>
      <c r="J105" s="42" t="s">
        <v>102</v>
      </c>
      <c r="K105" s="42" t="s">
        <v>102</v>
      </c>
      <c r="L105" s="36"/>
      <c r="M105" s="46" t="s">
        <v>102</v>
      </c>
      <c r="N105" s="46" t="s">
        <v>102</v>
      </c>
      <c r="O105" s="46" t="s">
        <v>102</v>
      </c>
      <c r="P105" s="46" t="s">
        <v>102</v>
      </c>
      <c r="Q105" s="46" t="s">
        <v>102</v>
      </c>
      <c r="R105" s="46" t="s">
        <v>102</v>
      </c>
      <c r="S105" s="47">
        <v>0</v>
      </c>
      <c r="T105" s="36"/>
      <c r="U105" s="35"/>
      <c r="V105" s="35"/>
      <c r="W105" s="18"/>
      <c r="X105" s="18"/>
      <c r="Y105" s="18"/>
      <c r="Z105" s="18"/>
    </row>
    <row r="106" spans="1:26" ht="15.75" thickBot="1" x14ac:dyDescent="0.3">
      <c r="A106" s="41"/>
      <c r="B106" s="35"/>
      <c r="C106" s="43"/>
      <c r="D106" s="35"/>
      <c r="E106" s="35"/>
      <c r="F106" s="35"/>
      <c r="G106" s="42" t="s">
        <v>102</v>
      </c>
      <c r="H106" s="35"/>
      <c r="I106" s="36"/>
      <c r="J106" s="42" t="s">
        <v>102</v>
      </c>
      <c r="K106" s="42" t="s">
        <v>102</v>
      </c>
      <c r="L106" s="36"/>
      <c r="M106" s="46" t="s">
        <v>102</v>
      </c>
      <c r="N106" s="46" t="s">
        <v>102</v>
      </c>
      <c r="O106" s="46" t="s">
        <v>102</v>
      </c>
      <c r="P106" s="46" t="s">
        <v>102</v>
      </c>
      <c r="Q106" s="46" t="s">
        <v>102</v>
      </c>
      <c r="R106" s="46" t="s">
        <v>102</v>
      </c>
      <c r="S106" s="47">
        <v>0</v>
      </c>
      <c r="T106" s="36"/>
      <c r="U106" s="35"/>
      <c r="V106" s="35"/>
      <c r="W106" s="18"/>
      <c r="X106" s="18"/>
      <c r="Y106" s="18"/>
      <c r="Z106" s="18"/>
    </row>
    <row r="107" spans="1:26" ht="15.75" thickBot="1" x14ac:dyDescent="0.3">
      <c r="A107" s="41"/>
      <c r="B107" s="35"/>
      <c r="C107" s="43"/>
      <c r="D107" s="35"/>
      <c r="E107" s="35"/>
      <c r="F107" s="35"/>
      <c r="G107" s="42" t="s">
        <v>102</v>
      </c>
      <c r="H107" s="35"/>
      <c r="I107" s="36"/>
      <c r="J107" s="42" t="s">
        <v>102</v>
      </c>
      <c r="K107" s="42" t="s">
        <v>102</v>
      </c>
      <c r="L107" s="36"/>
      <c r="M107" s="46" t="s">
        <v>102</v>
      </c>
      <c r="N107" s="46" t="s">
        <v>102</v>
      </c>
      <c r="O107" s="46" t="s">
        <v>102</v>
      </c>
      <c r="P107" s="46" t="s">
        <v>102</v>
      </c>
      <c r="Q107" s="46" t="s">
        <v>102</v>
      </c>
      <c r="R107" s="46" t="s">
        <v>102</v>
      </c>
      <c r="S107" s="47">
        <v>0</v>
      </c>
      <c r="T107" s="36"/>
      <c r="U107" s="35"/>
      <c r="V107" s="35"/>
      <c r="W107" s="18"/>
      <c r="X107" s="18"/>
      <c r="Y107" s="18"/>
      <c r="Z107" s="18"/>
    </row>
    <row r="108" spans="1:26" ht="15.75" thickBot="1" x14ac:dyDescent="0.3">
      <c r="A108" s="41"/>
      <c r="B108" s="35"/>
      <c r="C108" s="43"/>
      <c r="D108" s="35"/>
      <c r="E108" s="35"/>
      <c r="F108" s="35"/>
      <c r="G108" s="42" t="s">
        <v>102</v>
      </c>
      <c r="H108" s="35"/>
      <c r="I108" s="36"/>
      <c r="J108" s="42" t="s">
        <v>102</v>
      </c>
      <c r="K108" s="42" t="s">
        <v>102</v>
      </c>
      <c r="L108" s="36"/>
      <c r="M108" s="46" t="s">
        <v>102</v>
      </c>
      <c r="N108" s="46" t="s">
        <v>102</v>
      </c>
      <c r="O108" s="46" t="s">
        <v>102</v>
      </c>
      <c r="P108" s="46" t="s">
        <v>102</v>
      </c>
      <c r="Q108" s="46" t="s">
        <v>102</v>
      </c>
      <c r="R108" s="46" t="s">
        <v>102</v>
      </c>
      <c r="S108" s="47">
        <v>0</v>
      </c>
      <c r="T108" s="36"/>
      <c r="U108" s="35"/>
      <c r="V108" s="35"/>
      <c r="W108" s="18"/>
      <c r="X108" s="18"/>
      <c r="Y108" s="18"/>
      <c r="Z108" s="18"/>
    </row>
    <row r="109" spans="1:26" ht="15.75" thickBot="1" x14ac:dyDescent="0.3">
      <c r="A109" s="41"/>
      <c r="B109" s="35"/>
      <c r="C109" s="43"/>
      <c r="D109" s="35"/>
      <c r="E109" s="35"/>
      <c r="F109" s="35"/>
      <c r="G109" s="42" t="s">
        <v>102</v>
      </c>
      <c r="H109" s="35"/>
      <c r="I109" s="36"/>
      <c r="J109" s="42" t="s">
        <v>102</v>
      </c>
      <c r="K109" s="42" t="s">
        <v>102</v>
      </c>
      <c r="L109" s="36"/>
      <c r="M109" s="46" t="s">
        <v>102</v>
      </c>
      <c r="N109" s="46" t="s">
        <v>102</v>
      </c>
      <c r="O109" s="46" t="s">
        <v>102</v>
      </c>
      <c r="P109" s="46" t="s">
        <v>102</v>
      </c>
      <c r="Q109" s="46" t="s">
        <v>102</v>
      </c>
      <c r="R109" s="46" t="s">
        <v>102</v>
      </c>
      <c r="S109" s="47">
        <v>0</v>
      </c>
      <c r="T109" s="36"/>
      <c r="U109" s="35"/>
      <c r="V109" s="35"/>
      <c r="W109" s="18"/>
      <c r="X109" s="18"/>
      <c r="Y109" s="18"/>
      <c r="Z109" s="18"/>
    </row>
    <row r="110" spans="1:26" ht="15.75" thickBot="1" x14ac:dyDescent="0.3">
      <c r="A110" s="41"/>
      <c r="B110" s="35"/>
      <c r="C110" s="43"/>
      <c r="D110" s="35"/>
      <c r="E110" s="35"/>
      <c r="F110" s="35"/>
      <c r="G110" s="42" t="s">
        <v>102</v>
      </c>
      <c r="H110" s="35"/>
      <c r="I110" s="36"/>
      <c r="J110" s="42" t="s">
        <v>102</v>
      </c>
      <c r="K110" s="42" t="s">
        <v>102</v>
      </c>
      <c r="L110" s="36"/>
      <c r="M110" s="46" t="s">
        <v>102</v>
      </c>
      <c r="N110" s="46" t="s">
        <v>102</v>
      </c>
      <c r="O110" s="46" t="s">
        <v>102</v>
      </c>
      <c r="P110" s="46" t="s">
        <v>102</v>
      </c>
      <c r="Q110" s="46" t="s">
        <v>102</v>
      </c>
      <c r="R110" s="46" t="s">
        <v>102</v>
      </c>
      <c r="S110" s="47">
        <v>0</v>
      </c>
      <c r="T110" s="36"/>
      <c r="U110" s="35"/>
      <c r="V110" s="35"/>
      <c r="W110" s="18"/>
      <c r="X110" s="18"/>
      <c r="Y110" s="18"/>
      <c r="Z110" s="18"/>
    </row>
    <row r="111" spans="1:26" ht="15.75" thickBot="1" x14ac:dyDescent="0.3">
      <c r="A111" s="41"/>
      <c r="B111" s="35"/>
      <c r="C111" s="43"/>
      <c r="D111" s="35"/>
      <c r="E111" s="35"/>
      <c r="F111" s="35"/>
      <c r="G111" s="42" t="s">
        <v>102</v>
      </c>
      <c r="H111" s="35"/>
      <c r="I111" s="36"/>
      <c r="J111" s="42" t="s">
        <v>102</v>
      </c>
      <c r="K111" s="42" t="s">
        <v>102</v>
      </c>
      <c r="L111" s="36"/>
      <c r="M111" s="46" t="s">
        <v>102</v>
      </c>
      <c r="N111" s="46" t="s">
        <v>102</v>
      </c>
      <c r="O111" s="46" t="s">
        <v>102</v>
      </c>
      <c r="P111" s="46" t="s">
        <v>102</v>
      </c>
      <c r="Q111" s="46" t="s">
        <v>102</v>
      </c>
      <c r="R111" s="46" t="s">
        <v>102</v>
      </c>
      <c r="S111" s="47">
        <v>0</v>
      </c>
      <c r="T111" s="36"/>
      <c r="U111" s="35"/>
      <c r="V111" s="35"/>
      <c r="W111" s="18"/>
      <c r="X111" s="18"/>
      <c r="Y111" s="18"/>
      <c r="Z111" s="18"/>
    </row>
    <row r="112" spans="1:26" ht="15.75" thickBot="1" x14ac:dyDescent="0.3">
      <c r="A112" s="41"/>
      <c r="B112" s="35"/>
      <c r="C112" s="43"/>
      <c r="D112" s="35"/>
      <c r="E112" s="35"/>
      <c r="F112" s="35"/>
      <c r="G112" s="42" t="s">
        <v>102</v>
      </c>
      <c r="H112" s="35"/>
      <c r="I112" s="36"/>
      <c r="J112" s="42" t="s">
        <v>102</v>
      </c>
      <c r="K112" s="42" t="s">
        <v>102</v>
      </c>
      <c r="L112" s="36"/>
      <c r="M112" s="46" t="s">
        <v>102</v>
      </c>
      <c r="N112" s="46" t="s">
        <v>102</v>
      </c>
      <c r="O112" s="46" t="s">
        <v>102</v>
      </c>
      <c r="P112" s="46" t="s">
        <v>102</v>
      </c>
      <c r="Q112" s="46" t="s">
        <v>102</v>
      </c>
      <c r="R112" s="46" t="s">
        <v>102</v>
      </c>
      <c r="S112" s="47">
        <v>0</v>
      </c>
      <c r="T112" s="36"/>
      <c r="U112" s="35"/>
      <c r="V112" s="35"/>
      <c r="W112" s="18"/>
      <c r="X112" s="18"/>
      <c r="Y112" s="18"/>
      <c r="Z112" s="18"/>
    </row>
    <row r="113" spans="1:26" ht="15.75" thickBot="1" x14ac:dyDescent="0.3">
      <c r="A113" s="41"/>
      <c r="B113" s="35"/>
      <c r="C113" s="43"/>
      <c r="D113" s="35"/>
      <c r="E113" s="35"/>
      <c r="F113" s="35"/>
      <c r="G113" s="42" t="s">
        <v>102</v>
      </c>
      <c r="H113" s="35"/>
      <c r="I113" s="36"/>
      <c r="J113" s="42" t="s">
        <v>102</v>
      </c>
      <c r="K113" s="42" t="s">
        <v>102</v>
      </c>
      <c r="L113" s="36"/>
      <c r="M113" s="46" t="s">
        <v>102</v>
      </c>
      <c r="N113" s="46" t="s">
        <v>102</v>
      </c>
      <c r="O113" s="46" t="s">
        <v>102</v>
      </c>
      <c r="P113" s="46" t="s">
        <v>102</v>
      </c>
      <c r="Q113" s="46" t="s">
        <v>102</v>
      </c>
      <c r="R113" s="46" t="s">
        <v>102</v>
      </c>
      <c r="S113" s="47">
        <v>0</v>
      </c>
      <c r="T113" s="36"/>
      <c r="U113" s="35"/>
      <c r="V113" s="35"/>
      <c r="W113" s="18"/>
      <c r="X113" s="18"/>
      <c r="Y113" s="18"/>
      <c r="Z113" s="18"/>
    </row>
    <row r="114" spans="1:26" ht="15.75" thickBot="1" x14ac:dyDescent="0.3">
      <c r="A114" s="41"/>
      <c r="B114" s="35"/>
      <c r="C114" s="43"/>
      <c r="D114" s="35"/>
      <c r="E114" s="35"/>
      <c r="F114" s="35"/>
      <c r="G114" s="42" t="s">
        <v>102</v>
      </c>
      <c r="H114" s="35"/>
      <c r="I114" s="36"/>
      <c r="J114" s="42" t="s">
        <v>102</v>
      </c>
      <c r="K114" s="42" t="s">
        <v>102</v>
      </c>
      <c r="L114" s="36"/>
      <c r="M114" s="46" t="s">
        <v>102</v>
      </c>
      <c r="N114" s="46" t="s">
        <v>102</v>
      </c>
      <c r="O114" s="46" t="s">
        <v>102</v>
      </c>
      <c r="P114" s="46" t="s">
        <v>102</v>
      </c>
      <c r="Q114" s="46" t="s">
        <v>102</v>
      </c>
      <c r="R114" s="46" t="s">
        <v>102</v>
      </c>
      <c r="S114" s="47">
        <v>0</v>
      </c>
      <c r="T114" s="36"/>
      <c r="U114" s="35"/>
      <c r="V114" s="35"/>
      <c r="W114" s="18"/>
      <c r="X114" s="18"/>
      <c r="Y114" s="18"/>
      <c r="Z114" s="18"/>
    </row>
    <row r="115" spans="1:26" ht="15.75" thickBot="1" x14ac:dyDescent="0.3">
      <c r="A115" s="41"/>
      <c r="B115" s="35"/>
      <c r="C115" s="43"/>
      <c r="D115" s="35"/>
      <c r="E115" s="35"/>
      <c r="F115" s="35"/>
      <c r="G115" s="42" t="s">
        <v>102</v>
      </c>
      <c r="H115" s="35"/>
      <c r="I115" s="36"/>
      <c r="J115" s="42" t="s">
        <v>102</v>
      </c>
      <c r="K115" s="42" t="s">
        <v>102</v>
      </c>
      <c r="L115" s="36"/>
      <c r="M115" s="46" t="s">
        <v>102</v>
      </c>
      <c r="N115" s="46" t="s">
        <v>102</v>
      </c>
      <c r="O115" s="46" t="s">
        <v>102</v>
      </c>
      <c r="P115" s="46" t="s">
        <v>102</v>
      </c>
      <c r="Q115" s="46" t="s">
        <v>102</v>
      </c>
      <c r="R115" s="46" t="s">
        <v>102</v>
      </c>
      <c r="S115" s="47">
        <v>0</v>
      </c>
      <c r="T115" s="36"/>
      <c r="U115" s="35"/>
      <c r="V115" s="35"/>
      <c r="W115" s="18"/>
      <c r="X115" s="18"/>
      <c r="Y115" s="18"/>
      <c r="Z115" s="18"/>
    </row>
    <row r="116" spans="1:26" ht="15.75" thickBot="1" x14ac:dyDescent="0.3">
      <c r="A116" s="41"/>
      <c r="B116" s="35"/>
      <c r="C116" s="43"/>
      <c r="D116" s="35"/>
      <c r="E116" s="35"/>
      <c r="F116" s="35"/>
      <c r="G116" s="42" t="s">
        <v>102</v>
      </c>
      <c r="H116" s="35"/>
      <c r="I116" s="36"/>
      <c r="J116" s="42" t="s">
        <v>102</v>
      </c>
      <c r="K116" s="42" t="s">
        <v>102</v>
      </c>
      <c r="L116" s="36"/>
      <c r="M116" s="46" t="s">
        <v>102</v>
      </c>
      <c r="N116" s="46" t="s">
        <v>102</v>
      </c>
      <c r="O116" s="46" t="s">
        <v>102</v>
      </c>
      <c r="P116" s="46" t="s">
        <v>102</v>
      </c>
      <c r="Q116" s="46" t="s">
        <v>102</v>
      </c>
      <c r="R116" s="46" t="s">
        <v>102</v>
      </c>
      <c r="S116" s="47">
        <v>0</v>
      </c>
      <c r="T116" s="36"/>
      <c r="U116" s="35"/>
      <c r="V116" s="35"/>
      <c r="W116" s="18"/>
      <c r="X116" s="18"/>
      <c r="Y116" s="18"/>
      <c r="Z116" s="18"/>
    </row>
    <row r="117" spans="1:26" ht="15.75" thickBot="1" x14ac:dyDescent="0.3">
      <c r="A117" s="41"/>
      <c r="B117" s="35"/>
      <c r="C117" s="43"/>
      <c r="D117" s="35"/>
      <c r="E117" s="35"/>
      <c r="F117" s="35"/>
      <c r="G117" s="42" t="s">
        <v>102</v>
      </c>
      <c r="H117" s="35"/>
      <c r="I117" s="36"/>
      <c r="J117" s="42" t="s">
        <v>102</v>
      </c>
      <c r="K117" s="42" t="s">
        <v>102</v>
      </c>
      <c r="L117" s="36"/>
      <c r="M117" s="46" t="s">
        <v>102</v>
      </c>
      <c r="N117" s="46" t="s">
        <v>102</v>
      </c>
      <c r="O117" s="46" t="s">
        <v>102</v>
      </c>
      <c r="P117" s="46" t="s">
        <v>102</v>
      </c>
      <c r="Q117" s="46" t="s">
        <v>102</v>
      </c>
      <c r="R117" s="46" t="s">
        <v>102</v>
      </c>
      <c r="S117" s="47">
        <v>0</v>
      </c>
      <c r="T117" s="36"/>
      <c r="U117" s="35"/>
      <c r="V117" s="35"/>
      <c r="W117" s="18"/>
      <c r="X117" s="18"/>
      <c r="Y117" s="18"/>
      <c r="Z117" s="18"/>
    </row>
    <row r="118" spans="1:26" ht="15.75" thickBot="1" x14ac:dyDescent="0.3">
      <c r="A118" s="41"/>
      <c r="B118" s="35"/>
      <c r="C118" s="43"/>
      <c r="D118" s="35"/>
      <c r="E118" s="35"/>
      <c r="F118" s="35"/>
      <c r="G118" s="42" t="s">
        <v>102</v>
      </c>
      <c r="H118" s="35"/>
      <c r="I118" s="36"/>
      <c r="J118" s="42" t="s">
        <v>102</v>
      </c>
      <c r="K118" s="42" t="s">
        <v>102</v>
      </c>
      <c r="L118" s="36"/>
      <c r="M118" s="46" t="s">
        <v>102</v>
      </c>
      <c r="N118" s="46" t="s">
        <v>102</v>
      </c>
      <c r="O118" s="46" t="s">
        <v>102</v>
      </c>
      <c r="P118" s="46" t="s">
        <v>102</v>
      </c>
      <c r="Q118" s="46" t="s">
        <v>102</v>
      </c>
      <c r="R118" s="46" t="s">
        <v>102</v>
      </c>
      <c r="S118" s="47">
        <v>0</v>
      </c>
      <c r="T118" s="36"/>
      <c r="U118" s="35"/>
      <c r="V118" s="35"/>
      <c r="W118" s="18"/>
      <c r="X118" s="18"/>
      <c r="Y118" s="18"/>
      <c r="Z118" s="18"/>
    </row>
    <row r="119" spans="1:26" ht="15.75" thickBot="1" x14ac:dyDescent="0.3">
      <c r="A119" s="41"/>
      <c r="B119" s="35"/>
      <c r="C119" s="43"/>
      <c r="D119" s="35"/>
      <c r="E119" s="35"/>
      <c r="F119" s="35"/>
      <c r="G119" s="42" t="s">
        <v>102</v>
      </c>
      <c r="H119" s="35"/>
      <c r="I119" s="36"/>
      <c r="J119" s="42" t="s">
        <v>102</v>
      </c>
      <c r="K119" s="42" t="s">
        <v>102</v>
      </c>
      <c r="L119" s="36"/>
      <c r="M119" s="46" t="s">
        <v>102</v>
      </c>
      <c r="N119" s="46" t="s">
        <v>102</v>
      </c>
      <c r="O119" s="46" t="s">
        <v>102</v>
      </c>
      <c r="P119" s="46" t="s">
        <v>102</v>
      </c>
      <c r="Q119" s="46" t="s">
        <v>102</v>
      </c>
      <c r="R119" s="46" t="s">
        <v>102</v>
      </c>
      <c r="S119" s="47">
        <v>0</v>
      </c>
      <c r="T119" s="36"/>
      <c r="U119" s="35"/>
      <c r="V119" s="35"/>
      <c r="W119" s="18"/>
      <c r="X119" s="18"/>
      <c r="Y119" s="18"/>
      <c r="Z119" s="18"/>
    </row>
    <row r="120" spans="1:26" ht="15.75" thickBot="1" x14ac:dyDescent="0.3">
      <c r="A120" s="41" t="s">
        <v>94</v>
      </c>
      <c r="B120" s="35"/>
      <c r="C120" s="43"/>
      <c r="D120" s="35"/>
      <c r="E120" s="35"/>
      <c r="F120" s="35"/>
      <c r="G120" s="42" t="s">
        <v>102</v>
      </c>
      <c r="H120" s="35"/>
      <c r="I120" s="36"/>
      <c r="J120" s="42" t="s">
        <v>102</v>
      </c>
      <c r="K120" s="42" t="s">
        <v>102</v>
      </c>
      <c r="L120" s="36"/>
      <c r="M120" s="46" t="s">
        <v>102</v>
      </c>
      <c r="N120" s="46" t="s">
        <v>102</v>
      </c>
      <c r="O120" s="46" t="s">
        <v>102</v>
      </c>
      <c r="P120" s="46" t="s">
        <v>102</v>
      </c>
      <c r="Q120" s="46" t="s">
        <v>102</v>
      </c>
      <c r="R120" s="46" t="s">
        <v>102</v>
      </c>
      <c r="S120" s="47">
        <v>0</v>
      </c>
      <c r="T120" s="36"/>
      <c r="U120" s="35"/>
      <c r="V120" s="35"/>
      <c r="W120" s="18"/>
      <c r="X120" s="18"/>
      <c r="Y120" s="18"/>
      <c r="Z120" s="18"/>
    </row>
    <row r="121" spans="1:26" x14ac:dyDescent="0.25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x14ac:dyDescent="0.25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x14ac:dyDescent="0.25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x14ac:dyDescent="0.25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x14ac:dyDescent="0.25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x14ac:dyDescent="0.25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x14ac:dyDescent="0.25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x14ac:dyDescent="0.25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x14ac:dyDescent="0.25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x14ac:dyDescent="0.25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x14ac:dyDescent="0.25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x14ac:dyDescent="0.25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x14ac:dyDescent="0.25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x14ac:dyDescent="0.25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x14ac:dyDescent="0.2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x14ac:dyDescent="0.25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x14ac:dyDescent="0.25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x14ac:dyDescent="0.25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x14ac:dyDescent="0.25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x14ac:dyDescent="0.25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x14ac:dyDescent="0.25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x14ac:dyDescent="0.25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x14ac:dyDescent="0.25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x14ac:dyDescent="0.25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x14ac:dyDescent="0.25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x14ac:dyDescent="0.25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x14ac:dyDescent="0.25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x14ac:dyDescent="0.25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x14ac:dyDescent="0.25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x14ac:dyDescent="0.25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x14ac:dyDescent="0.25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x14ac:dyDescent="0.25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x14ac:dyDescent="0.25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x14ac:dyDescent="0.25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x14ac:dyDescent="0.25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x14ac:dyDescent="0.25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x14ac:dyDescent="0.25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x14ac:dyDescent="0.25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x14ac:dyDescent="0.25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x14ac:dyDescent="0.25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x14ac:dyDescent="0.25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x14ac:dyDescent="0.25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x14ac:dyDescent="0.25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x14ac:dyDescent="0.25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x14ac:dyDescent="0.25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x14ac:dyDescent="0.25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x14ac:dyDescent="0.25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x14ac:dyDescent="0.25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x14ac:dyDescent="0.25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x14ac:dyDescent="0.25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x14ac:dyDescent="0.25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x14ac:dyDescent="0.25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x14ac:dyDescent="0.25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x14ac:dyDescent="0.25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x14ac:dyDescent="0.25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x14ac:dyDescent="0.25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x14ac:dyDescent="0.25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x14ac:dyDescent="0.25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x14ac:dyDescent="0.25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x14ac:dyDescent="0.25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x14ac:dyDescent="0.25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x14ac:dyDescent="0.25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x14ac:dyDescent="0.25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x14ac:dyDescent="0.25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x14ac:dyDescent="0.25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x14ac:dyDescent="0.25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x14ac:dyDescent="0.25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x14ac:dyDescent="0.25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x14ac:dyDescent="0.25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x14ac:dyDescent="0.25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x14ac:dyDescent="0.25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x14ac:dyDescent="0.25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x14ac:dyDescent="0.25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x14ac:dyDescent="0.25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x14ac:dyDescent="0.25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x14ac:dyDescent="0.25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x14ac:dyDescent="0.25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x14ac:dyDescent="0.25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x14ac:dyDescent="0.25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x14ac:dyDescent="0.25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x14ac:dyDescent="0.25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x14ac:dyDescent="0.25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x14ac:dyDescent="0.25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x14ac:dyDescent="0.25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x14ac:dyDescent="0.25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x14ac:dyDescent="0.25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x14ac:dyDescent="0.25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x14ac:dyDescent="0.25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x14ac:dyDescent="0.25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x14ac:dyDescent="0.25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x14ac:dyDescent="0.25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x14ac:dyDescent="0.25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x14ac:dyDescent="0.25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x14ac:dyDescent="0.25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x14ac:dyDescent="0.25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x14ac:dyDescent="0.25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x14ac:dyDescent="0.25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x14ac:dyDescent="0.25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x14ac:dyDescent="0.25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x14ac:dyDescent="0.25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x14ac:dyDescent="0.25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x14ac:dyDescent="0.25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x14ac:dyDescent="0.25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x14ac:dyDescent="0.25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x14ac:dyDescent="0.25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x14ac:dyDescent="0.25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x14ac:dyDescent="0.25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x14ac:dyDescent="0.25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x14ac:dyDescent="0.25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x14ac:dyDescent="0.25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x14ac:dyDescent="0.25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x14ac:dyDescent="0.25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x14ac:dyDescent="0.25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x14ac:dyDescent="0.25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x14ac:dyDescent="0.25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x14ac:dyDescent="0.25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x14ac:dyDescent="0.25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x14ac:dyDescent="0.25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x14ac:dyDescent="0.25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x14ac:dyDescent="0.25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x14ac:dyDescent="0.25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x14ac:dyDescent="0.25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x14ac:dyDescent="0.25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x14ac:dyDescent="0.25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x14ac:dyDescent="0.25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x14ac:dyDescent="0.25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x14ac:dyDescent="0.25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x14ac:dyDescent="0.25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x14ac:dyDescent="0.25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x14ac:dyDescent="0.25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x14ac:dyDescent="0.25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x14ac:dyDescent="0.25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x14ac:dyDescent="0.25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x14ac:dyDescent="0.25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x14ac:dyDescent="0.25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x14ac:dyDescent="0.25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x14ac:dyDescent="0.25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x14ac:dyDescent="0.25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x14ac:dyDescent="0.25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x14ac:dyDescent="0.25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x14ac:dyDescent="0.25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x14ac:dyDescent="0.25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x14ac:dyDescent="0.25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x14ac:dyDescent="0.25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x14ac:dyDescent="0.25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x14ac:dyDescent="0.25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x14ac:dyDescent="0.25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x14ac:dyDescent="0.25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x14ac:dyDescent="0.25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x14ac:dyDescent="0.25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x14ac:dyDescent="0.25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x14ac:dyDescent="0.25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x14ac:dyDescent="0.25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x14ac:dyDescent="0.25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x14ac:dyDescent="0.25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x14ac:dyDescent="0.25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x14ac:dyDescent="0.25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x14ac:dyDescent="0.25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x14ac:dyDescent="0.25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x14ac:dyDescent="0.25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x14ac:dyDescent="0.25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x14ac:dyDescent="0.25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x14ac:dyDescent="0.25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x14ac:dyDescent="0.25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x14ac:dyDescent="0.25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x14ac:dyDescent="0.25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x14ac:dyDescent="0.25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x14ac:dyDescent="0.25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x14ac:dyDescent="0.25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x14ac:dyDescent="0.25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x14ac:dyDescent="0.25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x14ac:dyDescent="0.25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x14ac:dyDescent="0.25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x14ac:dyDescent="0.25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x14ac:dyDescent="0.25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x14ac:dyDescent="0.25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x14ac:dyDescent="0.25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x14ac:dyDescent="0.25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x14ac:dyDescent="0.25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x14ac:dyDescent="0.25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x14ac:dyDescent="0.25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x14ac:dyDescent="0.25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x14ac:dyDescent="0.25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x14ac:dyDescent="0.25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x14ac:dyDescent="0.25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x14ac:dyDescent="0.25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x14ac:dyDescent="0.25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x14ac:dyDescent="0.25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x14ac:dyDescent="0.25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x14ac:dyDescent="0.25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x14ac:dyDescent="0.25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x14ac:dyDescent="0.25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x14ac:dyDescent="0.25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x14ac:dyDescent="0.25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x14ac:dyDescent="0.25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x14ac:dyDescent="0.25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x14ac:dyDescent="0.25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x14ac:dyDescent="0.25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x14ac:dyDescent="0.25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x14ac:dyDescent="0.25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x14ac:dyDescent="0.25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x14ac:dyDescent="0.25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x14ac:dyDescent="0.25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x14ac:dyDescent="0.25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x14ac:dyDescent="0.25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x14ac:dyDescent="0.25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x14ac:dyDescent="0.25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x14ac:dyDescent="0.25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x14ac:dyDescent="0.25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x14ac:dyDescent="0.25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x14ac:dyDescent="0.25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x14ac:dyDescent="0.25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x14ac:dyDescent="0.25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x14ac:dyDescent="0.25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x14ac:dyDescent="0.25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x14ac:dyDescent="0.25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x14ac:dyDescent="0.25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x14ac:dyDescent="0.25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x14ac:dyDescent="0.25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x14ac:dyDescent="0.25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x14ac:dyDescent="0.25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x14ac:dyDescent="0.25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x14ac:dyDescent="0.25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x14ac:dyDescent="0.25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x14ac:dyDescent="0.25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x14ac:dyDescent="0.25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x14ac:dyDescent="0.25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x14ac:dyDescent="0.25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x14ac:dyDescent="0.25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x14ac:dyDescent="0.25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x14ac:dyDescent="0.25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x14ac:dyDescent="0.25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x14ac:dyDescent="0.25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x14ac:dyDescent="0.25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x14ac:dyDescent="0.25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x14ac:dyDescent="0.25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x14ac:dyDescent="0.25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x14ac:dyDescent="0.25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x14ac:dyDescent="0.25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x14ac:dyDescent="0.25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x14ac:dyDescent="0.25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x14ac:dyDescent="0.25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x14ac:dyDescent="0.25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x14ac:dyDescent="0.25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x14ac:dyDescent="0.25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x14ac:dyDescent="0.25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x14ac:dyDescent="0.25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x14ac:dyDescent="0.25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x14ac:dyDescent="0.25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x14ac:dyDescent="0.25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x14ac:dyDescent="0.25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x14ac:dyDescent="0.25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x14ac:dyDescent="0.25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x14ac:dyDescent="0.25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x14ac:dyDescent="0.25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x14ac:dyDescent="0.25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x14ac:dyDescent="0.25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x14ac:dyDescent="0.25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x14ac:dyDescent="0.25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x14ac:dyDescent="0.25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x14ac:dyDescent="0.25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x14ac:dyDescent="0.25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x14ac:dyDescent="0.25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x14ac:dyDescent="0.25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x14ac:dyDescent="0.25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x14ac:dyDescent="0.25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x14ac:dyDescent="0.25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x14ac:dyDescent="0.25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x14ac:dyDescent="0.25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x14ac:dyDescent="0.25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x14ac:dyDescent="0.25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x14ac:dyDescent="0.25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x14ac:dyDescent="0.25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x14ac:dyDescent="0.25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x14ac:dyDescent="0.25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x14ac:dyDescent="0.25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x14ac:dyDescent="0.25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x14ac:dyDescent="0.25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x14ac:dyDescent="0.25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x14ac:dyDescent="0.25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x14ac:dyDescent="0.25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x14ac:dyDescent="0.25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x14ac:dyDescent="0.25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x14ac:dyDescent="0.25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x14ac:dyDescent="0.25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x14ac:dyDescent="0.25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x14ac:dyDescent="0.25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x14ac:dyDescent="0.25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x14ac:dyDescent="0.25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x14ac:dyDescent="0.25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x14ac:dyDescent="0.25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x14ac:dyDescent="0.25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x14ac:dyDescent="0.25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x14ac:dyDescent="0.25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x14ac:dyDescent="0.25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x14ac:dyDescent="0.25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x14ac:dyDescent="0.25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x14ac:dyDescent="0.25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x14ac:dyDescent="0.25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x14ac:dyDescent="0.25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x14ac:dyDescent="0.25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x14ac:dyDescent="0.25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x14ac:dyDescent="0.25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x14ac:dyDescent="0.25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x14ac:dyDescent="0.25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x14ac:dyDescent="0.25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x14ac:dyDescent="0.25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x14ac:dyDescent="0.25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x14ac:dyDescent="0.25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x14ac:dyDescent="0.25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x14ac:dyDescent="0.25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x14ac:dyDescent="0.25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x14ac:dyDescent="0.25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x14ac:dyDescent="0.25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x14ac:dyDescent="0.25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x14ac:dyDescent="0.25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x14ac:dyDescent="0.25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x14ac:dyDescent="0.25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x14ac:dyDescent="0.25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x14ac:dyDescent="0.25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x14ac:dyDescent="0.25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x14ac:dyDescent="0.25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x14ac:dyDescent="0.25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x14ac:dyDescent="0.25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x14ac:dyDescent="0.25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x14ac:dyDescent="0.25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x14ac:dyDescent="0.25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x14ac:dyDescent="0.25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x14ac:dyDescent="0.25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x14ac:dyDescent="0.25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x14ac:dyDescent="0.25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x14ac:dyDescent="0.25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x14ac:dyDescent="0.25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x14ac:dyDescent="0.25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x14ac:dyDescent="0.25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x14ac:dyDescent="0.25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x14ac:dyDescent="0.25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x14ac:dyDescent="0.25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x14ac:dyDescent="0.25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x14ac:dyDescent="0.25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x14ac:dyDescent="0.25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x14ac:dyDescent="0.25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x14ac:dyDescent="0.25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x14ac:dyDescent="0.25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x14ac:dyDescent="0.25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x14ac:dyDescent="0.25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x14ac:dyDescent="0.25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x14ac:dyDescent="0.25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x14ac:dyDescent="0.25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x14ac:dyDescent="0.25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x14ac:dyDescent="0.25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x14ac:dyDescent="0.25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x14ac:dyDescent="0.25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x14ac:dyDescent="0.25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x14ac:dyDescent="0.25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x14ac:dyDescent="0.25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x14ac:dyDescent="0.25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x14ac:dyDescent="0.25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x14ac:dyDescent="0.25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x14ac:dyDescent="0.25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x14ac:dyDescent="0.25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x14ac:dyDescent="0.25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x14ac:dyDescent="0.25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x14ac:dyDescent="0.25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x14ac:dyDescent="0.25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x14ac:dyDescent="0.25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x14ac:dyDescent="0.25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x14ac:dyDescent="0.25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x14ac:dyDescent="0.25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x14ac:dyDescent="0.25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x14ac:dyDescent="0.25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x14ac:dyDescent="0.25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x14ac:dyDescent="0.25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x14ac:dyDescent="0.25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x14ac:dyDescent="0.25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x14ac:dyDescent="0.25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x14ac:dyDescent="0.25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x14ac:dyDescent="0.25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x14ac:dyDescent="0.25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x14ac:dyDescent="0.25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x14ac:dyDescent="0.25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x14ac:dyDescent="0.25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x14ac:dyDescent="0.25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x14ac:dyDescent="0.25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x14ac:dyDescent="0.25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x14ac:dyDescent="0.25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x14ac:dyDescent="0.25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x14ac:dyDescent="0.25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x14ac:dyDescent="0.25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x14ac:dyDescent="0.25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x14ac:dyDescent="0.25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x14ac:dyDescent="0.25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x14ac:dyDescent="0.25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x14ac:dyDescent="0.25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x14ac:dyDescent="0.25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x14ac:dyDescent="0.25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x14ac:dyDescent="0.25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x14ac:dyDescent="0.25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x14ac:dyDescent="0.25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x14ac:dyDescent="0.25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x14ac:dyDescent="0.25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x14ac:dyDescent="0.25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x14ac:dyDescent="0.25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x14ac:dyDescent="0.25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x14ac:dyDescent="0.25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x14ac:dyDescent="0.25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x14ac:dyDescent="0.25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x14ac:dyDescent="0.25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x14ac:dyDescent="0.25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x14ac:dyDescent="0.25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x14ac:dyDescent="0.25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x14ac:dyDescent="0.25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x14ac:dyDescent="0.25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x14ac:dyDescent="0.25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x14ac:dyDescent="0.25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x14ac:dyDescent="0.25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x14ac:dyDescent="0.25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x14ac:dyDescent="0.25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x14ac:dyDescent="0.25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x14ac:dyDescent="0.25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x14ac:dyDescent="0.25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x14ac:dyDescent="0.25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x14ac:dyDescent="0.25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x14ac:dyDescent="0.25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x14ac:dyDescent="0.25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x14ac:dyDescent="0.25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x14ac:dyDescent="0.25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x14ac:dyDescent="0.25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x14ac:dyDescent="0.25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x14ac:dyDescent="0.25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x14ac:dyDescent="0.25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x14ac:dyDescent="0.25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x14ac:dyDescent="0.25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x14ac:dyDescent="0.25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x14ac:dyDescent="0.25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x14ac:dyDescent="0.25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x14ac:dyDescent="0.25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x14ac:dyDescent="0.25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x14ac:dyDescent="0.25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x14ac:dyDescent="0.25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x14ac:dyDescent="0.25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x14ac:dyDescent="0.25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x14ac:dyDescent="0.25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x14ac:dyDescent="0.25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x14ac:dyDescent="0.25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x14ac:dyDescent="0.25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x14ac:dyDescent="0.25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x14ac:dyDescent="0.25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x14ac:dyDescent="0.25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x14ac:dyDescent="0.25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x14ac:dyDescent="0.25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x14ac:dyDescent="0.25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x14ac:dyDescent="0.25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x14ac:dyDescent="0.25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x14ac:dyDescent="0.25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x14ac:dyDescent="0.25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x14ac:dyDescent="0.25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x14ac:dyDescent="0.25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x14ac:dyDescent="0.25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x14ac:dyDescent="0.25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x14ac:dyDescent="0.25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x14ac:dyDescent="0.25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x14ac:dyDescent="0.25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x14ac:dyDescent="0.25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x14ac:dyDescent="0.25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x14ac:dyDescent="0.25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x14ac:dyDescent="0.25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x14ac:dyDescent="0.25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x14ac:dyDescent="0.25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x14ac:dyDescent="0.25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x14ac:dyDescent="0.25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x14ac:dyDescent="0.25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x14ac:dyDescent="0.25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x14ac:dyDescent="0.25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x14ac:dyDescent="0.25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x14ac:dyDescent="0.25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x14ac:dyDescent="0.25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x14ac:dyDescent="0.25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x14ac:dyDescent="0.25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x14ac:dyDescent="0.25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x14ac:dyDescent="0.25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x14ac:dyDescent="0.25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x14ac:dyDescent="0.25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x14ac:dyDescent="0.25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x14ac:dyDescent="0.25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x14ac:dyDescent="0.25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x14ac:dyDescent="0.25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x14ac:dyDescent="0.25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x14ac:dyDescent="0.25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x14ac:dyDescent="0.25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x14ac:dyDescent="0.25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x14ac:dyDescent="0.25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x14ac:dyDescent="0.25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x14ac:dyDescent="0.25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x14ac:dyDescent="0.25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x14ac:dyDescent="0.25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x14ac:dyDescent="0.25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x14ac:dyDescent="0.25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x14ac:dyDescent="0.25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x14ac:dyDescent="0.25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x14ac:dyDescent="0.25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x14ac:dyDescent="0.25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x14ac:dyDescent="0.25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x14ac:dyDescent="0.25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x14ac:dyDescent="0.25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x14ac:dyDescent="0.25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x14ac:dyDescent="0.25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x14ac:dyDescent="0.25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x14ac:dyDescent="0.25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x14ac:dyDescent="0.25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x14ac:dyDescent="0.25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x14ac:dyDescent="0.25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x14ac:dyDescent="0.25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x14ac:dyDescent="0.25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x14ac:dyDescent="0.25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x14ac:dyDescent="0.25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x14ac:dyDescent="0.25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x14ac:dyDescent="0.25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x14ac:dyDescent="0.25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x14ac:dyDescent="0.25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x14ac:dyDescent="0.25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x14ac:dyDescent="0.25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x14ac:dyDescent="0.25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x14ac:dyDescent="0.25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x14ac:dyDescent="0.25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x14ac:dyDescent="0.25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x14ac:dyDescent="0.25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x14ac:dyDescent="0.25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x14ac:dyDescent="0.25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x14ac:dyDescent="0.25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x14ac:dyDescent="0.25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x14ac:dyDescent="0.25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x14ac:dyDescent="0.25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x14ac:dyDescent="0.25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x14ac:dyDescent="0.25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x14ac:dyDescent="0.25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x14ac:dyDescent="0.25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x14ac:dyDescent="0.25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x14ac:dyDescent="0.25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x14ac:dyDescent="0.25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x14ac:dyDescent="0.25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x14ac:dyDescent="0.25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x14ac:dyDescent="0.25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x14ac:dyDescent="0.25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x14ac:dyDescent="0.25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x14ac:dyDescent="0.25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x14ac:dyDescent="0.25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x14ac:dyDescent="0.25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x14ac:dyDescent="0.25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x14ac:dyDescent="0.25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x14ac:dyDescent="0.25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x14ac:dyDescent="0.25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x14ac:dyDescent="0.25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x14ac:dyDescent="0.25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x14ac:dyDescent="0.25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x14ac:dyDescent="0.25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x14ac:dyDescent="0.25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x14ac:dyDescent="0.25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x14ac:dyDescent="0.25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x14ac:dyDescent="0.25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x14ac:dyDescent="0.25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x14ac:dyDescent="0.25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x14ac:dyDescent="0.25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x14ac:dyDescent="0.25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x14ac:dyDescent="0.25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x14ac:dyDescent="0.25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x14ac:dyDescent="0.25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x14ac:dyDescent="0.25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x14ac:dyDescent="0.25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x14ac:dyDescent="0.25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x14ac:dyDescent="0.25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x14ac:dyDescent="0.25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x14ac:dyDescent="0.25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x14ac:dyDescent="0.25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x14ac:dyDescent="0.25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x14ac:dyDescent="0.25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x14ac:dyDescent="0.25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x14ac:dyDescent="0.25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x14ac:dyDescent="0.25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x14ac:dyDescent="0.25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x14ac:dyDescent="0.25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x14ac:dyDescent="0.25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x14ac:dyDescent="0.25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x14ac:dyDescent="0.25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x14ac:dyDescent="0.25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x14ac:dyDescent="0.25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x14ac:dyDescent="0.25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x14ac:dyDescent="0.25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x14ac:dyDescent="0.25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x14ac:dyDescent="0.25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x14ac:dyDescent="0.25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x14ac:dyDescent="0.25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x14ac:dyDescent="0.25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x14ac:dyDescent="0.25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x14ac:dyDescent="0.25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x14ac:dyDescent="0.25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x14ac:dyDescent="0.25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x14ac:dyDescent="0.25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x14ac:dyDescent="0.25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x14ac:dyDescent="0.25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x14ac:dyDescent="0.25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x14ac:dyDescent="0.25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x14ac:dyDescent="0.25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x14ac:dyDescent="0.25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x14ac:dyDescent="0.25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x14ac:dyDescent="0.25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x14ac:dyDescent="0.25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x14ac:dyDescent="0.25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x14ac:dyDescent="0.25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x14ac:dyDescent="0.25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x14ac:dyDescent="0.25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x14ac:dyDescent="0.25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x14ac:dyDescent="0.25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x14ac:dyDescent="0.25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x14ac:dyDescent="0.25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x14ac:dyDescent="0.25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x14ac:dyDescent="0.25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x14ac:dyDescent="0.25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x14ac:dyDescent="0.25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x14ac:dyDescent="0.25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x14ac:dyDescent="0.25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x14ac:dyDescent="0.25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x14ac:dyDescent="0.25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x14ac:dyDescent="0.25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x14ac:dyDescent="0.25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x14ac:dyDescent="0.25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x14ac:dyDescent="0.25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x14ac:dyDescent="0.25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x14ac:dyDescent="0.25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x14ac:dyDescent="0.25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x14ac:dyDescent="0.25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x14ac:dyDescent="0.25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x14ac:dyDescent="0.25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x14ac:dyDescent="0.25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x14ac:dyDescent="0.25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x14ac:dyDescent="0.25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x14ac:dyDescent="0.25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x14ac:dyDescent="0.25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x14ac:dyDescent="0.25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x14ac:dyDescent="0.25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x14ac:dyDescent="0.25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x14ac:dyDescent="0.25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x14ac:dyDescent="0.25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x14ac:dyDescent="0.25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x14ac:dyDescent="0.25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x14ac:dyDescent="0.25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x14ac:dyDescent="0.25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x14ac:dyDescent="0.25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x14ac:dyDescent="0.25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x14ac:dyDescent="0.25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x14ac:dyDescent="0.25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x14ac:dyDescent="0.25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x14ac:dyDescent="0.25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x14ac:dyDescent="0.25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x14ac:dyDescent="0.25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x14ac:dyDescent="0.25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x14ac:dyDescent="0.25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x14ac:dyDescent="0.25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x14ac:dyDescent="0.25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x14ac:dyDescent="0.25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x14ac:dyDescent="0.25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x14ac:dyDescent="0.25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x14ac:dyDescent="0.25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x14ac:dyDescent="0.25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x14ac:dyDescent="0.25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x14ac:dyDescent="0.25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x14ac:dyDescent="0.25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x14ac:dyDescent="0.25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x14ac:dyDescent="0.25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x14ac:dyDescent="0.25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x14ac:dyDescent="0.25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x14ac:dyDescent="0.25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x14ac:dyDescent="0.25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x14ac:dyDescent="0.25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x14ac:dyDescent="0.25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x14ac:dyDescent="0.25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x14ac:dyDescent="0.25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x14ac:dyDescent="0.25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x14ac:dyDescent="0.25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x14ac:dyDescent="0.25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x14ac:dyDescent="0.25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x14ac:dyDescent="0.25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x14ac:dyDescent="0.25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x14ac:dyDescent="0.25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x14ac:dyDescent="0.25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x14ac:dyDescent="0.25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x14ac:dyDescent="0.25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x14ac:dyDescent="0.25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x14ac:dyDescent="0.25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x14ac:dyDescent="0.25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x14ac:dyDescent="0.25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x14ac:dyDescent="0.25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x14ac:dyDescent="0.25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x14ac:dyDescent="0.25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x14ac:dyDescent="0.25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x14ac:dyDescent="0.25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x14ac:dyDescent="0.25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x14ac:dyDescent="0.25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x14ac:dyDescent="0.25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x14ac:dyDescent="0.25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x14ac:dyDescent="0.25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x14ac:dyDescent="0.25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x14ac:dyDescent="0.25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x14ac:dyDescent="0.25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x14ac:dyDescent="0.25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x14ac:dyDescent="0.25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x14ac:dyDescent="0.25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x14ac:dyDescent="0.25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x14ac:dyDescent="0.25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x14ac:dyDescent="0.25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x14ac:dyDescent="0.25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x14ac:dyDescent="0.25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x14ac:dyDescent="0.25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x14ac:dyDescent="0.25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x14ac:dyDescent="0.25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x14ac:dyDescent="0.25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x14ac:dyDescent="0.25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x14ac:dyDescent="0.25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x14ac:dyDescent="0.25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x14ac:dyDescent="0.25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x14ac:dyDescent="0.25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x14ac:dyDescent="0.25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x14ac:dyDescent="0.25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x14ac:dyDescent="0.25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x14ac:dyDescent="0.25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x14ac:dyDescent="0.25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x14ac:dyDescent="0.25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x14ac:dyDescent="0.25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x14ac:dyDescent="0.25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x14ac:dyDescent="0.25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x14ac:dyDescent="0.25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x14ac:dyDescent="0.25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x14ac:dyDescent="0.25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x14ac:dyDescent="0.25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x14ac:dyDescent="0.25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x14ac:dyDescent="0.25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x14ac:dyDescent="0.25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x14ac:dyDescent="0.25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x14ac:dyDescent="0.25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x14ac:dyDescent="0.25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x14ac:dyDescent="0.25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x14ac:dyDescent="0.25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x14ac:dyDescent="0.25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x14ac:dyDescent="0.25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x14ac:dyDescent="0.25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x14ac:dyDescent="0.25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x14ac:dyDescent="0.25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x14ac:dyDescent="0.25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x14ac:dyDescent="0.25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x14ac:dyDescent="0.25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x14ac:dyDescent="0.25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x14ac:dyDescent="0.25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x14ac:dyDescent="0.25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x14ac:dyDescent="0.25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x14ac:dyDescent="0.25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x14ac:dyDescent="0.25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x14ac:dyDescent="0.25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x14ac:dyDescent="0.25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x14ac:dyDescent="0.25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x14ac:dyDescent="0.25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x14ac:dyDescent="0.25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x14ac:dyDescent="0.25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x14ac:dyDescent="0.25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x14ac:dyDescent="0.25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x14ac:dyDescent="0.25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x14ac:dyDescent="0.25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x14ac:dyDescent="0.25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x14ac:dyDescent="0.25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x14ac:dyDescent="0.25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x14ac:dyDescent="0.25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x14ac:dyDescent="0.25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x14ac:dyDescent="0.25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x14ac:dyDescent="0.25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x14ac:dyDescent="0.25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x14ac:dyDescent="0.25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x14ac:dyDescent="0.25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x14ac:dyDescent="0.25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x14ac:dyDescent="0.25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x14ac:dyDescent="0.25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x14ac:dyDescent="0.25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x14ac:dyDescent="0.25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x14ac:dyDescent="0.25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x14ac:dyDescent="0.25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x14ac:dyDescent="0.25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x14ac:dyDescent="0.25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x14ac:dyDescent="0.25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x14ac:dyDescent="0.25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x14ac:dyDescent="0.25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x14ac:dyDescent="0.25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x14ac:dyDescent="0.25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x14ac:dyDescent="0.25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x14ac:dyDescent="0.25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x14ac:dyDescent="0.25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x14ac:dyDescent="0.25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x14ac:dyDescent="0.25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x14ac:dyDescent="0.25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x14ac:dyDescent="0.25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x14ac:dyDescent="0.25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x14ac:dyDescent="0.25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x14ac:dyDescent="0.25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x14ac:dyDescent="0.25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x14ac:dyDescent="0.25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x14ac:dyDescent="0.25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x14ac:dyDescent="0.25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x14ac:dyDescent="0.25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x14ac:dyDescent="0.25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x14ac:dyDescent="0.25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x14ac:dyDescent="0.25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x14ac:dyDescent="0.25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x14ac:dyDescent="0.25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x14ac:dyDescent="0.25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x14ac:dyDescent="0.25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x14ac:dyDescent="0.25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x14ac:dyDescent="0.25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x14ac:dyDescent="0.25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x14ac:dyDescent="0.25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x14ac:dyDescent="0.25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x14ac:dyDescent="0.25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x14ac:dyDescent="0.25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x14ac:dyDescent="0.25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x14ac:dyDescent="0.25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x14ac:dyDescent="0.25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x14ac:dyDescent="0.25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x14ac:dyDescent="0.25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x14ac:dyDescent="0.25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x14ac:dyDescent="0.25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x14ac:dyDescent="0.25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x14ac:dyDescent="0.25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x14ac:dyDescent="0.25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x14ac:dyDescent="0.25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x14ac:dyDescent="0.25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x14ac:dyDescent="0.25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x14ac:dyDescent="0.25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x14ac:dyDescent="0.25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x14ac:dyDescent="0.25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x14ac:dyDescent="0.25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x14ac:dyDescent="0.25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x14ac:dyDescent="0.25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x14ac:dyDescent="0.25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x14ac:dyDescent="0.25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x14ac:dyDescent="0.25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x14ac:dyDescent="0.25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x14ac:dyDescent="0.25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x14ac:dyDescent="0.25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x14ac:dyDescent="0.25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x14ac:dyDescent="0.25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x14ac:dyDescent="0.25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x14ac:dyDescent="0.25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x14ac:dyDescent="0.25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x14ac:dyDescent="0.25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x14ac:dyDescent="0.25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x14ac:dyDescent="0.25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x14ac:dyDescent="0.25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x14ac:dyDescent="0.25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x14ac:dyDescent="0.25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x14ac:dyDescent="0.25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x14ac:dyDescent="0.25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x14ac:dyDescent="0.25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x14ac:dyDescent="0.25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x14ac:dyDescent="0.25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x14ac:dyDescent="0.25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x14ac:dyDescent="0.25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x14ac:dyDescent="0.25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x14ac:dyDescent="0.25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x14ac:dyDescent="0.25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x14ac:dyDescent="0.25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x14ac:dyDescent="0.25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x14ac:dyDescent="0.25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x14ac:dyDescent="0.25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x14ac:dyDescent="0.25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x14ac:dyDescent="0.25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x14ac:dyDescent="0.25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x14ac:dyDescent="0.25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x14ac:dyDescent="0.25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x14ac:dyDescent="0.25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x14ac:dyDescent="0.25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x14ac:dyDescent="0.25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spans="1:26" x14ac:dyDescent="0.25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spans="1:26" x14ac:dyDescent="0.25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spans="1:26" x14ac:dyDescent="0.25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conditionalFormatting sqref="A1001:XFD1048576 AA1:XFD1000">
    <cfRule type="expression" dxfId="9" priority="10">
      <formula>CELL("protege",A1)=0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N116"/>
  <sheetViews>
    <sheetView showGridLines="0" tabSelected="1" zoomScale="90" zoomScaleNormal="90" workbookViewId="0">
      <pane ySplit="7" topLeftCell="A11" activePane="bottomLeft" state="frozen"/>
      <selection pane="bottomLeft" activeCell="AN32" sqref="AN32"/>
    </sheetView>
  </sheetViews>
  <sheetFormatPr baseColWidth="10" defaultRowHeight="15" x14ac:dyDescent="0.25"/>
  <cols>
    <col min="1" max="1" width="19.42578125" customWidth="1"/>
    <col min="2" max="2" width="45.7109375" customWidth="1"/>
    <col min="3" max="3" width="11.5703125" customWidth="1"/>
    <col min="6" max="6" width="35.7109375" bestFit="1" customWidth="1"/>
    <col min="7" max="7" width="3" customWidth="1"/>
    <col min="8" max="16" width="6" customWidth="1"/>
    <col min="17" max="17" width="20" customWidth="1"/>
    <col min="18" max="18" width="11.42578125" style="52"/>
    <col min="19" max="19" width="17.7109375" customWidth="1"/>
    <col min="20" max="28" width="3.7109375" customWidth="1"/>
    <col min="30" max="38" width="3.140625" customWidth="1"/>
  </cols>
  <sheetData>
    <row r="1" spans="1:3" x14ac:dyDescent="0.25">
      <c r="A1" s="1"/>
    </row>
    <row r="2" spans="1:3" x14ac:dyDescent="0.25">
      <c r="A2" s="2"/>
    </row>
    <row r="5" spans="1:3" ht="16.5" thickBot="1" x14ac:dyDescent="0.3">
      <c r="A5" s="3" t="s">
        <v>0</v>
      </c>
      <c r="C5" s="4"/>
    </row>
    <row r="6" spans="1:3" ht="96.75" customHeight="1" thickTop="1" thickBot="1" x14ac:dyDescent="0.3">
      <c r="B6" s="5" t="s">
        <v>1</v>
      </c>
      <c r="C6" s="53" t="s">
        <v>2</v>
      </c>
    </row>
    <row r="7" spans="1:3" ht="15.75" thickTop="1" x14ac:dyDescent="0.25">
      <c r="A7" s="6" t="s">
        <v>3</v>
      </c>
      <c r="B7" s="7" t="s">
        <v>4</v>
      </c>
      <c r="C7" s="54"/>
    </row>
    <row r="8" spans="1:3" x14ac:dyDescent="0.25">
      <c r="A8" t="s">
        <v>5</v>
      </c>
      <c r="B8" s="8" t="s">
        <v>6</v>
      </c>
      <c r="C8" s="9">
        <v>1</v>
      </c>
    </row>
    <row r="9" spans="1:3" x14ac:dyDescent="0.25">
      <c r="A9" t="s">
        <v>9</v>
      </c>
      <c r="B9" s="8" t="s">
        <v>10</v>
      </c>
      <c r="C9" s="9">
        <v>5</v>
      </c>
    </row>
    <row r="10" spans="1:3" x14ac:dyDescent="0.25">
      <c r="A10" t="s">
        <v>14</v>
      </c>
      <c r="B10" s="8" t="s">
        <v>15</v>
      </c>
      <c r="C10" s="9">
        <v>1</v>
      </c>
    </row>
    <row r="11" spans="1:3" x14ac:dyDescent="0.25">
      <c r="A11" t="s">
        <v>18</v>
      </c>
      <c r="B11" s="8" t="s">
        <v>19</v>
      </c>
      <c r="C11" s="9">
        <v>1</v>
      </c>
    </row>
    <row r="12" spans="1:3" x14ac:dyDescent="0.25">
      <c r="A12" t="s">
        <v>24</v>
      </c>
      <c r="B12" s="8" t="s">
        <v>25</v>
      </c>
      <c r="C12" s="9">
        <v>7</v>
      </c>
    </row>
    <row r="13" spans="1:3" x14ac:dyDescent="0.25">
      <c r="A13" t="s">
        <v>28</v>
      </c>
      <c r="B13" s="8" t="s">
        <v>12</v>
      </c>
      <c r="C13" s="9">
        <v>1</v>
      </c>
    </row>
    <row r="14" spans="1:3" x14ac:dyDescent="0.25">
      <c r="A14" t="s">
        <v>30</v>
      </c>
      <c r="B14" s="8" t="s">
        <v>26</v>
      </c>
      <c r="C14" s="9">
        <v>1</v>
      </c>
    </row>
    <row r="15" spans="1:3" x14ac:dyDescent="0.25">
      <c r="A15" t="s">
        <v>32</v>
      </c>
      <c r="B15" s="8" t="s">
        <v>17</v>
      </c>
      <c r="C15" s="9">
        <v>1</v>
      </c>
    </row>
    <row r="16" spans="1:3" x14ac:dyDescent="0.25">
      <c r="A16" t="s">
        <v>34</v>
      </c>
      <c r="B16" s="8" t="s">
        <v>11</v>
      </c>
      <c r="C16" s="9">
        <v>1</v>
      </c>
    </row>
    <row r="17" spans="1:40" x14ac:dyDescent="0.25">
      <c r="A17" t="s">
        <v>37</v>
      </c>
      <c r="B17" s="8"/>
      <c r="C17" s="9"/>
    </row>
    <row r="18" spans="1:40" x14ac:dyDescent="0.25">
      <c r="A18" t="s">
        <v>39</v>
      </c>
      <c r="B18" s="8"/>
      <c r="C18" s="9"/>
      <c r="D18" s="10"/>
    </row>
    <row r="19" spans="1:40" x14ac:dyDescent="0.25">
      <c r="A19" t="s">
        <v>41</v>
      </c>
      <c r="B19" s="8"/>
      <c r="C19" s="9"/>
    </row>
    <row r="22" spans="1:40" ht="30" x14ac:dyDescent="0.25">
      <c r="A22" s="14" t="s">
        <v>49</v>
      </c>
      <c r="B22" s="15">
        <f>(VLOOKUP(B8,Table_equipements,13,FALSE)*C8)+(VLOOKUP(B9,Table_equipements,13,FALSE)*C9)+(VLOOKUP(B10,Table_equipements,13,FALSE)*C10)+(VLOOKUP(B11,Table_equipements,13,FALSE)*C11)+(VLOOKUP(B12,Table_equipements,13,FALSE)*C12)+(VLOOKUP(B13,Table_equipements,13,FALSE)*C13)+(VLOOKUP(B14,Table_equipements,13,FALSE)*C14)+(VLOOKUP(B15,Table_equipements,13,FALSE)*C15)+(VLOOKUP(B16,Table_equipements,13,FALSE)*C16)</f>
        <v>5.2999999999999998E-4</v>
      </c>
      <c r="C22" s="15">
        <f t="array" ref="C22">SUM(--(INDEX(Table_equipements,,1)=TRANSPOSE($B$8:$B$16))*IFERROR(--INDEX(Table_equipements,,13),0)*TRANSPOSE($C$8:$C$16))</f>
        <v>5.2999999999999998E-4</v>
      </c>
    </row>
    <row r="23" spans="1:40" ht="30" x14ac:dyDescent="0.25">
      <c r="A23" s="14" t="s">
        <v>50</v>
      </c>
      <c r="B23" s="15" t="e">
        <f>(VLOOKUP(B8,Table_equipements,14,FALSE)*C8)+(VLOOKUP(B9,Table_equipements,14,FALSE)*C9)+(VLOOKUP(B10,Table_equipements,14,FALSE)*C10)+(VLOOKUP(B11,Table_equipements,14,FALSE)*C11)+(VLOOKUP(B12,Table_equipements,14,FALSE)*C12)+(VLOOKUP(B13,Table_equipements,14,FALSE)*C13)+(VLOOKUP(B14,Table_equipements,14,FALSE)*C14)+(VLOOKUP(B15,Table_equipements,14,FALSE)*C15)+(VLOOKUP(B16,Table_equipements,14,FALSE)*C16)</f>
        <v>#VALUE!</v>
      </c>
      <c r="C23" s="15">
        <f t="array" ref="C23">SUMPRODUCT(--(INDEX(Table_equipements,,1)=TRANSPOSE($B$8:$B$16))*IFERROR(--INDEX(Table_equipements,,14),0)*TRANSPOSE($C$8:$C$16))</f>
        <v>1E-4</v>
      </c>
    </row>
    <row r="24" spans="1:40" ht="30.75" thickBot="1" x14ac:dyDescent="0.3">
      <c r="A24" s="14" t="s">
        <v>51</v>
      </c>
      <c r="B24" s="15" t="e">
        <f>(VLOOKUP(B8,Table_equipements,15,FALSE)*C8)+(VLOOKUP(B9,Table_equipements,15,FALSE)*C9)+(VLOOKUP(B10,Table_equipements,15,FALSE)*C10)+(VLOOKUP(B11,Table_equipements,15,FALSE)*C11)+(VLOOKUP(B12,Table_equipements,15,FALSE)*C12)+(VLOOKUP(B13,Table_equipements,15,FALSE)*C13)+(VLOOKUP(B14,Table_equipements,15,FALSE)*C14)+(VLOOKUP(B15,Table_equipements,15,FALSE)*C15)+(VLOOKUP(B16,Table_equipements,15,FALSE)*C16)</f>
        <v>#VALUE!</v>
      </c>
      <c r="C24" s="15">
        <f t="array" ref="C24">SUMPRODUCT(--(INDEX(Table_equipements,,1)=TRANSPOSE($B$8:$B$16))*IFERROR(--INDEX(Table_equipements,,15),0)*TRANSPOSE($C$8:$C$16))</f>
        <v>0</v>
      </c>
      <c r="H24" s="55" t="s">
        <v>141</v>
      </c>
      <c r="T24" s="55" t="s">
        <v>143</v>
      </c>
    </row>
    <row r="25" spans="1:40" ht="158.25" thickBot="1" x14ac:dyDescent="0.3">
      <c r="H25" s="60" t="str">
        <f t="array" ref="H25:P25">TRANSPOSE($B$8:$B$16)</f>
        <v>Climatiseurs d'air x4</v>
      </c>
      <c r="I25" s="61" t="str">
        <v>Etuves réfrigérées ventilées x6</v>
      </c>
      <c r="J25" s="61" t="str">
        <v>Automate d'alarme WIT</v>
      </c>
      <c r="K25" s="61" t="str">
        <v>Dosatron</v>
      </c>
      <c r="L25" s="61" t="str">
        <v>Osmoseur</v>
      </c>
      <c r="M25" s="61" t="str">
        <v>Fibres</v>
      </c>
      <c r="N25" s="61" t="str">
        <v>Loupes binocculaires</v>
      </c>
      <c r="O25" s="61" t="str">
        <v>Pipettes</v>
      </c>
      <c r="P25" s="62" t="str">
        <v>LAVERIE</v>
      </c>
      <c r="T25" s="77">
        <f t="array" ref="T25:AB25">TRANSPOSE($C$8:$C$16)</f>
        <v>1</v>
      </c>
      <c r="U25" s="78">
        <v>5</v>
      </c>
      <c r="V25" s="78">
        <v>1</v>
      </c>
      <c r="W25" s="78">
        <v>1</v>
      </c>
      <c r="X25" s="78">
        <v>7</v>
      </c>
      <c r="Y25" s="78">
        <v>1</v>
      </c>
      <c r="Z25" s="78">
        <v>1</v>
      </c>
      <c r="AA25" s="78">
        <v>1</v>
      </c>
      <c r="AB25" s="79">
        <v>1</v>
      </c>
    </row>
    <row r="27" spans="1:40" ht="15.75" thickBot="1" x14ac:dyDescent="0.3">
      <c r="F27" s="55" t="s">
        <v>140</v>
      </c>
      <c r="H27" s="56" t="s">
        <v>142</v>
      </c>
      <c r="R27" s="63" t="s">
        <v>146</v>
      </c>
      <c r="T27" s="55" t="s">
        <v>144</v>
      </c>
      <c r="AD27" s="55" t="s">
        <v>145</v>
      </c>
    </row>
    <row r="28" spans="1:40" ht="15.75" thickBot="1" x14ac:dyDescent="0.3">
      <c r="F28" s="57" t="str">
        <f t="array" ref="F28:F116">INDEX(Table_equipements,,1)</f>
        <v>Nom de l'équipement</v>
      </c>
      <c r="H28" s="80">
        <f t="array" ref="H28:P116">--(INDEX(Table_equipements,,1)=TRANSPOSE($B$8:$B$16))</f>
        <v>0</v>
      </c>
      <c r="I28" s="81">
        <v>0</v>
      </c>
      <c r="J28" s="81">
        <v>0</v>
      </c>
      <c r="K28" s="81">
        <v>0</v>
      </c>
      <c r="L28" s="81">
        <v>0</v>
      </c>
      <c r="M28" s="81">
        <v>0</v>
      </c>
      <c r="N28" s="81">
        <v>0</v>
      </c>
      <c r="O28" s="81">
        <v>0</v>
      </c>
      <c r="P28" s="82">
        <v>0</v>
      </c>
      <c r="R28" s="65">
        <f t="array" ref="R28:R116">IFERROR(--INDEX(Table_equipements,,13),0)</f>
        <v>0</v>
      </c>
      <c r="T28" s="69">
        <f t="array" ref="T28:AB116">$H$28:$P$116*R28:R116</f>
        <v>0</v>
      </c>
      <c r="U28" s="70">
        <v>0</v>
      </c>
      <c r="V28" s="70">
        <v>0</v>
      </c>
      <c r="W28" s="70">
        <v>0</v>
      </c>
      <c r="X28" s="70">
        <v>0</v>
      </c>
      <c r="Y28" s="70">
        <v>0</v>
      </c>
      <c r="Z28" s="70">
        <v>0</v>
      </c>
      <c r="AA28" s="70">
        <v>0</v>
      </c>
      <c r="AB28" s="71">
        <v>0</v>
      </c>
      <c r="AD28" s="88">
        <f t="array" ref="AD28:AL116">$T$28:$AB$116*$T$25:$AB$25</f>
        <v>0</v>
      </c>
      <c r="AE28" s="89">
        <v>0</v>
      </c>
      <c r="AF28" s="89">
        <v>0</v>
      </c>
      <c r="AG28" s="89">
        <v>0</v>
      </c>
      <c r="AH28" s="89">
        <v>0</v>
      </c>
      <c r="AI28" s="89">
        <v>0</v>
      </c>
      <c r="AJ28" s="89">
        <v>0</v>
      </c>
      <c r="AK28" s="89">
        <v>0</v>
      </c>
      <c r="AL28" s="90">
        <v>0</v>
      </c>
      <c r="AN28" s="97" t="s">
        <v>147</v>
      </c>
    </row>
    <row r="29" spans="1:40" ht="15.75" thickBot="1" x14ac:dyDescent="0.3">
      <c r="F29" s="58" t="str">
        <v>ANIMALERIES</v>
      </c>
      <c r="H29" s="83">
        <v>0</v>
      </c>
      <c r="I29" s="64">
        <v>0</v>
      </c>
      <c r="J29" s="64">
        <v>0</v>
      </c>
      <c r="K29" s="64">
        <v>0</v>
      </c>
      <c r="L29" s="64">
        <v>0</v>
      </c>
      <c r="M29" s="64">
        <v>0</v>
      </c>
      <c r="N29" s="64">
        <v>0</v>
      </c>
      <c r="O29" s="64">
        <v>0</v>
      </c>
      <c r="P29" s="84">
        <v>0</v>
      </c>
      <c r="R29" s="66">
        <v>0.01</v>
      </c>
      <c r="T29" s="72">
        <v>0</v>
      </c>
      <c r="U29" s="68">
        <v>0</v>
      </c>
      <c r="V29" s="68">
        <v>0</v>
      </c>
      <c r="W29" s="68">
        <v>0</v>
      </c>
      <c r="X29" s="68">
        <v>0</v>
      </c>
      <c r="Y29" s="68">
        <v>0</v>
      </c>
      <c r="Z29" s="68">
        <v>0</v>
      </c>
      <c r="AA29" s="68">
        <v>0</v>
      </c>
      <c r="AB29" s="73">
        <v>0</v>
      </c>
      <c r="AD29" s="91">
        <v>0</v>
      </c>
      <c r="AE29" s="51">
        <v>0</v>
      </c>
      <c r="AF29" s="51">
        <v>0</v>
      </c>
      <c r="AG29" s="51">
        <v>0</v>
      </c>
      <c r="AH29" s="51">
        <v>0</v>
      </c>
      <c r="AI29" s="51">
        <v>0</v>
      </c>
      <c r="AJ29" s="51">
        <v>0</v>
      </c>
      <c r="AK29" s="51">
        <v>0</v>
      </c>
      <c r="AL29" s="92">
        <v>0</v>
      </c>
      <c r="AN29" s="96">
        <f>SUM(AD28:AL116)</f>
        <v>5.2999999999999998E-4</v>
      </c>
    </row>
    <row r="30" spans="1:40" x14ac:dyDescent="0.25">
      <c r="F30" s="58" t="str">
        <v>Modules d'élevage x14</v>
      </c>
      <c r="H30" s="83">
        <v>0</v>
      </c>
      <c r="I30" s="64">
        <v>0</v>
      </c>
      <c r="J30" s="64">
        <v>0</v>
      </c>
      <c r="K30" s="64">
        <v>0</v>
      </c>
      <c r="L30" s="64">
        <v>0</v>
      </c>
      <c r="M30" s="64">
        <v>0</v>
      </c>
      <c r="N30" s="64">
        <v>0</v>
      </c>
      <c r="O30" s="64">
        <v>0</v>
      </c>
      <c r="P30" s="84">
        <v>0</v>
      </c>
      <c r="R30" s="66">
        <v>0.01</v>
      </c>
      <c r="T30" s="72">
        <v>0</v>
      </c>
      <c r="U30" s="68">
        <v>0</v>
      </c>
      <c r="V30" s="68">
        <v>0</v>
      </c>
      <c r="W30" s="68">
        <v>0</v>
      </c>
      <c r="X30" s="68">
        <v>0</v>
      </c>
      <c r="Y30" s="68">
        <v>0</v>
      </c>
      <c r="Z30" s="68">
        <v>0</v>
      </c>
      <c r="AA30" s="68">
        <v>0</v>
      </c>
      <c r="AB30" s="73">
        <v>0</v>
      </c>
      <c r="AD30" s="91">
        <v>0</v>
      </c>
      <c r="AE30" s="51">
        <v>0</v>
      </c>
      <c r="AF30" s="51">
        <v>0</v>
      </c>
      <c r="AG30" s="51">
        <v>0</v>
      </c>
      <c r="AH30" s="51">
        <v>0</v>
      </c>
      <c r="AI30" s="51">
        <v>0</v>
      </c>
      <c r="AJ30" s="51">
        <v>0</v>
      </c>
      <c r="AK30" s="51">
        <v>0</v>
      </c>
      <c r="AL30" s="92">
        <v>0</v>
      </c>
    </row>
    <row r="31" spans="1:40" x14ac:dyDescent="0.25">
      <c r="F31" s="58" t="str">
        <v>Climatiseurs d'air x4</v>
      </c>
      <c r="H31" s="83">
        <v>1</v>
      </c>
      <c r="I31" s="64">
        <v>0</v>
      </c>
      <c r="J31" s="64">
        <v>0</v>
      </c>
      <c r="K31" s="64">
        <v>0</v>
      </c>
      <c r="L31" s="64">
        <v>0</v>
      </c>
      <c r="M31" s="64">
        <v>0</v>
      </c>
      <c r="N31" s="64">
        <v>0</v>
      </c>
      <c r="O31" s="64">
        <v>0</v>
      </c>
      <c r="P31" s="84">
        <v>0</v>
      </c>
      <c r="R31" s="66">
        <v>5.2999999999999998E-4</v>
      </c>
      <c r="T31" s="72">
        <v>5.2999999999999998E-4</v>
      </c>
      <c r="U31" s="68">
        <v>0</v>
      </c>
      <c r="V31" s="68">
        <v>0</v>
      </c>
      <c r="W31" s="68">
        <v>0</v>
      </c>
      <c r="X31" s="68">
        <v>0</v>
      </c>
      <c r="Y31" s="68">
        <v>0</v>
      </c>
      <c r="Z31" s="68">
        <v>0</v>
      </c>
      <c r="AA31" s="68">
        <v>0</v>
      </c>
      <c r="AB31" s="73">
        <v>0</v>
      </c>
      <c r="AD31" s="91">
        <v>5.2999999999999998E-4</v>
      </c>
      <c r="AE31" s="51">
        <v>0</v>
      </c>
      <c r="AF31" s="51">
        <v>0</v>
      </c>
      <c r="AG31" s="51">
        <v>0</v>
      </c>
      <c r="AH31" s="51">
        <v>0</v>
      </c>
      <c r="AI31" s="51">
        <v>0</v>
      </c>
      <c r="AJ31" s="51">
        <v>0</v>
      </c>
      <c r="AK31" s="51">
        <v>0</v>
      </c>
      <c r="AL31" s="92">
        <v>0</v>
      </c>
    </row>
    <row r="32" spans="1:40" x14ac:dyDescent="0.25">
      <c r="F32" s="58" t="str">
        <v>Etuves réfrigérées ventilées x6</v>
      </c>
      <c r="H32" s="83">
        <v>0</v>
      </c>
      <c r="I32" s="64">
        <v>1</v>
      </c>
      <c r="J32" s="64">
        <v>0</v>
      </c>
      <c r="K32" s="64">
        <v>0</v>
      </c>
      <c r="L32" s="64">
        <v>0</v>
      </c>
      <c r="M32" s="64">
        <v>0</v>
      </c>
      <c r="N32" s="64">
        <v>0</v>
      </c>
      <c r="O32" s="64">
        <v>0</v>
      </c>
      <c r="P32" s="84">
        <v>0</v>
      </c>
      <c r="R32" s="66">
        <v>0</v>
      </c>
      <c r="T32" s="72">
        <v>0</v>
      </c>
      <c r="U32" s="68">
        <v>0</v>
      </c>
      <c r="V32" s="68">
        <v>0</v>
      </c>
      <c r="W32" s="68">
        <v>0</v>
      </c>
      <c r="X32" s="68">
        <v>0</v>
      </c>
      <c r="Y32" s="68">
        <v>0</v>
      </c>
      <c r="Z32" s="68">
        <v>0</v>
      </c>
      <c r="AA32" s="68">
        <v>0</v>
      </c>
      <c r="AB32" s="73">
        <v>0</v>
      </c>
      <c r="AD32" s="91">
        <v>0</v>
      </c>
      <c r="AE32" s="51">
        <v>0</v>
      </c>
      <c r="AF32" s="51">
        <v>0</v>
      </c>
      <c r="AG32" s="51">
        <v>0</v>
      </c>
      <c r="AH32" s="51">
        <v>0</v>
      </c>
      <c r="AI32" s="51">
        <v>0</v>
      </c>
      <c r="AJ32" s="51">
        <v>0</v>
      </c>
      <c r="AK32" s="51">
        <v>0</v>
      </c>
      <c r="AL32" s="92">
        <v>0</v>
      </c>
    </row>
    <row r="33" spans="6:38" x14ac:dyDescent="0.25">
      <c r="F33" s="58" t="str">
        <v>Lecteurs de puces x3</v>
      </c>
      <c r="H33" s="83">
        <v>0</v>
      </c>
      <c r="I33" s="64">
        <v>0</v>
      </c>
      <c r="J33" s="64">
        <v>0</v>
      </c>
      <c r="K33" s="64">
        <v>0</v>
      </c>
      <c r="L33" s="64">
        <v>0</v>
      </c>
      <c r="M33" s="64">
        <v>0</v>
      </c>
      <c r="N33" s="64">
        <v>0</v>
      </c>
      <c r="O33" s="64">
        <v>0</v>
      </c>
      <c r="P33" s="84">
        <v>0</v>
      </c>
      <c r="R33" s="66">
        <v>0</v>
      </c>
      <c r="T33" s="72">
        <v>0</v>
      </c>
      <c r="U33" s="68">
        <v>0</v>
      </c>
      <c r="V33" s="68">
        <v>0</v>
      </c>
      <c r="W33" s="68">
        <v>0</v>
      </c>
      <c r="X33" s="68">
        <v>0</v>
      </c>
      <c r="Y33" s="68">
        <v>0</v>
      </c>
      <c r="Z33" s="68">
        <v>0</v>
      </c>
      <c r="AA33" s="68">
        <v>0</v>
      </c>
      <c r="AB33" s="73">
        <v>0</v>
      </c>
      <c r="AD33" s="91">
        <v>0</v>
      </c>
      <c r="AE33" s="51">
        <v>0</v>
      </c>
      <c r="AF33" s="51">
        <v>0</v>
      </c>
      <c r="AG33" s="51">
        <v>0</v>
      </c>
      <c r="AH33" s="51">
        <v>0</v>
      </c>
      <c r="AI33" s="51">
        <v>0</v>
      </c>
      <c r="AJ33" s="51">
        <v>0</v>
      </c>
      <c r="AK33" s="51">
        <v>0</v>
      </c>
      <c r="AL33" s="92">
        <v>0</v>
      </c>
    </row>
    <row r="34" spans="6:38" x14ac:dyDescent="0.25">
      <c r="F34" s="58" t="str">
        <v>Réfrigérateurs &amp; congélateurs x3</v>
      </c>
      <c r="H34" s="83">
        <v>0</v>
      </c>
      <c r="I34" s="64">
        <v>0</v>
      </c>
      <c r="J34" s="64">
        <v>0</v>
      </c>
      <c r="K34" s="64">
        <v>0</v>
      </c>
      <c r="L34" s="64">
        <v>0</v>
      </c>
      <c r="M34" s="64">
        <v>0</v>
      </c>
      <c r="N34" s="64">
        <v>0</v>
      </c>
      <c r="O34" s="64">
        <v>0</v>
      </c>
      <c r="P34" s="84">
        <v>0</v>
      </c>
      <c r="R34" s="66">
        <v>0</v>
      </c>
      <c r="T34" s="72">
        <v>0</v>
      </c>
      <c r="U34" s="68">
        <v>0</v>
      </c>
      <c r="V34" s="68">
        <v>0</v>
      </c>
      <c r="W34" s="68">
        <v>0</v>
      </c>
      <c r="X34" s="68">
        <v>0</v>
      </c>
      <c r="Y34" s="68">
        <v>0</v>
      </c>
      <c r="Z34" s="68">
        <v>0</v>
      </c>
      <c r="AA34" s="68">
        <v>0</v>
      </c>
      <c r="AB34" s="73">
        <v>0</v>
      </c>
      <c r="AD34" s="9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0</v>
      </c>
      <c r="AJ34" s="51">
        <v>0</v>
      </c>
      <c r="AK34" s="51">
        <v>0</v>
      </c>
      <c r="AL34" s="92">
        <v>0</v>
      </c>
    </row>
    <row r="35" spans="6:38" x14ac:dyDescent="0.25">
      <c r="F35" s="58" t="str">
        <v>Climatiseurs d'eau x13</v>
      </c>
      <c r="H35" s="83">
        <v>0</v>
      </c>
      <c r="I35" s="64">
        <v>0</v>
      </c>
      <c r="J35" s="64">
        <v>0</v>
      </c>
      <c r="K35" s="64">
        <v>0</v>
      </c>
      <c r="L35" s="64">
        <v>0</v>
      </c>
      <c r="M35" s="64">
        <v>0</v>
      </c>
      <c r="N35" s="64">
        <v>0</v>
      </c>
      <c r="O35" s="64">
        <v>0</v>
      </c>
      <c r="P35" s="84">
        <v>0</v>
      </c>
      <c r="R35" s="66">
        <v>0</v>
      </c>
      <c r="T35" s="72">
        <v>0</v>
      </c>
      <c r="U35" s="68">
        <v>0</v>
      </c>
      <c r="V35" s="68">
        <v>0</v>
      </c>
      <c r="W35" s="68">
        <v>0</v>
      </c>
      <c r="X35" s="68">
        <v>0</v>
      </c>
      <c r="Y35" s="68">
        <v>0</v>
      </c>
      <c r="Z35" s="68">
        <v>0</v>
      </c>
      <c r="AA35" s="68">
        <v>0</v>
      </c>
      <c r="AB35" s="73">
        <v>0</v>
      </c>
      <c r="AD35" s="91">
        <v>0</v>
      </c>
      <c r="AE35" s="51">
        <v>0</v>
      </c>
      <c r="AF35" s="51">
        <v>0</v>
      </c>
      <c r="AG35" s="51">
        <v>0</v>
      </c>
      <c r="AH35" s="51">
        <v>0</v>
      </c>
      <c r="AI35" s="51">
        <v>0</v>
      </c>
      <c r="AJ35" s="51">
        <v>0</v>
      </c>
      <c r="AK35" s="51">
        <v>0</v>
      </c>
      <c r="AL35" s="92">
        <v>0</v>
      </c>
    </row>
    <row r="36" spans="6:38" x14ac:dyDescent="0.25">
      <c r="F36" s="58" t="str">
        <v>Stérilisateurs d'eau x13</v>
      </c>
      <c r="H36" s="83">
        <v>0</v>
      </c>
      <c r="I36" s="64">
        <v>0</v>
      </c>
      <c r="J36" s="64">
        <v>0</v>
      </c>
      <c r="K36" s="64">
        <v>0</v>
      </c>
      <c r="L36" s="64">
        <v>0</v>
      </c>
      <c r="M36" s="64">
        <v>0</v>
      </c>
      <c r="N36" s="64">
        <v>0</v>
      </c>
      <c r="O36" s="64">
        <v>0</v>
      </c>
      <c r="P36" s="84">
        <v>0</v>
      </c>
      <c r="R36" s="66">
        <v>0</v>
      </c>
      <c r="T36" s="72">
        <v>0</v>
      </c>
      <c r="U36" s="68">
        <v>0</v>
      </c>
      <c r="V36" s="68">
        <v>0</v>
      </c>
      <c r="W36" s="68">
        <v>0</v>
      </c>
      <c r="X36" s="68">
        <v>0</v>
      </c>
      <c r="Y36" s="68">
        <v>0</v>
      </c>
      <c r="Z36" s="68">
        <v>0</v>
      </c>
      <c r="AA36" s="68">
        <v>0</v>
      </c>
      <c r="AB36" s="73">
        <v>0</v>
      </c>
      <c r="AD36" s="91">
        <v>0</v>
      </c>
      <c r="AE36" s="51">
        <v>0</v>
      </c>
      <c r="AF36" s="51">
        <v>0</v>
      </c>
      <c r="AG36" s="51">
        <v>0</v>
      </c>
      <c r="AH36" s="51">
        <v>0</v>
      </c>
      <c r="AI36" s="51">
        <v>0</v>
      </c>
      <c r="AJ36" s="51">
        <v>0</v>
      </c>
      <c r="AK36" s="51">
        <v>0</v>
      </c>
      <c r="AL36" s="92">
        <v>0</v>
      </c>
    </row>
    <row r="37" spans="6:38" x14ac:dyDescent="0.25">
      <c r="F37" s="58" t="str">
        <v>Automate d'alarme WIT</v>
      </c>
      <c r="H37" s="83">
        <v>0</v>
      </c>
      <c r="I37" s="64">
        <v>0</v>
      </c>
      <c r="J37" s="64">
        <v>1</v>
      </c>
      <c r="K37" s="64">
        <v>0</v>
      </c>
      <c r="L37" s="64">
        <v>0</v>
      </c>
      <c r="M37" s="64">
        <v>0</v>
      </c>
      <c r="N37" s="64">
        <v>0</v>
      </c>
      <c r="O37" s="64">
        <v>0</v>
      </c>
      <c r="P37" s="84">
        <v>0</v>
      </c>
      <c r="R37" s="66">
        <v>0</v>
      </c>
      <c r="T37" s="72">
        <v>0</v>
      </c>
      <c r="U37" s="68">
        <v>0</v>
      </c>
      <c r="V37" s="68">
        <v>0</v>
      </c>
      <c r="W37" s="68">
        <v>0</v>
      </c>
      <c r="X37" s="68">
        <v>0</v>
      </c>
      <c r="Y37" s="68">
        <v>0</v>
      </c>
      <c r="Z37" s="68">
        <v>0</v>
      </c>
      <c r="AA37" s="68">
        <v>0</v>
      </c>
      <c r="AB37" s="73">
        <v>0</v>
      </c>
      <c r="AD37" s="91">
        <v>0</v>
      </c>
      <c r="AE37" s="51">
        <v>0</v>
      </c>
      <c r="AF37" s="51">
        <v>0</v>
      </c>
      <c r="AG37" s="51">
        <v>0</v>
      </c>
      <c r="AH37" s="51">
        <v>0</v>
      </c>
      <c r="AI37" s="51">
        <v>0</v>
      </c>
      <c r="AJ37" s="51">
        <v>0</v>
      </c>
      <c r="AK37" s="51">
        <v>0</v>
      </c>
      <c r="AL37" s="92">
        <v>0</v>
      </c>
    </row>
    <row r="38" spans="6:38" x14ac:dyDescent="0.25">
      <c r="F38" s="58" t="str">
        <v>Dosatron</v>
      </c>
      <c r="H38" s="83">
        <v>0</v>
      </c>
      <c r="I38" s="64">
        <v>0</v>
      </c>
      <c r="J38" s="64">
        <v>0</v>
      </c>
      <c r="K38" s="64">
        <v>1</v>
      </c>
      <c r="L38" s="64">
        <v>0</v>
      </c>
      <c r="M38" s="64">
        <v>0</v>
      </c>
      <c r="N38" s="64">
        <v>0</v>
      </c>
      <c r="O38" s="64">
        <v>0</v>
      </c>
      <c r="P38" s="84">
        <v>0</v>
      </c>
      <c r="R38" s="66">
        <v>0</v>
      </c>
      <c r="T38" s="72">
        <v>0</v>
      </c>
      <c r="U38" s="68">
        <v>0</v>
      </c>
      <c r="V38" s="68">
        <v>0</v>
      </c>
      <c r="W38" s="68">
        <v>0</v>
      </c>
      <c r="X38" s="68">
        <v>0</v>
      </c>
      <c r="Y38" s="68">
        <v>0</v>
      </c>
      <c r="Z38" s="68">
        <v>0</v>
      </c>
      <c r="AA38" s="68">
        <v>0</v>
      </c>
      <c r="AB38" s="73">
        <v>0</v>
      </c>
      <c r="AD38" s="91">
        <v>0</v>
      </c>
      <c r="AE38" s="51">
        <v>0</v>
      </c>
      <c r="AF38" s="51">
        <v>0</v>
      </c>
      <c r="AG38" s="51">
        <v>0</v>
      </c>
      <c r="AH38" s="51">
        <v>0</v>
      </c>
      <c r="AI38" s="51">
        <v>0</v>
      </c>
      <c r="AJ38" s="51">
        <v>0</v>
      </c>
      <c r="AK38" s="51">
        <v>0</v>
      </c>
      <c r="AL38" s="92">
        <v>0</v>
      </c>
    </row>
    <row r="39" spans="6:38" x14ac:dyDescent="0.25">
      <c r="F39" s="58" t="str">
        <v>Osmoseur</v>
      </c>
      <c r="H39" s="83">
        <v>0</v>
      </c>
      <c r="I39" s="64">
        <v>0</v>
      </c>
      <c r="J39" s="64">
        <v>0</v>
      </c>
      <c r="K39" s="64">
        <v>0</v>
      </c>
      <c r="L39" s="64">
        <v>1</v>
      </c>
      <c r="M39" s="64">
        <v>0</v>
      </c>
      <c r="N39" s="64">
        <v>0</v>
      </c>
      <c r="O39" s="64">
        <v>0</v>
      </c>
      <c r="P39" s="84">
        <v>0</v>
      </c>
      <c r="R39" s="66">
        <v>0</v>
      </c>
      <c r="T39" s="72">
        <v>0</v>
      </c>
      <c r="U39" s="68">
        <v>0</v>
      </c>
      <c r="V39" s="68">
        <v>0</v>
      </c>
      <c r="W39" s="68">
        <v>0</v>
      </c>
      <c r="X39" s="68">
        <v>0</v>
      </c>
      <c r="Y39" s="68">
        <v>0</v>
      </c>
      <c r="Z39" s="68">
        <v>0</v>
      </c>
      <c r="AA39" s="68">
        <v>0</v>
      </c>
      <c r="AB39" s="73">
        <v>0</v>
      </c>
      <c r="AD39" s="91">
        <v>0</v>
      </c>
      <c r="AE39" s="51">
        <v>0</v>
      </c>
      <c r="AF39" s="51">
        <v>0</v>
      </c>
      <c r="AG39" s="51">
        <v>0</v>
      </c>
      <c r="AH39" s="51">
        <v>0</v>
      </c>
      <c r="AI39" s="51">
        <v>0</v>
      </c>
      <c r="AJ39" s="51">
        <v>0</v>
      </c>
      <c r="AK39" s="51">
        <v>0</v>
      </c>
      <c r="AL39" s="92">
        <v>0</v>
      </c>
    </row>
    <row r="40" spans="6:38" x14ac:dyDescent="0.25">
      <c r="F40" s="58">
        <v>0</v>
      </c>
      <c r="H40" s="83">
        <v>0</v>
      </c>
      <c r="I40" s="64">
        <v>0</v>
      </c>
      <c r="J40" s="64">
        <v>0</v>
      </c>
      <c r="K40" s="64">
        <v>0</v>
      </c>
      <c r="L40" s="64">
        <v>0</v>
      </c>
      <c r="M40" s="64">
        <v>0</v>
      </c>
      <c r="N40" s="64">
        <v>0</v>
      </c>
      <c r="O40" s="64">
        <v>0</v>
      </c>
      <c r="P40" s="84">
        <v>0</v>
      </c>
      <c r="R40" s="66">
        <v>0</v>
      </c>
      <c r="T40" s="72">
        <v>0</v>
      </c>
      <c r="U40" s="68">
        <v>0</v>
      </c>
      <c r="V40" s="68">
        <v>0</v>
      </c>
      <c r="W40" s="68">
        <v>0</v>
      </c>
      <c r="X40" s="68">
        <v>0</v>
      </c>
      <c r="Y40" s="68">
        <v>0</v>
      </c>
      <c r="Z40" s="68">
        <v>0</v>
      </c>
      <c r="AA40" s="68">
        <v>0</v>
      </c>
      <c r="AB40" s="73">
        <v>0</v>
      </c>
      <c r="AD40" s="91">
        <v>0</v>
      </c>
      <c r="AE40" s="51">
        <v>0</v>
      </c>
      <c r="AF40" s="51">
        <v>0</v>
      </c>
      <c r="AG40" s="51">
        <v>0</v>
      </c>
      <c r="AH40" s="51">
        <v>0</v>
      </c>
      <c r="AI40" s="51">
        <v>0</v>
      </c>
      <c r="AJ40" s="51">
        <v>0</v>
      </c>
      <c r="AK40" s="51">
        <v>0</v>
      </c>
      <c r="AL40" s="92">
        <v>0</v>
      </c>
    </row>
    <row r="41" spans="6:38" x14ac:dyDescent="0.25">
      <c r="F41" s="58" t="str">
        <v>LABORATOIRES</v>
      </c>
      <c r="H41" s="83">
        <v>0</v>
      </c>
      <c r="I41" s="64">
        <v>0</v>
      </c>
      <c r="J41" s="64">
        <v>0</v>
      </c>
      <c r="K41" s="64">
        <v>0</v>
      </c>
      <c r="L41" s="64">
        <v>0</v>
      </c>
      <c r="M41" s="64">
        <v>0</v>
      </c>
      <c r="N41" s="64">
        <v>0</v>
      </c>
      <c r="O41" s="64">
        <v>0</v>
      </c>
      <c r="P41" s="84">
        <v>0</v>
      </c>
      <c r="R41" s="66">
        <v>0</v>
      </c>
      <c r="T41" s="72">
        <v>0</v>
      </c>
      <c r="U41" s="68">
        <v>0</v>
      </c>
      <c r="V41" s="68">
        <v>0</v>
      </c>
      <c r="W41" s="68">
        <v>0</v>
      </c>
      <c r="X41" s="68">
        <v>0</v>
      </c>
      <c r="Y41" s="68">
        <v>0</v>
      </c>
      <c r="Z41" s="68">
        <v>0</v>
      </c>
      <c r="AA41" s="68">
        <v>0</v>
      </c>
      <c r="AB41" s="73">
        <v>0</v>
      </c>
      <c r="AD41" s="91">
        <v>0</v>
      </c>
      <c r="AE41" s="51">
        <v>0</v>
      </c>
      <c r="AF41" s="51">
        <v>0</v>
      </c>
      <c r="AG41" s="51">
        <v>0</v>
      </c>
      <c r="AH41" s="51">
        <v>0</v>
      </c>
      <c r="AI41" s="51">
        <v>0</v>
      </c>
      <c r="AJ41" s="51">
        <v>0</v>
      </c>
      <c r="AK41" s="51">
        <v>0</v>
      </c>
      <c r="AL41" s="92">
        <v>0</v>
      </c>
    </row>
    <row r="42" spans="6:38" x14ac:dyDescent="0.25">
      <c r="F42" s="58" t="str">
        <v>Fibres</v>
      </c>
      <c r="H42" s="83">
        <v>0</v>
      </c>
      <c r="I42" s="64">
        <v>0</v>
      </c>
      <c r="J42" s="64">
        <v>0</v>
      </c>
      <c r="K42" s="64">
        <v>0</v>
      </c>
      <c r="L42" s="64">
        <v>0</v>
      </c>
      <c r="M42" s="64">
        <v>1</v>
      </c>
      <c r="N42" s="64">
        <v>0</v>
      </c>
      <c r="O42" s="64">
        <v>0</v>
      </c>
      <c r="P42" s="84">
        <v>0</v>
      </c>
      <c r="R42" s="66">
        <v>0</v>
      </c>
      <c r="T42" s="72">
        <v>0</v>
      </c>
      <c r="U42" s="68">
        <v>0</v>
      </c>
      <c r="V42" s="68">
        <v>0</v>
      </c>
      <c r="W42" s="68">
        <v>0</v>
      </c>
      <c r="X42" s="68">
        <v>0</v>
      </c>
      <c r="Y42" s="68">
        <v>0</v>
      </c>
      <c r="Z42" s="68">
        <v>0</v>
      </c>
      <c r="AA42" s="68">
        <v>0</v>
      </c>
      <c r="AB42" s="73">
        <v>0</v>
      </c>
      <c r="AD42" s="91">
        <v>0</v>
      </c>
      <c r="AE42" s="51">
        <v>0</v>
      </c>
      <c r="AF42" s="51">
        <v>0</v>
      </c>
      <c r="AG42" s="51">
        <v>0</v>
      </c>
      <c r="AH42" s="51">
        <v>0</v>
      </c>
      <c r="AI42" s="51">
        <v>0</v>
      </c>
      <c r="AJ42" s="51">
        <v>0</v>
      </c>
      <c r="AK42" s="51">
        <v>0</v>
      </c>
      <c r="AL42" s="92">
        <v>0</v>
      </c>
    </row>
    <row r="43" spans="6:38" x14ac:dyDescent="0.25">
      <c r="F43" s="58" t="str">
        <v>Loupes binocculaires</v>
      </c>
      <c r="H43" s="83">
        <v>0</v>
      </c>
      <c r="I43" s="64">
        <v>0</v>
      </c>
      <c r="J43" s="64">
        <v>0</v>
      </c>
      <c r="K43" s="64">
        <v>0</v>
      </c>
      <c r="L43" s="64">
        <v>0</v>
      </c>
      <c r="M43" s="64">
        <v>0</v>
      </c>
      <c r="N43" s="64">
        <v>1</v>
      </c>
      <c r="O43" s="64">
        <v>0</v>
      </c>
      <c r="P43" s="84">
        <v>0</v>
      </c>
      <c r="R43" s="66">
        <v>0</v>
      </c>
      <c r="T43" s="72">
        <v>0</v>
      </c>
      <c r="U43" s="68">
        <v>0</v>
      </c>
      <c r="V43" s="68">
        <v>0</v>
      </c>
      <c r="W43" s="68">
        <v>0</v>
      </c>
      <c r="X43" s="68">
        <v>0</v>
      </c>
      <c r="Y43" s="68">
        <v>0</v>
      </c>
      <c r="Z43" s="68">
        <v>0</v>
      </c>
      <c r="AA43" s="68">
        <v>0</v>
      </c>
      <c r="AB43" s="73">
        <v>0</v>
      </c>
      <c r="AD43" s="91">
        <v>0</v>
      </c>
      <c r="AE43" s="51">
        <v>0</v>
      </c>
      <c r="AF43" s="51">
        <v>0</v>
      </c>
      <c r="AG43" s="51">
        <v>0</v>
      </c>
      <c r="AH43" s="51">
        <v>0</v>
      </c>
      <c r="AI43" s="51">
        <v>0</v>
      </c>
      <c r="AJ43" s="51">
        <v>0</v>
      </c>
      <c r="AK43" s="51">
        <v>0</v>
      </c>
      <c r="AL43" s="92">
        <v>0</v>
      </c>
    </row>
    <row r="44" spans="6:38" x14ac:dyDescent="0.25">
      <c r="F44" s="58" t="str">
        <v>Microinjecteurs</v>
      </c>
      <c r="H44" s="83">
        <v>0</v>
      </c>
      <c r="I44" s="64">
        <v>0</v>
      </c>
      <c r="J44" s="64">
        <v>0</v>
      </c>
      <c r="K44" s="64">
        <v>0</v>
      </c>
      <c r="L44" s="64">
        <v>0</v>
      </c>
      <c r="M44" s="64">
        <v>0</v>
      </c>
      <c r="N44" s="64">
        <v>0</v>
      </c>
      <c r="O44" s="64">
        <v>0</v>
      </c>
      <c r="P44" s="84">
        <v>0</v>
      </c>
      <c r="R44" s="66">
        <v>6.76</v>
      </c>
      <c r="T44" s="72">
        <v>0</v>
      </c>
      <c r="U44" s="68">
        <v>0</v>
      </c>
      <c r="V44" s="68">
        <v>0</v>
      </c>
      <c r="W44" s="68">
        <v>0</v>
      </c>
      <c r="X44" s="68">
        <v>0</v>
      </c>
      <c r="Y44" s="68">
        <v>0</v>
      </c>
      <c r="Z44" s="68">
        <v>0</v>
      </c>
      <c r="AA44" s="68">
        <v>0</v>
      </c>
      <c r="AB44" s="73">
        <v>0</v>
      </c>
      <c r="AD44" s="91">
        <v>0</v>
      </c>
      <c r="AE44" s="51">
        <v>0</v>
      </c>
      <c r="AF44" s="51">
        <v>0</v>
      </c>
      <c r="AG44" s="51">
        <v>0</v>
      </c>
      <c r="AH44" s="51">
        <v>0</v>
      </c>
      <c r="AI44" s="51">
        <v>0</v>
      </c>
      <c r="AJ44" s="51">
        <v>0</v>
      </c>
      <c r="AK44" s="51">
        <v>0</v>
      </c>
      <c r="AL44" s="92">
        <v>0</v>
      </c>
    </row>
    <row r="45" spans="6:38" x14ac:dyDescent="0.25">
      <c r="F45" s="58" t="str">
        <v>Petit matériel de paillasse</v>
      </c>
      <c r="H45" s="83">
        <v>0</v>
      </c>
      <c r="I45" s="64">
        <v>0</v>
      </c>
      <c r="J45" s="64">
        <v>0</v>
      </c>
      <c r="K45" s="64">
        <v>0</v>
      </c>
      <c r="L45" s="64">
        <v>0</v>
      </c>
      <c r="M45" s="64">
        <v>0</v>
      </c>
      <c r="N45" s="64">
        <v>0</v>
      </c>
      <c r="O45" s="64">
        <v>0</v>
      </c>
      <c r="P45" s="84">
        <v>0</v>
      </c>
      <c r="R45" s="66">
        <v>12.65</v>
      </c>
      <c r="T45" s="72">
        <v>0</v>
      </c>
      <c r="U45" s="68">
        <v>0</v>
      </c>
      <c r="V45" s="68">
        <v>0</v>
      </c>
      <c r="W45" s="68">
        <v>0</v>
      </c>
      <c r="X45" s="68">
        <v>0</v>
      </c>
      <c r="Y45" s="68">
        <v>0</v>
      </c>
      <c r="Z45" s="68">
        <v>0</v>
      </c>
      <c r="AA45" s="68">
        <v>0</v>
      </c>
      <c r="AB45" s="73">
        <v>0</v>
      </c>
      <c r="AD45" s="91">
        <v>0</v>
      </c>
      <c r="AE45" s="51">
        <v>0</v>
      </c>
      <c r="AF45" s="51">
        <v>0</v>
      </c>
      <c r="AG45" s="51">
        <v>0</v>
      </c>
      <c r="AH45" s="51">
        <v>0</v>
      </c>
      <c r="AI45" s="51">
        <v>0</v>
      </c>
      <c r="AJ45" s="51">
        <v>0</v>
      </c>
      <c r="AK45" s="51">
        <v>0</v>
      </c>
      <c r="AL45" s="92">
        <v>0</v>
      </c>
    </row>
    <row r="46" spans="6:38" x14ac:dyDescent="0.25">
      <c r="F46" s="58" t="str">
        <v>Pipettes</v>
      </c>
      <c r="H46" s="83">
        <v>0</v>
      </c>
      <c r="I46" s="64">
        <v>0</v>
      </c>
      <c r="J46" s="64">
        <v>0</v>
      </c>
      <c r="K46" s="64">
        <v>0</v>
      </c>
      <c r="L46" s="64">
        <v>0</v>
      </c>
      <c r="M46" s="64">
        <v>0</v>
      </c>
      <c r="N46" s="64">
        <v>0</v>
      </c>
      <c r="O46" s="64">
        <v>1</v>
      </c>
      <c r="P46" s="84">
        <v>0</v>
      </c>
      <c r="R46" s="66">
        <v>0</v>
      </c>
      <c r="T46" s="72">
        <v>0</v>
      </c>
      <c r="U46" s="68">
        <v>0</v>
      </c>
      <c r="V46" s="68">
        <v>0</v>
      </c>
      <c r="W46" s="68">
        <v>0</v>
      </c>
      <c r="X46" s="68">
        <v>0</v>
      </c>
      <c r="Y46" s="68">
        <v>0</v>
      </c>
      <c r="Z46" s="68">
        <v>0</v>
      </c>
      <c r="AA46" s="68">
        <v>0</v>
      </c>
      <c r="AB46" s="73">
        <v>0</v>
      </c>
      <c r="AD46" s="91">
        <v>0</v>
      </c>
      <c r="AE46" s="51">
        <v>0</v>
      </c>
      <c r="AF46" s="51">
        <v>0</v>
      </c>
      <c r="AG46" s="51">
        <v>0</v>
      </c>
      <c r="AH46" s="51">
        <v>0</v>
      </c>
      <c r="AI46" s="51">
        <v>0</v>
      </c>
      <c r="AJ46" s="51">
        <v>0</v>
      </c>
      <c r="AK46" s="51">
        <v>0</v>
      </c>
      <c r="AL46" s="92">
        <v>0</v>
      </c>
    </row>
    <row r="47" spans="6:38" x14ac:dyDescent="0.25">
      <c r="F47" s="58" t="str">
        <v>Centrifugeuses</v>
      </c>
      <c r="H47" s="83">
        <v>0</v>
      </c>
      <c r="I47" s="64">
        <v>0</v>
      </c>
      <c r="J47" s="64">
        <v>0</v>
      </c>
      <c r="K47" s="64">
        <v>0</v>
      </c>
      <c r="L47" s="64">
        <v>0</v>
      </c>
      <c r="M47" s="64">
        <v>0</v>
      </c>
      <c r="N47" s="64">
        <v>0</v>
      </c>
      <c r="O47" s="64">
        <v>0</v>
      </c>
      <c r="P47" s="84">
        <v>0</v>
      </c>
      <c r="R47" s="66">
        <v>11.32</v>
      </c>
      <c r="T47" s="72">
        <v>0</v>
      </c>
      <c r="U47" s="68">
        <v>0</v>
      </c>
      <c r="V47" s="68">
        <v>0</v>
      </c>
      <c r="W47" s="68">
        <v>0</v>
      </c>
      <c r="X47" s="68">
        <v>0</v>
      </c>
      <c r="Y47" s="68">
        <v>0</v>
      </c>
      <c r="Z47" s="68">
        <v>0</v>
      </c>
      <c r="AA47" s="68">
        <v>0</v>
      </c>
      <c r="AB47" s="73">
        <v>0</v>
      </c>
      <c r="AD47" s="91">
        <v>0</v>
      </c>
      <c r="AE47" s="51">
        <v>0</v>
      </c>
      <c r="AF47" s="51">
        <v>0</v>
      </c>
      <c r="AG47" s="51">
        <v>0</v>
      </c>
      <c r="AH47" s="51">
        <v>0</v>
      </c>
      <c r="AI47" s="51">
        <v>0</v>
      </c>
      <c r="AJ47" s="51">
        <v>0</v>
      </c>
      <c r="AK47" s="51">
        <v>0</v>
      </c>
      <c r="AL47" s="92">
        <v>0</v>
      </c>
    </row>
    <row r="48" spans="6:38" x14ac:dyDescent="0.25">
      <c r="F48" s="58" t="str">
        <v>Etuves / incubateurs</v>
      </c>
      <c r="H48" s="83">
        <v>0</v>
      </c>
      <c r="I48" s="64">
        <v>0</v>
      </c>
      <c r="J48" s="64">
        <v>0</v>
      </c>
      <c r="K48" s="64">
        <v>0</v>
      </c>
      <c r="L48" s="64">
        <v>0</v>
      </c>
      <c r="M48" s="64">
        <v>0</v>
      </c>
      <c r="N48" s="64">
        <v>0</v>
      </c>
      <c r="O48" s="64">
        <v>0</v>
      </c>
      <c r="P48" s="84">
        <v>0</v>
      </c>
      <c r="R48" s="66">
        <v>8.56</v>
      </c>
      <c r="T48" s="72">
        <v>0</v>
      </c>
      <c r="U48" s="68">
        <v>0</v>
      </c>
      <c r="V48" s="68">
        <v>0</v>
      </c>
      <c r="W48" s="68">
        <v>0</v>
      </c>
      <c r="X48" s="68">
        <v>0</v>
      </c>
      <c r="Y48" s="68">
        <v>0</v>
      </c>
      <c r="Z48" s="68">
        <v>0</v>
      </c>
      <c r="AA48" s="68">
        <v>0</v>
      </c>
      <c r="AB48" s="73">
        <v>0</v>
      </c>
      <c r="AD48" s="91">
        <v>0</v>
      </c>
      <c r="AE48" s="51">
        <v>0</v>
      </c>
      <c r="AF48" s="51">
        <v>0</v>
      </c>
      <c r="AG48" s="51">
        <v>0</v>
      </c>
      <c r="AH48" s="51">
        <v>0</v>
      </c>
      <c r="AI48" s="51">
        <v>0</v>
      </c>
      <c r="AJ48" s="51">
        <v>0</v>
      </c>
      <c r="AK48" s="51">
        <v>0</v>
      </c>
      <c r="AL48" s="92">
        <v>0</v>
      </c>
    </row>
    <row r="49" spans="6:38" x14ac:dyDescent="0.25">
      <c r="F49" s="58" t="str">
        <v>Pompes pousses seringues</v>
      </c>
      <c r="H49" s="83">
        <v>0</v>
      </c>
      <c r="I49" s="64">
        <v>0</v>
      </c>
      <c r="J49" s="64">
        <v>0</v>
      </c>
      <c r="K49" s="64">
        <v>0</v>
      </c>
      <c r="L49" s="64">
        <v>0</v>
      </c>
      <c r="M49" s="64">
        <v>0</v>
      </c>
      <c r="N49" s="64">
        <v>0</v>
      </c>
      <c r="O49" s="64">
        <v>0</v>
      </c>
      <c r="P49" s="84">
        <v>0</v>
      </c>
      <c r="R49" s="66">
        <v>9.01</v>
      </c>
      <c r="T49" s="72">
        <v>0</v>
      </c>
      <c r="U49" s="68">
        <v>0</v>
      </c>
      <c r="V49" s="68">
        <v>0</v>
      </c>
      <c r="W49" s="68">
        <v>0</v>
      </c>
      <c r="X49" s="68">
        <v>0</v>
      </c>
      <c r="Y49" s="68">
        <v>0</v>
      </c>
      <c r="Z49" s="68">
        <v>0</v>
      </c>
      <c r="AA49" s="68">
        <v>0</v>
      </c>
      <c r="AB49" s="73">
        <v>0</v>
      </c>
      <c r="AD49" s="91">
        <v>0</v>
      </c>
      <c r="AE49" s="51">
        <v>0</v>
      </c>
      <c r="AF49" s="51">
        <v>0</v>
      </c>
      <c r="AG49" s="51">
        <v>0</v>
      </c>
      <c r="AH49" s="51">
        <v>0</v>
      </c>
      <c r="AI49" s="51">
        <v>0</v>
      </c>
      <c r="AJ49" s="51">
        <v>0</v>
      </c>
      <c r="AK49" s="51">
        <v>0</v>
      </c>
      <c r="AL49" s="92">
        <v>0</v>
      </c>
    </row>
    <row r="50" spans="6:38" x14ac:dyDescent="0.25">
      <c r="F50" s="58" t="str">
        <v>Stéréomicroscopes</v>
      </c>
      <c r="H50" s="83">
        <v>0</v>
      </c>
      <c r="I50" s="64">
        <v>0</v>
      </c>
      <c r="J50" s="64">
        <v>0</v>
      </c>
      <c r="K50" s="64">
        <v>0</v>
      </c>
      <c r="L50" s="64">
        <v>0</v>
      </c>
      <c r="M50" s="64">
        <v>0</v>
      </c>
      <c r="N50" s="64">
        <v>0</v>
      </c>
      <c r="O50" s="64">
        <v>0</v>
      </c>
      <c r="P50" s="84">
        <v>0</v>
      </c>
      <c r="R50" s="66">
        <v>2.82</v>
      </c>
      <c r="T50" s="72">
        <v>0</v>
      </c>
      <c r="U50" s="68">
        <v>0</v>
      </c>
      <c r="V50" s="68">
        <v>0</v>
      </c>
      <c r="W50" s="68">
        <v>0</v>
      </c>
      <c r="X50" s="68">
        <v>0</v>
      </c>
      <c r="Y50" s="68">
        <v>0</v>
      </c>
      <c r="Z50" s="68">
        <v>0</v>
      </c>
      <c r="AA50" s="68">
        <v>0</v>
      </c>
      <c r="AB50" s="73">
        <v>0</v>
      </c>
      <c r="AD50" s="91">
        <v>0</v>
      </c>
      <c r="AE50" s="51">
        <v>0</v>
      </c>
      <c r="AF50" s="51">
        <v>0</v>
      </c>
      <c r="AG50" s="51">
        <v>0</v>
      </c>
      <c r="AH50" s="51">
        <v>0</v>
      </c>
      <c r="AI50" s="51">
        <v>0</v>
      </c>
      <c r="AJ50" s="51">
        <v>0</v>
      </c>
      <c r="AK50" s="51">
        <v>0</v>
      </c>
      <c r="AL50" s="92">
        <v>0</v>
      </c>
    </row>
    <row r="51" spans="6:38" x14ac:dyDescent="0.25">
      <c r="F51" s="58" t="str">
        <v>Appareil à PCR</v>
      </c>
      <c r="H51" s="83">
        <v>0</v>
      </c>
      <c r="I51" s="64">
        <v>0</v>
      </c>
      <c r="J51" s="64">
        <v>0</v>
      </c>
      <c r="K51" s="64">
        <v>0</v>
      </c>
      <c r="L51" s="64">
        <v>0</v>
      </c>
      <c r="M51" s="64">
        <v>0</v>
      </c>
      <c r="N51" s="64">
        <v>0</v>
      </c>
      <c r="O51" s="64">
        <v>0</v>
      </c>
      <c r="P51" s="84">
        <v>0</v>
      </c>
      <c r="R51" s="66">
        <v>3.21</v>
      </c>
      <c r="T51" s="72">
        <v>0</v>
      </c>
      <c r="U51" s="68">
        <v>0</v>
      </c>
      <c r="V51" s="68">
        <v>0</v>
      </c>
      <c r="W51" s="68">
        <v>0</v>
      </c>
      <c r="X51" s="68">
        <v>0</v>
      </c>
      <c r="Y51" s="68">
        <v>0</v>
      </c>
      <c r="Z51" s="68">
        <v>0</v>
      </c>
      <c r="AA51" s="68">
        <v>0</v>
      </c>
      <c r="AB51" s="73">
        <v>0</v>
      </c>
      <c r="AD51" s="91">
        <v>0</v>
      </c>
      <c r="AE51" s="51">
        <v>0</v>
      </c>
      <c r="AF51" s="51">
        <v>0</v>
      </c>
      <c r="AG51" s="51">
        <v>0</v>
      </c>
      <c r="AH51" s="51">
        <v>0</v>
      </c>
      <c r="AI51" s="51">
        <v>0</v>
      </c>
      <c r="AJ51" s="51">
        <v>0</v>
      </c>
      <c r="AK51" s="51">
        <v>0</v>
      </c>
      <c r="AL51" s="92">
        <v>0</v>
      </c>
    </row>
    <row r="52" spans="6:38" x14ac:dyDescent="0.25">
      <c r="F52" s="58" t="str">
        <v>Climatiseur mobile</v>
      </c>
      <c r="H52" s="83">
        <v>0</v>
      </c>
      <c r="I52" s="64">
        <v>0</v>
      </c>
      <c r="J52" s="64">
        <v>0</v>
      </c>
      <c r="K52" s="64">
        <v>0</v>
      </c>
      <c r="L52" s="64">
        <v>0</v>
      </c>
      <c r="M52" s="64">
        <v>0</v>
      </c>
      <c r="N52" s="64">
        <v>0</v>
      </c>
      <c r="O52" s="64">
        <v>0</v>
      </c>
      <c r="P52" s="84">
        <v>0</v>
      </c>
      <c r="R52" s="66">
        <v>0.76</v>
      </c>
      <c r="T52" s="72">
        <v>0</v>
      </c>
      <c r="U52" s="68">
        <v>0</v>
      </c>
      <c r="V52" s="68">
        <v>0</v>
      </c>
      <c r="W52" s="68">
        <v>0</v>
      </c>
      <c r="X52" s="68">
        <v>0</v>
      </c>
      <c r="Y52" s="68">
        <v>0</v>
      </c>
      <c r="Z52" s="68">
        <v>0</v>
      </c>
      <c r="AA52" s="68">
        <v>0</v>
      </c>
      <c r="AB52" s="73">
        <v>0</v>
      </c>
      <c r="AD52" s="91">
        <v>0</v>
      </c>
      <c r="AE52" s="51">
        <v>0</v>
      </c>
      <c r="AF52" s="51">
        <v>0</v>
      </c>
      <c r="AG52" s="51">
        <v>0</v>
      </c>
      <c r="AH52" s="51">
        <v>0</v>
      </c>
      <c r="AI52" s="51">
        <v>0</v>
      </c>
      <c r="AJ52" s="51">
        <v>0</v>
      </c>
      <c r="AK52" s="51">
        <v>0</v>
      </c>
      <c r="AL52" s="92">
        <v>0</v>
      </c>
    </row>
    <row r="53" spans="6:38" x14ac:dyDescent="0.25">
      <c r="F53" s="58" t="str">
        <v>Congélateur -80°C (SANYO)</v>
      </c>
      <c r="H53" s="83">
        <v>0</v>
      </c>
      <c r="I53" s="64">
        <v>0</v>
      </c>
      <c r="J53" s="64">
        <v>0</v>
      </c>
      <c r="K53" s="64">
        <v>0</v>
      </c>
      <c r="L53" s="64">
        <v>0</v>
      </c>
      <c r="M53" s="64">
        <v>0</v>
      </c>
      <c r="N53" s="64">
        <v>0</v>
      </c>
      <c r="O53" s="64">
        <v>0</v>
      </c>
      <c r="P53" s="84">
        <v>0</v>
      </c>
      <c r="R53" s="66">
        <v>13.12</v>
      </c>
      <c r="T53" s="72">
        <v>0</v>
      </c>
      <c r="U53" s="68">
        <v>0</v>
      </c>
      <c r="V53" s="68">
        <v>0</v>
      </c>
      <c r="W53" s="68">
        <v>0</v>
      </c>
      <c r="X53" s="68">
        <v>0</v>
      </c>
      <c r="Y53" s="68">
        <v>0</v>
      </c>
      <c r="Z53" s="68">
        <v>0</v>
      </c>
      <c r="AA53" s="68">
        <v>0</v>
      </c>
      <c r="AB53" s="73">
        <v>0</v>
      </c>
      <c r="AD53" s="91">
        <v>0</v>
      </c>
      <c r="AE53" s="51">
        <v>0</v>
      </c>
      <c r="AF53" s="51">
        <v>0</v>
      </c>
      <c r="AG53" s="51">
        <v>0</v>
      </c>
      <c r="AH53" s="51">
        <v>0</v>
      </c>
      <c r="AI53" s="51">
        <v>0</v>
      </c>
      <c r="AJ53" s="51">
        <v>0</v>
      </c>
      <c r="AK53" s="51">
        <v>0</v>
      </c>
      <c r="AL53" s="92">
        <v>0</v>
      </c>
    </row>
    <row r="54" spans="6:38" x14ac:dyDescent="0.25">
      <c r="F54" s="58" t="str">
        <v>Etireuse (ZEITZ)</v>
      </c>
      <c r="H54" s="83">
        <v>0</v>
      </c>
      <c r="I54" s="64">
        <v>0</v>
      </c>
      <c r="J54" s="64">
        <v>0</v>
      </c>
      <c r="K54" s="64">
        <v>0</v>
      </c>
      <c r="L54" s="64">
        <v>0</v>
      </c>
      <c r="M54" s="64">
        <v>0</v>
      </c>
      <c r="N54" s="64">
        <v>0</v>
      </c>
      <c r="O54" s="64">
        <v>0</v>
      </c>
      <c r="P54" s="84">
        <v>0</v>
      </c>
      <c r="R54" s="66">
        <v>14.7</v>
      </c>
      <c r="T54" s="72">
        <v>0</v>
      </c>
      <c r="U54" s="68">
        <v>0</v>
      </c>
      <c r="V54" s="68">
        <v>0</v>
      </c>
      <c r="W54" s="68">
        <v>0</v>
      </c>
      <c r="X54" s="68">
        <v>0</v>
      </c>
      <c r="Y54" s="68">
        <v>0</v>
      </c>
      <c r="Z54" s="68">
        <v>0</v>
      </c>
      <c r="AA54" s="68">
        <v>0</v>
      </c>
      <c r="AB54" s="73">
        <v>0</v>
      </c>
      <c r="AD54" s="91">
        <v>0</v>
      </c>
      <c r="AE54" s="51">
        <v>0</v>
      </c>
      <c r="AF54" s="51">
        <v>0</v>
      </c>
      <c r="AG54" s="51">
        <v>0</v>
      </c>
      <c r="AH54" s="51">
        <v>0</v>
      </c>
      <c r="AI54" s="51">
        <v>0</v>
      </c>
      <c r="AJ54" s="51">
        <v>0</v>
      </c>
      <c r="AK54" s="51">
        <v>0</v>
      </c>
      <c r="AL54" s="92">
        <v>0</v>
      </c>
    </row>
    <row r="55" spans="6:38" x14ac:dyDescent="0.25">
      <c r="F55" s="58" t="str">
        <v>Four (MEMMERT)</v>
      </c>
      <c r="H55" s="83">
        <v>0</v>
      </c>
      <c r="I55" s="64">
        <v>0</v>
      </c>
      <c r="J55" s="64">
        <v>0</v>
      </c>
      <c r="K55" s="64">
        <v>0</v>
      </c>
      <c r="L55" s="64">
        <v>0</v>
      </c>
      <c r="M55" s="64">
        <v>0</v>
      </c>
      <c r="N55" s="64">
        <v>0</v>
      </c>
      <c r="O55" s="64">
        <v>0</v>
      </c>
      <c r="P55" s="84">
        <v>0</v>
      </c>
      <c r="R55" s="66">
        <v>1.1299999999999999</v>
      </c>
      <c r="T55" s="72">
        <v>0</v>
      </c>
      <c r="U55" s="68">
        <v>0</v>
      </c>
      <c r="V55" s="68">
        <v>0</v>
      </c>
      <c r="W55" s="68">
        <v>0</v>
      </c>
      <c r="X55" s="68">
        <v>0</v>
      </c>
      <c r="Y55" s="68">
        <v>0</v>
      </c>
      <c r="Z55" s="68">
        <v>0</v>
      </c>
      <c r="AA55" s="68">
        <v>0</v>
      </c>
      <c r="AB55" s="73">
        <v>0</v>
      </c>
      <c r="AD55" s="91">
        <v>0</v>
      </c>
      <c r="AE55" s="51">
        <v>0</v>
      </c>
      <c r="AF55" s="51">
        <v>0</v>
      </c>
      <c r="AG55" s="51">
        <v>0</v>
      </c>
      <c r="AH55" s="51">
        <v>0</v>
      </c>
      <c r="AI55" s="51">
        <v>0</v>
      </c>
      <c r="AJ55" s="51">
        <v>0</v>
      </c>
      <c r="AK55" s="51">
        <v>0</v>
      </c>
      <c r="AL55" s="92">
        <v>0</v>
      </c>
    </row>
    <row r="56" spans="6:38" x14ac:dyDescent="0.25">
      <c r="F56" s="58" t="str">
        <v>Four à hybridation (HYBAID)</v>
      </c>
      <c r="H56" s="83">
        <v>0</v>
      </c>
      <c r="I56" s="64">
        <v>0</v>
      </c>
      <c r="J56" s="64">
        <v>0</v>
      </c>
      <c r="K56" s="64">
        <v>0</v>
      </c>
      <c r="L56" s="64">
        <v>0</v>
      </c>
      <c r="M56" s="64">
        <v>0</v>
      </c>
      <c r="N56" s="64">
        <v>0</v>
      </c>
      <c r="O56" s="64">
        <v>0</v>
      </c>
      <c r="P56" s="84">
        <v>0</v>
      </c>
      <c r="R56" s="66">
        <v>4.28</v>
      </c>
      <c r="T56" s="72">
        <v>0</v>
      </c>
      <c r="U56" s="68">
        <v>0</v>
      </c>
      <c r="V56" s="68">
        <v>0</v>
      </c>
      <c r="W56" s="68">
        <v>0</v>
      </c>
      <c r="X56" s="68">
        <v>0</v>
      </c>
      <c r="Y56" s="68">
        <v>0</v>
      </c>
      <c r="Z56" s="68">
        <v>0</v>
      </c>
      <c r="AA56" s="68">
        <v>0</v>
      </c>
      <c r="AB56" s="73">
        <v>0</v>
      </c>
      <c r="AD56" s="91">
        <v>0</v>
      </c>
      <c r="AE56" s="51">
        <v>0</v>
      </c>
      <c r="AF56" s="51">
        <v>0</v>
      </c>
      <c r="AG56" s="51">
        <v>0</v>
      </c>
      <c r="AH56" s="51">
        <v>0</v>
      </c>
      <c r="AI56" s="51">
        <v>0</v>
      </c>
      <c r="AJ56" s="51">
        <v>0</v>
      </c>
      <c r="AK56" s="51">
        <v>0</v>
      </c>
      <c r="AL56" s="92">
        <v>0</v>
      </c>
    </row>
    <row r="57" spans="6:38" x14ac:dyDescent="0.25">
      <c r="F57" s="58" t="str">
        <v>Générateur Consort E714 734</v>
      </c>
      <c r="H57" s="83">
        <v>0</v>
      </c>
      <c r="I57" s="64">
        <v>0</v>
      </c>
      <c r="J57" s="64">
        <v>0</v>
      </c>
      <c r="K57" s="64">
        <v>0</v>
      </c>
      <c r="L57" s="64">
        <v>0</v>
      </c>
      <c r="M57" s="64">
        <v>0</v>
      </c>
      <c r="N57" s="64">
        <v>0</v>
      </c>
      <c r="O57" s="64">
        <v>0</v>
      </c>
      <c r="P57" s="84">
        <v>0</v>
      </c>
      <c r="R57" s="66">
        <v>1.58</v>
      </c>
      <c r="T57" s="72">
        <v>0</v>
      </c>
      <c r="U57" s="68">
        <v>0</v>
      </c>
      <c r="V57" s="68">
        <v>0</v>
      </c>
      <c r="W57" s="68">
        <v>0</v>
      </c>
      <c r="X57" s="68">
        <v>0</v>
      </c>
      <c r="Y57" s="68">
        <v>0</v>
      </c>
      <c r="Z57" s="68">
        <v>0</v>
      </c>
      <c r="AA57" s="68">
        <v>0</v>
      </c>
      <c r="AB57" s="73">
        <v>0</v>
      </c>
      <c r="AD57" s="91">
        <v>0</v>
      </c>
      <c r="AE57" s="51">
        <v>0</v>
      </c>
      <c r="AF57" s="51">
        <v>0</v>
      </c>
      <c r="AG57" s="51">
        <v>0</v>
      </c>
      <c r="AH57" s="51">
        <v>0</v>
      </c>
      <c r="AI57" s="51">
        <v>0</v>
      </c>
      <c r="AJ57" s="51">
        <v>0</v>
      </c>
      <c r="AK57" s="51">
        <v>0</v>
      </c>
      <c r="AL57" s="92">
        <v>0</v>
      </c>
    </row>
    <row r="58" spans="6:38" x14ac:dyDescent="0.25">
      <c r="F58" s="58" t="str">
        <v>Générateur Genapex 3000x (PROLABO)</v>
      </c>
      <c r="H58" s="83">
        <v>0</v>
      </c>
      <c r="I58" s="64">
        <v>0</v>
      </c>
      <c r="J58" s="64">
        <v>0</v>
      </c>
      <c r="K58" s="64">
        <v>0</v>
      </c>
      <c r="L58" s="64">
        <v>0</v>
      </c>
      <c r="M58" s="64">
        <v>0</v>
      </c>
      <c r="N58" s="64">
        <v>0</v>
      </c>
      <c r="O58" s="64">
        <v>0</v>
      </c>
      <c r="P58" s="84">
        <v>0</v>
      </c>
      <c r="R58" s="66">
        <v>1.58</v>
      </c>
      <c r="T58" s="72">
        <v>0</v>
      </c>
      <c r="U58" s="68">
        <v>0</v>
      </c>
      <c r="V58" s="68">
        <v>0</v>
      </c>
      <c r="W58" s="68">
        <v>0</v>
      </c>
      <c r="X58" s="68">
        <v>0</v>
      </c>
      <c r="Y58" s="68">
        <v>0</v>
      </c>
      <c r="Z58" s="68">
        <v>0</v>
      </c>
      <c r="AA58" s="68">
        <v>0</v>
      </c>
      <c r="AB58" s="73">
        <v>0</v>
      </c>
      <c r="AD58" s="91">
        <v>0</v>
      </c>
      <c r="AE58" s="51">
        <v>0</v>
      </c>
      <c r="AF58" s="51">
        <v>0</v>
      </c>
      <c r="AG58" s="51">
        <v>0</v>
      </c>
      <c r="AH58" s="51">
        <v>0</v>
      </c>
      <c r="AI58" s="51">
        <v>0</v>
      </c>
      <c r="AJ58" s="51">
        <v>0</v>
      </c>
      <c r="AK58" s="51">
        <v>0</v>
      </c>
      <c r="AL58" s="92">
        <v>0</v>
      </c>
    </row>
    <row r="59" spans="6:38" x14ac:dyDescent="0.25">
      <c r="F59" s="58" t="str">
        <v>Giro rocker SSL3 (STUART)</v>
      </c>
      <c r="H59" s="83">
        <v>0</v>
      </c>
      <c r="I59" s="64">
        <v>0</v>
      </c>
      <c r="J59" s="64">
        <v>0</v>
      </c>
      <c r="K59" s="64">
        <v>0</v>
      </c>
      <c r="L59" s="64">
        <v>0</v>
      </c>
      <c r="M59" s="64">
        <v>0</v>
      </c>
      <c r="N59" s="64">
        <v>0</v>
      </c>
      <c r="O59" s="64">
        <v>0</v>
      </c>
      <c r="P59" s="84">
        <v>0</v>
      </c>
      <c r="R59" s="66">
        <v>1.58</v>
      </c>
      <c r="T59" s="72">
        <v>0</v>
      </c>
      <c r="U59" s="68">
        <v>0</v>
      </c>
      <c r="V59" s="68">
        <v>0</v>
      </c>
      <c r="W59" s="68">
        <v>0</v>
      </c>
      <c r="X59" s="68">
        <v>0</v>
      </c>
      <c r="Y59" s="68">
        <v>0</v>
      </c>
      <c r="Z59" s="68">
        <v>0</v>
      </c>
      <c r="AA59" s="68">
        <v>0</v>
      </c>
      <c r="AB59" s="73">
        <v>0</v>
      </c>
      <c r="AD59" s="91">
        <v>0</v>
      </c>
      <c r="AE59" s="51">
        <v>0</v>
      </c>
      <c r="AF59" s="51">
        <v>0</v>
      </c>
      <c r="AG59" s="51">
        <v>0</v>
      </c>
      <c r="AH59" s="51">
        <v>0</v>
      </c>
      <c r="AI59" s="51">
        <v>0</v>
      </c>
      <c r="AJ59" s="51">
        <v>0</v>
      </c>
      <c r="AK59" s="51">
        <v>0</v>
      </c>
      <c r="AL59" s="92">
        <v>0</v>
      </c>
    </row>
    <row r="60" spans="6:38" x14ac:dyDescent="0.25">
      <c r="F60" s="58" t="str">
        <v>Lampe fluo</v>
      </c>
      <c r="H60" s="83">
        <v>0</v>
      </c>
      <c r="I60" s="64">
        <v>0</v>
      </c>
      <c r="J60" s="64">
        <v>0</v>
      </c>
      <c r="K60" s="64">
        <v>0</v>
      </c>
      <c r="L60" s="64">
        <v>0</v>
      </c>
      <c r="M60" s="64">
        <v>0</v>
      </c>
      <c r="N60" s="64">
        <v>0</v>
      </c>
      <c r="O60" s="64">
        <v>0</v>
      </c>
      <c r="P60" s="84">
        <v>0</v>
      </c>
      <c r="R60" s="66">
        <v>1.06</v>
      </c>
      <c r="T60" s="72">
        <v>0</v>
      </c>
      <c r="U60" s="68">
        <v>0</v>
      </c>
      <c r="V60" s="68">
        <v>0</v>
      </c>
      <c r="W60" s="68">
        <v>0</v>
      </c>
      <c r="X60" s="68">
        <v>0</v>
      </c>
      <c r="Y60" s="68">
        <v>0</v>
      </c>
      <c r="Z60" s="68">
        <v>0</v>
      </c>
      <c r="AA60" s="68">
        <v>0</v>
      </c>
      <c r="AB60" s="73">
        <v>0</v>
      </c>
      <c r="AD60" s="91">
        <v>0</v>
      </c>
      <c r="AE60" s="51">
        <v>0</v>
      </c>
      <c r="AF60" s="51">
        <v>0</v>
      </c>
      <c r="AG60" s="51">
        <v>0</v>
      </c>
      <c r="AH60" s="51">
        <v>0</v>
      </c>
      <c r="AI60" s="51">
        <v>0</v>
      </c>
      <c r="AJ60" s="51">
        <v>0</v>
      </c>
      <c r="AK60" s="51">
        <v>0</v>
      </c>
      <c r="AL60" s="92">
        <v>0</v>
      </c>
    </row>
    <row r="61" spans="6:38" x14ac:dyDescent="0.25">
      <c r="F61" s="58" t="str">
        <v>PSM (BHA48) (FASTER)</v>
      </c>
      <c r="H61" s="83">
        <v>0</v>
      </c>
      <c r="I61" s="64">
        <v>0</v>
      </c>
      <c r="J61" s="64">
        <v>0</v>
      </c>
      <c r="K61" s="64">
        <v>0</v>
      </c>
      <c r="L61" s="64">
        <v>0</v>
      </c>
      <c r="M61" s="64">
        <v>0</v>
      </c>
      <c r="N61" s="64">
        <v>0</v>
      </c>
      <c r="O61" s="64">
        <v>0</v>
      </c>
      <c r="P61" s="84">
        <v>0</v>
      </c>
      <c r="R61" s="66">
        <v>6.76</v>
      </c>
      <c r="T61" s="72">
        <v>0</v>
      </c>
      <c r="U61" s="68">
        <v>0</v>
      </c>
      <c r="V61" s="68">
        <v>0</v>
      </c>
      <c r="W61" s="68">
        <v>0</v>
      </c>
      <c r="X61" s="68">
        <v>0</v>
      </c>
      <c r="Y61" s="68">
        <v>0</v>
      </c>
      <c r="Z61" s="68">
        <v>0</v>
      </c>
      <c r="AA61" s="68">
        <v>0</v>
      </c>
      <c r="AB61" s="73">
        <v>0</v>
      </c>
      <c r="AD61" s="91">
        <v>0</v>
      </c>
      <c r="AE61" s="51">
        <v>0</v>
      </c>
      <c r="AF61" s="51">
        <v>0</v>
      </c>
      <c r="AG61" s="51">
        <v>0</v>
      </c>
      <c r="AH61" s="51">
        <v>0</v>
      </c>
      <c r="AI61" s="51">
        <v>0</v>
      </c>
      <c r="AJ61" s="51">
        <v>0</v>
      </c>
      <c r="AK61" s="51">
        <v>0</v>
      </c>
      <c r="AL61" s="92">
        <v>0</v>
      </c>
    </row>
    <row r="62" spans="6:38" x14ac:dyDescent="0.25">
      <c r="F62" s="58" t="str">
        <v>Roller mixer SRT2 (STUART)</v>
      </c>
      <c r="H62" s="83">
        <v>0</v>
      </c>
      <c r="I62" s="64">
        <v>0</v>
      </c>
      <c r="J62" s="64">
        <v>0</v>
      </c>
      <c r="K62" s="64">
        <v>0</v>
      </c>
      <c r="L62" s="64">
        <v>0</v>
      </c>
      <c r="M62" s="64">
        <v>0</v>
      </c>
      <c r="N62" s="64">
        <v>0</v>
      </c>
      <c r="O62" s="64">
        <v>0</v>
      </c>
      <c r="P62" s="84">
        <v>0</v>
      </c>
      <c r="R62" s="66">
        <v>1.58</v>
      </c>
      <c r="T62" s="72">
        <v>0</v>
      </c>
      <c r="U62" s="68">
        <v>0</v>
      </c>
      <c r="V62" s="68">
        <v>0</v>
      </c>
      <c r="W62" s="68">
        <v>0</v>
      </c>
      <c r="X62" s="68">
        <v>0</v>
      </c>
      <c r="Y62" s="68">
        <v>0</v>
      </c>
      <c r="Z62" s="68">
        <v>0</v>
      </c>
      <c r="AA62" s="68">
        <v>0</v>
      </c>
      <c r="AB62" s="73">
        <v>0</v>
      </c>
      <c r="AD62" s="91">
        <v>0</v>
      </c>
      <c r="AE62" s="51">
        <v>0</v>
      </c>
      <c r="AF62" s="51">
        <v>0</v>
      </c>
      <c r="AG62" s="51">
        <v>0</v>
      </c>
      <c r="AH62" s="51">
        <v>0</v>
      </c>
      <c r="AI62" s="51">
        <v>0</v>
      </c>
      <c r="AJ62" s="51">
        <v>0</v>
      </c>
      <c r="AK62" s="51">
        <v>0</v>
      </c>
      <c r="AL62" s="92">
        <v>0</v>
      </c>
    </row>
    <row r="63" spans="6:38" x14ac:dyDescent="0.25">
      <c r="F63" s="58" t="str">
        <v>HICLAMP (MultiChanelSystems)</v>
      </c>
      <c r="H63" s="83">
        <v>0</v>
      </c>
      <c r="I63" s="64">
        <v>0</v>
      </c>
      <c r="J63" s="64">
        <v>0</v>
      </c>
      <c r="K63" s="64">
        <v>0</v>
      </c>
      <c r="L63" s="64">
        <v>0</v>
      </c>
      <c r="M63" s="64">
        <v>0</v>
      </c>
      <c r="N63" s="64">
        <v>0</v>
      </c>
      <c r="O63" s="64">
        <v>0</v>
      </c>
      <c r="P63" s="84">
        <v>0</v>
      </c>
      <c r="R63" s="66">
        <v>106.42</v>
      </c>
      <c r="T63" s="72">
        <v>0</v>
      </c>
      <c r="U63" s="68">
        <v>0</v>
      </c>
      <c r="V63" s="68">
        <v>0</v>
      </c>
      <c r="W63" s="68">
        <v>0</v>
      </c>
      <c r="X63" s="68">
        <v>0</v>
      </c>
      <c r="Y63" s="68">
        <v>0</v>
      </c>
      <c r="Z63" s="68">
        <v>0</v>
      </c>
      <c r="AA63" s="68">
        <v>0</v>
      </c>
      <c r="AB63" s="73">
        <v>0</v>
      </c>
      <c r="AD63" s="91">
        <v>0</v>
      </c>
      <c r="AE63" s="51">
        <v>0</v>
      </c>
      <c r="AF63" s="51">
        <v>0</v>
      </c>
      <c r="AG63" s="51">
        <v>0</v>
      </c>
      <c r="AH63" s="51">
        <v>0</v>
      </c>
      <c r="AI63" s="51">
        <v>0</v>
      </c>
      <c r="AJ63" s="51">
        <v>0</v>
      </c>
      <c r="AK63" s="51">
        <v>0</v>
      </c>
      <c r="AL63" s="92">
        <v>0</v>
      </c>
    </row>
    <row r="64" spans="6:38" x14ac:dyDescent="0.25">
      <c r="F64" s="58" t="str">
        <v>Macroscope Nikon AZ100 (Nikon) #64</v>
      </c>
      <c r="H64" s="83">
        <v>0</v>
      </c>
      <c r="I64" s="64">
        <v>0</v>
      </c>
      <c r="J64" s="64">
        <v>0</v>
      </c>
      <c r="K64" s="64">
        <v>0</v>
      </c>
      <c r="L64" s="64">
        <v>0</v>
      </c>
      <c r="M64" s="64">
        <v>0</v>
      </c>
      <c r="N64" s="64">
        <v>0</v>
      </c>
      <c r="O64" s="64">
        <v>0</v>
      </c>
      <c r="P64" s="84">
        <v>0</v>
      </c>
      <c r="R64" s="66">
        <v>22.42</v>
      </c>
      <c r="T64" s="72">
        <v>0</v>
      </c>
      <c r="U64" s="68">
        <v>0</v>
      </c>
      <c r="V64" s="68">
        <v>0</v>
      </c>
      <c r="W64" s="68">
        <v>0</v>
      </c>
      <c r="X64" s="68">
        <v>0</v>
      </c>
      <c r="Y64" s="68">
        <v>0</v>
      </c>
      <c r="Z64" s="68">
        <v>0</v>
      </c>
      <c r="AA64" s="68">
        <v>0</v>
      </c>
      <c r="AB64" s="73">
        <v>0</v>
      </c>
      <c r="AD64" s="91">
        <v>0</v>
      </c>
      <c r="AE64" s="51">
        <v>0</v>
      </c>
      <c r="AF64" s="51">
        <v>0</v>
      </c>
      <c r="AG64" s="51">
        <v>0</v>
      </c>
      <c r="AH64" s="51">
        <v>0</v>
      </c>
      <c r="AI64" s="51">
        <v>0</v>
      </c>
      <c r="AJ64" s="51">
        <v>0</v>
      </c>
      <c r="AK64" s="51">
        <v>0</v>
      </c>
      <c r="AL64" s="92">
        <v>0</v>
      </c>
    </row>
    <row r="65" spans="6:38" x14ac:dyDescent="0.25">
      <c r="F65" s="58" t="str">
        <v>Nikon intenslight CHGFI (Nikon)</v>
      </c>
      <c r="H65" s="83">
        <v>0</v>
      </c>
      <c r="I65" s="64">
        <v>0</v>
      </c>
      <c r="J65" s="64">
        <v>0</v>
      </c>
      <c r="K65" s="64">
        <v>0</v>
      </c>
      <c r="L65" s="64">
        <v>0</v>
      </c>
      <c r="M65" s="64">
        <v>0</v>
      </c>
      <c r="N65" s="64">
        <v>0</v>
      </c>
      <c r="O65" s="64">
        <v>0</v>
      </c>
      <c r="P65" s="84">
        <v>0</v>
      </c>
      <c r="R65" s="66">
        <v>1.68</v>
      </c>
      <c r="T65" s="72">
        <v>0</v>
      </c>
      <c r="U65" s="68">
        <v>0</v>
      </c>
      <c r="V65" s="68">
        <v>0</v>
      </c>
      <c r="W65" s="68">
        <v>0</v>
      </c>
      <c r="X65" s="68">
        <v>0</v>
      </c>
      <c r="Y65" s="68">
        <v>0</v>
      </c>
      <c r="Z65" s="68">
        <v>0</v>
      </c>
      <c r="AA65" s="68">
        <v>0</v>
      </c>
      <c r="AB65" s="73">
        <v>0</v>
      </c>
      <c r="AD65" s="91">
        <v>0</v>
      </c>
      <c r="AE65" s="51">
        <v>0</v>
      </c>
      <c r="AF65" s="51">
        <v>0</v>
      </c>
      <c r="AG65" s="51">
        <v>0</v>
      </c>
      <c r="AH65" s="51">
        <v>0</v>
      </c>
      <c r="AI65" s="51">
        <v>0</v>
      </c>
      <c r="AJ65" s="51">
        <v>0</v>
      </c>
      <c r="AK65" s="51">
        <v>0</v>
      </c>
      <c r="AL65" s="92">
        <v>0</v>
      </c>
    </row>
    <row r="66" spans="6:38" x14ac:dyDescent="0.25">
      <c r="F66" s="58" t="str">
        <v>Roboinject (MultiChanelSystems)</v>
      </c>
      <c r="H66" s="83">
        <v>0</v>
      </c>
      <c r="I66" s="64">
        <v>0</v>
      </c>
      <c r="J66" s="64">
        <v>0</v>
      </c>
      <c r="K66" s="64">
        <v>0</v>
      </c>
      <c r="L66" s="64">
        <v>0</v>
      </c>
      <c r="M66" s="64">
        <v>0</v>
      </c>
      <c r="N66" s="64">
        <v>0</v>
      </c>
      <c r="O66" s="64">
        <v>0</v>
      </c>
      <c r="P66" s="84">
        <v>0</v>
      </c>
      <c r="R66" s="66">
        <v>16.850000000000001</v>
      </c>
      <c r="T66" s="72">
        <v>0</v>
      </c>
      <c r="U66" s="68">
        <v>0</v>
      </c>
      <c r="V66" s="68">
        <v>0</v>
      </c>
      <c r="W66" s="68">
        <v>0</v>
      </c>
      <c r="X66" s="68">
        <v>0</v>
      </c>
      <c r="Y66" s="68">
        <v>0</v>
      </c>
      <c r="Z66" s="68">
        <v>0</v>
      </c>
      <c r="AA66" s="68">
        <v>0</v>
      </c>
      <c r="AB66" s="73">
        <v>0</v>
      </c>
      <c r="AD66" s="91">
        <v>0</v>
      </c>
      <c r="AE66" s="51">
        <v>0</v>
      </c>
      <c r="AF66" s="51">
        <v>0</v>
      </c>
      <c r="AG66" s="51">
        <v>0</v>
      </c>
      <c r="AH66" s="51">
        <v>0</v>
      </c>
      <c r="AI66" s="51">
        <v>0</v>
      </c>
      <c r="AJ66" s="51">
        <v>0</v>
      </c>
      <c r="AK66" s="51">
        <v>0</v>
      </c>
      <c r="AL66" s="92">
        <v>0</v>
      </c>
    </row>
    <row r="67" spans="6:38" x14ac:dyDescent="0.25">
      <c r="F67" s="58" t="str">
        <v>Réfrigérateurs / congélateurs -20°C</v>
      </c>
      <c r="H67" s="83">
        <v>0</v>
      </c>
      <c r="I67" s="64">
        <v>0</v>
      </c>
      <c r="J67" s="64">
        <v>0</v>
      </c>
      <c r="K67" s="64">
        <v>0</v>
      </c>
      <c r="L67" s="64">
        <v>0</v>
      </c>
      <c r="M67" s="64">
        <v>0</v>
      </c>
      <c r="N67" s="64">
        <v>0</v>
      </c>
      <c r="O67" s="64">
        <v>0</v>
      </c>
      <c r="P67" s="84">
        <v>0</v>
      </c>
      <c r="R67" s="66">
        <v>2.35</v>
      </c>
      <c r="T67" s="72">
        <v>0</v>
      </c>
      <c r="U67" s="68">
        <v>0</v>
      </c>
      <c r="V67" s="68">
        <v>0</v>
      </c>
      <c r="W67" s="68">
        <v>0</v>
      </c>
      <c r="X67" s="68">
        <v>0</v>
      </c>
      <c r="Y67" s="68">
        <v>0</v>
      </c>
      <c r="Z67" s="68">
        <v>0</v>
      </c>
      <c r="AA67" s="68">
        <v>0</v>
      </c>
      <c r="AB67" s="73">
        <v>0</v>
      </c>
      <c r="AD67" s="91">
        <v>0</v>
      </c>
      <c r="AE67" s="51">
        <v>0</v>
      </c>
      <c r="AF67" s="51">
        <v>0</v>
      </c>
      <c r="AG67" s="51">
        <v>0</v>
      </c>
      <c r="AH67" s="51">
        <v>0</v>
      </c>
      <c r="AI67" s="51">
        <v>0</v>
      </c>
      <c r="AJ67" s="51">
        <v>0</v>
      </c>
      <c r="AK67" s="51">
        <v>0</v>
      </c>
      <c r="AL67" s="92">
        <v>0</v>
      </c>
    </row>
    <row r="68" spans="6:38" x14ac:dyDescent="0.25">
      <c r="F68" s="58">
        <v>0</v>
      </c>
      <c r="H68" s="83">
        <v>0</v>
      </c>
      <c r="I68" s="64">
        <v>0</v>
      </c>
      <c r="J68" s="64">
        <v>0</v>
      </c>
      <c r="K68" s="64">
        <v>0</v>
      </c>
      <c r="L68" s="64">
        <v>0</v>
      </c>
      <c r="M68" s="64">
        <v>0</v>
      </c>
      <c r="N68" s="64">
        <v>0</v>
      </c>
      <c r="O68" s="64">
        <v>0</v>
      </c>
      <c r="P68" s="84">
        <v>0</v>
      </c>
      <c r="R68" s="66">
        <v>0</v>
      </c>
      <c r="T68" s="72">
        <v>0</v>
      </c>
      <c r="U68" s="68">
        <v>0</v>
      </c>
      <c r="V68" s="68">
        <v>0</v>
      </c>
      <c r="W68" s="68">
        <v>0</v>
      </c>
      <c r="X68" s="68">
        <v>0</v>
      </c>
      <c r="Y68" s="68">
        <v>0</v>
      </c>
      <c r="Z68" s="68">
        <v>0</v>
      </c>
      <c r="AA68" s="68">
        <v>0</v>
      </c>
      <c r="AB68" s="73">
        <v>0</v>
      </c>
      <c r="AD68" s="91">
        <v>0</v>
      </c>
      <c r="AE68" s="51">
        <v>0</v>
      </c>
      <c r="AF68" s="51">
        <v>0</v>
      </c>
      <c r="AG68" s="51">
        <v>0</v>
      </c>
      <c r="AH68" s="51">
        <v>0</v>
      </c>
      <c r="AI68" s="51">
        <v>0</v>
      </c>
      <c r="AJ68" s="51">
        <v>0</v>
      </c>
      <c r="AK68" s="51">
        <v>0</v>
      </c>
      <c r="AL68" s="92">
        <v>0</v>
      </c>
    </row>
    <row r="69" spans="6:38" x14ac:dyDescent="0.25">
      <c r="F69" s="58" t="str">
        <v>LAVERIE</v>
      </c>
      <c r="H69" s="83">
        <v>0</v>
      </c>
      <c r="I69" s="64">
        <v>0</v>
      </c>
      <c r="J69" s="64">
        <v>0</v>
      </c>
      <c r="K69" s="64">
        <v>0</v>
      </c>
      <c r="L69" s="64">
        <v>0</v>
      </c>
      <c r="M69" s="64">
        <v>0</v>
      </c>
      <c r="N69" s="64">
        <v>0</v>
      </c>
      <c r="O69" s="64">
        <v>0</v>
      </c>
      <c r="P69" s="84">
        <v>1</v>
      </c>
      <c r="R69" s="66">
        <v>0</v>
      </c>
      <c r="T69" s="72">
        <v>0</v>
      </c>
      <c r="U69" s="68">
        <v>0</v>
      </c>
      <c r="V69" s="68">
        <v>0</v>
      </c>
      <c r="W69" s="68">
        <v>0</v>
      </c>
      <c r="X69" s="68">
        <v>0</v>
      </c>
      <c r="Y69" s="68">
        <v>0</v>
      </c>
      <c r="Z69" s="68">
        <v>0</v>
      </c>
      <c r="AA69" s="68">
        <v>0</v>
      </c>
      <c r="AB69" s="73">
        <v>0</v>
      </c>
      <c r="AD69" s="91">
        <v>0</v>
      </c>
      <c r="AE69" s="51">
        <v>0</v>
      </c>
      <c r="AF69" s="51">
        <v>0</v>
      </c>
      <c r="AG69" s="51">
        <v>0</v>
      </c>
      <c r="AH69" s="51">
        <v>0</v>
      </c>
      <c r="AI69" s="51">
        <v>0</v>
      </c>
      <c r="AJ69" s="51">
        <v>0</v>
      </c>
      <c r="AK69" s="51">
        <v>0</v>
      </c>
      <c r="AL69" s="92">
        <v>0</v>
      </c>
    </row>
    <row r="70" spans="6:38" x14ac:dyDescent="0.25">
      <c r="F70" s="58" t="str">
        <v>Autoclave</v>
      </c>
      <c r="H70" s="83">
        <v>0</v>
      </c>
      <c r="I70" s="64">
        <v>0</v>
      </c>
      <c r="J70" s="64">
        <v>0</v>
      </c>
      <c r="K70" s="64">
        <v>0</v>
      </c>
      <c r="L70" s="64">
        <v>0</v>
      </c>
      <c r="M70" s="64">
        <v>0</v>
      </c>
      <c r="N70" s="64">
        <v>0</v>
      </c>
      <c r="O70" s="64">
        <v>0</v>
      </c>
      <c r="P70" s="84">
        <v>0</v>
      </c>
      <c r="R70" s="66">
        <v>0</v>
      </c>
      <c r="T70" s="72">
        <v>0</v>
      </c>
      <c r="U70" s="68">
        <v>0</v>
      </c>
      <c r="V70" s="68">
        <v>0</v>
      </c>
      <c r="W70" s="68">
        <v>0</v>
      </c>
      <c r="X70" s="68">
        <v>0</v>
      </c>
      <c r="Y70" s="68">
        <v>0</v>
      </c>
      <c r="Z70" s="68">
        <v>0</v>
      </c>
      <c r="AA70" s="68">
        <v>0</v>
      </c>
      <c r="AB70" s="73">
        <v>0</v>
      </c>
      <c r="AD70" s="91">
        <v>0</v>
      </c>
      <c r="AE70" s="51">
        <v>0</v>
      </c>
      <c r="AF70" s="51">
        <v>0</v>
      </c>
      <c r="AG70" s="51">
        <v>0</v>
      </c>
      <c r="AH70" s="51">
        <v>0</v>
      </c>
      <c r="AI70" s="51">
        <v>0</v>
      </c>
      <c r="AJ70" s="51">
        <v>0</v>
      </c>
      <c r="AK70" s="51">
        <v>0</v>
      </c>
      <c r="AL70" s="92">
        <v>0</v>
      </c>
    </row>
    <row r="71" spans="6:38" x14ac:dyDescent="0.25">
      <c r="F71" s="58" t="str">
        <v>Lave vaisselle x2</v>
      </c>
      <c r="H71" s="83">
        <v>0</v>
      </c>
      <c r="I71" s="64">
        <v>0</v>
      </c>
      <c r="J71" s="64">
        <v>0</v>
      </c>
      <c r="K71" s="64">
        <v>0</v>
      </c>
      <c r="L71" s="64">
        <v>0</v>
      </c>
      <c r="M71" s="64">
        <v>0</v>
      </c>
      <c r="N71" s="64">
        <v>0</v>
      </c>
      <c r="O71" s="64">
        <v>0</v>
      </c>
      <c r="P71" s="84">
        <v>0</v>
      </c>
      <c r="R71" s="66">
        <v>0</v>
      </c>
      <c r="T71" s="72">
        <v>0</v>
      </c>
      <c r="U71" s="68">
        <v>0</v>
      </c>
      <c r="V71" s="68">
        <v>0</v>
      </c>
      <c r="W71" s="68">
        <v>0</v>
      </c>
      <c r="X71" s="68">
        <v>0</v>
      </c>
      <c r="Y71" s="68">
        <v>0</v>
      </c>
      <c r="Z71" s="68">
        <v>0</v>
      </c>
      <c r="AA71" s="68">
        <v>0</v>
      </c>
      <c r="AB71" s="73">
        <v>0</v>
      </c>
      <c r="AD71" s="91">
        <v>0</v>
      </c>
      <c r="AE71" s="51">
        <v>0</v>
      </c>
      <c r="AF71" s="51">
        <v>0</v>
      </c>
      <c r="AG71" s="51">
        <v>0</v>
      </c>
      <c r="AH71" s="51">
        <v>0</v>
      </c>
      <c r="AI71" s="51">
        <v>0</v>
      </c>
      <c r="AJ71" s="51">
        <v>0</v>
      </c>
      <c r="AK71" s="51">
        <v>0</v>
      </c>
      <c r="AL71" s="92">
        <v>0</v>
      </c>
    </row>
    <row r="72" spans="6:38" x14ac:dyDescent="0.25">
      <c r="F72" s="58" t="str">
        <v>Lave linge</v>
      </c>
      <c r="H72" s="83">
        <v>0</v>
      </c>
      <c r="I72" s="64">
        <v>0</v>
      </c>
      <c r="J72" s="64">
        <v>0</v>
      </c>
      <c r="K72" s="64">
        <v>0</v>
      </c>
      <c r="L72" s="64">
        <v>0</v>
      </c>
      <c r="M72" s="64">
        <v>0</v>
      </c>
      <c r="N72" s="64">
        <v>0</v>
      </c>
      <c r="O72" s="64">
        <v>0</v>
      </c>
      <c r="P72" s="84">
        <v>0</v>
      </c>
      <c r="R72" s="66">
        <v>0</v>
      </c>
      <c r="T72" s="72">
        <v>0</v>
      </c>
      <c r="U72" s="68">
        <v>0</v>
      </c>
      <c r="V72" s="68">
        <v>0</v>
      </c>
      <c r="W72" s="68">
        <v>0</v>
      </c>
      <c r="X72" s="68">
        <v>0</v>
      </c>
      <c r="Y72" s="68">
        <v>0</v>
      </c>
      <c r="Z72" s="68">
        <v>0</v>
      </c>
      <c r="AA72" s="68">
        <v>0</v>
      </c>
      <c r="AB72" s="73">
        <v>0</v>
      </c>
      <c r="AD72" s="91">
        <v>0</v>
      </c>
      <c r="AE72" s="51">
        <v>0</v>
      </c>
      <c r="AF72" s="51">
        <v>0</v>
      </c>
      <c r="AG72" s="51">
        <v>0</v>
      </c>
      <c r="AH72" s="51">
        <v>0</v>
      </c>
      <c r="AI72" s="51">
        <v>0</v>
      </c>
      <c r="AJ72" s="51">
        <v>0</v>
      </c>
      <c r="AK72" s="51">
        <v>0</v>
      </c>
      <c r="AL72" s="92">
        <v>0</v>
      </c>
    </row>
    <row r="73" spans="6:38" x14ac:dyDescent="0.25">
      <c r="F73" s="58" t="str">
        <v>Etuve</v>
      </c>
      <c r="H73" s="83">
        <v>0</v>
      </c>
      <c r="I73" s="64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84">
        <v>0</v>
      </c>
      <c r="R73" s="66">
        <v>0</v>
      </c>
      <c r="T73" s="72">
        <v>0</v>
      </c>
      <c r="U73" s="68">
        <v>0</v>
      </c>
      <c r="V73" s="68">
        <v>0</v>
      </c>
      <c r="W73" s="68">
        <v>0</v>
      </c>
      <c r="X73" s="68">
        <v>0</v>
      </c>
      <c r="Y73" s="68">
        <v>0</v>
      </c>
      <c r="Z73" s="68">
        <v>0</v>
      </c>
      <c r="AA73" s="68">
        <v>0</v>
      </c>
      <c r="AB73" s="73">
        <v>0</v>
      </c>
      <c r="AD73" s="91">
        <v>0</v>
      </c>
      <c r="AE73" s="51">
        <v>0</v>
      </c>
      <c r="AF73" s="51">
        <v>0</v>
      </c>
      <c r="AG73" s="51">
        <v>0</v>
      </c>
      <c r="AH73" s="51">
        <v>0</v>
      </c>
      <c r="AI73" s="51">
        <v>0</v>
      </c>
      <c r="AJ73" s="51">
        <v>0</v>
      </c>
      <c r="AK73" s="51">
        <v>0</v>
      </c>
      <c r="AL73" s="92">
        <v>0</v>
      </c>
    </row>
    <row r="74" spans="6:38" x14ac:dyDescent="0.25">
      <c r="F74" s="58" t="str">
        <v>Système de purification d'eau MiliQ</v>
      </c>
      <c r="H74" s="83">
        <v>0</v>
      </c>
      <c r="I74" s="64">
        <v>0</v>
      </c>
      <c r="J74" s="64">
        <v>0</v>
      </c>
      <c r="K74" s="64">
        <v>0</v>
      </c>
      <c r="L74" s="64">
        <v>0</v>
      </c>
      <c r="M74" s="64">
        <v>0</v>
      </c>
      <c r="N74" s="64">
        <v>0</v>
      </c>
      <c r="O74" s="64">
        <v>0</v>
      </c>
      <c r="P74" s="84">
        <v>0</v>
      </c>
      <c r="R74" s="66">
        <v>0</v>
      </c>
      <c r="T74" s="72">
        <v>0</v>
      </c>
      <c r="U74" s="68">
        <v>0</v>
      </c>
      <c r="V74" s="68">
        <v>0</v>
      </c>
      <c r="W74" s="68">
        <v>0</v>
      </c>
      <c r="X74" s="68">
        <v>0</v>
      </c>
      <c r="Y74" s="68">
        <v>0</v>
      </c>
      <c r="Z74" s="68">
        <v>0</v>
      </c>
      <c r="AA74" s="68">
        <v>0</v>
      </c>
      <c r="AB74" s="73">
        <v>0</v>
      </c>
      <c r="AD74" s="91">
        <v>0</v>
      </c>
      <c r="AE74" s="51">
        <v>0</v>
      </c>
      <c r="AF74" s="51">
        <v>0</v>
      </c>
      <c r="AG74" s="51">
        <v>0</v>
      </c>
      <c r="AH74" s="51">
        <v>0</v>
      </c>
      <c r="AI74" s="51">
        <v>0</v>
      </c>
      <c r="AJ74" s="51">
        <v>0</v>
      </c>
      <c r="AK74" s="51">
        <v>0</v>
      </c>
      <c r="AL74" s="92">
        <v>0</v>
      </c>
    </row>
    <row r="75" spans="6:38" x14ac:dyDescent="0.25">
      <c r="F75" s="58">
        <v>0</v>
      </c>
      <c r="H75" s="83">
        <v>0</v>
      </c>
      <c r="I75" s="64">
        <v>0</v>
      </c>
      <c r="J75" s="64">
        <v>0</v>
      </c>
      <c r="K75" s="64">
        <v>0</v>
      </c>
      <c r="L75" s="64">
        <v>0</v>
      </c>
      <c r="M75" s="64">
        <v>0</v>
      </c>
      <c r="N75" s="64">
        <v>0</v>
      </c>
      <c r="O75" s="64">
        <v>0</v>
      </c>
      <c r="P75" s="84">
        <v>0</v>
      </c>
      <c r="R75" s="66">
        <v>0</v>
      </c>
      <c r="T75" s="72">
        <v>0</v>
      </c>
      <c r="U75" s="68">
        <v>0</v>
      </c>
      <c r="V75" s="68">
        <v>0</v>
      </c>
      <c r="W75" s="68">
        <v>0</v>
      </c>
      <c r="X75" s="68">
        <v>0</v>
      </c>
      <c r="Y75" s="68">
        <v>0</v>
      </c>
      <c r="Z75" s="68">
        <v>0</v>
      </c>
      <c r="AA75" s="68">
        <v>0</v>
      </c>
      <c r="AB75" s="73">
        <v>0</v>
      </c>
      <c r="AD75" s="91">
        <v>0</v>
      </c>
      <c r="AE75" s="51">
        <v>0</v>
      </c>
      <c r="AF75" s="51">
        <v>0</v>
      </c>
      <c r="AG75" s="51">
        <v>0</v>
      </c>
      <c r="AH75" s="51">
        <v>0</v>
      </c>
      <c r="AI75" s="51">
        <v>0</v>
      </c>
      <c r="AJ75" s="51">
        <v>0</v>
      </c>
      <c r="AK75" s="51">
        <v>0</v>
      </c>
      <c r="AL75" s="92">
        <v>0</v>
      </c>
    </row>
    <row r="76" spans="6:38" x14ac:dyDescent="0.25">
      <c r="F76" s="58">
        <v>0</v>
      </c>
      <c r="H76" s="83">
        <v>0</v>
      </c>
      <c r="I76" s="64">
        <v>0</v>
      </c>
      <c r="J76" s="64">
        <v>0</v>
      </c>
      <c r="K76" s="64">
        <v>0</v>
      </c>
      <c r="L76" s="64">
        <v>0</v>
      </c>
      <c r="M76" s="64">
        <v>0</v>
      </c>
      <c r="N76" s="64">
        <v>0</v>
      </c>
      <c r="O76" s="64">
        <v>0</v>
      </c>
      <c r="P76" s="84">
        <v>0</v>
      </c>
      <c r="R76" s="66">
        <v>0</v>
      </c>
      <c r="T76" s="72">
        <v>0</v>
      </c>
      <c r="U76" s="68">
        <v>0</v>
      </c>
      <c r="V76" s="68">
        <v>0</v>
      </c>
      <c r="W76" s="68">
        <v>0</v>
      </c>
      <c r="X76" s="68">
        <v>0</v>
      </c>
      <c r="Y76" s="68">
        <v>0</v>
      </c>
      <c r="Z76" s="68">
        <v>0</v>
      </c>
      <c r="AA76" s="68">
        <v>0</v>
      </c>
      <c r="AB76" s="73">
        <v>0</v>
      </c>
      <c r="AD76" s="91">
        <v>0</v>
      </c>
      <c r="AE76" s="51">
        <v>0</v>
      </c>
      <c r="AF76" s="51">
        <v>0</v>
      </c>
      <c r="AG76" s="51">
        <v>0</v>
      </c>
      <c r="AH76" s="51">
        <v>0</v>
      </c>
      <c r="AI76" s="51">
        <v>0</v>
      </c>
      <c r="AJ76" s="51">
        <v>0</v>
      </c>
      <c r="AK76" s="51">
        <v>0</v>
      </c>
      <c r="AL76" s="92">
        <v>0</v>
      </c>
    </row>
    <row r="77" spans="6:38" x14ac:dyDescent="0.25">
      <c r="F77" s="58">
        <v>0</v>
      </c>
      <c r="H77" s="83">
        <v>0</v>
      </c>
      <c r="I77" s="64">
        <v>0</v>
      </c>
      <c r="J77" s="64">
        <v>0</v>
      </c>
      <c r="K77" s="64">
        <v>0</v>
      </c>
      <c r="L77" s="64">
        <v>0</v>
      </c>
      <c r="M77" s="64">
        <v>0</v>
      </c>
      <c r="N77" s="64">
        <v>0</v>
      </c>
      <c r="O77" s="64">
        <v>0</v>
      </c>
      <c r="P77" s="84">
        <v>0</v>
      </c>
      <c r="R77" s="66">
        <v>0</v>
      </c>
      <c r="T77" s="72">
        <v>0</v>
      </c>
      <c r="U77" s="68">
        <v>0</v>
      </c>
      <c r="V77" s="68">
        <v>0</v>
      </c>
      <c r="W77" s="68">
        <v>0</v>
      </c>
      <c r="X77" s="68">
        <v>0</v>
      </c>
      <c r="Y77" s="68">
        <v>0</v>
      </c>
      <c r="Z77" s="68">
        <v>0</v>
      </c>
      <c r="AA77" s="68">
        <v>0</v>
      </c>
      <c r="AB77" s="73">
        <v>0</v>
      </c>
      <c r="AD77" s="91">
        <v>0</v>
      </c>
      <c r="AE77" s="51">
        <v>0</v>
      </c>
      <c r="AF77" s="51">
        <v>0</v>
      </c>
      <c r="AG77" s="51">
        <v>0</v>
      </c>
      <c r="AH77" s="51">
        <v>0</v>
      </c>
      <c r="AI77" s="51">
        <v>0</v>
      </c>
      <c r="AJ77" s="51">
        <v>0</v>
      </c>
      <c r="AK77" s="51">
        <v>0</v>
      </c>
      <c r="AL77" s="92">
        <v>0</v>
      </c>
    </row>
    <row r="78" spans="6:38" x14ac:dyDescent="0.25">
      <c r="F78" s="58">
        <v>0</v>
      </c>
      <c r="H78" s="83">
        <v>0</v>
      </c>
      <c r="I78" s="64">
        <v>0</v>
      </c>
      <c r="J78" s="64">
        <v>0</v>
      </c>
      <c r="K78" s="64">
        <v>0</v>
      </c>
      <c r="L78" s="64">
        <v>0</v>
      </c>
      <c r="M78" s="64">
        <v>0</v>
      </c>
      <c r="N78" s="64">
        <v>0</v>
      </c>
      <c r="O78" s="64">
        <v>0</v>
      </c>
      <c r="P78" s="84">
        <v>0</v>
      </c>
      <c r="R78" s="66">
        <v>0</v>
      </c>
      <c r="T78" s="72">
        <v>0</v>
      </c>
      <c r="U78" s="68">
        <v>0</v>
      </c>
      <c r="V78" s="68">
        <v>0</v>
      </c>
      <c r="W78" s="68">
        <v>0</v>
      </c>
      <c r="X78" s="68">
        <v>0</v>
      </c>
      <c r="Y78" s="68">
        <v>0</v>
      </c>
      <c r="Z78" s="68">
        <v>0</v>
      </c>
      <c r="AA78" s="68">
        <v>0</v>
      </c>
      <c r="AB78" s="73">
        <v>0</v>
      </c>
      <c r="AD78" s="91">
        <v>0</v>
      </c>
      <c r="AE78" s="51">
        <v>0</v>
      </c>
      <c r="AF78" s="51">
        <v>0</v>
      </c>
      <c r="AG78" s="51">
        <v>0</v>
      </c>
      <c r="AH78" s="51">
        <v>0</v>
      </c>
      <c r="AI78" s="51">
        <v>0</v>
      </c>
      <c r="AJ78" s="51">
        <v>0</v>
      </c>
      <c r="AK78" s="51">
        <v>0</v>
      </c>
      <c r="AL78" s="92">
        <v>0</v>
      </c>
    </row>
    <row r="79" spans="6:38" x14ac:dyDescent="0.25">
      <c r="F79" s="58">
        <v>0</v>
      </c>
      <c r="H79" s="83">
        <v>0</v>
      </c>
      <c r="I79" s="64">
        <v>0</v>
      </c>
      <c r="J79" s="64">
        <v>0</v>
      </c>
      <c r="K79" s="64">
        <v>0</v>
      </c>
      <c r="L79" s="64">
        <v>0</v>
      </c>
      <c r="M79" s="64">
        <v>0</v>
      </c>
      <c r="N79" s="64">
        <v>0</v>
      </c>
      <c r="O79" s="64">
        <v>0</v>
      </c>
      <c r="P79" s="84">
        <v>0</v>
      </c>
      <c r="R79" s="66">
        <v>0</v>
      </c>
      <c r="T79" s="72">
        <v>0</v>
      </c>
      <c r="U79" s="68">
        <v>0</v>
      </c>
      <c r="V79" s="68">
        <v>0</v>
      </c>
      <c r="W79" s="68">
        <v>0</v>
      </c>
      <c r="X79" s="68">
        <v>0</v>
      </c>
      <c r="Y79" s="68">
        <v>0</v>
      </c>
      <c r="Z79" s="68">
        <v>0</v>
      </c>
      <c r="AA79" s="68">
        <v>0</v>
      </c>
      <c r="AB79" s="73">
        <v>0</v>
      </c>
      <c r="AD79" s="91">
        <v>0</v>
      </c>
      <c r="AE79" s="51">
        <v>0</v>
      </c>
      <c r="AF79" s="51">
        <v>0</v>
      </c>
      <c r="AG79" s="51">
        <v>0</v>
      </c>
      <c r="AH79" s="51">
        <v>0</v>
      </c>
      <c r="AI79" s="51">
        <v>0</v>
      </c>
      <c r="AJ79" s="51">
        <v>0</v>
      </c>
      <c r="AK79" s="51">
        <v>0</v>
      </c>
      <c r="AL79" s="92">
        <v>0</v>
      </c>
    </row>
    <row r="80" spans="6:38" x14ac:dyDescent="0.25">
      <c r="F80" s="58">
        <v>0</v>
      </c>
      <c r="H80" s="83">
        <v>0</v>
      </c>
      <c r="I80" s="64">
        <v>0</v>
      </c>
      <c r="J80" s="64">
        <v>0</v>
      </c>
      <c r="K80" s="64">
        <v>0</v>
      </c>
      <c r="L80" s="64">
        <v>0</v>
      </c>
      <c r="M80" s="64">
        <v>0</v>
      </c>
      <c r="N80" s="64">
        <v>0</v>
      </c>
      <c r="O80" s="64">
        <v>0</v>
      </c>
      <c r="P80" s="84">
        <v>0</v>
      </c>
      <c r="R80" s="66">
        <v>0</v>
      </c>
      <c r="T80" s="72">
        <v>0</v>
      </c>
      <c r="U80" s="68">
        <v>0</v>
      </c>
      <c r="V80" s="68">
        <v>0</v>
      </c>
      <c r="W80" s="68">
        <v>0</v>
      </c>
      <c r="X80" s="68">
        <v>0</v>
      </c>
      <c r="Y80" s="68">
        <v>0</v>
      </c>
      <c r="Z80" s="68">
        <v>0</v>
      </c>
      <c r="AA80" s="68">
        <v>0</v>
      </c>
      <c r="AB80" s="73">
        <v>0</v>
      </c>
      <c r="AD80" s="91">
        <v>0</v>
      </c>
      <c r="AE80" s="51">
        <v>0</v>
      </c>
      <c r="AF80" s="51">
        <v>0</v>
      </c>
      <c r="AG80" s="51">
        <v>0</v>
      </c>
      <c r="AH80" s="51">
        <v>0</v>
      </c>
      <c r="AI80" s="51">
        <v>0</v>
      </c>
      <c r="AJ80" s="51">
        <v>0</v>
      </c>
      <c r="AK80" s="51">
        <v>0</v>
      </c>
      <c r="AL80" s="92">
        <v>0</v>
      </c>
    </row>
    <row r="81" spans="6:38" x14ac:dyDescent="0.25">
      <c r="F81" s="58">
        <v>0</v>
      </c>
      <c r="H81" s="83">
        <v>0</v>
      </c>
      <c r="I81" s="64">
        <v>0</v>
      </c>
      <c r="J81" s="64">
        <v>0</v>
      </c>
      <c r="K81" s="64">
        <v>0</v>
      </c>
      <c r="L81" s="64">
        <v>0</v>
      </c>
      <c r="M81" s="64">
        <v>0</v>
      </c>
      <c r="N81" s="64">
        <v>0</v>
      </c>
      <c r="O81" s="64">
        <v>0</v>
      </c>
      <c r="P81" s="84">
        <v>0</v>
      </c>
      <c r="R81" s="66">
        <v>0</v>
      </c>
      <c r="T81" s="72">
        <v>0</v>
      </c>
      <c r="U81" s="68">
        <v>0</v>
      </c>
      <c r="V81" s="68">
        <v>0</v>
      </c>
      <c r="W81" s="68">
        <v>0</v>
      </c>
      <c r="X81" s="68">
        <v>0</v>
      </c>
      <c r="Y81" s="68">
        <v>0</v>
      </c>
      <c r="Z81" s="68">
        <v>0</v>
      </c>
      <c r="AA81" s="68">
        <v>0</v>
      </c>
      <c r="AB81" s="73">
        <v>0</v>
      </c>
      <c r="AD81" s="91">
        <v>0</v>
      </c>
      <c r="AE81" s="51">
        <v>0</v>
      </c>
      <c r="AF81" s="51">
        <v>0</v>
      </c>
      <c r="AG81" s="51">
        <v>0</v>
      </c>
      <c r="AH81" s="51">
        <v>0</v>
      </c>
      <c r="AI81" s="51">
        <v>0</v>
      </c>
      <c r="AJ81" s="51">
        <v>0</v>
      </c>
      <c r="AK81" s="51">
        <v>0</v>
      </c>
      <c r="AL81" s="92">
        <v>0</v>
      </c>
    </row>
    <row r="82" spans="6:38" x14ac:dyDescent="0.25">
      <c r="F82" s="58">
        <v>0</v>
      </c>
      <c r="H82" s="83">
        <v>0</v>
      </c>
      <c r="I82" s="64">
        <v>0</v>
      </c>
      <c r="J82" s="64">
        <v>0</v>
      </c>
      <c r="K82" s="64">
        <v>0</v>
      </c>
      <c r="L82" s="64">
        <v>0</v>
      </c>
      <c r="M82" s="64">
        <v>0</v>
      </c>
      <c r="N82" s="64">
        <v>0</v>
      </c>
      <c r="O82" s="64">
        <v>0</v>
      </c>
      <c r="P82" s="84">
        <v>0</v>
      </c>
      <c r="R82" s="66">
        <v>0</v>
      </c>
      <c r="T82" s="72">
        <v>0</v>
      </c>
      <c r="U82" s="68">
        <v>0</v>
      </c>
      <c r="V82" s="68">
        <v>0</v>
      </c>
      <c r="W82" s="68">
        <v>0</v>
      </c>
      <c r="X82" s="68">
        <v>0</v>
      </c>
      <c r="Y82" s="68">
        <v>0</v>
      </c>
      <c r="Z82" s="68">
        <v>0</v>
      </c>
      <c r="AA82" s="68">
        <v>0</v>
      </c>
      <c r="AB82" s="73">
        <v>0</v>
      </c>
      <c r="AD82" s="91">
        <v>0</v>
      </c>
      <c r="AE82" s="51">
        <v>0</v>
      </c>
      <c r="AF82" s="51">
        <v>0</v>
      </c>
      <c r="AG82" s="51">
        <v>0</v>
      </c>
      <c r="AH82" s="51">
        <v>0</v>
      </c>
      <c r="AI82" s="51">
        <v>0</v>
      </c>
      <c r="AJ82" s="51">
        <v>0</v>
      </c>
      <c r="AK82" s="51">
        <v>0</v>
      </c>
      <c r="AL82" s="92">
        <v>0</v>
      </c>
    </row>
    <row r="83" spans="6:38" x14ac:dyDescent="0.25">
      <c r="F83" s="58">
        <v>0</v>
      </c>
      <c r="H83" s="83">
        <v>0</v>
      </c>
      <c r="I83" s="64">
        <v>0</v>
      </c>
      <c r="J83" s="64">
        <v>0</v>
      </c>
      <c r="K83" s="64">
        <v>0</v>
      </c>
      <c r="L83" s="64">
        <v>0</v>
      </c>
      <c r="M83" s="64">
        <v>0</v>
      </c>
      <c r="N83" s="64">
        <v>0</v>
      </c>
      <c r="O83" s="64">
        <v>0</v>
      </c>
      <c r="P83" s="84">
        <v>0</v>
      </c>
      <c r="R83" s="66">
        <v>0</v>
      </c>
      <c r="T83" s="72">
        <v>0</v>
      </c>
      <c r="U83" s="68">
        <v>0</v>
      </c>
      <c r="V83" s="68">
        <v>0</v>
      </c>
      <c r="W83" s="68">
        <v>0</v>
      </c>
      <c r="X83" s="68">
        <v>0</v>
      </c>
      <c r="Y83" s="68">
        <v>0</v>
      </c>
      <c r="Z83" s="68">
        <v>0</v>
      </c>
      <c r="AA83" s="68">
        <v>0</v>
      </c>
      <c r="AB83" s="73">
        <v>0</v>
      </c>
      <c r="AD83" s="91">
        <v>0</v>
      </c>
      <c r="AE83" s="51">
        <v>0</v>
      </c>
      <c r="AF83" s="51">
        <v>0</v>
      </c>
      <c r="AG83" s="51">
        <v>0</v>
      </c>
      <c r="AH83" s="51">
        <v>0</v>
      </c>
      <c r="AI83" s="51">
        <v>0</v>
      </c>
      <c r="AJ83" s="51">
        <v>0</v>
      </c>
      <c r="AK83" s="51">
        <v>0</v>
      </c>
      <c r="AL83" s="92">
        <v>0</v>
      </c>
    </row>
    <row r="84" spans="6:38" x14ac:dyDescent="0.25">
      <c r="F84" s="58">
        <v>0</v>
      </c>
      <c r="H84" s="83">
        <v>0</v>
      </c>
      <c r="I84" s="64">
        <v>0</v>
      </c>
      <c r="J84" s="64">
        <v>0</v>
      </c>
      <c r="K84" s="64">
        <v>0</v>
      </c>
      <c r="L84" s="64">
        <v>0</v>
      </c>
      <c r="M84" s="64">
        <v>0</v>
      </c>
      <c r="N84" s="64">
        <v>0</v>
      </c>
      <c r="O84" s="64">
        <v>0</v>
      </c>
      <c r="P84" s="84">
        <v>0</v>
      </c>
      <c r="R84" s="66">
        <v>0</v>
      </c>
      <c r="T84" s="72">
        <v>0</v>
      </c>
      <c r="U84" s="68">
        <v>0</v>
      </c>
      <c r="V84" s="68">
        <v>0</v>
      </c>
      <c r="W84" s="68">
        <v>0</v>
      </c>
      <c r="X84" s="68">
        <v>0</v>
      </c>
      <c r="Y84" s="68">
        <v>0</v>
      </c>
      <c r="Z84" s="68">
        <v>0</v>
      </c>
      <c r="AA84" s="68">
        <v>0</v>
      </c>
      <c r="AB84" s="73">
        <v>0</v>
      </c>
      <c r="AD84" s="91">
        <v>0</v>
      </c>
      <c r="AE84" s="51">
        <v>0</v>
      </c>
      <c r="AF84" s="51">
        <v>0</v>
      </c>
      <c r="AG84" s="51">
        <v>0</v>
      </c>
      <c r="AH84" s="51">
        <v>0</v>
      </c>
      <c r="AI84" s="51">
        <v>0</v>
      </c>
      <c r="AJ84" s="51">
        <v>0</v>
      </c>
      <c r="AK84" s="51">
        <v>0</v>
      </c>
      <c r="AL84" s="92">
        <v>0</v>
      </c>
    </row>
    <row r="85" spans="6:38" x14ac:dyDescent="0.25">
      <c r="F85" s="58">
        <v>0</v>
      </c>
      <c r="H85" s="83">
        <v>0</v>
      </c>
      <c r="I85" s="64">
        <v>0</v>
      </c>
      <c r="J85" s="64">
        <v>0</v>
      </c>
      <c r="K85" s="64">
        <v>0</v>
      </c>
      <c r="L85" s="64">
        <v>0</v>
      </c>
      <c r="M85" s="64">
        <v>0</v>
      </c>
      <c r="N85" s="64">
        <v>0</v>
      </c>
      <c r="O85" s="64">
        <v>0</v>
      </c>
      <c r="P85" s="84">
        <v>0</v>
      </c>
      <c r="R85" s="66">
        <v>0</v>
      </c>
      <c r="T85" s="72">
        <v>0</v>
      </c>
      <c r="U85" s="68">
        <v>0</v>
      </c>
      <c r="V85" s="68">
        <v>0</v>
      </c>
      <c r="W85" s="68">
        <v>0</v>
      </c>
      <c r="X85" s="68">
        <v>0</v>
      </c>
      <c r="Y85" s="68">
        <v>0</v>
      </c>
      <c r="Z85" s="68">
        <v>0</v>
      </c>
      <c r="AA85" s="68">
        <v>0</v>
      </c>
      <c r="AB85" s="73">
        <v>0</v>
      </c>
      <c r="AD85" s="91">
        <v>0</v>
      </c>
      <c r="AE85" s="51">
        <v>0</v>
      </c>
      <c r="AF85" s="51">
        <v>0</v>
      </c>
      <c r="AG85" s="51">
        <v>0</v>
      </c>
      <c r="AH85" s="51">
        <v>0</v>
      </c>
      <c r="AI85" s="51">
        <v>0</v>
      </c>
      <c r="AJ85" s="51">
        <v>0</v>
      </c>
      <c r="AK85" s="51">
        <v>0</v>
      </c>
      <c r="AL85" s="92">
        <v>0</v>
      </c>
    </row>
    <row r="86" spans="6:38" x14ac:dyDescent="0.25">
      <c r="F86" s="58">
        <v>0</v>
      </c>
      <c r="H86" s="83">
        <v>0</v>
      </c>
      <c r="I86" s="64">
        <v>0</v>
      </c>
      <c r="J86" s="64">
        <v>0</v>
      </c>
      <c r="K86" s="64">
        <v>0</v>
      </c>
      <c r="L86" s="64">
        <v>0</v>
      </c>
      <c r="M86" s="64">
        <v>0</v>
      </c>
      <c r="N86" s="64">
        <v>0</v>
      </c>
      <c r="O86" s="64">
        <v>0</v>
      </c>
      <c r="P86" s="84">
        <v>0</v>
      </c>
      <c r="R86" s="66">
        <v>0</v>
      </c>
      <c r="T86" s="72">
        <v>0</v>
      </c>
      <c r="U86" s="68">
        <v>0</v>
      </c>
      <c r="V86" s="68">
        <v>0</v>
      </c>
      <c r="W86" s="68">
        <v>0</v>
      </c>
      <c r="X86" s="68">
        <v>0</v>
      </c>
      <c r="Y86" s="68">
        <v>0</v>
      </c>
      <c r="Z86" s="68">
        <v>0</v>
      </c>
      <c r="AA86" s="68">
        <v>0</v>
      </c>
      <c r="AB86" s="73">
        <v>0</v>
      </c>
      <c r="AD86" s="91">
        <v>0</v>
      </c>
      <c r="AE86" s="51">
        <v>0</v>
      </c>
      <c r="AF86" s="51">
        <v>0</v>
      </c>
      <c r="AG86" s="51">
        <v>0</v>
      </c>
      <c r="AH86" s="51">
        <v>0</v>
      </c>
      <c r="AI86" s="51">
        <v>0</v>
      </c>
      <c r="AJ86" s="51">
        <v>0</v>
      </c>
      <c r="AK86" s="51">
        <v>0</v>
      </c>
      <c r="AL86" s="92">
        <v>0</v>
      </c>
    </row>
    <row r="87" spans="6:38" x14ac:dyDescent="0.25">
      <c r="F87" s="58">
        <v>0</v>
      </c>
      <c r="H87" s="83">
        <v>0</v>
      </c>
      <c r="I87" s="64">
        <v>0</v>
      </c>
      <c r="J87" s="64">
        <v>0</v>
      </c>
      <c r="K87" s="64">
        <v>0</v>
      </c>
      <c r="L87" s="64">
        <v>0</v>
      </c>
      <c r="M87" s="64">
        <v>0</v>
      </c>
      <c r="N87" s="64">
        <v>0</v>
      </c>
      <c r="O87" s="64">
        <v>0</v>
      </c>
      <c r="P87" s="84">
        <v>0</v>
      </c>
      <c r="R87" s="66">
        <v>0</v>
      </c>
      <c r="T87" s="72">
        <v>0</v>
      </c>
      <c r="U87" s="68">
        <v>0</v>
      </c>
      <c r="V87" s="68">
        <v>0</v>
      </c>
      <c r="W87" s="68">
        <v>0</v>
      </c>
      <c r="X87" s="68">
        <v>0</v>
      </c>
      <c r="Y87" s="68">
        <v>0</v>
      </c>
      <c r="Z87" s="68">
        <v>0</v>
      </c>
      <c r="AA87" s="68">
        <v>0</v>
      </c>
      <c r="AB87" s="73">
        <v>0</v>
      </c>
      <c r="AD87" s="91">
        <v>0</v>
      </c>
      <c r="AE87" s="51">
        <v>0</v>
      </c>
      <c r="AF87" s="51">
        <v>0</v>
      </c>
      <c r="AG87" s="51">
        <v>0</v>
      </c>
      <c r="AH87" s="51">
        <v>0</v>
      </c>
      <c r="AI87" s="51">
        <v>0</v>
      </c>
      <c r="AJ87" s="51">
        <v>0</v>
      </c>
      <c r="AK87" s="51">
        <v>0</v>
      </c>
      <c r="AL87" s="92">
        <v>0</v>
      </c>
    </row>
    <row r="88" spans="6:38" x14ac:dyDescent="0.25">
      <c r="F88" s="58">
        <v>0</v>
      </c>
      <c r="H88" s="83">
        <v>0</v>
      </c>
      <c r="I88" s="64">
        <v>0</v>
      </c>
      <c r="J88" s="64">
        <v>0</v>
      </c>
      <c r="K88" s="64">
        <v>0</v>
      </c>
      <c r="L88" s="64">
        <v>0</v>
      </c>
      <c r="M88" s="64">
        <v>0</v>
      </c>
      <c r="N88" s="64">
        <v>0</v>
      </c>
      <c r="O88" s="64">
        <v>0</v>
      </c>
      <c r="P88" s="84">
        <v>0</v>
      </c>
      <c r="R88" s="66">
        <v>0</v>
      </c>
      <c r="T88" s="72">
        <v>0</v>
      </c>
      <c r="U88" s="68">
        <v>0</v>
      </c>
      <c r="V88" s="68">
        <v>0</v>
      </c>
      <c r="W88" s="68">
        <v>0</v>
      </c>
      <c r="X88" s="68">
        <v>0</v>
      </c>
      <c r="Y88" s="68">
        <v>0</v>
      </c>
      <c r="Z88" s="68">
        <v>0</v>
      </c>
      <c r="AA88" s="68">
        <v>0</v>
      </c>
      <c r="AB88" s="73">
        <v>0</v>
      </c>
      <c r="AD88" s="91">
        <v>0</v>
      </c>
      <c r="AE88" s="51">
        <v>0</v>
      </c>
      <c r="AF88" s="51">
        <v>0</v>
      </c>
      <c r="AG88" s="51">
        <v>0</v>
      </c>
      <c r="AH88" s="51">
        <v>0</v>
      </c>
      <c r="AI88" s="51">
        <v>0</v>
      </c>
      <c r="AJ88" s="51">
        <v>0</v>
      </c>
      <c r="AK88" s="51">
        <v>0</v>
      </c>
      <c r="AL88" s="92">
        <v>0</v>
      </c>
    </row>
    <row r="89" spans="6:38" x14ac:dyDescent="0.25">
      <c r="F89" s="58">
        <v>0</v>
      </c>
      <c r="H89" s="83">
        <v>0</v>
      </c>
      <c r="I89" s="64">
        <v>0</v>
      </c>
      <c r="J89" s="64">
        <v>0</v>
      </c>
      <c r="K89" s="64">
        <v>0</v>
      </c>
      <c r="L89" s="64">
        <v>0</v>
      </c>
      <c r="M89" s="64">
        <v>0</v>
      </c>
      <c r="N89" s="64">
        <v>0</v>
      </c>
      <c r="O89" s="64">
        <v>0</v>
      </c>
      <c r="P89" s="84">
        <v>0</v>
      </c>
      <c r="R89" s="66">
        <v>0</v>
      </c>
      <c r="T89" s="72">
        <v>0</v>
      </c>
      <c r="U89" s="68">
        <v>0</v>
      </c>
      <c r="V89" s="68">
        <v>0</v>
      </c>
      <c r="W89" s="68">
        <v>0</v>
      </c>
      <c r="X89" s="68">
        <v>0</v>
      </c>
      <c r="Y89" s="68">
        <v>0</v>
      </c>
      <c r="Z89" s="68">
        <v>0</v>
      </c>
      <c r="AA89" s="68">
        <v>0</v>
      </c>
      <c r="AB89" s="73">
        <v>0</v>
      </c>
      <c r="AD89" s="91">
        <v>0</v>
      </c>
      <c r="AE89" s="51">
        <v>0</v>
      </c>
      <c r="AF89" s="51">
        <v>0</v>
      </c>
      <c r="AG89" s="51">
        <v>0</v>
      </c>
      <c r="AH89" s="51">
        <v>0</v>
      </c>
      <c r="AI89" s="51">
        <v>0</v>
      </c>
      <c r="AJ89" s="51">
        <v>0</v>
      </c>
      <c r="AK89" s="51">
        <v>0</v>
      </c>
      <c r="AL89" s="92">
        <v>0</v>
      </c>
    </row>
    <row r="90" spans="6:38" x14ac:dyDescent="0.25">
      <c r="F90" s="58">
        <v>0</v>
      </c>
      <c r="H90" s="83">
        <v>0</v>
      </c>
      <c r="I90" s="64">
        <v>0</v>
      </c>
      <c r="J90" s="64">
        <v>0</v>
      </c>
      <c r="K90" s="64">
        <v>0</v>
      </c>
      <c r="L90" s="64">
        <v>0</v>
      </c>
      <c r="M90" s="64">
        <v>0</v>
      </c>
      <c r="N90" s="64">
        <v>0</v>
      </c>
      <c r="O90" s="64">
        <v>0</v>
      </c>
      <c r="P90" s="84">
        <v>0</v>
      </c>
      <c r="R90" s="66">
        <v>0</v>
      </c>
      <c r="T90" s="72">
        <v>0</v>
      </c>
      <c r="U90" s="68">
        <v>0</v>
      </c>
      <c r="V90" s="68">
        <v>0</v>
      </c>
      <c r="W90" s="68">
        <v>0</v>
      </c>
      <c r="X90" s="68">
        <v>0</v>
      </c>
      <c r="Y90" s="68">
        <v>0</v>
      </c>
      <c r="Z90" s="68">
        <v>0</v>
      </c>
      <c r="AA90" s="68">
        <v>0</v>
      </c>
      <c r="AB90" s="73">
        <v>0</v>
      </c>
      <c r="AD90" s="91">
        <v>0</v>
      </c>
      <c r="AE90" s="51">
        <v>0</v>
      </c>
      <c r="AF90" s="51">
        <v>0</v>
      </c>
      <c r="AG90" s="51">
        <v>0</v>
      </c>
      <c r="AH90" s="51">
        <v>0</v>
      </c>
      <c r="AI90" s="51">
        <v>0</v>
      </c>
      <c r="AJ90" s="51">
        <v>0</v>
      </c>
      <c r="AK90" s="51">
        <v>0</v>
      </c>
      <c r="AL90" s="92">
        <v>0</v>
      </c>
    </row>
    <row r="91" spans="6:38" x14ac:dyDescent="0.25">
      <c r="F91" s="58">
        <v>0</v>
      </c>
      <c r="H91" s="83">
        <v>0</v>
      </c>
      <c r="I91" s="64">
        <v>0</v>
      </c>
      <c r="J91" s="64">
        <v>0</v>
      </c>
      <c r="K91" s="64">
        <v>0</v>
      </c>
      <c r="L91" s="64">
        <v>0</v>
      </c>
      <c r="M91" s="64">
        <v>0</v>
      </c>
      <c r="N91" s="64">
        <v>0</v>
      </c>
      <c r="O91" s="64">
        <v>0</v>
      </c>
      <c r="P91" s="84">
        <v>0</v>
      </c>
      <c r="R91" s="66">
        <v>0</v>
      </c>
      <c r="T91" s="72">
        <v>0</v>
      </c>
      <c r="U91" s="68">
        <v>0</v>
      </c>
      <c r="V91" s="68">
        <v>0</v>
      </c>
      <c r="W91" s="68">
        <v>0</v>
      </c>
      <c r="X91" s="68">
        <v>0</v>
      </c>
      <c r="Y91" s="68">
        <v>0</v>
      </c>
      <c r="Z91" s="68">
        <v>0</v>
      </c>
      <c r="AA91" s="68">
        <v>0</v>
      </c>
      <c r="AB91" s="73">
        <v>0</v>
      </c>
      <c r="AD91" s="91">
        <v>0</v>
      </c>
      <c r="AE91" s="51">
        <v>0</v>
      </c>
      <c r="AF91" s="51">
        <v>0</v>
      </c>
      <c r="AG91" s="51">
        <v>0</v>
      </c>
      <c r="AH91" s="51">
        <v>0</v>
      </c>
      <c r="AI91" s="51">
        <v>0</v>
      </c>
      <c r="AJ91" s="51">
        <v>0</v>
      </c>
      <c r="AK91" s="51">
        <v>0</v>
      </c>
      <c r="AL91" s="92">
        <v>0</v>
      </c>
    </row>
    <row r="92" spans="6:38" x14ac:dyDescent="0.25">
      <c r="F92" s="58">
        <v>0</v>
      </c>
      <c r="H92" s="83">
        <v>0</v>
      </c>
      <c r="I92" s="64">
        <v>0</v>
      </c>
      <c r="J92" s="64">
        <v>0</v>
      </c>
      <c r="K92" s="64">
        <v>0</v>
      </c>
      <c r="L92" s="64">
        <v>0</v>
      </c>
      <c r="M92" s="64">
        <v>0</v>
      </c>
      <c r="N92" s="64">
        <v>0</v>
      </c>
      <c r="O92" s="64">
        <v>0</v>
      </c>
      <c r="P92" s="84">
        <v>0</v>
      </c>
      <c r="R92" s="66">
        <v>0</v>
      </c>
      <c r="T92" s="72">
        <v>0</v>
      </c>
      <c r="U92" s="68">
        <v>0</v>
      </c>
      <c r="V92" s="68">
        <v>0</v>
      </c>
      <c r="W92" s="68">
        <v>0</v>
      </c>
      <c r="X92" s="68">
        <v>0</v>
      </c>
      <c r="Y92" s="68">
        <v>0</v>
      </c>
      <c r="Z92" s="68">
        <v>0</v>
      </c>
      <c r="AA92" s="68">
        <v>0</v>
      </c>
      <c r="AB92" s="73">
        <v>0</v>
      </c>
      <c r="AD92" s="91">
        <v>0</v>
      </c>
      <c r="AE92" s="51">
        <v>0</v>
      </c>
      <c r="AF92" s="51">
        <v>0</v>
      </c>
      <c r="AG92" s="51">
        <v>0</v>
      </c>
      <c r="AH92" s="51">
        <v>0</v>
      </c>
      <c r="AI92" s="51">
        <v>0</v>
      </c>
      <c r="AJ92" s="51">
        <v>0</v>
      </c>
      <c r="AK92" s="51">
        <v>0</v>
      </c>
      <c r="AL92" s="92">
        <v>0</v>
      </c>
    </row>
    <row r="93" spans="6:38" x14ac:dyDescent="0.25">
      <c r="F93" s="58">
        <v>0</v>
      </c>
      <c r="H93" s="83">
        <v>0</v>
      </c>
      <c r="I93" s="64">
        <v>0</v>
      </c>
      <c r="J93" s="64">
        <v>0</v>
      </c>
      <c r="K93" s="64">
        <v>0</v>
      </c>
      <c r="L93" s="64">
        <v>0</v>
      </c>
      <c r="M93" s="64">
        <v>0</v>
      </c>
      <c r="N93" s="64">
        <v>0</v>
      </c>
      <c r="O93" s="64">
        <v>0</v>
      </c>
      <c r="P93" s="84">
        <v>0</v>
      </c>
      <c r="R93" s="66">
        <v>0</v>
      </c>
      <c r="T93" s="72">
        <v>0</v>
      </c>
      <c r="U93" s="68">
        <v>0</v>
      </c>
      <c r="V93" s="68">
        <v>0</v>
      </c>
      <c r="W93" s="68">
        <v>0</v>
      </c>
      <c r="X93" s="68">
        <v>0</v>
      </c>
      <c r="Y93" s="68">
        <v>0</v>
      </c>
      <c r="Z93" s="68">
        <v>0</v>
      </c>
      <c r="AA93" s="68">
        <v>0</v>
      </c>
      <c r="AB93" s="73">
        <v>0</v>
      </c>
      <c r="AD93" s="91">
        <v>0</v>
      </c>
      <c r="AE93" s="51">
        <v>0</v>
      </c>
      <c r="AF93" s="51">
        <v>0</v>
      </c>
      <c r="AG93" s="51">
        <v>0</v>
      </c>
      <c r="AH93" s="51">
        <v>0</v>
      </c>
      <c r="AI93" s="51">
        <v>0</v>
      </c>
      <c r="AJ93" s="51">
        <v>0</v>
      </c>
      <c r="AK93" s="51">
        <v>0</v>
      </c>
      <c r="AL93" s="92">
        <v>0</v>
      </c>
    </row>
    <row r="94" spans="6:38" x14ac:dyDescent="0.25">
      <c r="F94" s="58">
        <v>0</v>
      </c>
      <c r="H94" s="83">
        <v>0</v>
      </c>
      <c r="I94" s="64">
        <v>0</v>
      </c>
      <c r="J94" s="64">
        <v>0</v>
      </c>
      <c r="K94" s="64">
        <v>0</v>
      </c>
      <c r="L94" s="64">
        <v>0</v>
      </c>
      <c r="M94" s="64">
        <v>0</v>
      </c>
      <c r="N94" s="64">
        <v>0</v>
      </c>
      <c r="O94" s="64">
        <v>0</v>
      </c>
      <c r="P94" s="84">
        <v>0</v>
      </c>
      <c r="R94" s="66">
        <v>0</v>
      </c>
      <c r="T94" s="72">
        <v>0</v>
      </c>
      <c r="U94" s="68">
        <v>0</v>
      </c>
      <c r="V94" s="68">
        <v>0</v>
      </c>
      <c r="W94" s="68">
        <v>0</v>
      </c>
      <c r="X94" s="68">
        <v>0</v>
      </c>
      <c r="Y94" s="68">
        <v>0</v>
      </c>
      <c r="Z94" s="68">
        <v>0</v>
      </c>
      <c r="AA94" s="68">
        <v>0</v>
      </c>
      <c r="AB94" s="73">
        <v>0</v>
      </c>
      <c r="AD94" s="91">
        <v>0</v>
      </c>
      <c r="AE94" s="51">
        <v>0</v>
      </c>
      <c r="AF94" s="51">
        <v>0</v>
      </c>
      <c r="AG94" s="51">
        <v>0</v>
      </c>
      <c r="AH94" s="51">
        <v>0</v>
      </c>
      <c r="AI94" s="51">
        <v>0</v>
      </c>
      <c r="AJ94" s="51">
        <v>0</v>
      </c>
      <c r="AK94" s="51">
        <v>0</v>
      </c>
      <c r="AL94" s="92">
        <v>0</v>
      </c>
    </row>
    <row r="95" spans="6:38" x14ac:dyDescent="0.25">
      <c r="F95" s="58">
        <v>0</v>
      </c>
      <c r="H95" s="83">
        <v>0</v>
      </c>
      <c r="I95" s="64">
        <v>0</v>
      </c>
      <c r="J95" s="64">
        <v>0</v>
      </c>
      <c r="K95" s="64">
        <v>0</v>
      </c>
      <c r="L95" s="64">
        <v>0</v>
      </c>
      <c r="M95" s="64">
        <v>0</v>
      </c>
      <c r="N95" s="64">
        <v>0</v>
      </c>
      <c r="O95" s="64">
        <v>0</v>
      </c>
      <c r="P95" s="84">
        <v>0</v>
      </c>
      <c r="R95" s="66">
        <v>0</v>
      </c>
      <c r="T95" s="72">
        <v>0</v>
      </c>
      <c r="U95" s="68">
        <v>0</v>
      </c>
      <c r="V95" s="68">
        <v>0</v>
      </c>
      <c r="W95" s="68">
        <v>0</v>
      </c>
      <c r="X95" s="68">
        <v>0</v>
      </c>
      <c r="Y95" s="68">
        <v>0</v>
      </c>
      <c r="Z95" s="68">
        <v>0</v>
      </c>
      <c r="AA95" s="68">
        <v>0</v>
      </c>
      <c r="AB95" s="73">
        <v>0</v>
      </c>
      <c r="AD95" s="91">
        <v>0</v>
      </c>
      <c r="AE95" s="51">
        <v>0</v>
      </c>
      <c r="AF95" s="51">
        <v>0</v>
      </c>
      <c r="AG95" s="51">
        <v>0</v>
      </c>
      <c r="AH95" s="51">
        <v>0</v>
      </c>
      <c r="AI95" s="51">
        <v>0</v>
      </c>
      <c r="AJ95" s="51">
        <v>0</v>
      </c>
      <c r="AK95" s="51">
        <v>0</v>
      </c>
      <c r="AL95" s="92">
        <v>0</v>
      </c>
    </row>
    <row r="96" spans="6:38" x14ac:dyDescent="0.25">
      <c r="F96" s="58">
        <v>0</v>
      </c>
      <c r="H96" s="83">
        <v>0</v>
      </c>
      <c r="I96" s="64">
        <v>0</v>
      </c>
      <c r="J96" s="64">
        <v>0</v>
      </c>
      <c r="K96" s="64">
        <v>0</v>
      </c>
      <c r="L96" s="64">
        <v>0</v>
      </c>
      <c r="M96" s="64">
        <v>0</v>
      </c>
      <c r="N96" s="64">
        <v>0</v>
      </c>
      <c r="O96" s="64">
        <v>0</v>
      </c>
      <c r="P96" s="84">
        <v>0</v>
      </c>
      <c r="R96" s="66">
        <v>0</v>
      </c>
      <c r="T96" s="72">
        <v>0</v>
      </c>
      <c r="U96" s="68">
        <v>0</v>
      </c>
      <c r="V96" s="68">
        <v>0</v>
      </c>
      <c r="W96" s="68">
        <v>0</v>
      </c>
      <c r="X96" s="68">
        <v>0</v>
      </c>
      <c r="Y96" s="68">
        <v>0</v>
      </c>
      <c r="Z96" s="68">
        <v>0</v>
      </c>
      <c r="AA96" s="68">
        <v>0</v>
      </c>
      <c r="AB96" s="73">
        <v>0</v>
      </c>
      <c r="AD96" s="91">
        <v>0</v>
      </c>
      <c r="AE96" s="51">
        <v>0</v>
      </c>
      <c r="AF96" s="51">
        <v>0</v>
      </c>
      <c r="AG96" s="51">
        <v>0</v>
      </c>
      <c r="AH96" s="51">
        <v>0</v>
      </c>
      <c r="AI96" s="51">
        <v>0</v>
      </c>
      <c r="AJ96" s="51">
        <v>0</v>
      </c>
      <c r="AK96" s="51">
        <v>0</v>
      </c>
      <c r="AL96" s="92">
        <v>0</v>
      </c>
    </row>
    <row r="97" spans="6:38" x14ac:dyDescent="0.25">
      <c r="F97" s="58">
        <v>0</v>
      </c>
      <c r="H97" s="83">
        <v>0</v>
      </c>
      <c r="I97" s="64">
        <v>0</v>
      </c>
      <c r="J97" s="64">
        <v>0</v>
      </c>
      <c r="K97" s="64">
        <v>0</v>
      </c>
      <c r="L97" s="64">
        <v>0</v>
      </c>
      <c r="M97" s="64">
        <v>0</v>
      </c>
      <c r="N97" s="64">
        <v>0</v>
      </c>
      <c r="O97" s="64">
        <v>0</v>
      </c>
      <c r="P97" s="84">
        <v>0</v>
      </c>
      <c r="R97" s="66">
        <v>0</v>
      </c>
      <c r="T97" s="72">
        <v>0</v>
      </c>
      <c r="U97" s="68">
        <v>0</v>
      </c>
      <c r="V97" s="68">
        <v>0</v>
      </c>
      <c r="W97" s="68">
        <v>0</v>
      </c>
      <c r="X97" s="68">
        <v>0</v>
      </c>
      <c r="Y97" s="68">
        <v>0</v>
      </c>
      <c r="Z97" s="68">
        <v>0</v>
      </c>
      <c r="AA97" s="68">
        <v>0</v>
      </c>
      <c r="AB97" s="73">
        <v>0</v>
      </c>
      <c r="AD97" s="91">
        <v>0</v>
      </c>
      <c r="AE97" s="51">
        <v>0</v>
      </c>
      <c r="AF97" s="51">
        <v>0</v>
      </c>
      <c r="AG97" s="51">
        <v>0</v>
      </c>
      <c r="AH97" s="51">
        <v>0</v>
      </c>
      <c r="AI97" s="51">
        <v>0</v>
      </c>
      <c r="AJ97" s="51">
        <v>0</v>
      </c>
      <c r="AK97" s="51">
        <v>0</v>
      </c>
      <c r="AL97" s="92">
        <v>0</v>
      </c>
    </row>
    <row r="98" spans="6:38" x14ac:dyDescent="0.25">
      <c r="F98" s="58">
        <v>0</v>
      </c>
      <c r="H98" s="83">
        <v>0</v>
      </c>
      <c r="I98" s="64">
        <v>0</v>
      </c>
      <c r="J98" s="64">
        <v>0</v>
      </c>
      <c r="K98" s="64">
        <v>0</v>
      </c>
      <c r="L98" s="64">
        <v>0</v>
      </c>
      <c r="M98" s="64">
        <v>0</v>
      </c>
      <c r="N98" s="64">
        <v>0</v>
      </c>
      <c r="O98" s="64">
        <v>0</v>
      </c>
      <c r="P98" s="84">
        <v>0</v>
      </c>
      <c r="R98" s="66">
        <v>0</v>
      </c>
      <c r="T98" s="72">
        <v>0</v>
      </c>
      <c r="U98" s="68">
        <v>0</v>
      </c>
      <c r="V98" s="68">
        <v>0</v>
      </c>
      <c r="W98" s="68">
        <v>0</v>
      </c>
      <c r="X98" s="68">
        <v>0</v>
      </c>
      <c r="Y98" s="68">
        <v>0</v>
      </c>
      <c r="Z98" s="68">
        <v>0</v>
      </c>
      <c r="AA98" s="68">
        <v>0</v>
      </c>
      <c r="AB98" s="73">
        <v>0</v>
      </c>
      <c r="AD98" s="91">
        <v>0</v>
      </c>
      <c r="AE98" s="51">
        <v>0</v>
      </c>
      <c r="AF98" s="51">
        <v>0</v>
      </c>
      <c r="AG98" s="51">
        <v>0</v>
      </c>
      <c r="AH98" s="51">
        <v>0</v>
      </c>
      <c r="AI98" s="51">
        <v>0</v>
      </c>
      <c r="AJ98" s="51">
        <v>0</v>
      </c>
      <c r="AK98" s="51">
        <v>0</v>
      </c>
      <c r="AL98" s="92">
        <v>0</v>
      </c>
    </row>
    <row r="99" spans="6:38" x14ac:dyDescent="0.25">
      <c r="F99" s="58">
        <v>0</v>
      </c>
      <c r="H99" s="83">
        <v>0</v>
      </c>
      <c r="I99" s="64">
        <v>0</v>
      </c>
      <c r="J99" s="64">
        <v>0</v>
      </c>
      <c r="K99" s="64">
        <v>0</v>
      </c>
      <c r="L99" s="64">
        <v>0</v>
      </c>
      <c r="M99" s="64">
        <v>0</v>
      </c>
      <c r="N99" s="64">
        <v>0</v>
      </c>
      <c r="O99" s="64">
        <v>0</v>
      </c>
      <c r="P99" s="84">
        <v>0</v>
      </c>
      <c r="R99" s="66">
        <v>0</v>
      </c>
      <c r="T99" s="72">
        <v>0</v>
      </c>
      <c r="U99" s="68">
        <v>0</v>
      </c>
      <c r="V99" s="68">
        <v>0</v>
      </c>
      <c r="W99" s="68">
        <v>0</v>
      </c>
      <c r="X99" s="68">
        <v>0</v>
      </c>
      <c r="Y99" s="68">
        <v>0</v>
      </c>
      <c r="Z99" s="68">
        <v>0</v>
      </c>
      <c r="AA99" s="68">
        <v>0</v>
      </c>
      <c r="AB99" s="73">
        <v>0</v>
      </c>
      <c r="AD99" s="91">
        <v>0</v>
      </c>
      <c r="AE99" s="51">
        <v>0</v>
      </c>
      <c r="AF99" s="51">
        <v>0</v>
      </c>
      <c r="AG99" s="51">
        <v>0</v>
      </c>
      <c r="AH99" s="51">
        <v>0</v>
      </c>
      <c r="AI99" s="51">
        <v>0</v>
      </c>
      <c r="AJ99" s="51">
        <v>0</v>
      </c>
      <c r="AK99" s="51">
        <v>0</v>
      </c>
      <c r="AL99" s="92">
        <v>0</v>
      </c>
    </row>
    <row r="100" spans="6:38" x14ac:dyDescent="0.25">
      <c r="F100" s="58">
        <v>0</v>
      </c>
      <c r="H100" s="83">
        <v>0</v>
      </c>
      <c r="I100" s="64">
        <v>0</v>
      </c>
      <c r="J100" s="64">
        <v>0</v>
      </c>
      <c r="K100" s="64">
        <v>0</v>
      </c>
      <c r="L100" s="64">
        <v>0</v>
      </c>
      <c r="M100" s="64">
        <v>0</v>
      </c>
      <c r="N100" s="64">
        <v>0</v>
      </c>
      <c r="O100" s="64">
        <v>0</v>
      </c>
      <c r="P100" s="84">
        <v>0</v>
      </c>
      <c r="R100" s="66">
        <v>0</v>
      </c>
      <c r="T100" s="72">
        <v>0</v>
      </c>
      <c r="U100" s="68">
        <v>0</v>
      </c>
      <c r="V100" s="68">
        <v>0</v>
      </c>
      <c r="W100" s="68">
        <v>0</v>
      </c>
      <c r="X100" s="68">
        <v>0</v>
      </c>
      <c r="Y100" s="68">
        <v>0</v>
      </c>
      <c r="Z100" s="68">
        <v>0</v>
      </c>
      <c r="AA100" s="68">
        <v>0</v>
      </c>
      <c r="AB100" s="73">
        <v>0</v>
      </c>
      <c r="AD100" s="91">
        <v>0</v>
      </c>
      <c r="AE100" s="51">
        <v>0</v>
      </c>
      <c r="AF100" s="51">
        <v>0</v>
      </c>
      <c r="AG100" s="51">
        <v>0</v>
      </c>
      <c r="AH100" s="51">
        <v>0</v>
      </c>
      <c r="AI100" s="51">
        <v>0</v>
      </c>
      <c r="AJ100" s="51">
        <v>0</v>
      </c>
      <c r="AK100" s="51">
        <v>0</v>
      </c>
      <c r="AL100" s="92">
        <v>0</v>
      </c>
    </row>
    <row r="101" spans="6:38" x14ac:dyDescent="0.25">
      <c r="F101" s="58">
        <v>0</v>
      </c>
      <c r="H101" s="83">
        <v>0</v>
      </c>
      <c r="I101" s="64">
        <v>0</v>
      </c>
      <c r="J101" s="64">
        <v>0</v>
      </c>
      <c r="K101" s="64">
        <v>0</v>
      </c>
      <c r="L101" s="64">
        <v>0</v>
      </c>
      <c r="M101" s="64">
        <v>0</v>
      </c>
      <c r="N101" s="64">
        <v>0</v>
      </c>
      <c r="O101" s="64">
        <v>0</v>
      </c>
      <c r="P101" s="84">
        <v>0</v>
      </c>
      <c r="R101" s="66">
        <v>0</v>
      </c>
      <c r="T101" s="72">
        <v>0</v>
      </c>
      <c r="U101" s="68">
        <v>0</v>
      </c>
      <c r="V101" s="68">
        <v>0</v>
      </c>
      <c r="W101" s="68">
        <v>0</v>
      </c>
      <c r="X101" s="68">
        <v>0</v>
      </c>
      <c r="Y101" s="68">
        <v>0</v>
      </c>
      <c r="Z101" s="68">
        <v>0</v>
      </c>
      <c r="AA101" s="68">
        <v>0</v>
      </c>
      <c r="AB101" s="73">
        <v>0</v>
      </c>
      <c r="AD101" s="91">
        <v>0</v>
      </c>
      <c r="AE101" s="51">
        <v>0</v>
      </c>
      <c r="AF101" s="51">
        <v>0</v>
      </c>
      <c r="AG101" s="51">
        <v>0</v>
      </c>
      <c r="AH101" s="51">
        <v>0</v>
      </c>
      <c r="AI101" s="51">
        <v>0</v>
      </c>
      <c r="AJ101" s="51">
        <v>0</v>
      </c>
      <c r="AK101" s="51">
        <v>0</v>
      </c>
      <c r="AL101" s="92">
        <v>0</v>
      </c>
    </row>
    <row r="102" spans="6:38" x14ac:dyDescent="0.25">
      <c r="F102" s="58">
        <v>0</v>
      </c>
      <c r="H102" s="83">
        <v>0</v>
      </c>
      <c r="I102" s="64">
        <v>0</v>
      </c>
      <c r="J102" s="64">
        <v>0</v>
      </c>
      <c r="K102" s="64">
        <v>0</v>
      </c>
      <c r="L102" s="64">
        <v>0</v>
      </c>
      <c r="M102" s="64">
        <v>0</v>
      </c>
      <c r="N102" s="64">
        <v>0</v>
      </c>
      <c r="O102" s="64">
        <v>0</v>
      </c>
      <c r="P102" s="84">
        <v>0</v>
      </c>
      <c r="R102" s="66">
        <v>0</v>
      </c>
      <c r="T102" s="72">
        <v>0</v>
      </c>
      <c r="U102" s="68">
        <v>0</v>
      </c>
      <c r="V102" s="68">
        <v>0</v>
      </c>
      <c r="W102" s="68">
        <v>0</v>
      </c>
      <c r="X102" s="68">
        <v>0</v>
      </c>
      <c r="Y102" s="68">
        <v>0</v>
      </c>
      <c r="Z102" s="68">
        <v>0</v>
      </c>
      <c r="AA102" s="68">
        <v>0</v>
      </c>
      <c r="AB102" s="73">
        <v>0</v>
      </c>
      <c r="AD102" s="91">
        <v>0</v>
      </c>
      <c r="AE102" s="51">
        <v>0</v>
      </c>
      <c r="AF102" s="51">
        <v>0</v>
      </c>
      <c r="AG102" s="51">
        <v>0</v>
      </c>
      <c r="AH102" s="51">
        <v>0</v>
      </c>
      <c r="AI102" s="51">
        <v>0</v>
      </c>
      <c r="AJ102" s="51">
        <v>0</v>
      </c>
      <c r="AK102" s="51">
        <v>0</v>
      </c>
      <c r="AL102" s="92">
        <v>0</v>
      </c>
    </row>
    <row r="103" spans="6:38" x14ac:dyDescent="0.25">
      <c r="F103" s="58">
        <v>0</v>
      </c>
      <c r="H103" s="83">
        <v>0</v>
      </c>
      <c r="I103" s="64">
        <v>0</v>
      </c>
      <c r="J103" s="64">
        <v>0</v>
      </c>
      <c r="K103" s="64">
        <v>0</v>
      </c>
      <c r="L103" s="64">
        <v>0</v>
      </c>
      <c r="M103" s="64">
        <v>0</v>
      </c>
      <c r="N103" s="64">
        <v>0</v>
      </c>
      <c r="O103" s="64">
        <v>0</v>
      </c>
      <c r="P103" s="84">
        <v>0</v>
      </c>
      <c r="R103" s="66">
        <v>0</v>
      </c>
      <c r="T103" s="72">
        <v>0</v>
      </c>
      <c r="U103" s="68">
        <v>0</v>
      </c>
      <c r="V103" s="68">
        <v>0</v>
      </c>
      <c r="W103" s="68">
        <v>0</v>
      </c>
      <c r="X103" s="68">
        <v>0</v>
      </c>
      <c r="Y103" s="68">
        <v>0</v>
      </c>
      <c r="Z103" s="68">
        <v>0</v>
      </c>
      <c r="AA103" s="68">
        <v>0</v>
      </c>
      <c r="AB103" s="73">
        <v>0</v>
      </c>
      <c r="AD103" s="91">
        <v>0</v>
      </c>
      <c r="AE103" s="51">
        <v>0</v>
      </c>
      <c r="AF103" s="51">
        <v>0</v>
      </c>
      <c r="AG103" s="51">
        <v>0</v>
      </c>
      <c r="AH103" s="51">
        <v>0</v>
      </c>
      <c r="AI103" s="51">
        <v>0</v>
      </c>
      <c r="AJ103" s="51">
        <v>0</v>
      </c>
      <c r="AK103" s="51">
        <v>0</v>
      </c>
      <c r="AL103" s="92">
        <v>0</v>
      </c>
    </row>
    <row r="104" spans="6:38" x14ac:dyDescent="0.25">
      <c r="F104" s="58">
        <v>0</v>
      </c>
      <c r="H104" s="83">
        <v>0</v>
      </c>
      <c r="I104" s="64">
        <v>0</v>
      </c>
      <c r="J104" s="64">
        <v>0</v>
      </c>
      <c r="K104" s="64">
        <v>0</v>
      </c>
      <c r="L104" s="64">
        <v>0</v>
      </c>
      <c r="M104" s="64">
        <v>0</v>
      </c>
      <c r="N104" s="64">
        <v>0</v>
      </c>
      <c r="O104" s="64">
        <v>0</v>
      </c>
      <c r="P104" s="84">
        <v>0</v>
      </c>
      <c r="R104" s="66">
        <v>0</v>
      </c>
      <c r="T104" s="72">
        <v>0</v>
      </c>
      <c r="U104" s="68">
        <v>0</v>
      </c>
      <c r="V104" s="68">
        <v>0</v>
      </c>
      <c r="W104" s="68">
        <v>0</v>
      </c>
      <c r="X104" s="68">
        <v>0</v>
      </c>
      <c r="Y104" s="68">
        <v>0</v>
      </c>
      <c r="Z104" s="68">
        <v>0</v>
      </c>
      <c r="AA104" s="68">
        <v>0</v>
      </c>
      <c r="AB104" s="73">
        <v>0</v>
      </c>
      <c r="AD104" s="91">
        <v>0</v>
      </c>
      <c r="AE104" s="51">
        <v>0</v>
      </c>
      <c r="AF104" s="51">
        <v>0</v>
      </c>
      <c r="AG104" s="51">
        <v>0</v>
      </c>
      <c r="AH104" s="51">
        <v>0</v>
      </c>
      <c r="AI104" s="51">
        <v>0</v>
      </c>
      <c r="AJ104" s="51">
        <v>0</v>
      </c>
      <c r="AK104" s="51">
        <v>0</v>
      </c>
      <c r="AL104" s="92">
        <v>0</v>
      </c>
    </row>
    <row r="105" spans="6:38" x14ac:dyDescent="0.25">
      <c r="F105" s="58">
        <v>0</v>
      </c>
      <c r="H105" s="83">
        <v>0</v>
      </c>
      <c r="I105" s="64">
        <v>0</v>
      </c>
      <c r="J105" s="64">
        <v>0</v>
      </c>
      <c r="K105" s="64">
        <v>0</v>
      </c>
      <c r="L105" s="64">
        <v>0</v>
      </c>
      <c r="M105" s="64">
        <v>0</v>
      </c>
      <c r="N105" s="64">
        <v>0</v>
      </c>
      <c r="O105" s="64">
        <v>0</v>
      </c>
      <c r="P105" s="84">
        <v>0</v>
      </c>
      <c r="R105" s="66">
        <v>0</v>
      </c>
      <c r="T105" s="72">
        <v>0</v>
      </c>
      <c r="U105" s="68">
        <v>0</v>
      </c>
      <c r="V105" s="68">
        <v>0</v>
      </c>
      <c r="W105" s="68">
        <v>0</v>
      </c>
      <c r="X105" s="68">
        <v>0</v>
      </c>
      <c r="Y105" s="68">
        <v>0</v>
      </c>
      <c r="Z105" s="68">
        <v>0</v>
      </c>
      <c r="AA105" s="68">
        <v>0</v>
      </c>
      <c r="AB105" s="73">
        <v>0</v>
      </c>
      <c r="AD105" s="91">
        <v>0</v>
      </c>
      <c r="AE105" s="51">
        <v>0</v>
      </c>
      <c r="AF105" s="51">
        <v>0</v>
      </c>
      <c r="AG105" s="51">
        <v>0</v>
      </c>
      <c r="AH105" s="51">
        <v>0</v>
      </c>
      <c r="AI105" s="51">
        <v>0</v>
      </c>
      <c r="AJ105" s="51">
        <v>0</v>
      </c>
      <c r="AK105" s="51">
        <v>0</v>
      </c>
      <c r="AL105" s="92">
        <v>0</v>
      </c>
    </row>
    <row r="106" spans="6:38" x14ac:dyDescent="0.25">
      <c r="F106" s="58">
        <v>0</v>
      </c>
      <c r="H106" s="83">
        <v>0</v>
      </c>
      <c r="I106" s="64">
        <v>0</v>
      </c>
      <c r="J106" s="64">
        <v>0</v>
      </c>
      <c r="K106" s="64">
        <v>0</v>
      </c>
      <c r="L106" s="64">
        <v>0</v>
      </c>
      <c r="M106" s="64">
        <v>0</v>
      </c>
      <c r="N106" s="64">
        <v>0</v>
      </c>
      <c r="O106" s="64">
        <v>0</v>
      </c>
      <c r="P106" s="84">
        <v>0</v>
      </c>
      <c r="R106" s="66">
        <v>0</v>
      </c>
      <c r="T106" s="72">
        <v>0</v>
      </c>
      <c r="U106" s="68">
        <v>0</v>
      </c>
      <c r="V106" s="68">
        <v>0</v>
      </c>
      <c r="W106" s="68">
        <v>0</v>
      </c>
      <c r="X106" s="68">
        <v>0</v>
      </c>
      <c r="Y106" s="68">
        <v>0</v>
      </c>
      <c r="Z106" s="68">
        <v>0</v>
      </c>
      <c r="AA106" s="68">
        <v>0</v>
      </c>
      <c r="AB106" s="73">
        <v>0</v>
      </c>
      <c r="AD106" s="91">
        <v>0</v>
      </c>
      <c r="AE106" s="51">
        <v>0</v>
      </c>
      <c r="AF106" s="51">
        <v>0</v>
      </c>
      <c r="AG106" s="51">
        <v>0</v>
      </c>
      <c r="AH106" s="51">
        <v>0</v>
      </c>
      <c r="AI106" s="51">
        <v>0</v>
      </c>
      <c r="AJ106" s="51">
        <v>0</v>
      </c>
      <c r="AK106" s="51">
        <v>0</v>
      </c>
      <c r="AL106" s="92">
        <v>0</v>
      </c>
    </row>
    <row r="107" spans="6:38" x14ac:dyDescent="0.25">
      <c r="F107" s="58">
        <v>0</v>
      </c>
      <c r="H107" s="83">
        <v>0</v>
      </c>
      <c r="I107" s="64">
        <v>0</v>
      </c>
      <c r="J107" s="64">
        <v>0</v>
      </c>
      <c r="K107" s="64">
        <v>0</v>
      </c>
      <c r="L107" s="64">
        <v>0</v>
      </c>
      <c r="M107" s="64">
        <v>0</v>
      </c>
      <c r="N107" s="64">
        <v>0</v>
      </c>
      <c r="O107" s="64">
        <v>0</v>
      </c>
      <c r="P107" s="84">
        <v>0</v>
      </c>
      <c r="R107" s="66">
        <v>0</v>
      </c>
      <c r="T107" s="72">
        <v>0</v>
      </c>
      <c r="U107" s="68">
        <v>0</v>
      </c>
      <c r="V107" s="68">
        <v>0</v>
      </c>
      <c r="W107" s="68">
        <v>0</v>
      </c>
      <c r="X107" s="68">
        <v>0</v>
      </c>
      <c r="Y107" s="68">
        <v>0</v>
      </c>
      <c r="Z107" s="68">
        <v>0</v>
      </c>
      <c r="AA107" s="68">
        <v>0</v>
      </c>
      <c r="AB107" s="73">
        <v>0</v>
      </c>
      <c r="AD107" s="91">
        <v>0</v>
      </c>
      <c r="AE107" s="51">
        <v>0</v>
      </c>
      <c r="AF107" s="51">
        <v>0</v>
      </c>
      <c r="AG107" s="51">
        <v>0</v>
      </c>
      <c r="AH107" s="51">
        <v>0</v>
      </c>
      <c r="AI107" s="51">
        <v>0</v>
      </c>
      <c r="AJ107" s="51">
        <v>0</v>
      </c>
      <c r="AK107" s="51">
        <v>0</v>
      </c>
      <c r="AL107" s="92">
        <v>0</v>
      </c>
    </row>
    <row r="108" spans="6:38" x14ac:dyDescent="0.25">
      <c r="F108" s="58">
        <v>0</v>
      </c>
      <c r="H108" s="83">
        <v>0</v>
      </c>
      <c r="I108" s="64">
        <v>0</v>
      </c>
      <c r="J108" s="64">
        <v>0</v>
      </c>
      <c r="K108" s="64">
        <v>0</v>
      </c>
      <c r="L108" s="64">
        <v>0</v>
      </c>
      <c r="M108" s="64">
        <v>0</v>
      </c>
      <c r="N108" s="64">
        <v>0</v>
      </c>
      <c r="O108" s="64">
        <v>0</v>
      </c>
      <c r="P108" s="84">
        <v>0</v>
      </c>
      <c r="R108" s="66">
        <v>0</v>
      </c>
      <c r="T108" s="72">
        <v>0</v>
      </c>
      <c r="U108" s="68">
        <v>0</v>
      </c>
      <c r="V108" s="68">
        <v>0</v>
      </c>
      <c r="W108" s="68">
        <v>0</v>
      </c>
      <c r="X108" s="68">
        <v>0</v>
      </c>
      <c r="Y108" s="68">
        <v>0</v>
      </c>
      <c r="Z108" s="68">
        <v>0</v>
      </c>
      <c r="AA108" s="68">
        <v>0</v>
      </c>
      <c r="AB108" s="73">
        <v>0</v>
      </c>
      <c r="AD108" s="91">
        <v>0</v>
      </c>
      <c r="AE108" s="51">
        <v>0</v>
      </c>
      <c r="AF108" s="51">
        <v>0</v>
      </c>
      <c r="AG108" s="51">
        <v>0</v>
      </c>
      <c r="AH108" s="51">
        <v>0</v>
      </c>
      <c r="AI108" s="51">
        <v>0</v>
      </c>
      <c r="AJ108" s="51">
        <v>0</v>
      </c>
      <c r="AK108" s="51">
        <v>0</v>
      </c>
      <c r="AL108" s="92">
        <v>0</v>
      </c>
    </row>
    <row r="109" spans="6:38" x14ac:dyDescent="0.25">
      <c r="F109" s="58">
        <v>0</v>
      </c>
      <c r="H109" s="83">
        <v>0</v>
      </c>
      <c r="I109" s="64">
        <v>0</v>
      </c>
      <c r="J109" s="64">
        <v>0</v>
      </c>
      <c r="K109" s="64">
        <v>0</v>
      </c>
      <c r="L109" s="64">
        <v>0</v>
      </c>
      <c r="M109" s="64">
        <v>0</v>
      </c>
      <c r="N109" s="64">
        <v>0</v>
      </c>
      <c r="O109" s="64">
        <v>0</v>
      </c>
      <c r="P109" s="84">
        <v>0</v>
      </c>
      <c r="R109" s="66">
        <v>0</v>
      </c>
      <c r="T109" s="72">
        <v>0</v>
      </c>
      <c r="U109" s="68">
        <v>0</v>
      </c>
      <c r="V109" s="68">
        <v>0</v>
      </c>
      <c r="W109" s="68">
        <v>0</v>
      </c>
      <c r="X109" s="68">
        <v>0</v>
      </c>
      <c r="Y109" s="68">
        <v>0</v>
      </c>
      <c r="Z109" s="68">
        <v>0</v>
      </c>
      <c r="AA109" s="68">
        <v>0</v>
      </c>
      <c r="AB109" s="73">
        <v>0</v>
      </c>
      <c r="AD109" s="91">
        <v>0</v>
      </c>
      <c r="AE109" s="51">
        <v>0</v>
      </c>
      <c r="AF109" s="51">
        <v>0</v>
      </c>
      <c r="AG109" s="51">
        <v>0</v>
      </c>
      <c r="AH109" s="51">
        <v>0</v>
      </c>
      <c r="AI109" s="51">
        <v>0</v>
      </c>
      <c r="AJ109" s="51">
        <v>0</v>
      </c>
      <c r="AK109" s="51">
        <v>0</v>
      </c>
      <c r="AL109" s="92">
        <v>0</v>
      </c>
    </row>
    <row r="110" spans="6:38" x14ac:dyDescent="0.25">
      <c r="F110" s="58">
        <v>0</v>
      </c>
      <c r="H110" s="83">
        <v>0</v>
      </c>
      <c r="I110" s="64">
        <v>0</v>
      </c>
      <c r="J110" s="64">
        <v>0</v>
      </c>
      <c r="K110" s="64">
        <v>0</v>
      </c>
      <c r="L110" s="64">
        <v>0</v>
      </c>
      <c r="M110" s="64">
        <v>0</v>
      </c>
      <c r="N110" s="64">
        <v>0</v>
      </c>
      <c r="O110" s="64">
        <v>0</v>
      </c>
      <c r="P110" s="84">
        <v>0</v>
      </c>
      <c r="R110" s="66">
        <v>0</v>
      </c>
      <c r="T110" s="72">
        <v>0</v>
      </c>
      <c r="U110" s="68">
        <v>0</v>
      </c>
      <c r="V110" s="68">
        <v>0</v>
      </c>
      <c r="W110" s="68">
        <v>0</v>
      </c>
      <c r="X110" s="68">
        <v>0</v>
      </c>
      <c r="Y110" s="68">
        <v>0</v>
      </c>
      <c r="Z110" s="68">
        <v>0</v>
      </c>
      <c r="AA110" s="68">
        <v>0</v>
      </c>
      <c r="AB110" s="73">
        <v>0</v>
      </c>
      <c r="AD110" s="91">
        <v>0</v>
      </c>
      <c r="AE110" s="51">
        <v>0</v>
      </c>
      <c r="AF110" s="51">
        <v>0</v>
      </c>
      <c r="AG110" s="51">
        <v>0</v>
      </c>
      <c r="AH110" s="51">
        <v>0</v>
      </c>
      <c r="AI110" s="51">
        <v>0</v>
      </c>
      <c r="AJ110" s="51">
        <v>0</v>
      </c>
      <c r="AK110" s="51">
        <v>0</v>
      </c>
      <c r="AL110" s="92">
        <v>0</v>
      </c>
    </row>
    <row r="111" spans="6:38" x14ac:dyDescent="0.25">
      <c r="F111" s="58">
        <v>0</v>
      </c>
      <c r="H111" s="83">
        <v>0</v>
      </c>
      <c r="I111" s="64">
        <v>0</v>
      </c>
      <c r="J111" s="64">
        <v>0</v>
      </c>
      <c r="K111" s="64">
        <v>0</v>
      </c>
      <c r="L111" s="64">
        <v>0</v>
      </c>
      <c r="M111" s="64">
        <v>0</v>
      </c>
      <c r="N111" s="64">
        <v>0</v>
      </c>
      <c r="O111" s="64">
        <v>0</v>
      </c>
      <c r="P111" s="84">
        <v>0</v>
      </c>
      <c r="R111" s="66">
        <v>0</v>
      </c>
      <c r="T111" s="72">
        <v>0</v>
      </c>
      <c r="U111" s="68">
        <v>0</v>
      </c>
      <c r="V111" s="68">
        <v>0</v>
      </c>
      <c r="W111" s="68">
        <v>0</v>
      </c>
      <c r="X111" s="68">
        <v>0</v>
      </c>
      <c r="Y111" s="68">
        <v>0</v>
      </c>
      <c r="Z111" s="68">
        <v>0</v>
      </c>
      <c r="AA111" s="68">
        <v>0</v>
      </c>
      <c r="AB111" s="73">
        <v>0</v>
      </c>
      <c r="AD111" s="91">
        <v>0</v>
      </c>
      <c r="AE111" s="51">
        <v>0</v>
      </c>
      <c r="AF111" s="51">
        <v>0</v>
      </c>
      <c r="AG111" s="51">
        <v>0</v>
      </c>
      <c r="AH111" s="51">
        <v>0</v>
      </c>
      <c r="AI111" s="51">
        <v>0</v>
      </c>
      <c r="AJ111" s="51">
        <v>0</v>
      </c>
      <c r="AK111" s="51">
        <v>0</v>
      </c>
      <c r="AL111" s="92">
        <v>0</v>
      </c>
    </row>
    <row r="112" spans="6:38" x14ac:dyDescent="0.25">
      <c r="F112" s="58">
        <v>0</v>
      </c>
      <c r="H112" s="83">
        <v>0</v>
      </c>
      <c r="I112" s="64">
        <v>0</v>
      </c>
      <c r="J112" s="64">
        <v>0</v>
      </c>
      <c r="K112" s="64">
        <v>0</v>
      </c>
      <c r="L112" s="64">
        <v>0</v>
      </c>
      <c r="M112" s="64">
        <v>0</v>
      </c>
      <c r="N112" s="64">
        <v>0</v>
      </c>
      <c r="O112" s="64">
        <v>0</v>
      </c>
      <c r="P112" s="84">
        <v>0</v>
      </c>
      <c r="R112" s="66">
        <v>0</v>
      </c>
      <c r="T112" s="72">
        <v>0</v>
      </c>
      <c r="U112" s="68">
        <v>0</v>
      </c>
      <c r="V112" s="68">
        <v>0</v>
      </c>
      <c r="W112" s="68">
        <v>0</v>
      </c>
      <c r="X112" s="68">
        <v>0</v>
      </c>
      <c r="Y112" s="68">
        <v>0</v>
      </c>
      <c r="Z112" s="68">
        <v>0</v>
      </c>
      <c r="AA112" s="68">
        <v>0</v>
      </c>
      <c r="AB112" s="73">
        <v>0</v>
      </c>
      <c r="AD112" s="91">
        <v>0</v>
      </c>
      <c r="AE112" s="51">
        <v>0</v>
      </c>
      <c r="AF112" s="51">
        <v>0</v>
      </c>
      <c r="AG112" s="51">
        <v>0</v>
      </c>
      <c r="AH112" s="51">
        <v>0</v>
      </c>
      <c r="AI112" s="51">
        <v>0</v>
      </c>
      <c r="AJ112" s="51">
        <v>0</v>
      </c>
      <c r="AK112" s="51">
        <v>0</v>
      </c>
      <c r="AL112" s="92">
        <v>0</v>
      </c>
    </row>
    <row r="113" spans="6:38" x14ac:dyDescent="0.25">
      <c r="F113" s="58">
        <v>0</v>
      </c>
      <c r="H113" s="83">
        <v>0</v>
      </c>
      <c r="I113" s="64">
        <v>0</v>
      </c>
      <c r="J113" s="64">
        <v>0</v>
      </c>
      <c r="K113" s="64">
        <v>0</v>
      </c>
      <c r="L113" s="64">
        <v>0</v>
      </c>
      <c r="M113" s="64">
        <v>0</v>
      </c>
      <c r="N113" s="64">
        <v>0</v>
      </c>
      <c r="O113" s="64">
        <v>0</v>
      </c>
      <c r="P113" s="84">
        <v>0</v>
      </c>
      <c r="R113" s="66">
        <v>0</v>
      </c>
      <c r="T113" s="72">
        <v>0</v>
      </c>
      <c r="U113" s="68">
        <v>0</v>
      </c>
      <c r="V113" s="68">
        <v>0</v>
      </c>
      <c r="W113" s="68">
        <v>0</v>
      </c>
      <c r="X113" s="68">
        <v>0</v>
      </c>
      <c r="Y113" s="68">
        <v>0</v>
      </c>
      <c r="Z113" s="68">
        <v>0</v>
      </c>
      <c r="AA113" s="68">
        <v>0</v>
      </c>
      <c r="AB113" s="73">
        <v>0</v>
      </c>
      <c r="AD113" s="91">
        <v>0</v>
      </c>
      <c r="AE113" s="51">
        <v>0</v>
      </c>
      <c r="AF113" s="51">
        <v>0</v>
      </c>
      <c r="AG113" s="51">
        <v>0</v>
      </c>
      <c r="AH113" s="51">
        <v>0</v>
      </c>
      <c r="AI113" s="51">
        <v>0</v>
      </c>
      <c r="AJ113" s="51">
        <v>0</v>
      </c>
      <c r="AK113" s="51">
        <v>0</v>
      </c>
      <c r="AL113" s="92">
        <v>0</v>
      </c>
    </row>
    <row r="114" spans="6:38" x14ac:dyDescent="0.25">
      <c r="F114" s="58">
        <v>0</v>
      </c>
      <c r="H114" s="83">
        <v>0</v>
      </c>
      <c r="I114" s="64">
        <v>0</v>
      </c>
      <c r="J114" s="64">
        <v>0</v>
      </c>
      <c r="K114" s="64">
        <v>0</v>
      </c>
      <c r="L114" s="64">
        <v>0</v>
      </c>
      <c r="M114" s="64">
        <v>0</v>
      </c>
      <c r="N114" s="64">
        <v>0</v>
      </c>
      <c r="O114" s="64">
        <v>0</v>
      </c>
      <c r="P114" s="84">
        <v>0</v>
      </c>
      <c r="R114" s="66">
        <v>0</v>
      </c>
      <c r="T114" s="72">
        <v>0</v>
      </c>
      <c r="U114" s="68">
        <v>0</v>
      </c>
      <c r="V114" s="68">
        <v>0</v>
      </c>
      <c r="W114" s="68">
        <v>0</v>
      </c>
      <c r="X114" s="68">
        <v>0</v>
      </c>
      <c r="Y114" s="68">
        <v>0</v>
      </c>
      <c r="Z114" s="68">
        <v>0</v>
      </c>
      <c r="AA114" s="68">
        <v>0</v>
      </c>
      <c r="AB114" s="73">
        <v>0</v>
      </c>
      <c r="AD114" s="91">
        <v>0</v>
      </c>
      <c r="AE114" s="51">
        <v>0</v>
      </c>
      <c r="AF114" s="51">
        <v>0</v>
      </c>
      <c r="AG114" s="51">
        <v>0</v>
      </c>
      <c r="AH114" s="51">
        <v>0</v>
      </c>
      <c r="AI114" s="51">
        <v>0</v>
      </c>
      <c r="AJ114" s="51">
        <v>0</v>
      </c>
      <c r="AK114" s="51">
        <v>0</v>
      </c>
      <c r="AL114" s="92">
        <v>0</v>
      </c>
    </row>
    <row r="115" spans="6:38" x14ac:dyDescent="0.25">
      <c r="F115" s="58">
        <v>0</v>
      </c>
      <c r="H115" s="83">
        <v>0</v>
      </c>
      <c r="I115" s="64">
        <v>0</v>
      </c>
      <c r="J115" s="64">
        <v>0</v>
      </c>
      <c r="K115" s="64">
        <v>0</v>
      </c>
      <c r="L115" s="64">
        <v>0</v>
      </c>
      <c r="M115" s="64">
        <v>0</v>
      </c>
      <c r="N115" s="64">
        <v>0</v>
      </c>
      <c r="O115" s="64">
        <v>0</v>
      </c>
      <c r="P115" s="84">
        <v>0</v>
      </c>
      <c r="R115" s="66">
        <v>0</v>
      </c>
      <c r="T115" s="72">
        <v>0</v>
      </c>
      <c r="U115" s="68">
        <v>0</v>
      </c>
      <c r="V115" s="68">
        <v>0</v>
      </c>
      <c r="W115" s="68">
        <v>0</v>
      </c>
      <c r="X115" s="68">
        <v>0</v>
      </c>
      <c r="Y115" s="68">
        <v>0</v>
      </c>
      <c r="Z115" s="68">
        <v>0</v>
      </c>
      <c r="AA115" s="68">
        <v>0</v>
      </c>
      <c r="AB115" s="73">
        <v>0</v>
      </c>
      <c r="AD115" s="91">
        <v>0</v>
      </c>
      <c r="AE115" s="51">
        <v>0</v>
      </c>
      <c r="AF115" s="51">
        <v>0</v>
      </c>
      <c r="AG115" s="51">
        <v>0</v>
      </c>
      <c r="AH115" s="51">
        <v>0</v>
      </c>
      <c r="AI115" s="51">
        <v>0</v>
      </c>
      <c r="AJ115" s="51">
        <v>0</v>
      </c>
      <c r="AK115" s="51">
        <v>0</v>
      </c>
      <c r="AL115" s="92">
        <v>0</v>
      </c>
    </row>
    <row r="116" spans="6:38" ht="15.75" thickBot="1" x14ac:dyDescent="0.3">
      <c r="F116" s="59">
        <v>0</v>
      </c>
      <c r="H116" s="85">
        <v>0</v>
      </c>
      <c r="I116" s="86">
        <v>0</v>
      </c>
      <c r="J116" s="86">
        <v>0</v>
      </c>
      <c r="K116" s="86">
        <v>0</v>
      </c>
      <c r="L116" s="86">
        <v>0</v>
      </c>
      <c r="M116" s="86">
        <v>0</v>
      </c>
      <c r="N116" s="86">
        <v>0</v>
      </c>
      <c r="O116" s="86">
        <v>0</v>
      </c>
      <c r="P116" s="87">
        <v>0</v>
      </c>
      <c r="R116" s="67">
        <v>0</v>
      </c>
      <c r="T116" s="74">
        <v>0</v>
      </c>
      <c r="U116" s="75">
        <v>0</v>
      </c>
      <c r="V116" s="75">
        <v>0</v>
      </c>
      <c r="W116" s="75">
        <v>0</v>
      </c>
      <c r="X116" s="75">
        <v>0</v>
      </c>
      <c r="Y116" s="75">
        <v>0</v>
      </c>
      <c r="Z116" s="75">
        <v>0</v>
      </c>
      <c r="AA116" s="75">
        <v>0</v>
      </c>
      <c r="AB116" s="76">
        <v>0</v>
      </c>
      <c r="AD116" s="93">
        <v>0</v>
      </c>
      <c r="AE116" s="94">
        <v>0</v>
      </c>
      <c r="AF116" s="94">
        <v>0</v>
      </c>
      <c r="AG116" s="94">
        <v>0</v>
      </c>
      <c r="AH116" s="94">
        <v>0</v>
      </c>
      <c r="AI116" s="94">
        <v>0</v>
      </c>
      <c r="AJ116" s="94">
        <v>0</v>
      </c>
      <c r="AK116" s="94">
        <v>0</v>
      </c>
      <c r="AL116" s="95">
        <v>0</v>
      </c>
    </row>
  </sheetData>
  <sheetProtection selectLockedCells="1"/>
  <mergeCells count="1">
    <mergeCell ref="C6:C7"/>
  </mergeCells>
  <conditionalFormatting sqref="A1:A2">
    <cfRule type="expression" dxfId="8" priority="37">
      <formula>CELL("protege",A1)=0</formula>
    </cfRule>
  </conditionalFormatting>
  <conditionalFormatting sqref="B6">
    <cfRule type="expression" dxfId="7" priority="36">
      <formula>CELL("protege",B6)=0</formula>
    </cfRule>
  </conditionalFormatting>
  <conditionalFormatting sqref="A7">
    <cfRule type="expression" dxfId="6" priority="35">
      <formula>CELL("protege",A7)=0</formula>
    </cfRule>
  </conditionalFormatting>
  <conditionalFormatting sqref="A5">
    <cfRule type="expression" dxfId="5" priority="34">
      <formula>CELL("protege",A5)=0</formula>
    </cfRule>
  </conditionalFormatting>
  <conditionalFormatting sqref="A7:B7 A1:C4 A5:B5 A25:C1048576 A8:C21 B22:C24 A6:E6 F20:AX21 D1:E5 D7:E1048576 AY1:XFD1048576 G23 AC24:AX24 G25:AX26 F22:G22 F24:S24 I22:AX23 F27:AX1048576">
    <cfRule type="expression" dxfId="4" priority="33">
      <formula>CELL("protege",A1)=0</formula>
    </cfRule>
  </conditionalFormatting>
  <conditionalFormatting sqref="C5">
    <cfRule type="expression" dxfId="3" priority="11">
      <formula>CELL("protege",C5)=0</formula>
    </cfRule>
  </conditionalFormatting>
  <conditionalFormatting sqref="H28:P116">
    <cfRule type="expression" dxfId="2" priority="1">
      <formula>H28=1</formula>
    </cfRule>
  </conditionalFormatting>
  <dataValidations count="2">
    <dataValidation type="list" showInputMessage="1" showErrorMessage="1" sqref="B30:B1048576 B20:B21">
      <formula1>Liste_equipements</formula1>
    </dataValidation>
    <dataValidation showInputMessage="1" showErrorMessage="1" sqref="A1:E7 F20:F22 F27 F24 AY1:XFD7 G20:G26 T20:AB23 I20:S26 H20:H21 T25:AB26 H24:H26 AC20:AX26 AP27:AP37"/>
  </dataValidations>
  <pageMargins left="0.25" right="0.25" top="0.75" bottom="0.75" header="0.3" footer="0.3"/>
  <pageSetup paperSize="9" scale="24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Equip.!$A$4:$A$53</xm:f>
          </x14:formula1>
          <xm:sqref>B8:B19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Equip.</vt:lpstr>
      <vt:lpstr>Forfaits</vt:lpstr>
      <vt:lpstr>Equip.!Heures_an</vt:lpstr>
      <vt:lpstr>Equip.!Heures_jour</vt:lpstr>
      <vt:lpstr>Equip.!Heures_semaine</vt:lpstr>
      <vt:lpstr>Equip.!Jours_an</vt:lpstr>
      <vt:lpstr>Liste_equipements</vt:lpstr>
      <vt:lpstr>Equip.!Semaines_an</vt:lpstr>
      <vt:lpstr>Table_equipements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PARNEL</dc:creator>
  <cp:lastModifiedBy>JvDo</cp:lastModifiedBy>
  <dcterms:created xsi:type="dcterms:W3CDTF">2019-03-22T13:19:42Z</dcterms:created>
  <dcterms:modified xsi:type="dcterms:W3CDTF">2019-03-25T14:30:41Z</dcterms:modified>
</cp:coreProperties>
</file>