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0" yWindow="120" windowWidth="27435" windowHeight="14385"/>
  </bookViews>
  <sheets>
    <sheet name="Feuil1" sheetId="1" r:id="rId1"/>
  </sheets>
  <definedNames>
    <definedName name="tablo">Feuil1!$D$2:$F$14</definedName>
  </definedNames>
  <calcPr calcId="145621"/>
</workbook>
</file>

<file path=xl/calcChain.xml><?xml version="1.0" encoding="utf-8"?>
<calcChain xmlns="http://schemas.openxmlformats.org/spreadsheetml/2006/main">
  <c r="C1" i="1" l="1"/>
  <c r="G14" i="1"/>
  <c r="C15" i="1"/>
  <c r="A1" i="1"/>
  <c r="S14" i="1"/>
  <c r="R14" i="1"/>
  <c r="Q14" i="1"/>
  <c r="P14" i="1"/>
  <c r="R13" i="1"/>
  <c r="Q13" i="1"/>
  <c r="P13" i="1"/>
  <c r="R12" i="1"/>
  <c r="Q12" i="1"/>
  <c r="P12" i="1"/>
  <c r="R11" i="1"/>
  <c r="Q11" i="1"/>
  <c r="P11" i="1"/>
  <c r="R10" i="1"/>
  <c r="Q10" i="1"/>
  <c r="P10" i="1"/>
  <c r="R9" i="1"/>
  <c r="Q9" i="1"/>
  <c r="P9" i="1"/>
  <c r="R8" i="1"/>
  <c r="Q8" i="1"/>
  <c r="P8" i="1"/>
  <c r="R7" i="1"/>
  <c r="Q7" i="1"/>
  <c r="P7" i="1"/>
  <c r="R6" i="1"/>
  <c r="Q6" i="1"/>
  <c r="P6" i="1"/>
  <c r="R5" i="1"/>
  <c r="Q5" i="1"/>
  <c r="P5" i="1"/>
  <c r="R4" i="1"/>
  <c r="Q4" i="1"/>
  <c r="P4" i="1"/>
  <c r="R3" i="1"/>
  <c r="Q3" i="1"/>
  <c r="P3" i="1"/>
  <c r="R2" i="1"/>
  <c r="Q2" i="1"/>
  <c r="P2" i="1"/>
  <c r="O2" i="1" a="1"/>
  <c r="C2" i="1" a="1"/>
  <c r="I2" i="1" a="1"/>
  <c r="C5" i="1" l="1"/>
  <c r="C9" i="1"/>
  <c r="C13" i="1"/>
  <c r="C6" i="1"/>
  <c r="C10" i="1"/>
  <c r="C8" i="1"/>
  <c r="C2" i="1"/>
  <c r="C14" i="1"/>
  <c r="C12" i="1"/>
  <c r="C3" i="1"/>
  <c r="C7" i="1"/>
  <c r="C11" i="1"/>
  <c r="C4" i="1"/>
  <c r="I5" i="1"/>
  <c r="I9" i="1"/>
  <c r="I13" i="1"/>
  <c r="I2" i="1"/>
  <c r="I10" i="1"/>
  <c r="I14" i="1"/>
  <c r="I6" i="1"/>
  <c r="I3" i="1"/>
  <c r="I7" i="1"/>
  <c r="I11" i="1"/>
  <c r="I4" i="1"/>
  <c r="I8" i="1"/>
  <c r="I12" i="1"/>
  <c r="O2" i="1"/>
  <c r="O6" i="1"/>
  <c r="O10" i="1"/>
  <c r="O14" i="1"/>
  <c r="O7" i="1"/>
  <c r="O11" i="1"/>
  <c r="O4" i="1"/>
  <c r="O8" i="1"/>
  <c r="O12" i="1"/>
  <c r="O5" i="1"/>
  <c r="O9" i="1"/>
  <c r="O13" i="1"/>
  <c r="O3" i="1"/>
  <c r="O1" i="1"/>
  <c r="I1" i="1"/>
  <c r="O15" i="1"/>
  <c r="M14" i="1"/>
  <c r="J3" i="1"/>
  <c r="K3" i="1"/>
  <c r="L3" i="1"/>
  <c r="J4" i="1"/>
  <c r="K4" i="1"/>
  <c r="L4" i="1"/>
  <c r="J5" i="1"/>
  <c r="K5" i="1"/>
  <c r="L5" i="1"/>
  <c r="J6" i="1"/>
  <c r="K6" i="1"/>
  <c r="L6" i="1"/>
  <c r="J7" i="1"/>
  <c r="K7" i="1"/>
  <c r="L7" i="1"/>
  <c r="J8" i="1"/>
  <c r="K8" i="1"/>
  <c r="L8" i="1"/>
  <c r="J9" i="1"/>
  <c r="K9" i="1"/>
  <c r="L9" i="1"/>
  <c r="J10" i="1"/>
  <c r="K10" i="1"/>
  <c r="L10" i="1"/>
  <c r="J11" i="1"/>
  <c r="K11" i="1"/>
  <c r="L11" i="1"/>
  <c r="J12" i="1"/>
  <c r="K12" i="1"/>
  <c r="L12" i="1"/>
  <c r="J13" i="1"/>
  <c r="K13" i="1"/>
  <c r="L13" i="1"/>
  <c r="J14" i="1"/>
  <c r="K14" i="1"/>
  <c r="L14" i="1"/>
  <c r="L2" i="1"/>
  <c r="K2" i="1"/>
  <c r="J2" i="1"/>
  <c r="I15" i="1"/>
  <c r="F15" i="1" l="1"/>
  <c r="D15" i="1"/>
  <c r="E15" i="1"/>
  <c r="R15" i="1"/>
  <c r="P15" i="1"/>
  <c r="Q15" i="1"/>
  <c r="G15" i="1" l="1"/>
  <c r="L15" i="1"/>
  <c r="K15" i="1"/>
  <c r="J15" i="1"/>
  <c r="S15" i="1" l="1"/>
  <c r="M15" i="1"/>
</calcChain>
</file>

<file path=xl/sharedStrings.xml><?xml version="1.0" encoding="utf-8"?>
<sst xmlns="http://schemas.openxmlformats.org/spreadsheetml/2006/main" count="6" uniqueCount="6">
  <si>
    <t>Tableau des données</t>
  </si>
  <si>
    <t>Les données sont à mettre dans le rectangle rouge.</t>
  </si>
  <si>
    <t>3 affichages sont proposés, il est possible d'en rajouter.</t>
  </si>
  <si>
    <t>Traitement terminé ...."</t>
  </si>
  <si>
    <t>durée : 44 s</t>
  </si>
  <si>
    <t>début : 03:45:24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</si>
</sst>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mbria"/>
      <family val="2"/>
      <scheme val="maj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ck">
        <color rgb="FFFF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3" fillId="0" borderId="0" xfId="0" applyFont="1"/>
    <xf numFmtId="0" fontId="3" fillId="0" borderId="5" xfId="0" applyFont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left" vertical="center"/>
    </xf>
    <xf numFmtId="0" fontId="3" fillId="0" borderId="17" xfId="0" applyFont="1" applyBorder="1"/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6" fillId="0" borderId="0" xfId="0" applyFont="1"/>
    <xf numFmtId="0" fontId="4" fillId="0" borderId="0" xfId="0" applyFont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7" fillId="0" borderId="26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5" fillId="0" borderId="0" xfId="0" applyFont="1" applyAlignment="1">
      <alignment vertical="center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19</xdr:row>
      <xdr:rowOff>57150</xdr:rowOff>
    </xdr:from>
    <xdr:to>
      <xdr:col>3</xdr:col>
      <xdr:colOff>142875</xdr:colOff>
      <xdr:row>21</xdr:row>
      <xdr:rowOff>123825</xdr:rowOff>
    </xdr:to>
    <xdr:sp macro="[0]!combine_sommes" textlink="">
      <xdr:nvSpPr>
        <xdr:cNvPr id="2" name="Plaque 1"/>
        <xdr:cNvSpPr/>
      </xdr:nvSpPr>
      <xdr:spPr>
        <a:xfrm>
          <a:off x="66675" y="3733800"/>
          <a:ext cx="2257425" cy="685800"/>
        </a:xfrm>
        <a:prstGeom prst="bevel">
          <a:avLst>
            <a:gd name="adj" fmla="val 1133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trouver</a:t>
          </a:r>
          <a:r>
            <a:rPr lang="fr-FR" sz="1400" b="1" baseline="0">
              <a:solidFill>
                <a:sysClr val="windowText" lastClr="000000"/>
              </a:solidFill>
            </a:rPr>
            <a:t> les combinaisons de sommes optimales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2"/>
  <sheetViews>
    <sheetView tabSelected="1" workbookViewId="0">
      <selection activeCell="A13" sqref="A13"/>
    </sheetView>
  </sheetViews>
  <sheetFormatPr baseColWidth="10" defaultRowHeight="15" x14ac:dyDescent="0.25"/>
  <cols>
    <col min="1" max="1" width="23" style="1" customWidth="1"/>
    <col min="2" max="2" width="4.25" style="1" customWidth="1"/>
    <col min="3" max="3" width="7.5" style="1" bestFit="1" customWidth="1"/>
    <col min="4" max="6" width="7.875" style="1" customWidth="1"/>
    <col min="7" max="7" width="11.875" style="1" customWidth="1"/>
    <col min="8" max="8" width="3" style="1" customWidth="1"/>
    <col min="9" max="9" width="7.5" style="1" bestFit="1" customWidth="1"/>
    <col min="10" max="12" width="7.875" style="1" customWidth="1"/>
    <col min="13" max="13" width="11" style="1"/>
    <col min="14" max="14" width="3" style="1" customWidth="1"/>
    <col min="15" max="15" width="7.5" style="1" bestFit="1" customWidth="1"/>
    <col min="16" max="18" width="8.375" style="1" customWidth="1"/>
    <col min="19" max="16384" width="11" style="1"/>
  </cols>
  <sheetData>
    <row r="1" spans="1:19" ht="31.5" customHeight="1" thickBot="1" x14ac:dyDescent="0.3">
      <c r="A1" s="32" t="str">
        <f>IF(SUMPRODUCT(--(A2:A34&lt;&gt;0))=0,"",SUMPRODUCT(--(A2:A34&lt;&gt;0))&amp;" solutions trouvées")</f>
        <v>2 solutions trouvées</v>
      </c>
      <c r="C1" s="8" t="str">
        <f>IF($A$2&lt;&gt;0,"Sol 1","")</f>
        <v>Sol 1</v>
      </c>
      <c r="D1" s="21" t="s">
        <v>0</v>
      </c>
      <c r="E1" s="22"/>
      <c r="F1" s="22"/>
      <c r="I1" s="8" t="str">
        <f>IF($A$3&lt;&gt;0,"Sol 2","")</f>
        <v>Sol 2</v>
      </c>
      <c r="O1" s="8" t="str">
        <f>IF($A$4&lt;&gt;0,"Sol 3","")</f>
        <v/>
      </c>
    </row>
    <row r="2" spans="1:19" ht="16.5" thickTop="1" x14ac:dyDescent="0.25">
      <c r="A2" s="35">
        <v>1109770</v>
      </c>
      <c r="C2" s="29">
        <f t="array" aca="1" ref="C2:C14" ca="1">IF($A$2&lt;&gt;0,MOD(INT($A$2/3^(13-ROW(INDIRECT("1:13")))),3),"")</f>
        <v>2</v>
      </c>
      <c r="D2" s="27">
        <v>44</v>
      </c>
      <c r="E2" s="20">
        <v>31.5</v>
      </c>
      <c r="F2" s="23">
        <v>19.5</v>
      </c>
      <c r="I2" s="9">
        <f t="array" aca="1" ref="I2:I14" ca="1">IF($A$3&lt;&gt;0,MOD(INT($A$3/3^(13-ROW(INDIRECT("1:13")))),3),"")</f>
        <v>2</v>
      </c>
      <c r="J2" s="12">
        <f t="shared" ref="J2:J14" si="0">IF($A$3&lt;&gt;0,$D2,"")</f>
        <v>44</v>
      </c>
      <c r="K2" s="13">
        <f t="shared" ref="K2:K14" si="1">IF($A$3&lt;&gt;0,$E2,"")</f>
        <v>31.5</v>
      </c>
      <c r="L2" s="14">
        <f t="shared" ref="L2:L14" si="2">IF($A$3&lt;&gt;0,$F2,"")</f>
        <v>19.5</v>
      </c>
      <c r="O2" s="9" t="str">
        <f t="array" aca="1" ref="O2:O14" ca="1">IF($A$4&lt;&gt;0,MOD(INT($A$4/3^(13-ROW(INDIRECT("1:13")))),3),"")</f>
        <v/>
      </c>
      <c r="P2" s="12" t="str">
        <f t="shared" ref="P2:P14" si="3">IF($A$4&lt;&gt;0,$D2,"")</f>
        <v/>
      </c>
      <c r="Q2" s="13" t="str">
        <f t="shared" ref="Q2:Q14" si="4">IF($A$4&lt;&gt;0,$E2,"")</f>
        <v/>
      </c>
      <c r="R2" s="14" t="str">
        <f t="shared" ref="R2:R14" si="5">IF($A$4&lt;&gt;0,$F2,"")</f>
        <v/>
      </c>
    </row>
    <row r="3" spans="1:19" ht="15.75" x14ac:dyDescent="0.25">
      <c r="A3" s="36">
        <v>1464058</v>
      </c>
      <c r="C3" s="29">
        <f ca="1"/>
        <v>0</v>
      </c>
      <c r="D3" s="5">
        <v>23.5</v>
      </c>
      <c r="E3" s="6">
        <v>16.5</v>
      </c>
      <c r="F3" s="24">
        <v>10</v>
      </c>
      <c r="I3" s="9">
        <f ca="1"/>
        <v>2</v>
      </c>
      <c r="J3" s="15">
        <f t="shared" si="0"/>
        <v>23.5</v>
      </c>
      <c r="K3" s="2">
        <f t="shared" si="1"/>
        <v>16.5</v>
      </c>
      <c r="L3" s="16">
        <f t="shared" si="2"/>
        <v>10</v>
      </c>
      <c r="O3" s="9" t="str">
        <f ca="1"/>
        <v/>
      </c>
      <c r="P3" s="15" t="str">
        <f t="shared" si="3"/>
        <v/>
      </c>
      <c r="Q3" s="2" t="str">
        <f t="shared" si="4"/>
        <v/>
      </c>
      <c r="R3" s="16" t="str">
        <f t="shared" si="5"/>
        <v/>
      </c>
    </row>
    <row r="4" spans="1:19" ht="15.75" x14ac:dyDescent="0.25">
      <c r="A4" s="36">
        <v>0</v>
      </c>
      <c r="C4" s="29">
        <f ca="1"/>
        <v>0</v>
      </c>
      <c r="D4" s="5">
        <v>47</v>
      </c>
      <c r="E4" s="6">
        <v>33</v>
      </c>
      <c r="F4" s="24">
        <v>20</v>
      </c>
      <c r="I4" s="9">
        <f ca="1"/>
        <v>0</v>
      </c>
      <c r="J4" s="15">
        <f t="shared" si="0"/>
        <v>47</v>
      </c>
      <c r="K4" s="2">
        <f t="shared" si="1"/>
        <v>33</v>
      </c>
      <c r="L4" s="16">
        <f t="shared" si="2"/>
        <v>20</v>
      </c>
      <c r="O4" s="9" t="str">
        <f ca="1"/>
        <v/>
      </c>
      <c r="P4" s="15" t="str">
        <f t="shared" si="3"/>
        <v/>
      </c>
      <c r="Q4" s="2" t="str">
        <f t="shared" si="4"/>
        <v/>
      </c>
      <c r="R4" s="16" t="str">
        <f t="shared" si="5"/>
        <v/>
      </c>
    </row>
    <row r="5" spans="1:19" ht="15.75" x14ac:dyDescent="0.25">
      <c r="A5" s="36">
        <v>0</v>
      </c>
      <c r="C5" s="29">
        <f ca="1"/>
        <v>2</v>
      </c>
      <c r="D5" s="5">
        <v>58.75</v>
      </c>
      <c r="E5" s="6">
        <v>41.25</v>
      </c>
      <c r="F5" s="24">
        <v>25</v>
      </c>
      <c r="I5" s="9">
        <f ca="1"/>
        <v>2</v>
      </c>
      <c r="J5" s="15">
        <f t="shared" si="0"/>
        <v>58.75</v>
      </c>
      <c r="K5" s="2">
        <f t="shared" si="1"/>
        <v>41.25</v>
      </c>
      <c r="L5" s="16">
        <f t="shared" si="2"/>
        <v>25</v>
      </c>
      <c r="O5" s="9" t="str">
        <f ca="1"/>
        <v/>
      </c>
      <c r="P5" s="15" t="str">
        <f t="shared" si="3"/>
        <v/>
      </c>
      <c r="Q5" s="2" t="str">
        <f t="shared" si="4"/>
        <v/>
      </c>
      <c r="R5" s="16" t="str">
        <f t="shared" si="5"/>
        <v/>
      </c>
    </row>
    <row r="6" spans="1:19" ht="15.75" x14ac:dyDescent="0.25">
      <c r="A6" s="36">
        <v>0</v>
      </c>
      <c r="C6" s="29">
        <f ca="1"/>
        <v>1</v>
      </c>
      <c r="D6" s="5">
        <v>36.659999999999997</v>
      </c>
      <c r="E6" s="6">
        <v>25.35</v>
      </c>
      <c r="F6" s="24">
        <v>15.6</v>
      </c>
      <c r="I6" s="9">
        <f ca="1"/>
        <v>1</v>
      </c>
      <c r="J6" s="15">
        <f t="shared" si="0"/>
        <v>36.659999999999997</v>
      </c>
      <c r="K6" s="2">
        <f t="shared" si="1"/>
        <v>25.35</v>
      </c>
      <c r="L6" s="16">
        <f t="shared" si="2"/>
        <v>15.6</v>
      </c>
      <c r="O6" s="9" t="str">
        <f ca="1"/>
        <v/>
      </c>
      <c r="P6" s="15" t="str">
        <f t="shared" si="3"/>
        <v/>
      </c>
      <c r="Q6" s="2" t="str">
        <f t="shared" si="4"/>
        <v/>
      </c>
      <c r="R6" s="16" t="str">
        <f t="shared" si="5"/>
        <v/>
      </c>
    </row>
    <row r="7" spans="1:19" ht="15.75" x14ac:dyDescent="0.25">
      <c r="A7" s="36">
        <v>0</v>
      </c>
      <c r="C7" s="29">
        <f ca="1"/>
        <v>0</v>
      </c>
      <c r="D7" s="5">
        <v>47</v>
      </c>
      <c r="E7" s="6">
        <v>32.5</v>
      </c>
      <c r="F7" s="24">
        <v>20</v>
      </c>
      <c r="I7" s="9">
        <f ca="1"/>
        <v>0</v>
      </c>
      <c r="J7" s="15">
        <f t="shared" si="0"/>
        <v>47</v>
      </c>
      <c r="K7" s="2">
        <f t="shared" si="1"/>
        <v>32.5</v>
      </c>
      <c r="L7" s="16">
        <f t="shared" si="2"/>
        <v>20</v>
      </c>
      <c r="O7" s="9" t="str">
        <f ca="1"/>
        <v/>
      </c>
      <c r="P7" s="15" t="str">
        <f t="shared" si="3"/>
        <v/>
      </c>
      <c r="Q7" s="2" t="str">
        <f t="shared" si="4"/>
        <v/>
      </c>
      <c r="R7" s="16" t="str">
        <f t="shared" si="5"/>
        <v/>
      </c>
    </row>
    <row r="8" spans="1:19" ht="15.75" x14ac:dyDescent="0.25">
      <c r="A8" s="36">
        <v>0</v>
      </c>
      <c r="C8" s="29">
        <f ca="1"/>
        <v>1</v>
      </c>
      <c r="D8" s="5">
        <v>47.08</v>
      </c>
      <c r="E8" s="6">
        <v>34.774999999999999</v>
      </c>
      <c r="F8" s="24">
        <v>20.864999999999998</v>
      </c>
      <c r="I8" s="9">
        <f ca="1"/>
        <v>1</v>
      </c>
      <c r="J8" s="15">
        <f t="shared" si="0"/>
        <v>47.08</v>
      </c>
      <c r="K8" s="2">
        <f t="shared" si="1"/>
        <v>34.774999999999999</v>
      </c>
      <c r="L8" s="16">
        <f t="shared" si="2"/>
        <v>20.864999999999998</v>
      </c>
      <c r="O8" s="9" t="str">
        <f ca="1"/>
        <v/>
      </c>
      <c r="P8" s="15" t="str">
        <f t="shared" si="3"/>
        <v/>
      </c>
      <c r="Q8" s="2" t="str">
        <f t="shared" si="4"/>
        <v/>
      </c>
      <c r="R8" s="16" t="str">
        <f t="shared" si="5"/>
        <v/>
      </c>
    </row>
    <row r="9" spans="1:19" ht="15.75" x14ac:dyDescent="0.25">
      <c r="A9" s="36">
        <v>0</v>
      </c>
      <c r="C9" s="29">
        <f ca="1"/>
        <v>0</v>
      </c>
      <c r="D9" s="5">
        <v>47</v>
      </c>
      <c r="E9" s="6">
        <v>32.5</v>
      </c>
      <c r="F9" s="24">
        <v>20</v>
      </c>
      <c r="I9" s="9">
        <f ca="1"/>
        <v>0</v>
      </c>
      <c r="J9" s="15">
        <f t="shared" si="0"/>
        <v>47</v>
      </c>
      <c r="K9" s="2">
        <f t="shared" si="1"/>
        <v>32.5</v>
      </c>
      <c r="L9" s="16">
        <f t="shared" si="2"/>
        <v>20</v>
      </c>
      <c r="O9" s="9" t="str">
        <f ca="1"/>
        <v/>
      </c>
      <c r="P9" s="15" t="str">
        <f t="shared" si="3"/>
        <v/>
      </c>
      <c r="Q9" s="2" t="str">
        <f t="shared" si="4"/>
        <v/>
      </c>
      <c r="R9" s="16" t="str">
        <f t="shared" si="5"/>
        <v/>
      </c>
    </row>
    <row r="10" spans="1:19" ht="15.75" x14ac:dyDescent="0.25">
      <c r="A10" s="36">
        <v>0</v>
      </c>
      <c r="C10" s="29">
        <f ca="1"/>
        <v>2</v>
      </c>
      <c r="D10" s="5">
        <v>220</v>
      </c>
      <c r="E10" s="6">
        <v>152.5</v>
      </c>
      <c r="F10" s="24">
        <v>100</v>
      </c>
      <c r="I10" s="9">
        <f ca="1"/>
        <v>2</v>
      </c>
      <c r="J10" s="15">
        <f t="shared" si="0"/>
        <v>220</v>
      </c>
      <c r="K10" s="2">
        <f t="shared" si="1"/>
        <v>152.5</v>
      </c>
      <c r="L10" s="16">
        <f t="shared" si="2"/>
        <v>100</v>
      </c>
      <c r="O10" s="9" t="str">
        <f ca="1"/>
        <v/>
      </c>
      <c r="P10" s="15" t="str">
        <f t="shared" si="3"/>
        <v/>
      </c>
      <c r="Q10" s="2" t="str">
        <f t="shared" si="4"/>
        <v/>
      </c>
      <c r="R10" s="16" t="str">
        <f t="shared" si="5"/>
        <v/>
      </c>
    </row>
    <row r="11" spans="1:19" ht="16.5" thickBot="1" x14ac:dyDescent="0.3">
      <c r="A11" s="37">
        <v>0</v>
      </c>
      <c r="C11" s="29">
        <f ca="1"/>
        <v>2</v>
      </c>
      <c r="D11" s="5">
        <v>22</v>
      </c>
      <c r="E11" s="6">
        <v>15.25</v>
      </c>
      <c r="F11" s="24">
        <v>10</v>
      </c>
      <c r="I11" s="9">
        <f ca="1"/>
        <v>2</v>
      </c>
      <c r="J11" s="15">
        <f t="shared" si="0"/>
        <v>22</v>
      </c>
      <c r="K11" s="2">
        <f t="shared" si="1"/>
        <v>15.25</v>
      </c>
      <c r="L11" s="16">
        <f t="shared" si="2"/>
        <v>10</v>
      </c>
      <c r="O11" s="9" t="str">
        <f ca="1"/>
        <v/>
      </c>
      <c r="P11" s="15" t="str">
        <f t="shared" si="3"/>
        <v/>
      </c>
      <c r="Q11" s="2" t="str">
        <f t="shared" si="4"/>
        <v/>
      </c>
      <c r="R11" s="16" t="str">
        <f t="shared" si="5"/>
        <v/>
      </c>
    </row>
    <row r="12" spans="1:19" x14ac:dyDescent="0.25">
      <c r="C12" s="29">
        <f ca="1"/>
        <v>1</v>
      </c>
      <c r="D12" s="5">
        <v>127.6</v>
      </c>
      <c r="E12" s="6">
        <v>88.45</v>
      </c>
      <c r="F12" s="24">
        <v>58</v>
      </c>
      <c r="I12" s="9">
        <f ca="1"/>
        <v>1</v>
      </c>
      <c r="J12" s="15">
        <f t="shared" si="0"/>
        <v>127.6</v>
      </c>
      <c r="K12" s="2">
        <f t="shared" si="1"/>
        <v>88.45</v>
      </c>
      <c r="L12" s="16">
        <f t="shared" si="2"/>
        <v>58</v>
      </c>
      <c r="O12" s="9" t="str">
        <f ca="1"/>
        <v/>
      </c>
      <c r="P12" s="15" t="str">
        <f t="shared" si="3"/>
        <v/>
      </c>
      <c r="Q12" s="2" t="str">
        <f t="shared" si="4"/>
        <v/>
      </c>
      <c r="R12" s="16" t="str">
        <f t="shared" si="5"/>
        <v/>
      </c>
    </row>
    <row r="13" spans="1:19" ht="15.75" thickBot="1" x14ac:dyDescent="0.3">
      <c r="C13" s="29">
        <f ca="1"/>
        <v>2</v>
      </c>
      <c r="D13" s="5">
        <v>23.5</v>
      </c>
      <c r="E13" s="6">
        <v>16.25</v>
      </c>
      <c r="F13" s="24">
        <v>10</v>
      </c>
      <c r="I13" s="9">
        <f ca="1"/>
        <v>0</v>
      </c>
      <c r="J13" s="15">
        <f t="shared" si="0"/>
        <v>23.5</v>
      </c>
      <c r="K13" s="2">
        <f t="shared" si="1"/>
        <v>16.25</v>
      </c>
      <c r="L13" s="16">
        <f t="shared" si="2"/>
        <v>10</v>
      </c>
      <c r="O13" s="9" t="str">
        <f ca="1"/>
        <v/>
      </c>
      <c r="P13" s="15" t="str">
        <f t="shared" si="3"/>
        <v/>
      </c>
      <c r="Q13" s="2" t="str">
        <f t="shared" si="4"/>
        <v/>
      </c>
      <c r="R13" s="16" t="str">
        <f t="shared" si="5"/>
        <v/>
      </c>
    </row>
    <row r="14" spans="1:19" ht="15.75" thickBot="1" x14ac:dyDescent="0.3">
      <c r="C14" s="30">
        <f ca="1"/>
        <v>1</v>
      </c>
      <c r="D14" s="28">
        <v>22.5</v>
      </c>
      <c r="E14" s="25">
        <v>15.75</v>
      </c>
      <c r="F14" s="26">
        <v>10</v>
      </c>
      <c r="G14" s="11" t="str">
        <f>IF($A$2&lt;&gt;0,"écart type","")</f>
        <v>écart type</v>
      </c>
      <c r="I14" s="10">
        <f ca="1"/>
        <v>1</v>
      </c>
      <c r="J14" s="17">
        <f t="shared" si="0"/>
        <v>22.5</v>
      </c>
      <c r="K14" s="18">
        <f t="shared" si="1"/>
        <v>15.75</v>
      </c>
      <c r="L14" s="19">
        <f t="shared" si="2"/>
        <v>10</v>
      </c>
      <c r="M14" s="11" t="str">
        <f>IF($A$3&lt;&gt;0,"écart type","")</f>
        <v>écart type</v>
      </c>
      <c r="O14" s="10" t="str">
        <f ca="1"/>
        <v/>
      </c>
      <c r="P14" s="17" t="str">
        <f t="shared" si="3"/>
        <v/>
      </c>
      <c r="Q14" s="18" t="str">
        <f t="shared" si="4"/>
        <v/>
      </c>
      <c r="R14" s="19" t="str">
        <f t="shared" si="5"/>
        <v/>
      </c>
      <c r="S14" s="11" t="str">
        <f>IF($A$4&lt;&gt;0,"écart type","")</f>
        <v/>
      </c>
    </row>
    <row r="15" spans="1:19" ht="15.75" thickBot="1" x14ac:dyDescent="0.3">
      <c r="C15" s="4" t="str">
        <f>IF($A2&lt;&gt;0,"Sommes","")</f>
        <v>Sommes</v>
      </c>
      <c r="D15" s="7">
        <f ca="1">IF($A$2&lt;&gt;0,SUMPRODUCT(($C$2:$C$14=0)*D2:D14),"")</f>
        <v>164.5</v>
      </c>
      <c r="E15" s="7">
        <f ca="1">IF($A$2&lt;&gt;0,SUMPRODUCT(($C$2:$C$14=1)*E2:E14),"")</f>
        <v>164.32499999999999</v>
      </c>
      <c r="F15" s="7">
        <f ca="1">IF($A$2&lt;&gt;0,SUMPRODUCT(($C$2:$C$14=2)*F2:F14),"")</f>
        <v>164.5</v>
      </c>
      <c r="G15" s="3">
        <f ca="1">IF($A$2&lt;&gt;0,_xlfn.STDEV.P(D15:F15),"")</f>
        <v>8.2495791138435901E-2</v>
      </c>
      <c r="I15" s="4" t="str">
        <f>IF($A3&lt;&gt;0,"Sommes","")</f>
        <v>Sommes</v>
      </c>
      <c r="J15" s="7">
        <f ca="1">IF($A$3&lt;&gt;0,SUMPRODUCT(($I$2:$I$14=0)*J2:J14),"")</f>
        <v>164.5</v>
      </c>
      <c r="K15" s="7">
        <f ca="1">IF($A$3&lt;&gt;0,SUMPRODUCT(($I$2:$I$14=1)*K2:K14),"")</f>
        <v>164.32499999999999</v>
      </c>
      <c r="L15" s="7">
        <f ca="1">IF($A$3&lt;&gt;0,SUMPRODUCT(($I$2:$I$14=2)*L2:L14),"")</f>
        <v>164.5</v>
      </c>
      <c r="M15" s="3">
        <f ca="1">IF($A$3&lt;&gt;0,_xlfn.STDEV.P(J15:L15),"")</f>
        <v>8.2495791138435901E-2</v>
      </c>
      <c r="O15" s="4" t="str">
        <f>IF($A3&lt;&gt;0,"Sommes","")</f>
        <v>Sommes</v>
      </c>
      <c r="P15" s="7" t="str">
        <f>IF($A$4&lt;&gt;0,SUMPRODUCT(($O$2:$O$14=0)*P2:P14),"")</f>
        <v/>
      </c>
      <c r="Q15" s="7" t="str">
        <f>IF($A$4&lt;&gt;0,SUMPRODUCT(($O$2:$O$14=1)*Q2:Q14),"")</f>
        <v/>
      </c>
      <c r="R15" s="7" t="str">
        <f>IF($A$4&lt;&gt;0,SUMPRODUCT(($O$2:$O$14=2)*R2:R14),"")</f>
        <v/>
      </c>
      <c r="S15" s="3" t="str">
        <f>IF($A$4&lt;&gt;0,_xlfn.STDEV.P(P15:R15),"")</f>
        <v/>
      </c>
    </row>
    <row r="17" spans="1:10" ht="18.75" x14ac:dyDescent="0.3">
      <c r="C17" s="33" t="s">
        <v>1</v>
      </c>
      <c r="D17" s="34"/>
      <c r="E17" s="34"/>
      <c r="F17" s="34"/>
      <c r="G17" s="34"/>
      <c r="H17" s="34"/>
      <c r="J17" s="33" t="s">
        <v>2</v>
      </c>
    </row>
    <row r="20" spans="1:10" x14ac:dyDescent="0.25">
      <c r="E20" s="1" t="s">
        <v>5</v>
      </c>
    </row>
    <row r="21" spans="1:10" ht="35.25" customHeight="1" x14ac:dyDescent="0.5">
      <c r="A21" s="31"/>
      <c r="D21" s="31"/>
      <c r="E21" s="38" t="s">
        <v>3</v>
      </c>
    </row>
    <row r="22" spans="1:10" x14ac:dyDescent="0.25">
      <c r="E22" s="1" t="s">
        <v>4</v>
      </c>
    </row>
  </sheetData>
  <conditionalFormatting sqref="D2:D14">
    <cfRule type="expression" dxfId="8" priority="9">
      <formula>$C2=0</formula>
    </cfRule>
  </conditionalFormatting>
  <conditionalFormatting sqref="E2:E14">
    <cfRule type="expression" dxfId="7" priority="8">
      <formula>$C2=1</formula>
    </cfRule>
  </conditionalFormatting>
  <conditionalFormatting sqref="F2:F14">
    <cfRule type="expression" dxfId="6" priority="7">
      <formula>$C2=2</formula>
    </cfRule>
  </conditionalFormatting>
  <conditionalFormatting sqref="J2:J14">
    <cfRule type="expression" dxfId="5" priority="6">
      <formula>($A$3&lt;&gt;0)*($I2=0)</formula>
    </cfRule>
  </conditionalFormatting>
  <conditionalFormatting sqref="K2:K14">
    <cfRule type="expression" dxfId="4" priority="5">
      <formula>($A$3&lt;&gt;0)*($I2=1)</formula>
    </cfRule>
  </conditionalFormatting>
  <conditionalFormatting sqref="L2:L14">
    <cfRule type="expression" dxfId="3" priority="4">
      <formula>($A$3&lt;&gt;0)*($I2=2)</formula>
    </cfRule>
  </conditionalFormatting>
  <conditionalFormatting sqref="P2:P14">
    <cfRule type="expression" dxfId="2" priority="3">
      <formula>($A$4&lt;&gt;0)*($O2=0)</formula>
    </cfRule>
  </conditionalFormatting>
  <conditionalFormatting sqref="Q2:Q14">
    <cfRule type="expression" dxfId="1" priority="2">
      <formula>($A$4&lt;&gt;0)*($O2=1)</formula>
    </cfRule>
  </conditionalFormatting>
  <conditionalFormatting sqref="R2:R14">
    <cfRule type="expression" dxfId="0" priority="1">
      <formula>($A$4&lt;&gt;0)*($O2=2)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jvdo</dc:creator>
  <cp:lastModifiedBy>jvdo</cp:lastModifiedBy>
  <dcterms:created xsi:type="dcterms:W3CDTF">2018-07-26T22:27:28Z</dcterms:created>
  <dcterms:modified xsi:type="dcterms:W3CDTF">2018-07-27T01:46:26Z</dcterms:modified>
</cp:coreProperties>
</file>