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15" yWindow="465" windowWidth="28785" windowHeight="16440"/>
  </bookViews>
  <sheets>
    <sheet name="GanttChart" sheetId="9" r:id="rId1"/>
  </sheets>
  <definedNames>
    <definedName name="_xlnm.Print_Titles" localSheetId="0">GanttChart!$4:$7</definedName>
    <definedName name="prevWBS" localSheetId="0">GanttChart!$A1048576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_xlnm.Print_Area" localSheetId="0">GanttChart!$A$1:$BN$26</definedName>
  </definedNames>
  <calcPr calcId="125725"/>
</workbook>
</file>

<file path=xl/calcChain.xml><?xml version="1.0" encoding="utf-8"?>
<calcChain xmlns="http://schemas.openxmlformats.org/spreadsheetml/2006/main">
  <c r="F26" i="9"/>
  <c r="F25"/>
  <c r="F24"/>
  <c r="F23"/>
  <c r="F21"/>
  <c r="F19"/>
  <c r="F18"/>
  <c r="F16"/>
  <c r="I16" l="1"/>
  <c r="Y16"/>
  <c r="AW16"/>
  <c r="N16"/>
  <c r="X16"/>
  <c r="BL16"/>
  <c r="AN16"/>
  <c r="AU16"/>
  <c r="AF16"/>
  <c r="BC16"/>
  <c r="AL16"/>
  <c r="M16"/>
  <c r="W16"/>
  <c r="AE16"/>
  <c r="BK16"/>
  <c r="V16"/>
  <c r="BB16"/>
  <c r="K16"/>
  <c r="S16"/>
  <c r="U16"/>
  <c r="AC16"/>
  <c r="AK16"/>
  <c r="AS16"/>
  <c r="BA16"/>
  <c r="BI16"/>
  <c r="R16"/>
  <c r="T16"/>
  <c r="AB16"/>
  <c r="AJ16"/>
  <c r="AR16"/>
  <c r="AZ16"/>
  <c r="BH16"/>
  <c r="Q16"/>
  <c r="AA16"/>
  <c r="AI16"/>
  <c r="AQ16"/>
  <c r="BG16"/>
  <c r="P16"/>
  <c r="Z16"/>
  <c r="AP16"/>
  <c r="BF16"/>
  <c r="AG16"/>
  <c r="BE16"/>
  <c r="AV16"/>
  <c r="AM16"/>
  <c r="BJ16"/>
  <c r="AD16"/>
  <c r="AY16"/>
  <c r="AH16"/>
  <c r="AX16"/>
  <c r="BN16"/>
  <c r="O16"/>
  <c r="AO16"/>
  <c r="BM16"/>
  <c r="BD16"/>
  <c r="L16"/>
  <c r="AT16"/>
  <c r="F15"/>
  <c r="F14"/>
  <c r="F20"/>
  <c r="I20" s="1"/>
  <c r="F17"/>
  <c r="I17" s="1"/>
  <c r="F13"/>
  <c r="F12"/>
  <c r="F11"/>
  <c r="I13" l="1"/>
  <c r="AC13"/>
  <c r="BI13"/>
  <c r="S13"/>
  <c r="BA13"/>
  <c r="AQ13"/>
  <c r="AK13"/>
  <c r="AY13"/>
  <c r="L13"/>
  <c r="T13"/>
  <c r="AB13"/>
  <c r="AJ13"/>
  <c r="AR13"/>
  <c r="AZ13"/>
  <c r="BH13"/>
  <c r="BG13"/>
  <c r="R13"/>
  <c r="Z13"/>
  <c r="AH13"/>
  <c r="AP13"/>
  <c r="AX13"/>
  <c r="BF13"/>
  <c r="BN13"/>
  <c r="Q13"/>
  <c r="Y13"/>
  <c r="AG13"/>
  <c r="AO13"/>
  <c r="AW13"/>
  <c r="BE13"/>
  <c r="BM13"/>
  <c r="P13"/>
  <c r="X13"/>
  <c r="AF13"/>
  <c r="AN13"/>
  <c r="AV13"/>
  <c r="BD13"/>
  <c r="BL13"/>
  <c r="O13"/>
  <c r="W13"/>
  <c r="AE13"/>
  <c r="AM13"/>
  <c r="AU13"/>
  <c r="BK13"/>
  <c r="N13"/>
  <c r="V13"/>
  <c r="AL13"/>
  <c r="BB13"/>
  <c r="U13"/>
  <c r="AA13"/>
  <c r="AI13"/>
  <c r="BC13"/>
  <c r="AD13"/>
  <c r="AT13"/>
  <c r="BJ13"/>
  <c r="M13"/>
  <c r="AS13"/>
  <c r="K13"/>
  <c r="I12"/>
  <c r="AT12"/>
  <c r="T12"/>
  <c r="BB12"/>
  <c r="AJ12"/>
  <c r="V12"/>
  <c r="BJ12"/>
  <c r="AR12"/>
  <c r="M12"/>
  <c r="U12"/>
  <c r="AC12"/>
  <c r="AK12"/>
  <c r="AS12"/>
  <c r="BA12"/>
  <c r="BI12"/>
  <c r="AZ12"/>
  <c r="L12"/>
  <c r="BH12"/>
  <c r="S12"/>
  <c r="AA12"/>
  <c r="AI12"/>
  <c r="AQ12"/>
  <c r="AY12"/>
  <c r="BG12"/>
  <c r="K12"/>
  <c r="R12"/>
  <c r="Z12"/>
  <c r="AH12"/>
  <c r="AP12"/>
  <c r="AX12"/>
  <c r="BF12"/>
  <c r="BN12"/>
  <c r="Q12"/>
  <c r="Y12"/>
  <c r="AG12"/>
  <c r="AO12"/>
  <c r="AW12"/>
  <c r="BE12"/>
  <c r="BM12"/>
  <c r="P12"/>
  <c r="X12"/>
  <c r="AF12"/>
  <c r="AN12"/>
  <c r="AV12"/>
  <c r="BD12"/>
  <c r="BL12"/>
  <c r="O12"/>
  <c r="W12"/>
  <c r="AM12"/>
  <c r="BC12"/>
  <c r="N12"/>
  <c r="AL12"/>
  <c r="AB12"/>
  <c r="AE12"/>
  <c r="AU12"/>
  <c r="BK12"/>
  <c r="AD12"/>
  <c r="I15"/>
  <c r="AN15"/>
  <c r="AE15"/>
  <c r="BA15"/>
  <c r="AU15"/>
  <c r="BI15"/>
  <c r="O15"/>
  <c r="AM15"/>
  <c r="U15"/>
  <c r="N15"/>
  <c r="V15"/>
  <c r="AD15"/>
  <c r="AL15"/>
  <c r="AT15"/>
  <c r="BB15"/>
  <c r="BJ15"/>
  <c r="M15"/>
  <c r="AK15"/>
  <c r="L15"/>
  <c r="T15"/>
  <c r="AB15"/>
  <c r="AJ15"/>
  <c r="AR15"/>
  <c r="AZ15"/>
  <c r="BH15"/>
  <c r="K15"/>
  <c r="S15"/>
  <c r="AA15"/>
  <c r="AI15"/>
  <c r="AQ15"/>
  <c r="AY15"/>
  <c r="BG15"/>
  <c r="R15"/>
  <c r="Z15"/>
  <c r="AH15"/>
  <c r="AP15"/>
  <c r="AX15"/>
  <c r="BF15"/>
  <c r="BN15"/>
  <c r="Q15"/>
  <c r="Y15"/>
  <c r="AO15"/>
  <c r="BE15"/>
  <c r="P15"/>
  <c r="AF15"/>
  <c r="BD15"/>
  <c r="BC15"/>
  <c r="AS15"/>
  <c r="AG15"/>
  <c r="AW15"/>
  <c r="BM15"/>
  <c r="X15"/>
  <c r="AV15"/>
  <c r="BL15"/>
  <c r="W15"/>
  <c r="BK15"/>
  <c r="AC15"/>
  <c r="I14"/>
  <c r="R14"/>
  <c r="W14"/>
  <c r="BK14"/>
  <c r="AT14"/>
  <c r="AR14"/>
  <c r="Q14"/>
  <c r="AM14"/>
  <c r="BB14"/>
  <c r="AZ14"/>
  <c r="P14"/>
  <c r="AL14"/>
  <c r="O14"/>
  <c r="U14"/>
  <c r="AC14"/>
  <c r="AK14"/>
  <c r="AS14"/>
  <c r="BA14"/>
  <c r="BI14"/>
  <c r="BH14"/>
  <c r="N14"/>
  <c r="T14"/>
  <c r="M14"/>
  <c r="AA14"/>
  <c r="AI14"/>
  <c r="AQ14"/>
  <c r="AY14"/>
  <c r="BG14"/>
  <c r="Z14"/>
  <c r="AH14"/>
  <c r="AP14"/>
  <c r="AX14"/>
  <c r="BF14"/>
  <c r="BN14"/>
  <c r="S14"/>
  <c r="Y14"/>
  <c r="AG14"/>
  <c r="AO14"/>
  <c r="AW14"/>
  <c r="BE14"/>
  <c r="BM14"/>
  <c r="X14"/>
  <c r="AF14"/>
  <c r="AV14"/>
  <c r="BL14"/>
  <c r="AE14"/>
  <c r="BC14"/>
  <c r="V14"/>
  <c r="BJ14"/>
  <c r="AJ14"/>
  <c r="L14"/>
  <c r="K14"/>
  <c r="AN14"/>
  <c r="BD14"/>
  <c r="AU14"/>
  <c r="AD14"/>
  <c r="AB14"/>
  <c r="F8"/>
  <c r="I8" s="1"/>
  <c r="F9" l="1"/>
  <c r="I9" s="1"/>
  <c r="K6"/>
  <c r="K4" s="1"/>
  <c r="F10" l="1"/>
  <c r="I10" s="1"/>
  <c r="K7"/>
  <c r="A8"/>
  <c r="L6" l="1"/>
  <c r="L7" s="1"/>
  <c r="F22" l="1"/>
  <c r="I22" s="1"/>
  <c r="M6"/>
  <c r="M7" s="1"/>
  <c r="N6" l="1"/>
  <c r="O6" l="1"/>
  <c r="K5"/>
  <c r="P6" l="1"/>
  <c r="Q6" l="1"/>
  <c r="R6" l="1"/>
  <c r="N7"/>
  <c r="S6" l="1"/>
  <c r="O7"/>
  <c r="T6" l="1"/>
  <c r="P7"/>
  <c r="U6" l="1"/>
  <c r="Q7"/>
  <c r="V6" l="1"/>
  <c r="R7"/>
  <c r="R5"/>
  <c r="R4"/>
  <c r="W6" l="1"/>
  <c r="S7"/>
  <c r="X6" l="1"/>
  <c r="T7"/>
  <c r="Y6" l="1"/>
  <c r="U7"/>
  <c r="Z6" l="1"/>
  <c r="V7"/>
  <c r="AA6" l="1"/>
  <c r="X7"/>
  <c r="W7"/>
  <c r="AB6" l="1"/>
  <c r="Y5"/>
  <c r="Y4"/>
  <c r="Y7"/>
  <c r="AC6" l="1"/>
  <c r="Z7"/>
  <c r="AD6" l="1"/>
  <c r="AA7"/>
  <c r="AE6" l="1"/>
  <c r="AB7"/>
  <c r="AF6" l="1"/>
  <c r="AC7"/>
  <c r="AG6" l="1"/>
  <c r="AD7"/>
  <c r="AH6" l="1"/>
  <c r="AE7"/>
  <c r="AI6" l="1"/>
  <c r="AF4"/>
  <c r="AF7"/>
  <c r="AF5"/>
  <c r="AJ6" l="1"/>
  <c r="AG7"/>
  <c r="AK6" l="1"/>
  <c r="AH7"/>
  <c r="AL6" l="1"/>
  <c r="AI7"/>
  <c r="AM6" l="1"/>
  <c r="AJ7"/>
  <c r="AN6" l="1"/>
  <c r="AK7"/>
  <c r="AO6" l="1"/>
  <c r="AL7"/>
  <c r="AP6" l="1"/>
  <c r="AM7"/>
  <c r="AM5"/>
  <c r="AM4"/>
  <c r="AQ6" l="1"/>
  <c r="AN7"/>
  <c r="AR6" l="1"/>
  <c r="AO7"/>
  <c r="AS6" l="1"/>
  <c r="AP7"/>
  <c r="AT6" l="1"/>
  <c r="AQ7"/>
  <c r="AU6" l="1"/>
  <c r="AR7"/>
  <c r="AV6" l="1"/>
  <c r="AS7"/>
  <c r="AW6" l="1"/>
  <c r="AT7"/>
  <c r="AT5"/>
  <c r="AT4"/>
  <c r="AX6" l="1"/>
  <c r="AU7"/>
  <c r="AY6" l="1"/>
  <c r="AV7"/>
  <c r="AZ6" l="1"/>
  <c r="AW7"/>
  <c r="BA6" l="1"/>
  <c r="AX7"/>
  <c r="BB6" l="1"/>
  <c r="AY7"/>
  <c r="BC6" l="1"/>
  <c r="AZ7"/>
  <c r="BD6" l="1"/>
  <c r="BA5"/>
  <c r="BA4"/>
  <c r="BA7"/>
  <c r="BE6" l="1"/>
  <c r="BB7"/>
  <c r="BF6" l="1"/>
  <c r="BC7"/>
  <c r="BG6" l="1"/>
  <c r="BD7"/>
  <c r="BH6" l="1"/>
  <c r="BE7"/>
  <c r="BI6" l="1"/>
  <c r="BF7"/>
  <c r="BJ6" l="1"/>
  <c r="BG7"/>
  <c r="BK6" l="1"/>
  <c r="BH4"/>
  <c r="BH7"/>
  <c r="BH5"/>
  <c r="BL6" l="1"/>
  <c r="BI7"/>
  <c r="BM6" l="1"/>
  <c r="BJ7"/>
  <c r="BN6" l="1"/>
  <c r="BK7"/>
  <c r="BL7" l="1"/>
  <c r="BM7" l="1"/>
  <c r="BN7" l="1"/>
  <c r="A9" l="1"/>
  <c r="A10" s="1"/>
  <c r="A11" s="1"/>
  <c r="A12" s="1"/>
  <c r="A13" s="1"/>
  <c r="A14" s="1"/>
  <c r="A15" s="1"/>
  <c r="A16" s="1"/>
  <c r="A17" l="1"/>
  <c r="A18" l="1"/>
  <c r="A19" s="1"/>
  <c r="A20" s="1"/>
  <c r="A21" s="1"/>
  <c r="A22" s="1"/>
  <c r="A23" s="1"/>
  <c r="A24" l="1"/>
  <c r="A25" s="1"/>
  <c r="A26" s="1"/>
</calcChain>
</file>

<file path=xl/comments1.xml><?xml version="1.0" encoding="utf-8"?>
<comments xmlns="http://schemas.openxmlformats.org/spreadsheetml/2006/main">
  <authors>
    <author>Vertex42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 xml:space="preserve">Predecessor Tasks:
</t>
        </r>
        <r>
          <rPr>
            <sz val="9"/>
            <color indexed="81"/>
            <rFont val="Tahoma"/>
            <family val="2"/>
          </rPr>
          <t>You can use this column to enter the WBS of a predecessor for reference. The PRO version uses formulas to automatically calculate the Start Date based on the Predecessor.</t>
        </r>
      </text>
    </comment>
  </commentList>
</comments>
</file>

<file path=xl/sharedStrings.xml><?xml version="1.0" encoding="utf-8"?>
<sst xmlns="http://schemas.openxmlformats.org/spreadsheetml/2006/main" count="32" uniqueCount="32">
  <si>
    <t>LEAD</t>
  </si>
  <si>
    <t>WORK DAYS</t>
  </si>
  <si>
    <t>PREDECESSOR</t>
  </si>
  <si>
    <t>Plan d'animation 2019</t>
  </si>
  <si>
    <t>Début de projet</t>
  </si>
  <si>
    <t>Leader</t>
  </si>
  <si>
    <t>DEBUT</t>
  </si>
  <si>
    <t>FIN</t>
  </si>
  <si>
    <t>TACHE</t>
  </si>
  <si>
    <t>ORDRE</t>
  </si>
  <si>
    <t>% REA</t>
  </si>
  <si>
    <t>JOURS</t>
  </si>
  <si>
    <t>Affichage semaine</t>
  </si>
  <si>
    <t>Actions tactiques</t>
  </si>
  <si>
    <t>Webee'nar Connect</t>
  </si>
  <si>
    <t>Welcome Kit email</t>
  </si>
  <si>
    <t>Formations</t>
  </si>
  <si>
    <t>Conférences</t>
  </si>
  <si>
    <t>Petits-déjeuners</t>
  </si>
  <si>
    <t>n°6</t>
  </si>
  <si>
    <t>n°7</t>
  </si>
  <si>
    <t>n°8</t>
  </si>
  <si>
    <t>n°9</t>
  </si>
  <si>
    <t>n°10</t>
  </si>
  <si>
    <t>n°1 : Se Vendre</t>
  </si>
  <si>
    <t>n°3 : Se Vendre</t>
  </si>
  <si>
    <t>n°4 : Scrum</t>
  </si>
  <si>
    <t>n°2 : Scrum</t>
  </si>
  <si>
    <t>n°1 : Conf 1</t>
  </si>
  <si>
    <t>n°2 : Conf 2</t>
  </si>
  <si>
    <t>n°3 : Conf 3</t>
  </si>
  <si>
    <t>n°4 : Conf 4</t>
  </si>
</sst>
</file>

<file path=xl/styles.xml><?xml version="1.0" encoding="utf-8"?>
<styleSheet xmlns="http://schemas.openxmlformats.org/spreadsheetml/2006/main">
  <numFmts count="5">
    <numFmt numFmtId="164" formatCode="m/d/yyyy\ \(dddd\)"/>
    <numFmt numFmtId="165" formatCode="ddd\ m/dd/yy"/>
    <numFmt numFmtId="166" formatCode="d"/>
    <numFmt numFmtId="167" formatCode="d\ mmm\ yyyy"/>
    <numFmt numFmtId="168" formatCode="ddd\ dd/m/yy"/>
  </numFmts>
  <fonts count="43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sz val="10"/>
      <name val="Arial"/>
      <family val="2"/>
    </font>
    <font>
      <sz val="14"/>
      <color indexed="56"/>
      <name val="Arial"/>
      <family val="2"/>
    </font>
    <font>
      <sz val="9"/>
      <name val="Arial"/>
      <family val="2"/>
    </font>
    <font>
      <sz val="7"/>
      <color indexed="55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Arial"/>
      <family val="2"/>
      <scheme val="minor"/>
    </font>
    <font>
      <sz val="11"/>
      <name val="Arial"/>
      <family val="1"/>
      <scheme val="major"/>
    </font>
    <font>
      <sz val="10"/>
      <name val="Arial"/>
      <family val="2"/>
      <scheme val="minor"/>
    </font>
    <font>
      <b/>
      <sz val="11"/>
      <name val="Arial"/>
      <family val="2"/>
      <scheme val="minor"/>
    </font>
    <font>
      <sz val="9"/>
      <color rgb="FF000000"/>
      <name val="Arial"/>
      <family val="2"/>
      <scheme val="minor"/>
    </font>
    <font>
      <sz val="14"/>
      <name val="Arial"/>
      <family val="2"/>
      <scheme val="minor"/>
    </font>
    <font>
      <sz val="14"/>
      <color rgb="FF000000"/>
      <name val="Arial"/>
      <family val="2"/>
      <scheme val="minor"/>
    </font>
    <font>
      <sz val="16"/>
      <color theme="4" tint="-0.249977111117893"/>
      <name val="Arial"/>
      <family val="1"/>
      <scheme val="major"/>
    </font>
    <font>
      <sz val="10"/>
      <color theme="0"/>
      <name val="Arial (Corps)_x0000_"/>
    </font>
    <font>
      <sz val="11"/>
      <color theme="0"/>
      <name val="Arial (Corps)_x0000_"/>
    </font>
    <font>
      <sz val="8"/>
      <color theme="0"/>
      <name val="Arial (Corps)_x0000_"/>
    </font>
    <font>
      <b/>
      <sz val="9"/>
      <color theme="0"/>
      <name val="Arial (Corps)_x0000_"/>
    </font>
    <font>
      <b/>
      <sz val="8"/>
      <color theme="0"/>
      <name val="Arial (Corps)_x0000_"/>
    </font>
    <font>
      <sz val="9"/>
      <color theme="0"/>
      <name val="Arial (Corps)_x0000_"/>
    </font>
    <font>
      <b/>
      <sz val="9"/>
      <name val="Arial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rgb="FFD6F4D9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CE3"/>
        <bgColor indexed="64"/>
      </patternFill>
    </fill>
    <fill>
      <patternFill patternType="solid">
        <fgColor rgb="FF232C34"/>
        <bgColor indexed="64"/>
      </patternFill>
    </fill>
    <fill>
      <patternFill patternType="solid">
        <fgColor rgb="FF46546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D6F4D9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/>
      <bottom/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34998626667073579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indexed="64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</borders>
  <cellStyleXfs count="44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1" applyNumberFormat="0" applyAlignment="0" applyProtection="0"/>
    <xf numFmtId="0" fontId="13" fillId="18" borderId="2" applyNumberFormat="0" applyAlignment="0" applyProtection="0"/>
    <xf numFmtId="0" fontId="14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9" fillId="11" borderId="1" applyNumberFormat="0" applyAlignment="0" applyProtection="0"/>
    <xf numFmtId="0" fontId="20" fillId="0" borderId="6" applyNumberFormat="0" applyFill="0" applyAlignment="0" applyProtection="0"/>
    <xf numFmtId="0" fontId="21" fillId="5" borderId="0" applyNumberFormat="0" applyBorder="0" applyAlignment="0" applyProtection="0"/>
    <xf numFmtId="0" fontId="5" fillId="5" borderId="7" applyNumberFormat="0" applyFont="0" applyAlignment="0" applyProtection="0"/>
    <xf numFmtId="0" fontId="22" fillId="17" borderId="8" applyNumberFormat="0" applyAlignment="0" applyProtection="0"/>
    <xf numFmtId="9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Protection="1"/>
    <xf numFmtId="0" fontId="0" fillId="20" borderId="0" xfId="0" applyFill="1" applyBorder="1" applyProtection="1"/>
    <xf numFmtId="0" fontId="0" fillId="0" borderId="0" xfId="0" applyFill="1" applyBorder="1" applyProtection="1"/>
    <xf numFmtId="0" fontId="0" fillId="0" borderId="0" xfId="0" applyFill="1" applyAlignment="1" applyProtection="1"/>
    <xf numFmtId="0" fontId="0" fillId="0" borderId="0" xfId="0" applyNumberFormat="1" applyFill="1" applyBorder="1" applyProtection="1"/>
    <xf numFmtId="0" fontId="0" fillId="0" borderId="0" xfId="0" applyNumberFormat="1" applyProtection="1"/>
    <xf numFmtId="0" fontId="7" fillId="0" borderId="0" xfId="0" applyNumberFormat="1" applyFont="1" applyAlignment="1" applyProtection="1">
      <protection locked="0"/>
    </xf>
    <xf numFmtId="0" fontId="2" fillId="0" borderId="0" xfId="34" applyAlignment="1" applyProtection="1">
      <alignment horizontal="left"/>
    </xf>
    <xf numFmtId="0" fontId="4" fillId="20" borderId="0" xfId="34" applyNumberFormat="1" applyFont="1" applyFill="1" applyAlignment="1" applyProtection="1">
      <alignment horizontal="right"/>
      <protection locked="0"/>
    </xf>
    <xf numFmtId="0" fontId="6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/>
    <xf numFmtId="0" fontId="29" fillId="0" borderId="0" xfId="0" applyNumberFormat="1" applyFont="1" applyAlignment="1" applyProtection="1">
      <alignment vertical="center"/>
      <protection locked="0"/>
    </xf>
    <xf numFmtId="0" fontId="28" fillId="0" borderId="10" xfId="0" applyFont="1" applyFill="1" applyBorder="1" applyAlignment="1" applyProtection="1">
      <alignment vertical="center"/>
    </xf>
    <xf numFmtId="1" fontId="32" fillId="22" borderId="11" xfId="0" applyNumberFormat="1" applyFont="1" applyFill="1" applyBorder="1" applyAlignment="1" applyProtection="1">
      <alignment horizontal="center" vertical="center"/>
    </xf>
    <xf numFmtId="9" fontId="32" fillId="22" borderId="11" xfId="40" applyFont="1" applyFill="1" applyBorder="1" applyAlignment="1" applyProtection="1">
      <alignment horizontal="center" vertical="center"/>
    </xf>
    <xf numFmtId="1" fontId="32" fillId="0" borderId="11" xfId="0" applyNumberFormat="1" applyFont="1" applyBorder="1" applyAlignment="1" applyProtection="1">
      <alignment horizontal="center" vertical="center"/>
    </xf>
    <xf numFmtId="1" fontId="34" fillId="0" borderId="11" xfId="0" applyNumberFormat="1" applyFont="1" applyBorder="1" applyAlignment="1" applyProtection="1">
      <alignment horizontal="center" vertical="center"/>
    </xf>
    <xf numFmtId="0" fontId="28" fillId="0" borderId="10" xfId="0" applyFont="1" applyFill="1" applyBorder="1" applyAlignment="1" applyProtection="1">
      <alignment horizontal="left" vertical="center"/>
    </xf>
    <xf numFmtId="0" fontId="35" fillId="0" borderId="0" xfId="0" applyNumberFormat="1" applyFont="1" applyFill="1" applyBorder="1" applyAlignment="1" applyProtection="1">
      <alignment vertical="center"/>
      <protection locked="0"/>
    </xf>
    <xf numFmtId="0" fontId="28" fillId="0" borderId="10" xfId="0" applyFont="1" applyFill="1" applyBorder="1" applyAlignment="1" applyProtection="1">
      <alignment vertical="center" wrapText="1"/>
    </xf>
    <xf numFmtId="0" fontId="32" fillId="0" borderId="11" xfId="0" applyFont="1" applyFill="1" applyBorder="1" applyAlignment="1" applyProtection="1">
      <alignment horizontal="center" vertical="center"/>
    </xf>
    <xf numFmtId="0" fontId="28" fillId="0" borderId="10" xfId="0" applyFont="1" applyFill="1" applyBorder="1" applyAlignment="1" applyProtection="1">
      <alignment horizontal="left" vertical="center" wrapText="1" indent="1"/>
    </xf>
    <xf numFmtId="0" fontId="1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protection locked="0"/>
    </xf>
    <xf numFmtId="0" fontId="31" fillId="23" borderId="13" xfId="0" applyFont="1" applyFill="1" applyBorder="1" applyAlignment="1" applyProtection="1">
      <alignment vertical="center"/>
    </xf>
    <xf numFmtId="0" fontId="28" fillId="23" borderId="13" xfId="0" applyFont="1" applyFill="1" applyBorder="1" applyAlignment="1" applyProtection="1">
      <alignment vertical="center"/>
    </xf>
    <xf numFmtId="0" fontId="28" fillId="23" borderId="13" xfId="0" applyNumberFormat="1" applyFont="1" applyFill="1" applyBorder="1" applyAlignment="1" applyProtection="1">
      <alignment horizontal="center" vertical="center"/>
    </xf>
    <xf numFmtId="165" fontId="28" fillId="23" borderId="13" xfId="0" applyNumberFormat="1" applyFont="1" applyFill="1" applyBorder="1" applyAlignment="1" applyProtection="1">
      <alignment horizontal="right" vertical="center"/>
    </xf>
    <xf numFmtId="1" fontId="28" fillId="23" borderId="13" xfId="40" applyNumberFormat="1" applyFont="1" applyFill="1" applyBorder="1" applyAlignment="1" applyProtection="1">
      <alignment horizontal="center" vertical="center"/>
    </xf>
    <xf numFmtId="9" fontId="28" fillId="23" borderId="13" xfId="40" applyFont="1" applyFill="1" applyBorder="1" applyAlignment="1" applyProtection="1">
      <alignment horizontal="center" vertical="center"/>
    </xf>
    <xf numFmtId="1" fontId="28" fillId="23" borderId="13" xfId="0" applyNumberFormat="1" applyFont="1" applyFill="1" applyBorder="1" applyAlignment="1" applyProtection="1">
      <alignment horizontal="center" vertical="center"/>
    </xf>
    <xf numFmtId="1" fontId="33" fillId="23" borderId="13" xfId="0" applyNumberFormat="1" applyFont="1" applyFill="1" applyBorder="1" applyAlignment="1" applyProtection="1">
      <alignment horizontal="center" vertical="center"/>
    </xf>
    <xf numFmtId="0" fontId="28" fillId="23" borderId="13" xfId="0" applyFont="1" applyFill="1" applyBorder="1" applyAlignment="1" applyProtection="1">
      <alignment horizontal="left" vertical="center"/>
    </xf>
    <xf numFmtId="166" fontId="38" fillId="24" borderId="15" xfId="0" applyNumberFormat="1" applyFont="1" applyFill="1" applyBorder="1" applyAlignment="1" applyProtection="1">
      <alignment horizontal="center" vertical="center" shrinkToFit="1"/>
    </xf>
    <xf numFmtId="166" fontId="38" fillId="24" borderId="12" xfId="0" applyNumberFormat="1" applyFont="1" applyFill="1" applyBorder="1" applyAlignment="1" applyProtection="1">
      <alignment horizontal="center" vertical="center" shrinkToFit="1"/>
    </xf>
    <xf numFmtId="166" fontId="38" fillId="24" borderId="16" xfId="0" applyNumberFormat="1" applyFont="1" applyFill="1" applyBorder="1" applyAlignment="1" applyProtection="1">
      <alignment horizontal="center" vertical="center" shrinkToFit="1"/>
    </xf>
    <xf numFmtId="0" fontId="30" fillId="0" borderId="0" xfId="0" applyNumberFormat="1" applyFont="1" applyFill="1" applyBorder="1" applyProtection="1"/>
    <xf numFmtId="0" fontId="30" fillId="0" borderId="0" xfId="0" applyFont="1" applyFill="1" applyBorder="1" applyProtection="1"/>
    <xf numFmtId="0" fontId="41" fillId="25" borderId="18" xfId="0" applyNumberFormat="1" applyFont="1" applyFill="1" applyBorder="1" applyAlignment="1" applyProtection="1">
      <alignment horizontal="center" vertical="center" shrinkToFit="1"/>
    </xf>
    <xf numFmtId="0" fontId="41" fillId="25" borderId="19" xfId="0" applyNumberFormat="1" applyFont="1" applyFill="1" applyBorder="1" applyAlignment="1" applyProtection="1">
      <alignment horizontal="center" vertical="center" shrinkToFit="1"/>
    </xf>
    <xf numFmtId="0" fontId="41" fillId="25" borderId="20" xfId="0" applyNumberFormat="1" applyFont="1" applyFill="1" applyBorder="1" applyAlignment="1" applyProtection="1">
      <alignment horizontal="center" vertical="center" shrinkToFit="1"/>
    </xf>
    <xf numFmtId="0" fontId="36" fillId="0" borderId="0" xfId="0" applyFont="1" applyFill="1" applyBorder="1" applyProtection="1"/>
    <xf numFmtId="0" fontId="36" fillId="0" borderId="0" xfId="0" applyFont="1" applyFill="1" applyBorder="1" applyAlignment="1" applyProtection="1"/>
    <xf numFmtId="0" fontId="39" fillId="24" borderId="17" xfId="0" applyFont="1" applyFill="1" applyBorder="1" applyAlignment="1" applyProtection="1">
      <alignment horizontal="left" vertical="center"/>
    </xf>
    <xf numFmtId="0" fontId="39" fillId="24" borderId="17" xfId="0" applyFont="1" applyFill="1" applyBorder="1" applyAlignment="1" applyProtection="1">
      <alignment horizontal="center" vertical="center" wrapText="1"/>
    </xf>
    <xf numFmtId="0" fontId="40" fillId="24" borderId="17" xfId="0" applyNumberFormat="1" applyFont="1" applyFill="1" applyBorder="1" applyAlignment="1" applyProtection="1">
      <alignment horizontal="center" vertical="center" wrapText="1"/>
    </xf>
    <xf numFmtId="0" fontId="39" fillId="24" borderId="17" xfId="0" applyFont="1" applyFill="1" applyBorder="1" applyAlignment="1" applyProtection="1">
      <alignment horizontal="center" vertical="center"/>
    </xf>
    <xf numFmtId="0" fontId="30" fillId="0" borderId="21" xfId="0" applyNumberFormat="1" applyFont="1" applyFill="1" applyBorder="1" applyProtection="1"/>
    <xf numFmtId="0" fontId="30" fillId="0" borderId="22" xfId="0" applyFont="1" applyFill="1" applyBorder="1" applyAlignment="1" applyProtection="1">
      <alignment horizontal="right" vertical="center"/>
    </xf>
    <xf numFmtId="0" fontId="30" fillId="0" borderId="22" xfId="0" applyFont="1" applyFill="1" applyBorder="1" applyProtection="1"/>
    <xf numFmtId="0" fontId="30" fillId="0" borderId="23" xfId="0" applyNumberFormat="1" applyFont="1" applyFill="1" applyBorder="1" applyAlignment="1" applyProtection="1">
      <alignment horizontal="center" vertical="center"/>
      <protection locked="0"/>
    </xf>
    <xf numFmtId="0" fontId="30" fillId="0" borderId="28" xfId="0" applyNumberFormat="1" applyFont="1" applyFill="1" applyBorder="1" applyProtection="1"/>
    <xf numFmtId="0" fontId="30" fillId="0" borderId="0" xfId="0" applyFont="1" applyFill="1" applyBorder="1" applyAlignment="1" applyProtection="1">
      <alignment horizontal="right" vertical="center"/>
    </xf>
    <xf numFmtId="166" fontId="38" fillId="24" borderId="29" xfId="0" applyNumberFormat="1" applyFont="1" applyFill="1" applyBorder="1" applyAlignment="1" applyProtection="1">
      <alignment horizontal="center" vertical="center" shrinkToFit="1"/>
    </xf>
    <xf numFmtId="0" fontId="39" fillId="24" borderId="30" xfId="0" applyNumberFormat="1" applyFont="1" applyFill="1" applyBorder="1" applyAlignment="1" applyProtection="1">
      <alignment horizontal="left" vertical="center"/>
    </xf>
    <xf numFmtId="0" fontId="41" fillId="25" borderId="31" xfId="0" applyNumberFormat="1" applyFont="1" applyFill="1" applyBorder="1" applyAlignment="1" applyProtection="1">
      <alignment horizontal="center" vertical="center" shrinkToFit="1"/>
    </xf>
    <xf numFmtId="0" fontId="31" fillId="23" borderId="32" xfId="0" applyNumberFormat="1" applyFont="1" applyFill="1" applyBorder="1" applyAlignment="1" applyProtection="1">
      <alignment horizontal="left" vertical="center"/>
    </xf>
    <xf numFmtId="0" fontId="28" fillId="23" borderId="33" xfId="0" applyFont="1" applyFill="1" applyBorder="1" applyAlignment="1" applyProtection="1">
      <alignment horizontal="left" vertical="center"/>
    </xf>
    <xf numFmtId="0" fontId="28" fillId="0" borderId="34" xfId="0" applyNumberFormat="1" applyFont="1" applyFill="1" applyBorder="1" applyAlignment="1" applyProtection="1">
      <alignment horizontal="left" vertical="center"/>
    </xf>
    <xf numFmtId="0" fontId="28" fillId="0" borderId="35" xfId="0" applyFont="1" applyFill="1" applyBorder="1" applyAlignment="1" applyProtection="1">
      <alignment horizontal="left" vertical="center"/>
    </xf>
    <xf numFmtId="168" fontId="32" fillId="21" borderId="11" xfId="0" applyNumberFormat="1" applyFont="1" applyFill="1" applyBorder="1" applyAlignment="1" applyProtection="1">
      <alignment horizontal="center" vertical="center"/>
    </xf>
    <xf numFmtId="168" fontId="28" fillId="23" borderId="13" xfId="0" applyNumberFormat="1" applyFont="1" applyFill="1" applyBorder="1" applyAlignment="1" applyProtection="1">
      <alignment horizontal="center" vertical="center"/>
    </xf>
    <xf numFmtId="168" fontId="32" fillId="0" borderId="11" xfId="0" applyNumberFormat="1" applyFont="1" applyBorder="1" applyAlignment="1" applyProtection="1">
      <alignment horizontal="center" vertical="center"/>
    </xf>
    <xf numFmtId="0" fontId="28" fillId="0" borderId="10" xfId="0" applyFont="1" applyFill="1" applyBorder="1" applyAlignment="1" applyProtection="1">
      <alignment horizontal="center" vertical="center"/>
    </xf>
    <xf numFmtId="0" fontId="28" fillId="26" borderId="34" xfId="0" applyNumberFormat="1" applyFont="1" applyFill="1" applyBorder="1" applyAlignment="1" applyProtection="1">
      <alignment horizontal="left" vertical="center"/>
    </xf>
    <xf numFmtId="0" fontId="42" fillId="26" borderId="10" xfId="0" applyFont="1" applyFill="1" applyBorder="1" applyAlignment="1" applyProtection="1">
      <alignment vertical="center" wrapText="1"/>
    </xf>
    <xf numFmtId="0" fontId="28" fillId="26" borderId="10" xfId="0" applyFont="1" applyFill="1" applyBorder="1" applyAlignment="1" applyProtection="1">
      <alignment vertical="center"/>
    </xf>
    <xf numFmtId="0" fontId="32" fillId="26" borderId="11" xfId="0" applyFont="1" applyFill="1" applyBorder="1" applyAlignment="1" applyProtection="1">
      <alignment horizontal="center" vertical="center"/>
    </xf>
    <xf numFmtId="168" fontId="32" fillId="27" borderId="11" xfId="0" applyNumberFormat="1" applyFont="1" applyFill="1" applyBorder="1" applyAlignment="1" applyProtection="1">
      <alignment horizontal="center" vertical="center"/>
    </xf>
    <xf numFmtId="168" fontId="32" fillId="26" borderId="11" xfId="0" applyNumberFormat="1" applyFont="1" applyFill="1" applyBorder="1" applyAlignment="1" applyProtection="1">
      <alignment horizontal="center" vertical="center"/>
    </xf>
    <xf numFmtId="1" fontId="32" fillId="26" borderId="11" xfId="0" applyNumberFormat="1" applyFont="1" applyFill="1" applyBorder="1" applyAlignment="1" applyProtection="1">
      <alignment horizontal="center" vertical="center"/>
    </xf>
    <xf numFmtId="9" fontId="32" fillId="26" borderId="11" xfId="40" applyFont="1" applyFill="1" applyBorder="1" applyAlignment="1" applyProtection="1">
      <alignment horizontal="center" vertical="center"/>
    </xf>
    <xf numFmtId="1" fontId="34" fillId="26" borderId="11" xfId="0" applyNumberFormat="1" applyFont="1" applyFill="1" applyBorder="1" applyAlignment="1" applyProtection="1">
      <alignment horizontal="center" vertical="center"/>
    </xf>
    <xf numFmtId="0" fontId="28" fillId="26" borderId="10" xfId="0" applyFont="1" applyFill="1" applyBorder="1" applyAlignment="1" applyProtection="1">
      <alignment horizontal="left" vertical="center"/>
    </xf>
    <xf numFmtId="0" fontId="28" fillId="26" borderId="35" xfId="0" applyFont="1" applyFill="1" applyBorder="1" applyAlignment="1" applyProtection="1">
      <alignment horizontal="left" vertical="center"/>
    </xf>
    <xf numFmtId="9" fontId="28" fillId="26" borderId="10" xfId="0" applyNumberFormat="1" applyFont="1" applyFill="1" applyBorder="1" applyAlignment="1" applyProtection="1">
      <alignment horizontal="left" vertical="center"/>
    </xf>
    <xf numFmtId="168" fontId="32" fillId="0" borderId="11" xfId="0" applyNumberFormat="1" applyFont="1" applyFill="1" applyBorder="1" applyAlignment="1" applyProtection="1">
      <alignment horizontal="center" vertical="center"/>
    </xf>
    <xf numFmtId="1" fontId="32" fillId="0" borderId="11" xfId="0" applyNumberFormat="1" applyFont="1" applyFill="1" applyBorder="1" applyAlignment="1" applyProtection="1">
      <alignment horizontal="center" vertical="center"/>
    </xf>
    <xf numFmtId="9" fontId="32" fillId="0" borderId="11" xfId="40" applyFont="1" applyFill="1" applyBorder="1" applyAlignment="1" applyProtection="1">
      <alignment horizontal="center" vertical="center"/>
    </xf>
    <xf numFmtId="1" fontId="34" fillId="0" borderId="1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164" fontId="30" fillId="0" borderId="14" xfId="0" applyNumberFormat="1" applyFont="1" applyFill="1" applyBorder="1" applyAlignment="1" applyProtection="1">
      <alignment horizontal="center" vertical="center" shrinkToFit="1"/>
      <protection locked="0"/>
    </xf>
    <xf numFmtId="0" fontId="37" fillId="24" borderId="24" xfId="0" applyNumberFormat="1" applyFont="1" applyFill="1" applyBorder="1" applyAlignment="1" applyProtection="1">
      <alignment horizontal="center" vertical="center"/>
    </xf>
    <xf numFmtId="0" fontId="37" fillId="24" borderId="25" xfId="0" applyNumberFormat="1" applyFont="1" applyFill="1" applyBorder="1" applyAlignment="1" applyProtection="1">
      <alignment horizontal="center" vertical="center"/>
    </xf>
    <xf numFmtId="0" fontId="37" fillId="24" borderId="26" xfId="0" applyNumberFormat="1" applyFont="1" applyFill="1" applyBorder="1" applyAlignment="1" applyProtection="1">
      <alignment horizontal="center" vertical="center"/>
    </xf>
    <xf numFmtId="164" fontId="30" fillId="0" borderId="23" xfId="0" applyNumberFormat="1" applyFont="1" applyFill="1" applyBorder="1" applyAlignment="1" applyProtection="1">
      <alignment horizontal="center" vertical="center" shrinkToFit="1"/>
      <protection locked="0"/>
    </xf>
    <xf numFmtId="167" fontId="36" fillId="24" borderId="15" xfId="0" applyNumberFormat="1" applyFont="1" applyFill="1" applyBorder="1" applyAlignment="1" applyProtection="1">
      <alignment horizontal="center" vertical="center"/>
    </xf>
    <xf numFmtId="167" fontId="36" fillId="24" borderId="12" xfId="0" applyNumberFormat="1" applyFont="1" applyFill="1" applyBorder="1" applyAlignment="1" applyProtection="1">
      <alignment horizontal="center" vertical="center"/>
    </xf>
    <xf numFmtId="167" fontId="36" fillId="24" borderId="16" xfId="0" applyNumberFormat="1" applyFont="1" applyFill="1" applyBorder="1" applyAlignment="1" applyProtection="1">
      <alignment horizontal="center" vertical="center"/>
    </xf>
    <xf numFmtId="0" fontId="37" fillId="24" borderId="27" xfId="0" applyNumberFormat="1" applyFont="1" applyFill="1" applyBorder="1" applyAlignment="1" applyProtection="1">
      <alignment horizontal="center" vertical="center"/>
    </xf>
    <xf numFmtId="167" fontId="36" fillId="24" borderId="29" xfId="0" applyNumberFormat="1" applyFont="1" applyFill="1" applyBorder="1" applyAlignment="1" applyProtection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3" builtinId="11" customBuiltin="1"/>
    <cellStyle name="Calcul" xfId="26" builtinId="22" customBuiltin="1"/>
    <cellStyle name="Cellule liée" xfId="36" builtinId="24" customBuiltin="1"/>
    <cellStyle name="Commentaire" xfId="38" builtinId="10" customBuiltin="1"/>
    <cellStyle name="Entrée" xfId="35" builtinId="20" customBuiltin="1"/>
    <cellStyle name="Insatisfaisant" xfId="25" builtinId="27" customBuiltin="1"/>
    <cellStyle name="Lien hypertexte" xfId="34" builtinId="8"/>
    <cellStyle name="Neutre" xfId="37" builtinId="28" customBuiltin="1"/>
    <cellStyle name="Normal" xfId="0" builtinId="0"/>
    <cellStyle name="Pourcentage" xfId="40" builtinId="5"/>
    <cellStyle name="Satisfaisant" xfId="29" builtinId="26" customBuiltin="1"/>
    <cellStyle name="Sortie" xfId="39" builtinId="21" customBuiltin="1"/>
    <cellStyle name="Texte explicatif" xfId="28" builtinId="53" customBuiltin="1"/>
    <cellStyle name="Titre" xfId="41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2" builtinId="25" customBuiltin="1"/>
    <cellStyle name="Vérification" xfId="27" builtinId="23" customBuiltin="1"/>
  </cellStyles>
  <dxfs count="48">
    <dxf>
      <fill>
        <patternFill>
          <bgColor rgb="FF0070C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rgb="FF0070C0"/>
      </font>
      <numFmt numFmtId="2" formatCode="0.00"/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rgb="FF0070C0"/>
      </font>
      <numFmt numFmtId="2" formatCode="0.00"/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D6DCE3"/>
      <color rgb="FF232C34"/>
      <color rgb="FF465468"/>
      <color rgb="FF232B34"/>
      <color rgb="FF242B34"/>
      <color rgb="FFFFCCCC"/>
      <color rgb="FFFF9900"/>
      <color rgb="FF91D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H$4" horiz="1" max="100" min="1" page="0" val="42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368300</xdr:colOff>
      <xdr:row>5</xdr:row>
      <xdr:rowOff>142875</xdr:rowOff>
    </xdr:from>
    <xdr:to>
      <xdr:col>27</xdr:col>
      <xdr:colOff>31750</xdr:colOff>
      <xdr:row>10</xdr:row>
      <xdr:rowOff>80433</xdr:rowOff>
    </xdr:to>
    <xdr:sp macro="" textlink="">
      <xdr:nvSpPr>
        <xdr:cNvPr id="8236" name="Text Box 44" hidden="1">
          <a:extLst>
            <a:ext uri="{FF2B5EF4-FFF2-40B4-BE49-F238E27FC236}">
              <a16:creationId xmlns:a16="http://schemas.microsoft.com/office/drawing/2014/main" xmlns="" id="{00000000-0008-0000-0000-00002C200000}"/>
            </a:ext>
          </a:extLst>
        </xdr:cNvPr>
        <xdr:cNvSpPr txBox="1">
          <a:spLocks noChangeArrowheads="1"/>
        </xdr:cNvSpPr>
      </xdr:nvSpPr>
      <xdr:spPr bwMode="auto">
        <a:xfrm>
          <a:off x="4953000" y="1371600"/>
          <a:ext cx="3419475" cy="1104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BN26"/>
  <sheetViews>
    <sheetView showGridLines="0" tabSelected="1" zoomScaleNormal="100" workbookViewId="0">
      <pane ySplit="7" topLeftCell="A8" activePane="bottomLeft" state="frozen"/>
      <selection pane="bottomLeft" activeCell="H33" sqref="H33"/>
    </sheetView>
  </sheetViews>
  <sheetFormatPr baseColWidth="10" defaultColWidth="9.140625" defaultRowHeight="12.75" outlineLevelRow="1"/>
  <cols>
    <col min="1" max="1" width="6.85546875" style="5" customWidth="1"/>
    <col min="2" max="2" width="24.28515625" style="1" customWidth="1"/>
    <col min="3" max="3" width="7.7109375" style="1" customWidth="1"/>
    <col min="4" max="4" width="6.85546875" style="6" hidden="1" customWidth="1"/>
    <col min="5" max="6" width="12" style="1" customWidth="1"/>
    <col min="7" max="7" width="6" style="1" customWidth="1"/>
    <col min="8" max="8" width="6.7109375" style="1" customWidth="1"/>
    <col min="9" max="9" width="6.42578125" style="1" customWidth="1"/>
    <col min="10" max="10" width="1.85546875" style="1" customWidth="1"/>
    <col min="11" max="66" width="2.42578125" style="1" customWidth="1"/>
    <col min="67" max="16384" width="9.140625" style="3"/>
  </cols>
  <sheetData>
    <row r="1" spans="1:66" ht="30" customHeight="1">
      <c r="A1" s="19" t="s">
        <v>3</v>
      </c>
      <c r="B1" s="10"/>
      <c r="C1" s="10"/>
      <c r="D1" s="10"/>
      <c r="E1" s="10"/>
      <c r="F1" s="10"/>
      <c r="I1" s="23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</row>
    <row r="2" spans="1:66" ht="18" customHeight="1">
      <c r="A2" s="12"/>
      <c r="B2" s="7"/>
      <c r="C2" s="7"/>
      <c r="D2" s="9"/>
      <c r="E2" s="24"/>
      <c r="F2" s="24"/>
      <c r="H2" s="2"/>
    </row>
    <row r="3" spans="1:66" ht="14.25">
      <c r="A3" s="12"/>
      <c r="B3" s="11"/>
      <c r="C3" s="4"/>
      <c r="D3" s="4"/>
      <c r="E3" s="4"/>
      <c r="F3" s="4"/>
      <c r="G3" s="4"/>
      <c r="H3" s="2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66" s="42" customFormat="1" ht="17.25" customHeight="1">
      <c r="A4" s="48"/>
      <c r="B4" s="49" t="s">
        <v>4</v>
      </c>
      <c r="C4" s="86">
        <v>43101</v>
      </c>
      <c r="D4" s="86"/>
      <c r="E4" s="86"/>
      <c r="F4" s="50"/>
      <c r="G4" s="49" t="s">
        <v>12</v>
      </c>
      <c r="H4" s="51">
        <v>42</v>
      </c>
      <c r="I4" s="50"/>
      <c r="J4" s="50"/>
      <c r="K4" s="83" t="str">
        <f>"Week "&amp;(K6-($C$4-WEEKDAY($C$4,1)+2))/7+1</f>
        <v>Week 42</v>
      </c>
      <c r="L4" s="84"/>
      <c r="M4" s="84"/>
      <c r="N4" s="84"/>
      <c r="O4" s="84"/>
      <c r="P4" s="84"/>
      <c r="Q4" s="85"/>
      <c r="R4" s="83" t="str">
        <f>"Week "&amp;(R6-($C$4-WEEKDAY($C$4,1)+2))/7+1</f>
        <v>Week 43</v>
      </c>
      <c r="S4" s="84"/>
      <c r="T4" s="84"/>
      <c r="U4" s="84"/>
      <c r="V4" s="84"/>
      <c r="W4" s="84"/>
      <c r="X4" s="85"/>
      <c r="Y4" s="83" t="str">
        <f>"Week "&amp;(Y6-($C$4-WEEKDAY($C$4,1)+2))/7+1</f>
        <v>Week 44</v>
      </c>
      <c r="Z4" s="84"/>
      <c r="AA4" s="84"/>
      <c r="AB4" s="84"/>
      <c r="AC4" s="84"/>
      <c r="AD4" s="84"/>
      <c r="AE4" s="85"/>
      <c r="AF4" s="83" t="str">
        <f>"Week "&amp;(AF6-($C$4-WEEKDAY($C$4,1)+2))/7+1</f>
        <v>Week 45</v>
      </c>
      <c r="AG4" s="84"/>
      <c r="AH4" s="84"/>
      <c r="AI4" s="84"/>
      <c r="AJ4" s="84"/>
      <c r="AK4" s="84"/>
      <c r="AL4" s="85"/>
      <c r="AM4" s="83" t="str">
        <f>"Week "&amp;(AM6-($C$4-WEEKDAY($C$4,1)+2))/7+1</f>
        <v>Week 46</v>
      </c>
      <c r="AN4" s="84"/>
      <c r="AO4" s="84"/>
      <c r="AP4" s="84"/>
      <c r="AQ4" s="84"/>
      <c r="AR4" s="84"/>
      <c r="AS4" s="85"/>
      <c r="AT4" s="83" t="str">
        <f>"Week "&amp;(AT6-($C$4-WEEKDAY($C$4,1)+2))/7+1</f>
        <v>Week 47</v>
      </c>
      <c r="AU4" s="84"/>
      <c r="AV4" s="84"/>
      <c r="AW4" s="84"/>
      <c r="AX4" s="84"/>
      <c r="AY4" s="84"/>
      <c r="AZ4" s="85"/>
      <c r="BA4" s="83" t="str">
        <f>"Week "&amp;(BA6-($C$4-WEEKDAY($C$4,1)+2))/7+1</f>
        <v>Week 48</v>
      </c>
      <c r="BB4" s="84"/>
      <c r="BC4" s="84"/>
      <c r="BD4" s="84"/>
      <c r="BE4" s="84"/>
      <c r="BF4" s="84"/>
      <c r="BG4" s="85"/>
      <c r="BH4" s="83" t="str">
        <f>"Week "&amp;(BH6-($C$4-WEEKDAY($C$4,1)+2))/7+1</f>
        <v>Week 49</v>
      </c>
      <c r="BI4" s="84"/>
      <c r="BJ4" s="84"/>
      <c r="BK4" s="84"/>
      <c r="BL4" s="84"/>
      <c r="BM4" s="84"/>
      <c r="BN4" s="90"/>
    </row>
    <row r="5" spans="1:66" s="42" customFormat="1" ht="17.25" customHeight="1">
      <c r="A5" s="52"/>
      <c r="B5" s="53" t="s">
        <v>5</v>
      </c>
      <c r="C5" s="82"/>
      <c r="D5" s="82"/>
      <c r="E5" s="82"/>
      <c r="F5" s="38"/>
      <c r="G5" s="38"/>
      <c r="H5" s="38"/>
      <c r="I5" s="38"/>
      <c r="J5" s="38"/>
      <c r="K5" s="87">
        <f>K6</f>
        <v>43388</v>
      </c>
      <c r="L5" s="88"/>
      <c r="M5" s="88"/>
      <c r="N5" s="88"/>
      <c r="O5" s="88"/>
      <c r="P5" s="88"/>
      <c r="Q5" s="89"/>
      <c r="R5" s="87">
        <f>R6</f>
        <v>43395</v>
      </c>
      <c r="S5" s="88"/>
      <c r="T5" s="88"/>
      <c r="U5" s="88"/>
      <c r="V5" s="88"/>
      <c r="W5" s="88"/>
      <c r="X5" s="89"/>
      <c r="Y5" s="87">
        <f>Y6</f>
        <v>43402</v>
      </c>
      <c r="Z5" s="88"/>
      <c r="AA5" s="88"/>
      <c r="AB5" s="88"/>
      <c r="AC5" s="88"/>
      <c r="AD5" s="88"/>
      <c r="AE5" s="89"/>
      <c r="AF5" s="87">
        <f>AF6</f>
        <v>43409</v>
      </c>
      <c r="AG5" s="88"/>
      <c r="AH5" s="88"/>
      <c r="AI5" s="88"/>
      <c r="AJ5" s="88"/>
      <c r="AK5" s="88"/>
      <c r="AL5" s="89"/>
      <c r="AM5" s="87">
        <f>AM6</f>
        <v>43416</v>
      </c>
      <c r="AN5" s="88"/>
      <c r="AO5" s="88"/>
      <c r="AP5" s="88"/>
      <c r="AQ5" s="88"/>
      <c r="AR5" s="88"/>
      <c r="AS5" s="89"/>
      <c r="AT5" s="87">
        <f>AT6</f>
        <v>43423</v>
      </c>
      <c r="AU5" s="88"/>
      <c r="AV5" s="88"/>
      <c r="AW5" s="88"/>
      <c r="AX5" s="88"/>
      <c r="AY5" s="88"/>
      <c r="AZ5" s="89"/>
      <c r="BA5" s="87">
        <f>BA6</f>
        <v>43430</v>
      </c>
      <c r="BB5" s="88"/>
      <c r="BC5" s="88"/>
      <c r="BD5" s="88"/>
      <c r="BE5" s="88"/>
      <c r="BF5" s="88"/>
      <c r="BG5" s="89"/>
      <c r="BH5" s="87">
        <f>BH6</f>
        <v>43437</v>
      </c>
      <c r="BI5" s="88"/>
      <c r="BJ5" s="88"/>
      <c r="BK5" s="88"/>
      <c r="BL5" s="88"/>
      <c r="BM5" s="88"/>
      <c r="BN5" s="91"/>
    </row>
    <row r="6" spans="1:66" s="42" customFormat="1">
      <c r="A6" s="52"/>
      <c r="B6" s="38"/>
      <c r="C6" s="38"/>
      <c r="D6" s="37"/>
      <c r="E6" s="38"/>
      <c r="F6" s="38"/>
      <c r="G6" s="38"/>
      <c r="H6" s="38"/>
      <c r="I6" s="38"/>
      <c r="J6" s="38"/>
      <c r="K6" s="34">
        <f>C4-WEEKDAY(C4,1)+2+7*(H4-1)</f>
        <v>43388</v>
      </c>
      <c r="L6" s="35">
        <f t="shared" ref="L6:AQ6" si="0">K6+1</f>
        <v>43389</v>
      </c>
      <c r="M6" s="35">
        <f t="shared" si="0"/>
        <v>43390</v>
      </c>
      <c r="N6" s="35">
        <f t="shared" si="0"/>
        <v>43391</v>
      </c>
      <c r="O6" s="35">
        <f t="shared" si="0"/>
        <v>43392</v>
      </c>
      <c r="P6" s="35">
        <f t="shared" si="0"/>
        <v>43393</v>
      </c>
      <c r="Q6" s="36">
        <f t="shared" si="0"/>
        <v>43394</v>
      </c>
      <c r="R6" s="34">
        <f t="shared" si="0"/>
        <v>43395</v>
      </c>
      <c r="S6" s="35">
        <f t="shared" si="0"/>
        <v>43396</v>
      </c>
      <c r="T6" s="35">
        <f t="shared" si="0"/>
        <v>43397</v>
      </c>
      <c r="U6" s="35">
        <f t="shared" si="0"/>
        <v>43398</v>
      </c>
      <c r="V6" s="35">
        <f t="shared" si="0"/>
        <v>43399</v>
      </c>
      <c r="W6" s="35">
        <f t="shared" si="0"/>
        <v>43400</v>
      </c>
      <c r="X6" s="36">
        <f t="shared" si="0"/>
        <v>43401</v>
      </c>
      <c r="Y6" s="34">
        <f t="shared" si="0"/>
        <v>43402</v>
      </c>
      <c r="Z6" s="35">
        <f t="shared" si="0"/>
        <v>43403</v>
      </c>
      <c r="AA6" s="35">
        <f t="shared" si="0"/>
        <v>43404</v>
      </c>
      <c r="AB6" s="35">
        <f t="shared" si="0"/>
        <v>43405</v>
      </c>
      <c r="AC6" s="35">
        <f t="shared" si="0"/>
        <v>43406</v>
      </c>
      <c r="AD6" s="35">
        <f t="shared" si="0"/>
        <v>43407</v>
      </c>
      <c r="AE6" s="36">
        <f t="shared" si="0"/>
        <v>43408</v>
      </c>
      <c r="AF6" s="34">
        <f t="shared" si="0"/>
        <v>43409</v>
      </c>
      <c r="AG6" s="35">
        <f t="shared" si="0"/>
        <v>43410</v>
      </c>
      <c r="AH6" s="35">
        <f t="shared" si="0"/>
        <v>43411</v>
      </c>
      <c r="AI6" s="35">
        <f t="shared" si="0"/>
        <v>43412</v>
      </c>
      <c r="AJ6" s="35">
        <f t="shared" si="0"/>
        <v>43413</v>
      </c>
      <c r="AK6" s="35">
        <f t="shared" si="0"/>
        <v>43414</v>
      </c>
      <c r="AL6" s="36">
        <f t="shared" si="0"/>
        <v>43415</v>
      </c>
      <c r="AM6" s="34">
        <f t="shared" si="0"/>
        <v>43416</v>
      </c>
      <c r="AN6" s="35">
        <f t="shared" si="0"/>
        <v>43417</v>
      </c>
      <c r="AO6" s="35">
        <f t="shared" si="0"/>
        <v>43418</v>
      </c>
      <c r="AP6" s="35">
        <f t="shared" si="0"/>
        <v>43419</v>
      </c>
      <c r="AQ6" s="35">
        <f t="shared" si="0"/>
        <v>43420</v>
      </c>
      <c r="AR6" s="35">
        <f t="shared" ref="AR6:BN6" si="1">AQ6+1</f>
        <v>43421</v>
      </c>
      <c r="AS6" s="36">
        <f t="shared" si="1"/>
        <v>43422</v>
      </c>
      <c r="AT6" s="34">
        <f t="shared" si="1"/>
        <v>43423</v>
      </c>
      <c r="AU6" s="35">
        <f t="shared" si="1"/>
        <v>43424</v>
      </c>
      <c r="AV6" s="35">
        <f t="shared" si="1"/>
        <v>43425</v>
      </c>
      <c r="AW6" s="35">
        <f t="shared" si="1"/>
        <v>43426</v>
      </c>
      <c r="AX6" s="35">
        <f t="shared" si="1"/>
        <v>43427</v>
      </c>
      <c r="AY6" s="35">
        <f t="shared" si="1"/>
        <v>43428</v>
      </c>
      <c r="AZ6" s="36">
        <f t="shared" si="1"/>
        <v>43429</v>
      </c>
      <c r="BA6" s="34">
        <f t="shared" si="1"/>
        <v>43430</v>
      </c>
      <c r="BB6" s="35">
        <f t="shared" si="1"/>
        <v>43431</v>
      </c>
      <c r="BC6" s="35">
        <f t="shared" si="1"/>
        <v>43432</v>
      </c>
      <c r="BD6" s="35">
        <f t="shared" si="1"/>
        <v>43433</v>
      </c>
      <c r="BE6" s="35">
        <f t="shared" si="1"/>
        <v>43434</v>
      </c>
      <c r="BF6" s="35">
        <f t="shared" si="1"/>
        <v>43435</v>
      </c>
      <c r="BG6" s="36">
        <f t="shared" si="1"/>
        <v>43436</v>
      </c>
      <c r="BH6" s="34">
        <f t="shared" si="1"/>
        <v>43437</v>
      </c>
      <c r="BI6" s="35">
        <f t="shared" si="1"/>
        <v>43438</v>
      </c>
      <c r="BJ6" s="35">
        <f t="shared" si="1"/>
        <v>43439</v>
      </c>
      <c r="BK6" s="35">
        <f t="shared" si="1"/>
        <v>43440</v>
      </c>
      <c r="BL6" s="35">
        <f t="shared" si="1"/>
        <v>43441</v>
      </c>
      <c r="BM6" s="35">
        <f t="shared" si="1"/>
        <v>43442</v>
      </c>
      <c r="BN6" s="54">
        <f t="shared" si="1"/>
        <v>43443</v>
      </c>
    </row>
    <row r="7" spans="1:66" s="43" customFormat="1" ht="24.75" thickBot="1">
      <c r="A7" s="55" t="s">
        <v>9</v>
      </c>
      <c r="B7" s="44" t="s">
        <v>8</v>
      </c>
      <c r="C7" s="45" t="s">
        <v>0</v>
      </c>
      <c r="D7" s="46" t="s">
        <v>2</v>
      </c>
      <c r="E7" s="47" t="s">
        <v>6</v>
      </c>
      <c r="F7" s="47" t="s">
        <v>7</v>
      </c>
      <c r="G7" s="45" t="s">
        <v>11</v>
      </c>
      <c r="H7" s="45" t="s">
        <v>10</v>
      </c>
      <c r="I7" s="45" t="s">
        <v>1</v>
      </c>
      <c r="J7" s="45"/>
      <c r="K7" s="39" t="str">
        <f t="shared" ref="K7:AP7" si="2">CHOOSE(WEEKDAY(K6,1),"S","M","T","W","T","F","S")</f>
        <v>M</v>
      </c>
      <c r="L7" s="40" t="str">
        <f t="shared" si="2"/>
        <v>T</v>
      </c>
      <c r="M7" s="40" t="str">
        <f>CHOOSE(WEEKDAY(M6,1),"S","M","T","W","T","F","S")</f>
        <v>W</v>
      </c>
      <c r="N7" s="40" t="str">
        <f t="shared" si="2"/>
        <v>T</v>
      </c>
      <c r="O7" s="40" t="str">
        <f t="shared" si="2"/>
        <v>F</v>
      </c>
      <c r="P7" s="40" t="str">
        <f t="shared" si="2"/>
        <v>S</v>
      </c>
      <c r="Q7" s="41" t="str">
        <f t="shared" si="2"/>
        <v>S</v>
      </c>
      <c r="R7" s="39" t="str">
        <f t="shared" si="2"/>
        <v>M</v>
      </c>
      <c r="S7" s="40" t="str">
        <f t="shared" si="2"/>
        <v>T</v>
      </c>
      <c r="T7" s="40" t="str">
        <f t="shared" si="2"/>
        <v>W</v>
      </c>
      <c r="U7" s="40" t="str">
        <f t="shared" si="2"/>
        <v>T</v>
      </c>
      <c r="V7" s="40" t="str">
        <f t="shared" si="2"/>
        <v>F</v>
      </c>
      <c r="W7" s="40" t="str">
        <f t="shared" si="2"/>
        <v>S</v>
      </c>
      <c r="X7" s="41" t="str">
        <f t="shared" si="2"/>
        <v>S</v>
      </c>
      <c r="Y7" s="39" t="str">
        <f t="shared" si="2"/>
        <v>M</v>
      </c>
      <c r="Z7" s="40" t="str">
        <f t="shared" si="2"/>
        <v>T</v>
      </c>
      <c r="AA7" s="40" t="str">
        <f t="shared" si="2"/>
        <v>W</v>
      </c>
      <c r="AB7" s="40" t="str">
        <f t="shared" si="2"/>
        <v>T</v>
      </c>
      <c r="AC7" s="40" t="str">
        <f t="shared" si="2"/>
        <v>F</v>
      </c>
      <c r="AD7" s="40" t="str">
        <f t="shared" si="2"/>
        <v>S</v>
      </c>
      <c r="AE7" s="41" t="str">
        <f t="shared" si="2"/>
        <v>S</v>
      </c>
      <c r="AF7" s="39" t="str">
        <f t="shared" si="2"/>
        <v>M</v>
      </c>
      <c r="AG7" s="40" t="str">
        <f t="shared" si="2"/>
        <v>T</v>
      </c>
      <c r="AH7" s="40" t="str">
        <f t="shared" si="2"/>
        <v>W</v>
      </c>
      <c r="AI7" s="40" t="str">
        <f t="shared" si="2"/>
        <v>T</v>
      </c>
      <c r="AJ7" s="40" t="str">
        <f t="shared" si="2"/>
        <v>F</v>
      </c>
      <c r="AK7" s="40" t="str">
        <f t="shared" si="2"/>
        <v>S</v>
      </c>
      <c r="AL7" s="41" t="str">
        <f t="shared" si="2"/>
        <v>S</v>
      </c>
      <c r="AM7" s="39" t="str">
        <f t="shared" si="2"/>
        <v>M</v>
      </c>
      <c r="AN7" s="40" t="str">
        <f t="shared" si="2"/>
        <v>T</v>
      </c>
      <c r="AO7" s="40" t="str">
        <f t="shared" si="2"/>
        <v>W</v>
      </c>
      <c r="AP7" s="40" t="str">
        <f t="shared" si="2"/>
        <v>T</v>
      </c>
      <c r="AQ7" s="40" t="str">
        <f t="shared" ref="AQ7:BN7" si="3">CHOOSE(WEEKDAY(AQ6,1),"S","M","T","W","T","F","S")</f>
        <v>F</v>
      </c>
      <c r="AR7" s="40" t="str">
        <f t="shared" si="3"/>
        <v>S</v>
      </c>
      <c r="AS7" s="41" t="str">
        <f t="shared" si="3"/>
        <v>S</v>
      </c>
      <c r="AT7" s="39" t="str">
        <f t="shared" si="3"/>
        <v>M</v>
      </c>
      <c r="AU7" s="40" t="str">
        <f t="shared" si="3"/>
        <v>T</v>
      </c>
      <c r="AV7" s="40" t="str">
        <f t="shared" si="3"/>
        <v>W</v>
      </c>
      <c r="AW7" s="40" t="str">
        <f t="shared" si="3"/>
        <v>T</v>
      </c>
      <c r="AX7" s="40" t="str">
        <f t="shared" si="3"/>
        <v>F</v>
      </c>
      <c r="AY7" s="40" t="str">
        <f t="shared" si="3"/>
        <v>S</v>
      </c>
      <c r="AZ7" s="41" t="str">
        <f t="shared" si="3"/>
        <v>S</v>
      </c>
      <c r="BA7" s="39" t="str">
        <f t="shared" si="3"/>
        <v>M</v>
      </c>
      <c r="BB7" s="40" t="str">
        <f t="shared" si="3"/>
        <v>T</v>
      </c>
      <c r="BC7" s="40" t="str">
        <f t="shared" si="3"/>
        <v>W</v>
      </c>
      <c r="BD7" s="40" t="str">
        <f t="shared" si="3"/>
        <v>T</v>
      </c>
      <c r="BE7" s="40" t="str">
        <f t="shared" si="3"/>
        <v>F</v>
      </c>
      <c r="BF7" s="40" t="str">
        <f t="shared" si="3"/>
        <v>S</v>
      </c>
      <c r="BG7" s="41" t="str">
        <f t="shared" si="3"/>
        <v>S</v>
      </c>
      <c r="BH7" s="39" t="str">
        <f t="shared" si="3"/>
        <v>M</v>
      </c>
      <c r="BI7" s="40" t="str">
        <f t="shared" si="3"/>
        <v>T</v>
      </c>
      <c r="BJ7" s="40" t="str">
        <f t="shared" si="3"/>
        <v>W</v>
      </c>
      <c r="BK7" s="40" t="str">
        <f t="shared" si="3"/>
        <v>T</v>
      </c>
      <c r="BL7" s="40" t="str">
        <f t="shared" si="3"/>
        <v>F</v>
      </c>
      <c r="BM7" s="40" t="str">
        <f t="shared" si="3"/>
        <v>S</v>
      </c>
      <c r="BN7" s="56" t="str">
        <f t="shared" si="3"/>
        <v>S</v>
      </c>
    </row>
    <row r="8" spans="1:66" s="13" customFormat="1" ht="18">
      <c r="A8" s="57" t="str">
        <f>IF(ISERROR(VALUE(SUBSTITUTE(prevWBS,".",""))),"1",IF(ISERROR(FIND("`",SUBSTITUTE(prevWBS,".","`",1))),TEXT(VALUE(prevWBS)+1,"#"),TEXT(VALUE(LEFT(prevWBS,FIND("`",SUBSTITUTE(prevWBS,".","`",1))-1))+1,"#")))</f>
        <v>1</v>
      </c>
      <c r="B8" s="25" t="s">
        <v>13</v>
      </c>
      <c r="C8" s="26"/>
      <c r="D8" s="27"/>
      <c r="E8" s="28"/>
      <c r="F8" s="62" t="str">
        <f>IF(ISBLANK(E8)," - ",IF(G8=0,E8,E8+G8-1))</f>
        <v xml:space="preserve"> - </v>
      </c>
      <c r="G8" s="29"/>
      <c r="H8" s="30"/>
      <c r="I8" s="31" t="str">
        <f t="shared" ref="I8:I22" si="4">IF(OR(F8=0,E8=0)," - ",NETWORKDAYS(E8,F8))</f>
        <v xml:space="preserve"> - </v>
      </c>
      <c r="J8" s="32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58"/>
    </row>
    <row r="9" spans="1:66" s="13" customFormat="1" ht="18">
      <c r="A9" s="59" t="str">
        <f t="shared" ref="A9:A11" si="5"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1.1</v>
      </c>
      <c r="B9" s="20" t="s">
        <v>14</v>
      </c>
      <c r="D9" s="21"/>
      <c r="E9" s="77"/>
      <c r="F9" s="77" t="str">
        <f>IF(ISBLANK(E9)," - ",IF(G9=0,E9,E9+G9-1))</f>
        <v xml:space="preserve"> - </v>
      </c>
      <c r="G9" s="78">
        <v>5</v>
      </c>
      <c r="H9" s="79">
        <v>0.75</v>
      </c>
      <c r="I9" s="78" t="str">
        <f>IF(OR(F9=0,E9=0)," - ",NETWORKDAYS(E9,F9))</f>
        <v xml:space="preserve"> - </v>
      </c>
      <c r="J9" s="80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60"/>
    </row>
    <row r="10" spans="1:66" s="13" customFormat="1" ht="18">
      <c r="A10" s="59" t="str">
        <f t="shared" si="5"/>
        <v>1.2</v>
      </c>
      <c r="B10" s="20" t="s">
        <v>15</v>
      </c>
      <c r="D10" s="21"/>
      <c r="E10" s="61"/>
      <c r="F10" s="63" t="str">
        <f t="shared" ref="F10:F22" si="6">IF(ISBLANK(E10)," - ",IF(G10=0,E10,E10+G10-1))</f>
        <v xml:space="preserve"> - </v>
      </c>
      <c r="G10" s="14">
        <v>5</v>
      </c>
      <c r="H10" s="15">
        <v>0.6</v>
      </c>
      <c r="I10" s="16" t="str">
        <f t="shared" si="4"/>
        <v xml:space="preserve"> - </v>
      </c>
      <c r="J10" s="17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60"/>
    </row>
    <row r="11" spans="1:66" s="13" customFormat="1" ht="18">
      <c r="A11" s="65" t="str">
        <f t="shared" si="5"/>
        <v>1.3</v>
      </c>
      <c r="B11" s="66" t="s">
        <v>18</v>
      </c>
      <c r="C11" s="67"/>
      <c r="D11" s="68"/>
      <c r="E11" s="69"/>
      <c r="F11" s="70" t="str">
        <f>IF(ISBLANK(E11)," - ",IF(G11=0,E11,E11+G11-1))</f>
        <v xml:space="preserve"> - </v>
      </c>
      <c r="G11" s="71"/>
      <c r="H11" s="72"/>
      <c r="I11" s="71"/>
      <c r="J11" s="73"/>
      <c r="K11" s="74"/>
      <c r="L11" s="74"/>
      <c r="M11" s="76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5"/>
    </row>
    <row r="12" spans="1:66" s="13" customFormat="1" ht="18" outlineLevel="1">
      <c r="A12" s="59" t="str">
        <f t="shared" ref="A12:A16" si="7"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1.3.1</v>
      </c>
      <c r="B12" s="22" t="s">
        <v>19</v>
      </c>
      <c r="D12" s="21"/>
      <c r="E12" s="61">
        <v>43383</v>
      </c>
      <c r="F12" s="63">
        <f>IF(ISBLANK(E12)," - ",IF(G12=0,E12,E12+G12-1))</f>
        <v>43383</v>
      </c>
      <c r="G12" s="14">
        <v>1</v>
      </c>
      <c r="H12" s="15">
        <v>0.8</v>
      </c>
      <c r="I12" s="16">
        <f t="shared" si="4"/>
        <v>1</v>
      </c>
      <c r="J12" s="17"/>
      <c r="K12" s="18" t="str">
        <f t="shared" ref="K12:Z16" si="8">IF(AND(NOT(ISBLANK($E12)),$E12&lt;=K$6,$F12&gt;=K$6),1,"")</f>
        <v/>
      </c>
      <c r="L12" s="18" t="str">
        <f t="shared" si="8"/>
        <v/>
      </c>
      <c r="M12" s="18" t="str">
        <f t="shared" si="8"/>
        <v/>
      </c>
      <c r="N12" s="18" t="str">
        <f t="shared" si="8"/>
        <v/>
      </c>
      <c r="O12" s="18" t="str">
        <f t="shared" si="8"/>
        <v/>
      </c>
      <c r="P12" s="18" t="str">
        <f t="shared" si="8"/>
        <v/>
      </c>
      <c r="Q12" s="18" t="str">
        <f t="shared" si="8"/>
        <v/>
      </c>
      <c r="R12" s="18" t="str">
        <f t="shared" si="8"/>
        <v/>
      </c>
      <c r="S12" s="18" t="str">
        <f t="shared" si="8"/>
        <v/>
      </c>
      <c r="T12" s="18" t="str">
        <f t="shared" si="8"/>
        <v/>
      </c>
      <c r="U12" s="18" t="str">
        <f t="shared" si="8"/>
        <v/>
      </c>
      <c r="V12" s="18" t="str">
        <f t="shared" si="8"/>
        <v/>
      </c>
      <c r="W12" s="18" t="str">
        <f t="shared" si="8"/>
        <v/>
      </c>
      <c r="X12" s="18" t="str">
        <f t="shared" si="8"/>
        <v/>
      </c>
      <c r="Y12" s="18" t="str">
        <f t="shared" si="8"/>
        <v/>
      </c>
      <c r="Z12" s="18" t="str">
        <f t="shared" si="8"/>
        <v/>
      </c>
      <c r="AA12" s="18" t="str">
        <f t="shared" ref="AA12:BN12" si="9">IF(AND(NOT(ISBLANK($E12)),$E12&lt;=AA$6,$F12&gt;=AA$6),1,"")</f>
        <v/>
      </c>
      <c r="AB12" s="18" t="str">
        <f t="shared" si="9"/>
        <v/>
      </c>
      <c r="AC12" s="18" t="str">
        <f t="shared" si="9"/>
        <v/>
      </c>
      <c r="AD12" s="18" t="str">
        <f t="shared" si="9"/>
        <v/>
      </c>
      <c r="AE12" s="18" t="str">
        <f t="shared" si="9"/>
        <v/>
      </c>
      <c r="AF12" s="18" t="str">
        <f t="shared" si="9"/>
        <v/>
      </c>
      <c r="AG12" s="18" t="str">
        <f t="shared" si="9"/>
        <v/>
      </c>
      <c r="AH12" s="18" t="str">
        <f t="shared" si="9"/>
        <v/>
      </c>
      <c r="AI12" s="18" t="str">
        <f t="shared" si="9"/>
        <v/>
      </c>
      <c r="AJ12" s="18" t="str">
        <f t="shared" si="9"/>
        <v/>
      </c>
      <c r="AK12" s="18" t="str">
        <f t="shared" si="9"/>
        <v/>
      </c>
      <c r="AL12" s="18" t="str">
        <f t="shared" si="9"/>
        <v/>
      </c>
      <c r="AM12" s="18" t="str">
        <f t="shared" si="9"/>
        <v/>
      </c>
      <c r="AN12" s="18" t="str">
        <f t="shared" si="9"/>
        <v/>
      </c>
      <c r="AO12" s="18" t="str">
        <f t="shared" si="9"/>
        <v/>
      </c>
      <c r="AP12" s="18" t="str">
        <f t="shared" si="9"/>
        <v/>
      </c>
      <c r="AQ12" s="18" t="str">
        <f t="shared" si="9"/>
        <v/>
      </c>
      <c r="AR12" s="18" t="str">
        <f t="shared" si="9"/>
        <v/>
      </c>
      <c r="AS12" s="18" t="str">
        <f t="shared" si="9"/>
        <v/>
      </c>
      <c r="AT12" s="18" t="str">
        <f t="shared" si="9"/>
        <v/>
      </c>
      <c r="AU12" s="18" t="str">
        <f t="shared" si="9"/>
        <v/>
      </c>
      <c r="AV12" s="18" t="str">
        <f t="shared" si="9"/>
        <v/>
      </c>
      <c r="AW12" s="18" t="str">
        <f t="shared" si="9"/>
        <v/>
      </c>
      <c r="AX12" s="18" t="str">
        <f t="shared" si="9"/>
        <v/>
      </c>
      <c r="AY12" s="18" t="str">
        <f t="shared" si="9"/>
        <v/>
      </c>
      <c r="AZ12" s="18" t="str">
        <f t="shared" si="9"/>
        <v/>
      </c>
      <c r="BA12" s="18" t="str">
        <f t="shared" si="9"/>
        <v/>
      </c>
      <c r="BB12" s="18" t="str">
        <f t="shared" si="9"/>
        <v/>
      </c>
      <c r="BC12" s="18" t="str">
        <f t="shared" si="9"/>
        <v/>
      </c>
      <c r="BD12" s="18" t="str">
        <f t="shared" si="9"/>
        <v/>
      </c>
      <c r="BE12" s="18" t="str">
        <f t="shared" si="9"/>
        <v/>
      </c>
      <c r="BF12" s="18" t="str">
        <f t="shared" si="9"/>
        <v/>
      </c>
      <c r="BG12" s="18" t="str">
        <f t="shared" si="9"/>
        <v/>
      </c>
      <c r="BH12" s="18" t="str">
        <f t="shared" si="9"/>
        <v/>
      </c>
      <c r="BI12" s="18" t="str">
        <f t="shared" si="9"/>
        <v/>
      </c>
      <c r="BJ12" s="18" t="str">
        <f t="shared" si="9"/>
        <v/>
      </c>
      <c r="BK12" s="18" t="str">
        <f t="shared" si="9"/>
        <v/>
      </c>
      <c r="BL12" s="18" t="str">
        <f t="shared" si="9"/>
        <v/>
      </c>
      <c r="BM12" s="18" t="str">
        <f t="shared" si="9"/>
        <v/>
      </c>
      <c r="BN12" s="18" t="str">
        <f t="shared" si="9"/>
        <v/>
      </c>
    </row>
    <row r="13" spans="1:66" s="13" customFormat="1" ht="18" outlineLevel="1">
      <c r="A13" s="59" t="str">
        <f t="shared" si="7"/>
        <v>1.3.2</v>
      </c>
      <c r="B13" s="22" t="s">
        <v>20</v>
      </c>
      <c r="D13" s="21"/>
      <c r="E13" s="61">
        <v>43397</v>
      </c>
      <c r="F13" s="63">
        <f>IF(ISBLANK(E13)," - ",IF(G13=0,E13,E13+G13-1))</f>
        <v>43397</v>
      </c>
      <c r="G13" s="14">
        <v>1</v>
      </c>
      <c r="H13" s="15">
        <v>0</v>
      </c>
      <c r="I13" s="16">
        <f t="shared" si="4"/>
        <v>1</v>
      </c>
      <c r="J13" s="17"/>
      <c r="K13" s="18" t="str">
        <f t="shared" si="8"/>
        <v/>
      </c>
      <c r="L13" s="18" t="str">
        <f t="shared" si="8"/>
        <v/>
      </c>
      <c r="M13" s="18" t="str">
        <f t="shared" si="8"/>
        <v/>
      </c>
      <c r="N13" s="18" t="str">
        <f t="shared" si="8"/>
        <v/>
      </c>
      <c r="O13" s="18" t="str">
        <f t="shared" si="8"/>
        <v/>
      </c>
      <c r="P13" s="18" t="str">
        <f t="shared" si="8"/>
        <v/>
      </c>
      <c r="Q13" s="18" t="str">
        <f t="shared" si="8"/>
        <v/>
      </c>
      <c r="R13" s="18" t="str">
        <f t="shared" si="8"/>
        <v/>
      </c>
      <c r="S13" s="18" t="str">
        <f t="shared" si="8"/>
        <v/>
      </c>
      <c r="T13" s="18">
        <f t="shared" si="8"/>
        <v>1</v>
      </c>
      <c r="U13" s="18" t="str">
        <f t="shared" ref="U13:BN16" si="10">IF(AND(NOT(ISBLANK($E13)),$E13&lt;=U$6,$F13&gt;=U$6),1,"")</f>
        <v/>
      </c>
      <c r="V13" s="18" t="str">
        <f t="shared" si="10"/>
        <v/>
      </c>
      <c r="W13" s="18" t="str">
        <f t="shared" si="10"/>
        <v/>
      </c>
      <c r="X13" s="18" t="str">
        <f t="shared" si="10"/>
        <v/>
      </c>
      <c r="Y13" s="18" t="str">
        <f t="shared" si="10"/>
        <v/>
      </c>
      <c r="Z13" s="18" t="str">
        <f t="shared" si="10"/>
        <v/>
      </c>
      <c r="AA13" s="18" t="str">
        <f t="shared" si="10"/>
        <v/>
      </c>
      <c r="AB13" s="18" t="str">
        <f t="shared" si="10"/>
        <v/>
      </c>
      <c r="AC13" s="18" t="str">
        <f t="shared" si="10"/>
        <v/>
      </c>
      <c r="AD13" s="18" t="str">
        <f t="shared" si="10"/>
        <v/>
      </c>
      <c r="AE13" s="18" t="str">
        <f t="shared" si="10"/>
        <v/>
      </c>
      <c r="AF13" s="18" t="str">
        <f t="shared" si="10"/>
        <v/>
      </c>
      <c r="AG13" s="18" t="str">
        <f t="shared" si="10"/>
        <v/>
      </c>
      <c r="AH13" s="18" t="str">
        <f t="shared" si="10"/>
        <v/>
      </c>
      <c r="AI13" s="18" t="str">
        <f t="shared" si="10"/>
        <v/>
      </c>
      <c r="AJ13" s="18" t="str">
        <f t="shared" si="10"/>
        <v/>
      </c>
      <c r="AK13" s="18" t="str">
        <f t="shared" si="10"/>
        <v/>
      </c>
      <c r="AL13" s="18" t="str">
        <f t="shared" si="10"/>
        <v/>
      </c>
      <c r="AM13" s="18" t="str">
        <f t="shared" si="10"/>
        <v/>
      </c>
      <c r="AN13" s="18" t="str">
        <f t="shared" si="10"/>
        <v/>
      </c>
      <c r="AO13" s="18" t="str">
        <f t="shared" si="10"/>
        <v/>
      </c>
      <c r="AP13" s="18" t="str">
        <f t="shared" si="10"/>
        <v/>
      </c>
      <c r="AQ13" s="18" t="str">
        <f t="shared" si="10"/>
        <v/>
      </c>
      <c r="AR13" s="18" t="str">
        <f t="shared" si="10"/>
        <v/>
      </c>
      <c r="AS13" s="18" t="str">
        <f t="shared" si="10"/>
        <v/>
      </c>
      <c r="AT13" s="18" t="str">
        <f t="shared" si="10"/>
        <v/>
      </c>
      <c r="AU13" s="18" t="str">
        <f t="shared" si="10"/>
        <v/>
      </c>
      <c r="AV13" s="18" t="str">
        <f t="shared" si="10"/>
        <v/>
      </c>
      <c r="AW13" s="18" t="str">
        <f t="shared" si="10"/>
        <v/>
      </c>
      <c r="AX13" s="18" t="str">
        <f t="shared" si="10"/>
        <v/>
      </c>
      <c r="AY13" s="18" t="str">
        <f t="shared" si="10"/>
        <v/>
      </c>
      <c r="AZ13" s="18" t="str">
        <f t="shared" si="10"/>
        <v/>
      </c>
      <c r="BA13" s="18" t="str">
        <f t="shared" si="10"/>
        <v/>
      </c>
      <c r="BB13" s="18" t="str">
        <f t="shared" si="10"/>
        <v/>
      </c>
      <c r="BC13" s="18" t="str">
        <f t="shared" si="10"/>
        <v/>
      </c>
      <c r="BD13" s="18" t="str">
        <f t="shared" si="10"/>
        <v/>
      </c>
      <c r="BE13" s="18" t="str">
        <f t="shared" si="10"/>
        <v/>
      </c>
      <c r="BF13" s="18" t="str">
        <f t="shared" si="10"/>
        <v/>
      </c>
      <c r="BG13" s="18" t="str">
        <f t="shared" si="10"/>
        <v/>
      </c>
      <c r="BH13" s="18" t="str">
        <f t="shared" si="10"/>
        <v/>
      </c>
      <c r="BI13" s="18" t="str">
        <f t="shared" si="10"/>
        <v/>
      </c>
      <c r="BJ13" s="18" t="str">
        <f t="shared" si="10"/>
        <v/>
      </c>
      <c r="BK13" s="18" t="str">
        <f t="shared" si="10"/>
        <v/>
      </c>
      <c r="BL13" s="18" t="str">
        <f t="shared" si="10"/>
        <v/>
      </c>
      <c r="BM13" s="18" t="str">
        <f t="shared" si="10"/>
        <v/>
      </c>
      <c r="BN13" s="18" t="str">
        <f t="shared" si="10"/>
        <v/>
      </c>
    </row>
    <row r="14" spans="1:66" s="13" customFormat="1" ht="18" outlineLevel="1">
      <c r="A14" s="59" t="str">
        <f t="shared" si="7"/>
        <v>1.3.3</v>
      </c>
      <c r="B14" s="22" t="s">
        <v>21</v>
      </c>
      <c r="D14" s="21"/>
      <c r="E14" s="61">
        <v>43412</v>
      </c>
      <c r="F14" s="63">
        <f>IF(ISBLANK(E14)," - ",IF(G14=0,E14,E14+G14-1))</f>
        <v>43412</v>
      </c>
      <c r="G14" s="14">
        <v>1</v>
      </c>
      <c r="H14" s="15">
        <v>0</v>
      </c>
      <c r="I14" s="16">
        <f t="shared" si="4"/>
        <v>1</v>
      </c>
      <c r="J14" s="17"/>
      <c r="K14" s="18" t="str">
        <f t="shared" si="8"/>
        <v/>
      </c>
      <c r="L14" s="18" t="str">
        <f t="shared" si="8"/>
        <v/>
      </c>
      <c r="M14" s="18" t="str">
        <f t="shared" si="8"/>
        <v/>
      </c>
      <c r="N14" s="18" t="str">
        <f t="shared" si="8"/>
        <v/>
      </c>
      <c r="O14" s="18" t="str">
        <f t="shared" si="8"/>
        <v/>
      </c>
      <c r="P14" s="18" t="str">
        <f t="shared" si="8"/>
        <v/>
      </c>
      <c r="Q14" s="18" t="str">
        <f t="shared" si="8"/>
        <v/>
      </c>
      <c r="R14" s="18" t="str">
        <f t="shared" si="8"/>
        <v/>
      </c>
      <c r="S14" s="18" t="str">
        <f t="shared" si="8"/>
        <v/>
      </c>
      <c r="T14" s="18" t="str">
        <f t="shared" ref="T14:T16" si="11">IF(AND(NOT(ISBLANK($E14)),$E14&lt;=T$6,$F14&gt;=T$6),1,"")</f>
        <v/>
      </c>
      <c r="U14" s="18" t="str">
        <f t="shared" si="10"/>
        <v/>
      </c>
      <c r="V14" s="18" t="str">
        <f t="shared" si="10"/>
        <v/>
      </c>
      <c r="W14" s="18" t="str">
        <f t="shared" si="10"/>
        <v/>
      </c>
      <c r="X14" s="18" t="str">
        <f t="shared" si="10"/>
        <v/>
      </c>
      <c r="Y14" s="18" t="str">
        <f t="shared" si="10"/>
        <v/>
      </c>
      <c r="Z14" s="18" t="str">
        <f t="shared" si="10"/>
        <v/>
      </c>
      <c r="AA14" s="18" t="str">
        <f t="shared" si="10"/>
        <v/>
      </c>
      <c r="AB14" s="18" t="str">
        <f t="shared" si="10"/>
        <v/>
      </c>
      <c r="AC14" s="18" t="str">
        <f t="shared" si="10"/>
        <v/>
      </c>
      <c r="AD14" s="18" t="str">
        <f t="shared" si="10"/>
        <v/>
      </c>
      <c r="AE14" s="18" t="str">
        <f t="shared" si="10"/>
        <v/>
      </c>
      <c r="AF14" s="18" t="str">
        <f t="shared" si="10"/>
        <v/>
      </c>
      <c r="AG14" s="18" t="str">
        <f t="shared" si="10"/>
        <v/>
      </c>
      <c r="AH14" s="18" t="str">
        <f t="shared" si="10"/>
        <v/>
      </c>
      <c r="AI14" s="18">
        <f t="shared" si="10"/>
        <v>1</v>
      </c>
      <c r="AJ14" s="18" t="str">
        <f t="shared" si="10"/>
        <v/>
      </c>
      <c r="AK14" s="18" t="str">
        <f t="shared" si="10"/>
        <v/>
      </c>
      <c r="AL14" s="18" t="str">
        <f t="shared" si="10"/>
        <v/>
      </c>
      <c r="AM14" s="18" t="str">
        <f t="shared" si="10"/>
        <v/>
      </c>
      <c r="AN14" s="18" t="str">
        <f t="shared" si="10"/>
        <v/>
      </c>
      <c r="AO14" s="18" t="str">
        <f t="shared" si="10"/>
        <v/>
      </c>
      <c r="AP14" s="18" t="str">
        <f t="shared" si="10"/>
        <v/>
      </c>
      <c r="AQ14" s="18" t="str">
        <f t="shared" si="10"/>
        <v/>
      </c>
      <c r="AR14" s="18" t="str">
        <f t="shared" si="10"/>
        <v/>
      </c>
      <c r="AS14" s="18" t="str">
        <f t="shared" si="10"/>
        <v/>
      </c>
      <c r="AT14" s="18" t="str">
        <f t="shared" si="10"/>
        <v/>
      </c>
      <c r="AU14" s="18" t="str">
        <f t="shared" si="10"/>
        <v/>
      </c>
      <c r="AV14" s="18" t="str">
        <f t="shared" si="10"/>
        <v/>
      </c>
      <c r="AW14" s="18" t="str">
        <f t="shared" si="10"/>
        <v/>
      </c>
      <c r="AX14" s="18" t="str">
        <f t="shared" si="10"/>
        <v/>
      </c>
      <c r="AY14" s="18" t="str">
        <f t="shared" si="10"/>
        <v/>
      </c>
      <c r="AZ14" s="18" t="str">
        <f t="shared" si="10"/>
        <v/>
      </c>
      <c r="BA14" s="18" t="str">
        <f t="shared" si="10"/>
        <v/>
      </c>
      <c r="BB14" s="18" t="str">
        <f t="shared" si="10"/>
        <v/>
      </c>
      <c r="BC14" s="18" t="str">
        <f t="shared" si="10"/>
        <v/>
      </c>
      <c r="BD14" s="18" t="str">
        <f t="shared" si="10"/>
        <v/>
      </c>
      <c r="BE14" s="18" t="str">
        <f t="shared" si="10"/>
        <v/>
      </c>
      <c r="BF14" s="18" t="str">
        <f t="shared" si="10"/>
        <v/>
      </c>
      <c r="BG14" s="18" t="str">
        <f t="shared" si="10"/>
        <v/>
      </c>
      <c r="BH14" s="18" t="str">
        <f t="shared" si="10"/>
        <v/>
      </c>
      <c r="BI14" s="18" t="str">
        <f t="shared" si="10"/>
        <v/>
      </c>
      <c r="BJ14" s="18" t="str">
        <f t="shared" si="10"/>
        <v/>
      </c>
      <c r="BK14" s="18" t="str">
        <f t="shared" si="10"/>
        <v/>
      </c>
      <c r="BL14" s="18" t="str">
        <f t="shared" si="10"/>
        <v/>
      </c>
      <c r="BM14" s="18" t="str">
        <f t="shared" si="10"/>
        <v/>
      </c>
      <c r="BN14" s="18" t="str">
        <f t="shared" si="10"/>
        <v/>
      </c>
    </row>
    <row r="15" spans="1:66" s="13" customFormat="1" ht="18" outlineLevel="1">
      <c r="A15" s="59" t="str">
        <f t="shared" si="7"/>
        <v>1.3.4</v>
      </c>
      <c r="B15" s="22" t="s">
        <v>22</v>
      </c>
      <c r="D15" s="21"/>
      <c r="E15" s="61">
        <v>43425</v>
      </c>
      <c r="F15" s="63">
        <f>IF(ISBLANK(E15)," - ",IF(G15=0,E15,E15+G15-1))</f>
        <v>43425</v>
      </c>
      <c r="G15" s="14">
        <v>1</v>
      </c>
      <c r="H15" s="15">
        <v>0</v>
      </c>
      <c r="I15" s="16">
        <f t="shared" si="4"/>
        <v>1</v>
      </c>
      <c r="J15" s="17"/>
      <c r="K15" s="18" t="str">
        <f t="shared" si="8"/>
        <v/>
      </c>
      <c r="L15" s="18" t="str">
        <f t="shared" si="8"/>
        <v/>
      </c>
      <c r="M15" s="18" t="str">
        <f t="shared" si="8"/>
        <v/>
      </c>
      <c r="N15" s="18" t="str">
        <f t="shared" si="8"/>
        <v/>
      </c>
      <c r="O15" s="18" t="str">
        <f t="shared" si="8"/>
        <v/>
      </c>
      <c r="P15" s="18" t="str">
        <f t="shared" si="8"/>
        <v/>
      </c>
      <c r="Q15" s="18" t="str">
        <f t="shared" si="8"/>
        <v/>
      </c>
      <c r="R15" s="18" t="str">
        <f t="shared" si="8"/>
        <v/>
      </c>
      <c r="S15" s="18" t="str">
        <f t="shared" si="8"/>
        <v/>
      </c>
      <c r="T15" s="18" t="str">
        <f t="shared" si="11"/>
        <v/>
      </c>
      <c r="U15" s="18" t="str">
        <f t="shared" si="10"/>
        <v/>
      </c>
      <c r="V15" s="18" t="str">
        <f t="shared" si="10"/>
        <v/>
      </c>
      <c r="W15" s="18" t="str">
        <f t="shared" si="10"/>
        <v/>
      </c>
      <c r="X15" s="18" t="str">
        <f t="shared" si="10"/>
        <v/>
      </c>
      <c r="Y15" s="18" t="str">
        <f t="shared" si="10"/>
        <v/>
      </c>
      <c r="Z15" s="18" t="str">
        <f t="shared" si="10"/>
        <v/>
      </c>
      <c r="AA15" s="18" t="str">
        <f t="shared" si="10"/>
        <v/>
      </c>
      <c r="AB15" s="18" t="str">
        <f t="shared" si="10"/>
        <v/>
      </c>
      <c r="AC15" s="18" t="str">
        <f t="shared" si="10"/>
        <v/>
      </c>
      <c r="AD15" s="18" t="str">
        <f t="shared" si="10"/>
        <v/>
      </c>
      <c r="AE15" s="18" t="str">
        <f t="shared" si="10"/>
        <v/>
      </c>
      <c r="AF15" s="18" t="str">
        <f t="shared" si="10"/>
        <v/>
      </c>
      <c r="AG15" s="18" t="str">
        <f t="shared" si="10"/>
        <v/>
      </c>
      <c r="AH15" s="18" t="str">
        <f t="shared" si="10"/>
        <v/>
      </c>
      <c r="AI15" s="18" t="str">
        <f t="shared" si="10"/>
        <v/>
      </c>
      <c r="AJ15" s="18" t="str">
        <f t="shared" si="10"/>
        <v/>
      </c>
      <c r="AK15" s="18" t="str">
        <f t="shared" si="10"/>
        <v/>
      </c>
      <c r="AL15" s="18" t="str">
        <f t="shared" si="10"/>
        <v/>
      </c>
      <c r="AM15" s="18" t="str">
        <f t="shared" si="10"/>
        <v/>
      </c>
      <c r="AN15" s="18" t="str">
        <f t="shared" si="10"/>
        <v/>
      </c>
      <c r="AO15" s="18" t="str">
        <f t="shared" si="10"/>
        <v/>
      </c>
      <c r="AP15" s="18" t="str">
        <f t="shared" si="10"/>
        <v/>
      </c>
      <c r="AQ15" s="18" t="str">
        <f t="shared" si="10"/>
        <v/>
      </c>
      <c r="AR15" s="18" t="str">
        <f t="shared" si="10"/>
        <v/>
      </c>
      <c r="AS15" s="18" t="str">
        <f t="shared" si="10"/>
        <v/>
      </c>
      <c r="AT15" s="18" t="str">
        <f t="shared" si="10"/>
        <v/>
      </c>
      <c r="AU15" s="18" t="str">
        <f t="shared" si="10"/>
        <v/>
      </c>
      <c r="AV15" s="18">
        <f t="shared" si="10"/>
        <v>1</v>
      </c>
      <c r="AW15" s="18" t="str">
        <f t="shared" si="10"/>
        <v/>
      </c>
      <c r="AX15" s="18" t="str">
        <f t="shared" si="10"/>
        <v/>
      </c>
      <c r="AY15" s="18" t="str">
        <f t="shared" si="10"/>
        <v/>
      </c>
      <c r="AZ15" s="18" t="str">
        <f t="shared" si="10"/>
        <v/>
      </c>
      <c r="BA15" s="18" t="str">
        <f t="shared" si="10"/>
        <v/>
      </c>
      <c r="BB15" s="18" t="str">
        <f t="shared" si="10"/>
        <v/>
      </c>
      <c r="BC15" s="18" t="str">
        <f t="shared" si="10"/>
        <v/>
      </c>
      <c r="BD15" s="18" t="str">
        <f t="shared" si="10"/>
        <v/>
      </c>
      <c r="BE15" s="18" t="str">
        <f t="shared" si="10"/>
        <v/>
      </c>
      <c r="BF15" s="18" t="str">
        <f t="shared" si="10"/>
        <v/>
      </c>
      <c r="BG15" s="18" t="str">
        <f t="shared" si="10"/>
        <v/>
      </c>
      <c r="BH15" s="18" t="str">
        <f t="shared" si="10"/>
        <v/>
      </c>
      <c r="BI15" s="18" t="str">
        <f t="shared" si="10"/>
        <v/>
      </c>
      <c r="BJ15" s="18" t="str">
        <f t="shared" si="10"/>
        <v/>
      </c>
      <c r="BK15" s="18" t="str">
        <f t="shared" si="10"/>
        <v/>
      </c>
      <c r="BL15" s="18" t="str">
        <f t="shared" si="10"/>
        <v/>
      </c>
      <c r="BM15" s="18" t="str">
        <f t="shared" si="10"/>
        <v/>
      </c>
      <c r="BN15" s="18" t="str">
        <f t="shared" si="10"/>
        <v/>
      </c>
    </row>
    <row r="16" spans="1:66" s="13" customFormat="1" ht="18" outlineLevel="1">
      <c r="A16" s="59" t="str">
        <f t="shared" si="7"/>
        <v>1.3.5</v>
      </c>
      <c r="B16" s="22" t="s">
        <v>23</v>
      </c>
      <c r="D16" s="21"/>
      <c r="E16" s="61">
        <v>43440</v>
      </c>
      <c r="F16" s="63">
        <f t="shared" ref="F16" si="12">IF(ISBLANK(E16)," - ",IF(G16=0,E16,E16+G16-1))</f>
        <v>43440</v>
      </c>
      <c r="G16" s="14">
        <v>1</v>
      </c>
      <c r="H16" s="15">
        <v>0</v>
      </c>
      <c r="I16" s="16">
        <f t="shared" si="4"/>
        <v>1</v>
      </c>
      <c r="J16" s="17"/>
      <c r="K16" s="18" t="str">
        <f t="shared" si="8"/>
        <v/>
      </c>
      <c r="L16" s="18" t="str">
        <f t="shared" si="8"/>
        <v/>
      </c>
      <c r="M16" s="18" t="str">
        <f t="shared" si="8"/>
        <v/>
      </c>
      <c r="N16" s="18" t="str">
        <f t="shared" si="8"/>
        <v/>
      </c>
      <c r="O16" s="18" t="str">
        <f t="shared" si="8"/>
        <v/>
      </c>
      <c r="P16" s="18" t="str">
        <f t="shared" si="8"/>
        <v/>
      </c>
      <c r="Q16" s="18" t="str">
        <f t="shared" si="8"/>
        <v/>
      </c>
      <c r="R16" s="18" t="str">
        <f t="shared" si="8"/>
        <v/>
      </c>
      <c r="S16" s="18" t="str">
        <f t="shared" si="8"/>
        <v/>
      </c>
      <c r="T16" s="18" t="str">
        <f t="shared" si="11"/>
        <v/>
      </c>
      <c r="U16" s="18" t="str">
        <f t="shared" si="10"/>
        <v/>
      </c>
      <c r="V16" s="18" t="str">
        <f t="shared" si="10"/>
        <v/>
      </c>
      <c r="W16" s="18" t="str">
        <f t="shared" si="10"/>
        <v/>
      </c>
      <c r="X16" s="18" t="str">
        <f t="shared" si="10"/>
        <v/>
      </c>
      <c r="Y16" s="18" t="str">
        <f t="shared" si="10"/>
        <v/>
      </c>
      <c r="Z16" s="18" t="str">
        <f t="shared" si="10"/>
        <v/>
      </c>
      <c r="AA16" s="18" t="str">
        <f t="shared" si="10"/>
        <v/>
      </c>
      <c r="AB16" s="18" t="str">
        <f t="shared" si="10"/>
        <v/>
      </c>
      <c r="AC16" s="18" t="str">
        <f t="shared" si="10"/>
        <v/>
      </c>
      <c r="AD16" s="18" t="str">
        <f t="shared" si="10"/>
        <v/>
      </c>
      <c r="AE16" s="18" t="str">
        <f t="shared" si="10"/>
        <v/>
      </c>
      <c r="AF16" s="18" t="str">
        <f t="shared" si="10"/>
        <v/>
      </c>
      <c r="AG16" s="18" t="str">
        <f t="shared" si="10"/>
        <v/>
      </c>
      <c r="AH16" s="18" t="str">
        <f t="shared" si="10"/>
        <v/>
      </c>
      <c r="AI16" s="18" t="str">
        <f t="shared" si="10"/>
        <v/>
      </c>
      <c r="AJ16" s="18" t="str">
        <f t="shared" si="10"/>
        <v/>
      </c>
      <c r="AK16" s="18" t="str">
        <f t="shared" si="10"/>
        <v/>
      </c>
      <c r="AL16" s="18" t="str">
        <f t="shared" si="10"/>
        <v/>
      </c>
      <c r="AM16" s="18" t="str">
        <f t="shared" si="10"/>
        <v/>
      </c>
      <c r="AN16" s="18" t="str">
        <f t="shared" si="10"/>
        <v/>
      </c>
      <c r="AO16" s="18" t="str">
        <f t="shared" si="10"/>
        <v/>
      </c>
      <c r="AP16" s="18" t="str">
        <f t="shared" si="10"/>
        <v/>
      </c>
      <c r="AQ16" s="18" t="str">
        <f t="shared" si="10"/>
        <v/>
      </c>
      <c r="AR16" s="18" t="str">
        <f t="shared" si="10"/>
        <v/>
      </c>
      <c r="AS16" s="18" t="str">
        <f t="shared" si="10"/>
        <v/>
      </c>
      <c r="AT16" s="18" t="str">
        <f t="shared" si="10"/>
        <v/>
      </c>
      <c r="AU16" s="18" t="str">
        <f t="shared" si="10"/>
        <v/>
      </c>
      <c r="AV16" s="18" t="str">
        <f t="shared" si="10"/>
        <v/>
      </c>
      <c r="AW16" s="18" t="str">
        <f t="shared" si="10"/>
        <v/>
      </c>
      <c r="AX16" s="18" t="str">
        <f t="shared" si="10"/>
        <v/>
      </c>
      <c r="AY16" s="18" t="str">
        <f t="shared" si="10"/>
        <v/>
      </c>
      <c r="AZ16" s="18" t="str">
        <f t="shared" si="10"/>
        <v/>
      </c>
      <c r="BA16" s="18" t="str">
        <f t="shared" si="10"/>
        <v/>
      </c>
      <c r="BB16" s="18" t="str">
        <f t="shared" si="10"/>
        <v/>
      </c>
      <c r="BC16" s="18" t="str">
        <f t="shared" si="10"/>
        <v/>
      </c>
      <c r="BD16" s="18" t="str">
        <f t="shared" si="10"/>
        <v/>
      </c>
      <c r="BE16" s="18" t="str">
        <f t="shared" si="10"/>
        <v/>
      </c>
      <c r="BF16" s="18" t="str">
        <f t="shared" si="10"/>
        <v/>
      </c>
      <c r="BG16" s="18" t="str">
        <f t="shared" si="10"/>
        <v/>
      </c>
      <c r="BH16" s="18" t="str">
        <f t="shared" si="10"/>
        <v/>
      </c>
      <c r="BI16" s="18" t="str">
        <f t="shared" si="10"/>
        <v/>
      </c>
      <c r="BJ16" s="18" t="str">
        <f t="shared" si="10"/>
        <v/>
      </c>
      <c r="BK16" s="18">
        <f t="shared" si="10"/>
        <v>1</v>
      </c>
      <c r="BL16" s="18" t="str">
        <f t="shared" si="10"/>
        <v/>
      </c>
      <c r="BM16" s="18" t="str">
        <f t="shared" si="10"/>
        <v/>
      </c>
      <c r="BN16" s="18" t="str">
        <f t="shared" si="10"/>
        <v/>
      </c>
    </row>
    <row r="17" spans="1:66" s="13" customFormat="1" ht="18">
      <c r="A17" s="65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1.4</v>
      </c>
      <c r="B17" s="66" t="s">
        <v>16</v>
      </c>
      <c r="C17" s="67"/>
      <c r="D17" s="68"/>
      <c r="E17" s="69"/>
      <c r="F17" s="70" t="str">
        <f>IF(ISBLANK(E17)," - ",IF(G17=0,E17,E17+G17-1))</f>
        <v xml:space="preserve"> - </v>
      </c>
      <c r="G17" s="71"/>
      <c r="H17" s="72">
        <v>0</v>
      </c>
      <c r="I17" s="71" t="str">
        <f t="shared" si="4"/>
        <v xml:space="preserve"> - </v>
      </c>
      <c r="J17" s="73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5"/>
    </row>
    <row r="18" spans="1:66" s="13" customFormat="1" ht="18" outlineLevel="1">
      <c r="A18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1.4.1</v>
      </c>
      <c r="B18" s="22" t="s">
        <v>24</v>
      </c>
      <c r="C18" s="64"/>
      <c r="D18" s="21"/>
      <c r="E18" s="61">
        <v>43360</v>
      </c>
      <c r="F18" s="63">
        <f t="shared" ref="F18:F19" si="13">IF(ISBLANK(E18)," - ",IF(G18=0,E18,E18+G18-1))</f>
        <v>43361</v>
      </c>
      <c r="G18" s="14">
        <v>2</v>
      </c>
      <c r="H18" s="15">
        <v>0</v>
      </c>
      <c r="I18" s="16"/>
      <c r="J18" s="17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60"/>
    </row>
    <row r="19" spans="1:66" s="13" customFormat="1" ht="18" outlineLevel="1">
      <c r="A19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1.4.2</v>
      </c>
      <c r="B19" s="22" t="s">
        <v>27</v>
      </c>
      <c r="D19" s="21"/>
      <c r="E19" s="61">
        <v>43370</v>
      </c>
      <c r="F19" s="63">
        <f t="shared" si="13"/>
        <v>43371</v>
      </c>
      <c r="G19" s="14">
        <v>2</v>
      </c>
      <c r="H19" s="15">
        <v>0</v>
      </c>
      <c r="I19" s="16"/>
      <c r="J19" s="17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60"/>
    </row>
    <row r="20" spans="1:66" s="13" customFormat="1" ht="18" outlineLevel="1">
      <c r="A20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1.4.3</v>
      </c>
      <c r="B20" s="22" t="s">
        <v>25</v>
      </c>
      <c r="D20" s="21"/>
      <c r="E20" s="61">
        <v>43426</v>
      </c>
      <c r="F20" s="63">
        <f>IF(ISBLANK(E20)," - ",IF(G20=0,E20,E20+G20-1))</f>
        <v>43427</v>
      </c>
      <c r="G20" s="14">
        <v>2</v>
      </c>
      <c r="H20" s="15">
        <v>0</v>
      </c>
      <c r="I20" s="16">
        <f t="shared" si="4"/>
        <v>2</v>
      </c>
      <c r="J20" s="17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60"/>
    </row>
    <row r="21" spans="1:66" s="13" customFormat="1" ht="18" outlineLevel="1">
      <c r="A21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1.4.4</v>
      </c>
      <c r="B21" s="22" t="s">
        <v>26</v>
      </c>
      <c r="D21" s="21"/>
      <c r="E21" s="61"/>
      <c r="F21" s="63" t="str">
        <f>IF(ISBLANK(E21)," - ",IF(G21=0,E21,E21+G21-1))</f>
        <v xml:space="preserve"> - </v>
      </c>
      <c r="G21" s="14"/>
      <c r="H21" s="15">
        <v>0</v>
      </c>
      <c r="I21" s="16"/>
      <c r="J21" s="17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60"/>
    </row>
    <row r="22" spans="1:66" s="13" customFormat="1" ht="18">
      <c r="A22" s="65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1.5</v>
      </c>
      <c r="B22" s="66" t="s">
        <v>17</v>
      </c>
      <c r="C22" s="67"/>
      <c r="D22" s="68"/>
      <c r="E22" s="69"/>
      <c r="F22" s="70" t="str">
        <f t="shared" si="6"/>
        <v xml:space="preserve"> - </v>
      </c>
      <c r="G22" s="71">
        <v>3</v>
      </c>
      <c r="H22" s="72">
        <v>0</v>
      </c>
      <c r="I22" s="71" t="str">
        <f t="shared" si="4"/>
        <v xml:space="preserve"> - </v>
      </c>
      <c r="J22" s="73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5"/>
    </row>
    <row r="23" spans="1:66" s="13" customFormat="1" ht="18" outlineLevel="1">
      <c r="A23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1.5.1</v>
      </c>
      <c r="B23" s="22" t="s">
        <v>28</v>
      </c>
      <c r="D23" s="21"/>
      <c r="E23" s="61"/>
      <c r="F23" s="63" t="str">
        <f>IF(ISBLANK(E23)," - ",IF(G23=0,E23,E23+G23-1))</f>
        <v xml:space="preserve"> - </v>
      </c>
      <c r="G23" s="14"/>
      <c r="H23" s="15">
        <v>0</v>
      </c>
      <c r="I23" s="16"/>
      <c r="J23" s="17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60"/>
    </row>
    <row r="24" spans="1:66" s="13" customFormat="1" ht="18" outlineLevel="1">
      <c r="A24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1.5.2</v>
      </c>
      <c r="B24" s="22" t="s">
        <v>29</v>
      </c>
      <c r="D24" s="21"/>
      <c r="E24" s="61"/>
      <c r="F24" s="63" t="str">
        <f>IF(ISBLANK(E24)," - ",IF(G24=0,E24,E24+G24-1))</f>
        <v xml:space="preserve"> - </v>
      </c>
      <c r="G24" s="14"/>
      <c r="H24" s="15">
        <v>0</v>
      </c>
      <c r="I24" s="16"/>
      <c r="J24" s="17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60"/>
    </row>
    <row r="25" spans="1:66" s="13" customFormat="1" ht="18" outlineLevel="1">
      <c r="A25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1.5.3</v>
      </c>
      <c r="B25" s="22" t="s">
        <v>30</v>
      </c>
      <c r="D25" s="21"/>
      <c r="E25" s="61"/>
      <c r="F25" s="63" t="str">
        <f>IF(ISBLANK(E25)," - ",IF(G25=0,E25,E25+G25-1))</f>
        <v xml:space="preserve"> - </v>
      </c>
      <c r="G25" s="14"/>
      <c r="H25" s="15">
        <v>0</v>
      </c>
      <c r="I25" s="16"/>
      <c r="J25" s="17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60"/>
    </row>
    <row r="26" spans="1:66" s="13" customFormat="1" ht="18" outlineLevel="1">
      <c r="A26" s="59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1.5.4</v>
      </c>
      <c r="B26" s="22" t="s">
        <v>31</v>
      </c>
      <c r="D26" s="21"/>
      <c r="E26" s="61"/>
      <c r="F26" s="63" t="str">
        <f>IF(ISBLANK(E26)," - ",IF(G26=0,E26,E26+G26-1))</f>
        <v xml:space="preserve"> - </v>
      </c>
      <c r="G26" s="14"/>
      <c r="H26" s="15">
        <v>0</v>
      </c>
      <c r="I26" s="16"/>
      <c r="J26" s="17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60"/>
    </row>
  </sheetData>
  <sheetProtection formatCells="0" formatColumns="0" formatRows="0" insertRows="0" deleteRows="0"/>
  <mergeCells count="19">
    <mergeCell ref="AF4:AL4"/>
    <mergeCell ref="AF5:AL5"/>
    <mergeCell ref="BH4:BN4"/>
    <mergeCell ref="BH5:BN5"/>
    <mergeCell ref="AM5:AS5"/>
    <mergeCell ref="AT4:AZ4"/>
    <mergeCell ref="AT5:AZ5"/>
    <mergeCell ref="AM4:AS4"/>
    <mergeCell ref="BA4:BG4"/>
    <mergeCell ref="BA5:BG5"/>
    <mergeCell ref="K1:AE1"/>
    <mergeCell ref="C5:E5"/>
    <mergeCell ref="R4:X4"/>
    <mergeCell ref="K4:Q4"/>
    <mergeCell ref="C4:E4"/>
    <mergeCell ref="R5:X5"/>
    <mergeCell ref="K5:Q5"/>
    <mergeCell ref="Y4:AE4"/>
    <mergeCell ref="Y5:AE5"/>
  </mergeCells>
  <phoneticPr fontId="3" type="noConversion"/>
  <conditionalFormatting sqref="H8:H26">
    <cfRule type="dataBar" priority="4">
      <dataBar>
        <cfvo type="num" val="0"/>
        <cfvo type="num" val="1"/>
        <color theme="0" tint="-0.34998626667073579"/>
      </dataBar>
      <extLst xmlns:x14="http://schemas.microsoft.com/office/spreadsheetml/2009/9/main">
        <ext uri="{B025F937-C7B1-47D3-B67F-A62EFF666E3E}">
          <x14:id>{0A58A75E-4698-465A-8593-F06B91A3A900}</x14:id>
        </ext>
      </extLst>
    </cfRule>
  </conditionalFormatting>
  <conditionalFormatting sqref="K6:BN7">
    <cfRule type="expression" dxfId="4" priority="47">
      <formula>K$6=TODAY()</formula>
    </cfRule>
  </conditionalFormatting>
  <conditionalFormatting sqref="K8:BN26">
    <cfRule type="expression" dxfId="3" priority="50">
      <formula>AND($E8&lt;=K$6,ROUNDDOWN(($F8-$E8+1)*$H8,0)+$E8-1&gt;=K$6)</formula>
    </cfRule>
    <cfRule type="expression" dxfId="2" priority="51">
      <formula>AND(NOT(ISBLANK($E8)),$E8&lt;=K$6,$F8&gt;=K$6)</formula>
    </cfRule>
  </conditionalFormatting>
  <conditionalFormatting sqref="K6:BN26">
    <cfRule type="expression" dxfId="1" priority="10">
      <formula>K$6=TODAY()</formula>
    </cfRule>
  </conditionalFormatting>
  <conditionalFormatting sqref="K11:BN11">
    <cfRule type="expression" dxfId="0" priority="1">
      <formula>IF(SUM(K$12:K$16)&gt;0,TRUE,FALSE)</formula>
    </cfRule>
  </conditionalFormatting>
  <dataValidations count="1">
    <dataValidation allowBlank="1" showInputMessage="1" promptTitle="Display Week" prompt="Enter the week number to display first in the Gantt Chart. The weeks are numbered starting from the week containing the Project Start Date." sqref="H4"/>
  </dataValidations>
  <pageMargins left="0.25" right="0.25" top="0.5" bottom="0.5" header="0.5" footer="0.25"/>
  <pageSetup scale="63" fitToHeight="0" orientation="landscape" r:id="rId1"/>
  <headerFooter alignWithMargins="0"/>
  <ignoredErrors>
    <ignoredError sqref="G10" unlockedFormula="1"/>
    <ignoredError sqref="A22" formula="1"/>
  </ignoredErrors>
  <drawing r:id="rId2"/>
  <legacyDrawing r:id="rId3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dataBar" id="{0A58A75E-4698-465A-8593-F06B91A3A90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H8:H26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GanttChart</vt:lpstr>
      <vt:lpstr>GanttChart!Impression_des_titres</vt:lpstr>
      <vt:lpstr>GanttChart!prevWBS</vt:lpstr>
      <vt:lpstr>GanttChart!Zone_d_impression</vt:lpstr>
    </vt:vector>
  </TitlesOfParts>
  <Company>Vertex42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 Chart Template</dc:title>
  <dc:creator>Vertex42.com</dc:creator>
  <dc:description>(c) 2006-2018 Vertex42 LLC. All Rights Reserved.</dc:description>
  <cp:lastModifiedBy>Eléo Trop beau</cp:lastModifiedBy>
  <cp:lastPrinted>2018-02-12T20:25:38Z</cp:lastPrinted>
  <dcterms:created xsi:type="dcterms:W3CDTF">2010-06-09T16:05:03Z</dcterms:created>
  <dcterms:modified xsi:type="dcterms:W3CDTF">2018-10-22T11:48:06Z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2018 Vertex42 LLC</vt:lpwstr>
  </property>
  <property fmtid="{D5CDD505-2E9C-101B-9397-08002B2CF9AE}" pid="3" name="Version">
    <vt:lpwstr>3.1.0</vt:lpwstr>
  </property>
  <property fmtid="{D5CDD505-2E9C-101B-9397-08002B2CF9AE}" pid="4" name="Source">
    <vt:lpwstr>https://www.vertex42.com/ExcelTemplates/excel-gantt-chart.html</vt:lpwstr>
  </property>
</Properties>
</file>