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 &amp; Sam\Desktop\"/>
    </mc:Choice>
  </mc:AlternateContent>
  <xr:revisionPtr revIDLastSave="0" documentId="8_{F9B7F0F0-D684-4DD0-961E-3869B059534D}" xr6:coauthVersionLast="34" xr6:coauthVersionMax="34" xr10:uidLastSave="{00000000-0000-0000-0000-000000000000}"/>
  <bookViews>
    <workbookView xWindow="0" yWindow="0" windowWidth="28800" windowHeight="11325" xr2:uid="{D7C2EEE7-E9FD-4481-A166-39315EB987BD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des">[1]Info!$B$31:$B$40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87" i="1" l="1"/>
  <c r="V87" i="1"/>
  <c r="P85" i="1"/>
  <c r="O85" i="1"/>
  <c r="N85" i="1"/>
  <c r="M85" i="1"/>
  <c r="L85" i="1"/>
  <c r="K85" i="1"/>
  <c r="J85" i="1"/>
  <c r="I85" i="1"/>
  <c r="H85" i="1"/>
  <c r="G85" i="1"/>
  <c r="F85" i="1"/>
  <c r="E85" i="1"/>
  <c r="S83" i="1" s="1"/>
  <c r="D85" i="1"/>
  <c r="C85" i="1"/>
  <c r="B84" i="1"/>
  <c r="Z83" i="1"/>
  <c r="Y83" i="1"/>
  <c r="R83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Q79" i="1" s="1"/>
  <c r="C81" i="1"/>
  <c r="B80" i="1"/>
  <c r="Y79" i="1"/>
  <c r="Z79" i="1" s="1"/>
  <c r="S79" i="1"/>
  <c r="R79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Q75" i="1" s="1"/>
  <c r="B76" i="1"/>
  <c r="Y75" i="1"/>
  <c r="Z75" i="1" s="1"/>
  <c r="R75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S71" i="1" s="1"/>
  <c r="B72" i="1"/>
  <c r="Y71" i="1"/>
  <c r="Z71" i="1" s="1"/>
  <c r="R71" i="1"/>
  <c r="Q71" i="1"/>
  <c r="T71" i="1" s="1"/>
  <c r="P69" i="1"/>
  <c r="O69" i="1"/>
  <c r="N69" i="1"/>
  <c r="M69" i="1"/>
  <c r="L69" i="1"/>
  <c r="K69" i="1"/>
  <c r="J69" i="1"/>
  <c r="I69" i="1"/>
  <c r="H69" i="1"/>
  <c r="G69" i="1"/>
  <c r="F69" i="1"/>
  <c r="E69" i="1"/>
  <c r="Q67" i="1" s="1"/>
  <c r="D69" i="1"/>
  <c r="C69" i="1"/>
  <c r="S67" i="1" s="1"/>
  <c r="B68" i="1"/>
  <c r="Z67" i="1"/>
  <c r="Y67" i="1"/>
  <c r="R67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Q63" i="1" s="1"/>
  <c r="C65" i="1"/>
  <c r="B64" i="1"/>
  <c r="Y63" i="1"/>
  <c r="Z63" i="1" s="1"/>
  <c r="S63" i="1"/>
  <c r="R63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Q59" i="1" s="1"/>
  <c r="B60" i="1"/>
  <c r="Y59" i="1"/>
  <c r="Z59" i="1" s="1"/>
  <c r="R59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S55" i="1" s="1"/>
  <c r="B56" i="1"/>
  <c r="Y55" i="1"/>
  <c r="Z55" i="1" s="1"/>
  <c r="R55" i="1"/>
  <c r="Q55" i="1"/>
  <c r="T55" i="1" s="1"/>
  <c r="P53" i="1"/>
  <c r="O53" i="1"/>
  <c r="N53" i="1"/>
  <c r="M53" i="1"/>
  <c r="L53" i="1"/>
  <c r="K53" i="1"/>
  <c r="J53" i="1"/>
  <c r="I53" i="1"/>
  <c r="H53" i="1"/>
  <c r="G53" i="1"/>
  <c r="F53" i="1"/>
  <c r="E53" i="1"/>
  <c r="Q51" i="1" s="1"/>
  <c r="D53" i="1"/>
  <c r="C53" i="1"/>
  <c r="S51" i="1" s="1"/>
  <c r="B52" i="1"/>
  <c r="Z51" i="1"/>
  <c r="Y51" i="1"/>
  <c r="R51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Q47" i="1" s="1"/>
  <c r="C49" i="1"/>
  <c r="B48" i="1"/>
  <c r="Y47" i="1"/>
  <c r="Z47" i="1" s="1"/>
  <c r="S47" i="1"/>
  <c r="R47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Q43" i="1" s="1"/>
  <c r="B44" i="1"/>
  <c r="Y43" i="1"/>
  <c r="Z43" i="1" s="1"/>
  <c r="R43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S39" i="1" s="1"/>
  <c r="B40" i="1"/>
  <c r="Y39" i="1"/>
  <c r="Z39" i="1" s="1"/>
  <c r="R39" i="1"/>
  <c r="Q39" i="1"/>
  <c r="T39" i="1" s="1"/>
  <c r="P37" i="1"/>
  <c r="O37" i="1"/>
  <c r="N37" i="1"/>
  <c r="M37" i="1"/>
  <c r="L37" i="1"/>
  <c r="K37" i="1"/>
  <c r="J37" i="1"/>
  <c r="I37" i="1"/>
  <c r="H37" i="1"/>
  <c r="G37" i="1"/>
  <c r="F37" i="1"/>
  <c r="E37" i="1"/>
  <c r="Q35" i="1" s="1"/>
  <c r="D37" i="1"/>
  <c r="C37" i="1"/>
  <c r="S35" i="1" s="1"/>
  <c r="B36" i="1"/>
  <c r="Z35" i="1"/>
  <c r="Y35" i="1"/>
  <c r="R35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Q31" i="1" s="1"/>
  <c r="C33" i="1"/>
  <c r="B32" i="1"/>
  <c r="Y31" i="1"/>
  <c r="Z31" i="1" s="1"/>
  <c r="S31" i="1"/>
  <c r="R31" i="1"/>
  <c r="P29" i="1"/>
  <c r="O29" i="1"/>
  <c r="O87" i="1" s="1"/>
  <c r="N29" i="1"/>
  <c r="M29" i="1"/>
  <c r="L29" i="1"/>
  <c r="K29" i="1"/>
  <c r="K87" i="1" s="1"/>
  <c r="J29" i="1"/>
  <c r="I29" i="1"/>
  <c r="H29" i="1"/>
  <c r="G29" i="1"/>
  <c r="G87" i="1" s="1"/>
  <c r="F29" i="1"/>
  <c r="E29" i="1"/>
  <c r="D29" i="1"/>
  <c r="C29" i="1"/>
  <c r="Q27" i="1" s="1"/>
  <c r="B28" i="1"/>
  <c r="Y27" i="1"/>
  <c r="Z27" i="1" s="1"/>
  <c r="R27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S23" i="1" s="1"/>
  <c r="B24" i="1"/>
  <c r="Y23" i="1"/>
  <c r="Z23" i="1" s="1"/>
  <c r="R23" i="1"/>
  <c r="Q23" i="1"/>
  <c r="T23" i="1" s="1"/>
  <c r="P21" i="1"/>
  <c r="O21" i="1"/>
  <c r="N21" i="1"/>
  <c r="M21" i="1"/>
  <c r="L21" i="1"/>
  <c r="K21" i="1"/>
  <c r="J21" i="1"/>
  <c r="I21" i="1"/>
  <c r="H21" i="1"/>
  <c r="G21" i="1"/>
  <c r="F21" i="1"/>
  <c r="E21" i="1"/>
  <c r="Q19" i="1" s="1"/>
  <c r="D21" i="1"/>
  <c r="C21" i="1"/>
  <c r="S19" i="1" s="1"/>
  <c r="B20" i="1"/>
  <c r="Z19" i="1"/>
  <c r="Y19" i="1"/>
  <c r="R19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S15" i="1" s="1"/>
  <c r="C17" i="1"/>
  <c r="B16" i="1"/>
  <c r="AC15" i="1"/>
  <c r="Z15" i="1"/>
  <c r="Y15" i="1"/>
  <c r="R15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Q11" i="1" s="1"/>
  <c r="C13" i="1"/>
  <c r="B12" i="1"/>
  <c r="Y11" i="1"/>
  <c r="Z11" i="1" s="1"/>
  <c r="S11" i="1"/>
  <c r="R11" i="1"/>
  <c r="AD10" i="1"/>
  <c r="P9" i="1"/>
  <c r="P87" i="1" s="1"/>
  <c r="O9" i="1"/>
  <c r="N9" i="1"/>
  <c r="N87" i="1" s="1"/>
  <c r="M9" i="1"/>
  <c r="M87" i="1" s="1"/>
  <c r="L9" i="1"/>
  <c r="L87" i="1" s="1"/>
  <c r="K9" i="1"/>
  <c r="J9" i="1"/>
  <c r="J87" i="1" s="1"/>
  <c r="I9" i="1"/>
  <c r="I87" i="1" s="1"/>
  <c r="H9" i="1"/>
  <c r="H87" i="1" s="1"/>
  <c r="G9" i="1"/>
  <c r="F9" i="1"/>
  <c r="F87" i="1" s="1"/>
  <c r="E9" i="1"/>
  <c r="E87" i="1" s="1"/>
  <c r="D9" i="1"/>
  <c r="D87" i="1" s="1"/>
  <c r="C9" i="1"/>
  <c r="B8" i="1"/>
  <c r="R7" i="1" s="1"/>
  <c r="R87" i="1" s="1"/>
  <c r="Y7" i="1"/>
  <c r="Y87" i="1" s="1"/>
  <c r="S7" i="1"/>
  <c r="O4" i="1"/>
  <c r="M4" i="1"/>
  <c r="K4" i="1"/>
  <c r="I4" i="1"/>
  <c r="G4" i="1"/>
  <c r="E4" i="1"/>
  <c r="C4" i="1"/>
  <c r="E2" i="1"/>
  <c r="J1" i="1"/>
  <c r="U11" i="1" l="1"/>
  <c r="W11" i="1" s="1"/>
  <c r="T11" i="1"/>
  <c r="T51" i="1"/>
  <c r="U51" i="1" s="1"/>
  <c r="W51" i="1" s="1"/>
  <c r="U63" i="1"/>
  <c r="W63" i="1" s="1"/>
  <c r="T63" i="1"/>
  <c r="T35" i="1"/>
  <c r="U35" i="1" s="1"/>
  <c r="W35" i="1" s="1"/>
  <c r="T47" i="1"/>
  <c r="U47" i="1" s="1"/>
  <c r="W47" i="1" s="1"/>
  <c r="T59" i="1"/>
  <c r="U59" i="1" s="1"/>
  <c r="W59" i="1" s="1"/>
  <c r="T19" i="1"/>
  <c r="U19" i="1" s="1"/>
  <c r="W19" i="1" s="1"/>
  <c r="T31" i="1"/>
  <c r="U31" i="1" s="1"/>
  <c r="W31" i="1" s="1"/>
  <c r="T27" i="1"/>
  <c r="U27" i="1" s="1"/>
  <c r="W27" i="1" s="1"/>
  <c r="U67" i="1"/>
  <c r="W67" i="1" s="1"/>
  <c r="T67" i="1"/>
  <c r="T79" i="1"/>
  <c r="U79" i="1"/>
  <c r="W79" i="1" s="1"/>
  <c r="U39" i="1"/>
  <c r="W39" i="1" s="1"/>
  <c r="U71" i="1"/>
  <c r="W71" i="1" s="1"/>
  <c r="C87" i="1"/>
  <c r="Z7" i="1"/>
  <c r="Z87" i="1" s="1"/>
  <c r="Q15" i="1"/>
  <c r="S27" i="1"/>
  <c r="S87" i="1" s="1"/>
  <c r="S59" i="1"/>
  <c r="Q7" i="1"/>
  <c r="U23" i="1"/>
  <c r="W23" i="1" s="1"/>
  <c r="U55" i="1"/>
  <c r="W55" i="1" s="1"/>
  <c r="S43" i="1"/>
  <c r="T43" i="1" s="1"/>
  <c r="U43" i="1" s="1"/>
  <c r="W43" i="1" s="1"/>
  <c r="S75" i="1"/>
  <c r="T75" i="1" s="1"/>
  <c r="U75" i="1" s="1"/>
  <c r="W75" i="1" s="1"/>
  <c r="Q83" i="1"/>
  <c r="T83" i="1" l="1"/>
  <c r="U83" i="1" s="1"/>
  <c r="W83" i="1" s="1"/>
  <c r="T15" i="1"/>
  <c r="U15" i="1"/>
  <c r="W15" i="1" s="1"/>
  <c r="Q87" i="1"/>
  <c r="T7" i="1"/>
  <c r="T87" i="1" s="1"/>
  <c r="U7" i="1" l="1"/>
  <c r="W7" i="1" l="1"/>
  <c r="W87" i="1" s="1"/>
  <c r="U8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R2" authorId="0" shapeId="0" xr:uid="{AD5ACA47-B771-495D-857E-FC7C404A97C3}">
      <text>
        <r>
          <rPr>
            <b/>
            <sz val="8"/>
            <color indexed="8"/>
            <rFont val="Tahoma"/>
            <family val="2"/>
            <charset val="1"/>
          </rPr>
          <t xml:space="preserve">ND646:
</t>
        </r>
        <r>
          <rPr>
            <sz val="8"/>
            <color indexed="8"/>
            <rFont val="Tahoma"/>
            <family val="2"/>
            <charset val="1"/>
          </rPr>
          <t>Code d'absences en bas de la page</t>
        </r>
      </text>
    </comment>
    <comment ref="B7" authorId="0" shapeId="0" xr:uid="{28954A72-BC67-4BCC-901F-D911031856CF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  <charset val="1"/>
          </rPr>
          <t>Indiquer le taux de travail de la personne</t>
        </r>
      </text>
    </comment>
    <comment ref="A9" authorId="0" shapeId="0" xr:uid="{A14D0F1F-E75C-41A0-AF5D-9B8FAED6A703}">
      <text>
        <r>
          <rPr>
            <b/>
            <sz val="9"/>
            <color indexed="81"/>
            <rFont val="Tahoma"/>
            <charset val="1"/>
          </rPr>
          <t xml:space="preserve">Sam:
</t>
        </r>
        <r>
          <rPr>
            <sz val="9"/>
            <color indexed="81"/>
            <rFont val="Tahoma"/>
            <family val="2"/>
          </rPr>
          <t>Pour les gérant(e)s : Merci d'écrire :
Gérant ou Gérante</t>
        </r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B11" authorId="0" shapeId="0" xr:uid="{49270B32-178D-4FB3-9655-A951C57C4020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15" authorId="0" shapeId="0" xr:uid="{97D170D3-DA9C-4342-895E-93551438E2E3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19" authorId="0" shapeId="0" xr:uid="{1284D530-CE69-40E0-81F7-F5F8E066F96A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23" authorId="0" shapeId="0" xr:uid="{B019904E-288E-4A03-994E-617677F88C63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27" authorId="0" shapeId="0" xr:uid="{71360461-F2E7-43BC-B33E-812D170A2051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31" authorId="0" shapeId="0" xr:uid="{60BB8546-86E3-4108-B764-EA2A32756F72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35" authorId="0" shapeId="0" xr:uid="{EE015B27-1E02-4E87-A1C9-A904E140ACDB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39" authorId="0" shapeId="0" xr:uid="{DC24DEDE-D37D-41DA-81D6-19570508FBFE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43" authorId="0" shapeId="0" xr:uid="{C5D83D3F-0353-46E9-96A4-3434355C0EBB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47" authorId="0" shapeId="0" xr:uid="{980F611B-E3A0-41F8-AC78-23DAA6B20AB1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51" authorId="0" shapeId="0" xr:uid="{E49092CA-1691-4099-AE98-6FFAD874D821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55" authorId="0" shapeId="0" xr:uid="{A5579876-DE70-4123-AC95-642D92BD9325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59" authorId="0" shapeId="0" xr:uid="{3B960F70-06AA-4DE0-AE9E-CDE4400A1B9C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63" authorId="0" shapeId="0" xr:uid="{FFB99A67-5555-4965-AEA6-1382E3C68365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67" authorId="0" shapeId="0" xr:uid="{233FA1FD-D8F8-4D63-97FA-45D815931DF2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71" authorId="0" shapeId="0" xr:uid="{2369B56F-620C-4608-97B0-740162B00643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75" authorId="0" shapeId="0" xr:uid="{A3CB9BA2-10EA-48F4-93DF-4FA71A47C279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79" authorId="0" shapeId="0" xr:uid="{262A4AAC-A0CA-4262-A549-497A6C8B0128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83" authorId="0" shapeId="0" xr:uid="{CB490CB9-326A-47EA-8CD6-B8678F770D75}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</commentList>
</comments>
</file>

<file path=xl/sharedStrings.xml><?xml version="1.0" encoding="utf-8"?>
<sst xmlns="http://schemas.openxmlformats.org/spreadsheetml/2006/main" count="119" uniqueCount="53">
  <si>
    <t xml:space="preserve">Planning de travail prévu pour semaine   </t>
  </si>
  <si>
    <t>du</t>
  </si>
  <si>
    <t>au</t>
  </si>
  <si>
    <t>TPFC</t>
  </si>
  <si>
    <t>Mensuel</t>
  </si>
  <si>
    <t>Semaine n°</t>
  </si>
  <si>
    <t>Total heures brutes</t>
  </si>
  <si>
    <t>Total heures absences</t>
  </si>
  <si>
    <t>Déduction des pauses</t>
  </si>
  <si>
    <t>Total heures nettes</t>
  </si>
  <si>
    <t>Heures suppl ou en Semaine</t>
  </si>
  <si>
    <t>Report Heures Supp.</t>
  </si>
  <si>
    <t>Cumul des H. suppl.ou en Semaine</t>
  </si>
  <si>
    <t>Report Vacances</t>
  </si>
  <si>
    <t>Pris des Vacances en Semaine</t>
  </si>
  <si>
    <t>Solde vacances</t>
  </si>
  <si>
    <t>Taux</t>
  </si>
  <si>
    <t>Noms/Prénoms</t>
  </si>
  <si>
    <t>M.</t>
  </si>
  <si>
    <t>A-M</t>
  </si>
  <si>
    <t>Nom</t>
  </si>
  <si>
    <t>Motif</t>
  </si>
  <si>
    <t>Code</t>
  </si>
  <si>
    <t>Prénom</t>
  </si>
  <si>
    <t>Cours</t>
  </si>
  <si>
    <t>cours</t>
  </si>
  <si>
    <t>gérante</t>
  </si>
  <si>
    <t>Congé spécial</t>
  </si>
  <si>
    <t>congesp</t>
  </si>
  <si>
    <t>Remarques</t>
  </si>
  <si>
    <t>Accident</t>
  </si>
  <si>
    <t>acc</t>
  </si>
  <si>
    <t>Vacances</t>
  </si>
  <si>
    <t>vac</t>
  </si>
  <si>
    <t>Heures supplémentaires</t>
  </si>
  <si>
    <t>hs</t>
  </si>
  <si>
    <t>au mois</t>
  </si>
  <si>
    <t>Maladie</t>
  </si>
  <si>
    <t>mal</t>
  </si>
  <si>
    <t>Pas encore engagé</t>
  </si>
  <si>
    <t>p.e</t>
  </si>
  <si>
    <t>Jour férié</t>
  </si>
  <si>
    <t>jf</t>
  </si>
  <si>
    <t>Militaire</t>
  </si>
  <si>
    <t>mil</t>
  </si>
  <si>
    <t>Maternité</t>
  </si>
  <si>
    <t>mat</t>
  </si>
  <si>
    <t>à l'heure</t>
  </si>
  <si>
    <t xml:space="preserve">Total </t>
  </si>
  <si>
    <t>Abreu Sara</t>
  </si>
  <si>
    <t>ensuite n'est plus jamais revenu</t>
  </si>
  <si>
    <t>n'a pas signé le contrat</t>
  </si>
  <si>
    <t>plus de nouvelles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</si>
</sst>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"/>
    <numFmt numFmtId="165" formatCode="dddd\ dd/mm\ "/>
    <numFmt numFmtId="166" formatCode="[hh]:mm"/>
    <numFmt numFmtId="167" formatCode="dd/mm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b/>
      <sz val="15"/>
      <name val="Arial"/>
      <family val="2"/>
    </font>
    <font>
      <i/>
      <sz val="8"/>
      <name val="Arial"/>
      <family val="2"/>
    </font>
    <font>
      <sz val="14"/>
      <color indexed="63"/>
      <name val="Arial"/>
      <family val="2"/>
    </font>
    <font>
      <b/>
      <sz val="16"/>
      <name val="Arial"/>
      <family val="2"/>
    </font>
    <font>
      <b/>
      <sz val="7.5"/>
      <name val="Arial"/>
      <family val="2"/>
    </font>
    <font>
      <b/>
      <u/>
      <sz val="8"/>
      <name val="Arial"/>
      <family val="2"/>
    </font>
    <font>
      <b/>
      <sz val="8"/>
      <color rgb="FFC00000"/>
      <name val="Arial"/>
      <family val="2"/>
    </font>
    <font>
      <b/>
      <sz val="7.5"/>
      <color indexed="8"/>
      <name val="Arial"/>
      <family val="2"/>
    </font>
    <font>
      <b/>
      <sz val="10"/>
      <name val="Arial"/>
      <family val="2"/>
    </font>
    <font>
      <b/>
      <sz val="7.5"/>
      <color rgb="FFFF0000"/>
      <name val="Arial"/>
      <family val="2"/>
    </font>
    <font>
      <b/>
      <sz val="8"/>
      <color theme="0"/>
      <name val="Arial"/>
      <family val="2"/>
    </font>
    <font>
      <sz val="7.5"/>
      <name val="Arial"/>
      <family val="2"/>
    </font>
    <font>
      <b/>
      <sz val="8"/>
      <color indexed="8"/>
      <name val="Tahoma"/>
      <family val="2"/>
      <charset val="1"/>
    </font>
    <font>
      <sz val="8"/>
      <color indexed="8"/>
      <name val="Tahoma"/>
      <family val="2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sz val="8"/>
      <color indexed="8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0" tint="-0.249977111117893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rgb="FFFFCCFF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indexed="15"/>
        <bgColor indexed="35"/>
      </patternFill>
    </fill>
    <fill>
      <patternFill patternType="solid">
        <fgColor indexed="16"/>
        <bgColor indexed="37"/>
      </patternFill>
    </fill>
    <fill>
      <patternFill patternType="solid">
        <fgColor indexed="44"/>
        <bgColor indexed="31"/>
      </patternFill>
    </fill>
    <fill>
      <patternFill patternType="solid">
        <fgColor indexed="10"/>
        <bgColor indexed="60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22"/>
      </patternFill>
    </fill>
    <fill>
      <patternFill patternType="solid">
        <fgColor indexed="53"/>
        <bgColor indexed="52"/>
      </patternFill>
    </fill>
    <fill>
      <patternFill patternType="solid">
        <fgColor indexed="50"/>
        <bgColor indexed="51"/>
      </patternFill>
    </fill>
    <fill>
      <patternFill patternType="solid">
        <fgColor indexed="45"/>
        <bgColor indexed="29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/>
      <bottom/>
      <diagonal/>
    </border>
    <border>
      <left style="medium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Protection="1"/>
    <xf numFmtId="0" fontId="4" fillId="0" borderId="0" xfId="0" applyFont="1" applyProtection="1"/>
    <xf numFmtId="0" fontId="3" fillId="0" borderId="0" xfId="0" applyFont="1" applyAlignment="1" applyProtection="1">
      <alignment horizontal="right"/>
    </xf>
    <xf numFmtId="164" fontId="5" fillId="2" borderId="1" xfId="0" applyNumberFormat="1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center" vertical="center"/>
    </xf>
    <xf numFmtId="164" fontId="3" fillId="3" borderId="2" xfId="0" applyNumberFormat="1" applyFont="1" applyFill="1" applyBorder="1" applyAlignment="1" applyProtection="1">
      <alignment horizontal="center"/>
    </xf>
    <xf numFmtId="2" fontId="6" fillId="4" borderId="3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3" xfId="0" applyNumberFormat="1" applyFont="1" applyFill="1" applyBorder="1" applyAlignment="1" applyProtection="1">
      <alignment horizontal="center" vertical="center"/>
    </xf>
    <xf numFmtId="0" fontId="7" fillId="0" borderId="0" xfId="0" applyFont="1" applyProtection="1"/>
    <xf numFmtId="0" fontId="0" fillId="0" borderId="0" xfId="0" applyProtection="1"/>
    <xf numFmtId="0" fontId="8" fillId="0" borderId="0" xfId="0" applyFont="1" applyProtection="1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9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164" fontId="3" fillId="0" borderId="4" xfId="0" applyNumberFormat="1" applyFont="1" applyBorder="1" applyAlignment="1" applyProtection="1">
      <alignment vertical="center"/>
    </xf>
    <xf numFmtId="0" fontId="3" fillId="0" borderId="3" xfId="0" applyFont="1" applyBorder="1" applyAlignment="1" applyProtection="1">
      <alignment horizontal="center" vertical="center" textRotation="90" wrapText="1"/>
    </xf>
    <xf numFmtId="0" fontId="3" fillId="5" borderId="3" xfId="0" applyFont="1" applyFill="1" applyBorder="1" applyAlignment="1" applyProtection="1">
      <alignment horizontal="center" vertical="center" textRotation="90" wrapText="1"/>
    </xf>
    <xf numFmtId="0" fontId="3" fillId="0" borderId="3" xfId="0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Protection="1"/>
    <xf numFmtId="0" fontId="4" fillId="0" borderId="6" xfId="0" applyFont="1" applyBorder="1" applyProtection="1"/>
    <xf numFmtId="165" fontId="3" fillId="3" borderId="3" xfId="0" applyNumberFormat="1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vertical="center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7" xfId="0" applyFont="1" applyFill="1" applyBorder="1" applyAlignment="1" applyProtection="1">
      <alignment horizontal="center" vertical="center"/>
    </xf>
    <xf numFmtId="0" fontId="11" fillId="6" borderId="8" xfId="0" applyFont="1" applyFill="1" applyBorder="1" applyAlignment="1" applyProtection="1">
      <alignment vertical="center"/>
      <protection locked="0"/>
    </xf>
    <xf numFmtId="9" fontId="3" fillId="6" borderId="8" xfId="1" applyNumberFormat="1" applyFont="1" applyFill="1" applyBorder="1" applyAlignment="1" applyProtection="1">
      <alignment horizontal="center" vertical="center"/>
      <protection locked="0"/>
    </xf>
    <xf numFmtId="166" fontId="10" fillId="6" borderId="9" xfId="0" applyNumberFormat="1" applyFont="1" applyFill="1" applyBorder="1" applyAlignment="1" applyProtection="1">
      <alignment horizontal="center" vertical="center"/>
      <protection locked="0"/>
    </xf>
    <xf numFmtId="166" fontId="10" fillId="6" borderId="10" xfId="0" applyNumberFormat="1" applyFont="1" applyFill="1" applyBorder="1" applyAlignment="1" applyProtection="1">
      <alignment horizontal="center" vertical="center"/>
      <protection locked="0"/>
    </xf>
    <xf numFmtId="166" fontId="10" fillId="3" borderId="8" xfId="0" applyNumberFormat="1" applyFont="1" applyFill="1" applyBorder="1" applyAlignment="1" applyProtection="1">
      <alignment horizontal="center" vertical="center"/>
    </xf>
    <xf numFmtId="166" fontId="10" fillId="7" borderId="8" xfId="0" applyNumberFormat="1" applyFont="1" applyFill="1" applyBorder="1" applyAlignment="1" applyProtection="1">
      <alignment horizontal="center" vertical="center"/>
    </xf>
    <xf numFmtId="166" fontId="10" fillId="0" borderId="8" xfId="0" applyNumberFormat="1" applyFont="1" applyFill="1" applyBorder="1" applyAlignment="1" applyProtection="1">
      <alignment horizontal="center" vertical="center"/>
    </xf>
    <xf numFmtId="166" fontId="10" fillId="5" borderId="8" xfId="0" applyNumberFormat="1" applyFont="1" applyFill="1" applyBorder="1" applyAlignment="1" applyProtection="1">
      <alignment horizontal="center" vertical="center"/>
    </xf>
    <xf numFmtId="4" fontId="10" fillId="8" borderId="8" xfId="0" applyNumberFormat="1" applyFont="1" applyFill="1" applyBorder="1" applyAlignment="1" applyProtection="1">
      <alignment horizontal="center" vertical="center"/>
      <protection locked="0"/>
    </xf>
    <xf numFmtId="4" fontId="10" fillId="3" borderId="8" xfId="0" applyNumberFormat="1" applyFont="1" applyFill="1" applyBorder="1" applyAlignment="1" applyProtection="1">
      <alignment horizontal="center" vertical="center"/>
    </xf>
    <xf numFmtId="0" fontId="2" fillId="9" borderId="11" xfId="0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"/>
    </xf>
    <xf numFmtId="0" fontId="3" fillId="6" borderId="13" xfId="0" applyFont="1" applyFill="1" applyBorder="1" applyAlignment="1" applyProtection="1">
      <alignment vertical="center"/>
      <protection locked="0"/>
    </xf>
    <xf numFmtId="166" fontId="3" fillId="3" borderId="13" xfId="0" applyNumberFormat="1" applyFont="1" applyFill="1" applyBorder="1" applyAlignment="1" applyProtection="1">
      <alignment horizontal="center" vertical="center"/>
    </xf>
    <xf numFmtId="166" fontId="10" fillId="6" borderId="14" xfId="0" applyNumberFormat="1" applyFont="1" applyFill="1" applyBorder="1" applyAlignment="1" applyProtection="1">
      <alignment horizontal="center" vertical="center"/>
      <protection locked="0"/>
    </xf>
    <xf numFmtId="166" fontId="10" fillId="6" borderId="15" xfId="0" applyNumberFormat="1" applyFont="1" applyFill="1" applyBorder="1" applyAlignment="1" applyProtection="1">
      <alignment horizontal="center" vertical="center"/>
      <protection locked="0"/>
    </xf>
    <xf numFmtId="166" fontId="10" fillId="3" borderId="16" xfId="0" applyNumberFormat="1" applyFont="1" applyFill="1" applyBorder="1" applyAlignment="1" applyProtection="1">
      <alignment horizontal="center" vertical="center"/>
    </xf>
    <xf numFmtId="166" fontId="10" fillId="7" borderId="16" xfId="0" applyNumberFormat="1" applyFont="1" applyFill="1" applyBorder="1" applyAlignment="1" applyProtection="1">
      <alignment horizontal="center" vertical="center"/>
    </xf>
    <xf numFmtId="166" fontId="10" fillId="0" borderId="16" xfId="0" applyNumberFormat="1" applyFont="1" applyFill="1" applyBorder="1" applyAlignment="1" applyProtection="1">
      <alignment horizontal="center" vertical="center"/>
    </xf>
    <xf numFmtId="166" fontId="10" fillId="5" borderId="16" xfId="0" applyNumberFormat="1" applyFont="1" applyFill="1" applyBorder="1" applyAlignment="1" applyProtection="1">
      <alignment horizontal="center" vertical="center"/>
    </xf>
    <xf numFmtId="4" fontId="10" fillId="8" borderId="16" xfId="0" applyNumberFormat="1" applyFont="1" applyFill="1" applyBorder="1" applyAlignment="1" applyProtection="1">
      <alignment horizontal="center" vertical="center"/>
      <protection locked="0"/>
    </xf>
    <xf numFmtId="4" fontId="10" fillId="3" borderId="16" xfId="0" applyNumberFormat="1" applyFont="1" applyFill="1" applyBorder="1" applyAlignment="1" applyProtection="1">
      <alignment horizontal="center" vertical="center"/>
    </xf>
    <xf numFmtId="0" fontId="0" fillId="0" borderId="17" xfId="0" applyBorder="1"/>
    <xf numFmtId="0" fontId="3" fillId="10" borderId="18" xfId="0" applyFont="1" applyFill="1" applyBorder="1" applyAlignment="1" applyProtection="1">
      <alignment horizontal="center"/>
    </xf>
    <xf numFmtId="0" fontId="12" fillId="6" borderId="19" xfId="0" applyFont="1" applyFill="1" applyBorder="1" applyAlignment="1" applyProtection="1">
      <alignment horizontal="center" vertical="center"/>
      <protection locked="0"/>
    </xf>
    <xf numFmtId="2" fontId="3" fillId="3" borderId="19" xfId="0" applyNumberFormat="1" applyFont="1" applyFill="1" applyBorder="1" applyAlignment="1" applyProtection="1">
      <alignment horizontal="center" vertical="center"/>
    </xf>
    <xf numFmtId="166" fontId="10" fillId="3" borderId="9" xfId="0" applyNumberFormat="1" applyFont="1" applyFill="1" applyBorder="1" applyAlignment="1" applyProtection="1">
      <alignment horizontal="center" vertical="center"/>
    </xf>
    <xf numFmtId="166" fontId="10" fillId="3" borderId="10" xfId="0" applyNumberFormat="1" applyFont="1" applyFill="1" applyBorder="1" applyAlignment="1" applyProtection="1">
      <alignment horizontal="center" vertical="center"/>
    </xf>
    <xf numFmtId="166" fontId="10" fillId="3" borderId="20" xfId="0" applyNumberFormat="1" applyFont="1" applyFill="1" applyBorder="1" applyAlignment="1" applyProtection="1">
      <alignment horizontal="center" vertical="center"/>
    </xf>
    <xf numFmtId="166" fontId="10" fillId="3" borderId="21" xfId="0" applyNumberFormat="1" applyFont="1" applyFill="1" applyBorder="1" applyAlignment="1" applyProtection="1">
      <alignment horizontal="center" vertical="center"/>
    </xf>
    <xf numFmtId="166" fontId="10" fillId="3" borderId="22" xfId="0" applyNumberFormat="1" applyFont="1" applyFill="1" applyBorder="1" applyAlignment="1" applyProtection="1">
      <alignment horizontal="center" vertical="center"/>
    </xf>
    <xf numFmtId="166" fontId="13" fillId="3" borderId="23" xfId="0" applyNumberFormat="1" applyFont="1" applyFill="1" applyBorder="1" applyAlignment="1" applyProtection="1">
      <alignment horizontal="center" vertical="center"/>
    </xf>
    <xf numFmtId="0" fontId="14" fillId="0" borderId="0" xfId="0" applyFont="1" applyProtection="1"/>
    <xf numFmtId="0" fontId="14" fillId="0" borderId="0" xfId="0" applyFont="1" applyAlignment="1" applyProtection="1">
      <alignment horizontal="center"/>
    </xf>
    <xf numFmtId="0" fontId="3" fillId="11" borderId="18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right" vertical="center"/>
    </xf>
    <xf numFmtId="2" fontId="3" fillId="0" borderId="3" xfId="0" applyNumberFormat="1" applyFont="1" applyFill="1" applyBorder="1" applyAlignment="1" applyProtection="1">
      <alignment horizontal="center" vertical="center"/>
    </xf>
    <xf numFmtId="166" fontId="15" fillId="6" borderId="7" xfId="0" applyNumberFormat="1" applyFont="1" applyFill="1" applyBorder="1" applyAlignment="1" applyProtection="1">
      <alignment horizontal="center" vertical="center"/>
      <protection locked="0"/>
    </xf>
    <xf numFmtId="166" fontId="15" fillId="6" borderId="24" xfId="0" applyNumberFormat="1" applyFont="1" applyFill="1" applyBorder="1" applyAlignment="1" applyProtection="1">
      <alignment horizontal="center" vertical="center"/>
      <protection locked="0"/>
    </xf>
    <xf numFmtId="166" fontId="10" fillId="3" borderId="19" xfId="0" applyNumberFormat="1" applyFont="1" applyFill="1" applyBorder="1" applyAlignment="1" applyProtection="1">
      <alignment horizontal="center" vertical="center"/>
    </xf>
    <xf numFmtId="166" fontId="10" fillId="7" borderId="19" xfId="0" applyNumberFormat="1" applyFont="1" applyFill="1" applyBorder="1" applyAlignment="1" applyProtection="1">
      <alignment horizontal="center" vertical="center"/>
    </xf>
    <xf numFmtId="166" fontId="10" fillId="0" borderId="19" xfId="0" applyNumberFormat="1" applyFont="1" applyFill="1" applyBorder="1" applyAlignment="1" applyProtection="1">
      <alignment horizontal="center" vertical="center"/>
    </xf>
    <xf numFmtId="166" fontId="10" fillId="5" borderId="19" xfId="0" applyNumberFormat="1" applyFont="1" applyFill="1" applyBorder="1" applyAlignment="1" applyProtection="1">
      <alignment horizontal="center" vertical="center"/>
    </xf>
    <xf numFmtId="4" fontId="10" fillId="8" borderId="19" xfId="0" applyNumberFormat="1" applyFont="1" applyFill="1" applyBorder="1" applyAlignment="1" applyProtection="1">
      <alignment horizontal="center" vertical="center"/>
      <protection locked="0"/>
    </xf>
    <xf numFmtId="4" fontId="10" fillId="3" borderId="19" xfId="0" applyNumberFormat="1" applyFont="1" applyFill="1" applyBorder="1" applyAlignment="1" applyProtection="1">
      <alignment horizontal="center" vertical="center"/>
    </xf>
    <xf numFmtId="0" fontId="14" fillId="0" borderId="0" xfId="0" applyFont="1" applyFill="1" applyProtection="1"/>
    <xf numFmtId="0" fontId="14" fillId="0" borderId="0" xfId="0" applyFont="1" applyFill="1" applyAlignment="1" applyProtection="1">
      <alignment horizontal="center"/>
    </xf>
    <xf numFmtId="0" fontId="0" fillId="0" borderId="0" xfId="0" applyFill="1" applyProtection="1"/>
    <xf numFmtId="0" fontId="16" fillId="12" borderId="18" xfId="0" applyFont="1" applyFill="1" applyBorder="1" applyAlignment="1" applyProtection="1">
      <alignment horizontal="center"/>
    </xf>
    <xf numFmtId="0" fontId="3" fillId="13" borderId="18" xfId="0" applyFont="1" applyFill="1" applyBorder="1" applyAlignment="1" applyProtection="1">
      <alignment horizontal="center"/>
    </xf>
    <xf numFmtId="0" fontId="16" fillId="14" borderId="18" xfId="0" applyFont="1" applyFill="1" applyBorder="1" applyAlignment="1" applyProtection="1">
      <alignment horizontal="center"/>
    </xf>
    <xf numFmtId="0" fontId="4" fillId="6" borderId="19" xfId="0" applyFont="1" applyFill="1" applyBorder="1" applyAlignment="1" applyProtection="1">
      <alignment horizontal="center" vertical="center"/>
      <protection locked="0"/>
    </xf>
    <xf numFmtId="0" fontId="3" fillId="15" borderId="18" xfId="0" applyFont="1" applyFill="1" applyBorder="1" applyAlignment="1" applyProtection="1">
      <alignment horizontal="center"/>
    </xf>
    <xf numFmtId="0" fontId="3" fillId="16" borderId="18" xfId="0" applyFont="1" applyFill="1" applyBorder="1" applyAlignment="1" applyProtection="1">
      <alignment horizontal="center"/>
    </xf>
    <xf numFmtId="0" fontId="14" fillId="17" borderId="18" xfId="0" applyFont="1" applyFill="1" applyBorder="1" applyAlignment="1" applyProtection="1">
      <alignment horizontal="center"/>
    </xf>
    <xf numFmtId="0" fontId="14" fillId="18" borderId="18" xfId="0" applyFont="1" applyFill="1" applyBorder="1" applyAlignment="1" applyProtection="1">
      <alignment horizontal="center"/>
    </xf>
    <xf numFmtId="0" fontId="0" fillId="0" borderId="25" xfId="0" applyBorder="1"/>
    <xf numFmtId="0" fontId="14" fillId="19" borderId="26" xfId="0" applyFont="1" applyFill="1" applyBorder="1" applyAlignment="1" applyProtection="1">
      <alignment horizontal="center"/>
    </xf>
    <xf numFmtId="166" fontId="10" fillId="6" borderId="20" xfId="0" applyNumberFormat="1" applyFont="1" applyFill="1" applyBorder="1" applyAlignment="1" applyProtection="1">
      <alignment horizontal="center" vertical="center"/>
      <protection locked="0"/>
    </xf>
    <xf numFmtId="166" fontId="10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Protection="1"/>
    <xf numFmtId="0" fontId="4" fillId="0" borderId="3" xfId="0" applyFont="1" applyFill="1" applyBorder="1" applyProtection="1"/>
    <xf numFmtId="166" fontId="10" fillId="0" borderId="28" xfId="0" applyNumberFormat="1" applyFont="1" applyFill="1" applyBorder="1" applyAlignment="1" applyProtection="1">
      <alignment horizontal="center"/>
    </xf>
    <xf numFmtId="166" fontId="17" fillId="0" borderId="3" xfId="0" applyNumberFormat="1" applyFont="1" applyBorder="1" applyAlignment="1" applyProtection="1">
      <alignment horizontal="center"/>
    </xf>
    <xf numFmtId="4" fontId="17" fillId="0" borderId="3" xfId="0" applyNumberFormat="1" applyFont="1" applyBorder="1" applyAlignment="1" applyProtection="1">
      <alignment horizontal="center"/>
    </xf>
    <xf numFmtId="9" fontId="0" fillId="0" borderId="0" xfId="0" applyNumberFormat="1" applyProtection="1"/>
    <xf numFmtId="167" fontId="0" fillId="0" borderId="0" xfId="0" applyNumberFormat="1" applyProtection="1"/>
    <xf numFmtId="2" fontId="0" fillId="0" borderId="0" xfId="0" applyNumberFormat="1" applyProtection="1"/>
  </cellXfs>
  <cellStyles count="2">
    <cellStyle name="Normal" xfId="0" builtinId="0"/>
    <cellStyle name="Pourcentage" xfId="1" builtinId="5"/>
  </cellStyles>
  <dxfs count="2522">
    <dxf>
      <font>
        <b/>
        <i val="0"/>
        <color theme="8" tint="-0.24994659260841701"/>
      </font>
    </dxf>
    <dxf>
      <font>
        <b/>
        <i val="0"/>
        <color theme="9" tint="-0.24994659260841701"/>
      </font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24%20heures%20-%20question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</sheetNames>
    <sheetDataSet>
      <sheetData sheetId="0">
        <row r="31">
          <cell r="B31" t="str">
            <v>cours</v>
          </cell>
        </row>
        <row r="32">
          <cell r="B32" t="str">
            <v>congesp</v>
          </cell>
        </row>
        <row r="33">
          <cell r="B33" t="str">
            <v>acc</v>
          </cell>
        </row>
        <row r="34">
          <cell r="B34" t="str">
            <v>vac</v>
          </cell>
        </row>
        <row r="35">
          <cell r="B35" t="str">
            <v>hs</v>
          </cell>
        </row>
        <row r="36">
          <cell r="B36" t="str">
            <v>mal</v>
          </cell>
        </row>
        <row r="37">
          <cell r="B37" t="str">
            <v>jf</v>
          </cell>
        </row>
        <row r="38">
          <cell r="B38" t="str">
            <v>mil</v>
          </cell>
        </row>
        <row r="39">
          <cell r="B39" t="str">
            <v>p.e</v>
          </cell>
        </row>
        <row r="40">
          <cell r="B40" t="str">
            <v>mat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3F19D-0799-4B42-B439-66A02B6CDAB3}">
  <dimension ref="A1:AF92"/>
  <sheetViews>
    <sheetView tabSelected="1" workbookViewId="0">
      <selection activeCell="C10" sqref="C10:D10"/>
    </sheetView>
  </sheetViews>
  <sheetFormatPr baseColWidth="10" defaultColWidth="11.5703125" defaultRowHeight="15" x14ac:dyDescent="0.25"/>
  <cols>
    <col min="1" max="1" width="14.42578125" style="10" customWidth="1"/>
    <col min="2" max="2" width="6.85546875" style="10" customWidth="1"/>
    <col min="3" max="16" width="7.5703125" style="10" customWidth="1"/>
    <col min="17" max="20" width="5.85546875" style="10" customWidth="1"/>
    <col min="21" max="21" width="5.5703125" style="10" customWidth="1"/>
    <col min="22" max="26" width="5.85546875" style="10" customWidth="1"/>
    <col min="27" max="27" width="6.28515625" style="10" customWidth="1"/>
    <col min="28" max="28" width="5.5703125" style="10" customWidth="1"/>
    <col min="29" max="29" width="7" style="10" customWidth="1"/>
    <col min="30" max="30" width="11.5703125" style="10"/>
    <col min="31" max="31" width="23.5703125" style="10" customWidth="1"/>
    <col min="32" max="32" width="13.85546875" style="10" customWidth="1"/>
    <col min="33" max="256" width="11.5703125" style="10"/>
    <col min="257" max="257" width="14.5703125" style="10" customWidth="1"/>
    <col min="258" max="258" width="7.42578125" style="10" customWidth="1"/>
    <col min="259" max="259" width="6.42578125" style="10" customWidth="1"/>
    <col min="260" max="260" width="6.28515625" style="10" customWidth="1"/>
    <col min="261" max="263" width="6.42578125" style="10" customWidth="1"/>
    <col min="264" max="264" width="9.28515625" style="10" customWidth="1"/>
    <col min="265" max="265" width="6.42578125" style="10" customWidth="1"/>
    <col min="266" max="266" width="6" style="10" customWidth="1"/>
    <col min="267" max="267" width="6.42578125" style="10" customWidth="1"/>
    <col min="268" max="268" width="8.85546875" style="10" customWidth="1"/>
    <col min="269" max="269" width="6.42578125" style="10" customWidth="1"/>
    <col min="270" max="270" width="7.28515625" style="10" customWidth="1"/>
    <col min="271" max="271" width="6.42578125" style="10" customWidth="1"/>
    <col min="272" max="272" width="10" style="10" customWidth="1"/>
    <col min="273" max="274" width="11.7109375" style="10" customWidth="1"/>
    <col min="275" max="275" width="5.140625" style="10" customWidth="1"/>
    <col min="276" max="278" width="9.28515625" style="10" customWidth="1"/>
    <col min="279" max="279" width="8.5703125" style="10" customWidth="1"/>
    <col min="280" max="280" width="6.7109375" style="10" customWidth="1"/>
    <col min="281" max="281" width="5.42578125" style="10" customWidth="1"/>
    <col min="282" max="282" width="6.42578125" style="10" customWidth="1"/>
    <col min="283" max="283" width="6.28515625" style="10" customWidth="1"/>
    <col min="284" max="284" width="5.5703125" style="10" customWidth="1"/>
    <col min="285" max="285" width="7" style="10" customWidth="1"/>
    <col min="286" max="512" width="11.5703125" style="10"/>
    <col min="513" max="513" width="14.5703125" style="10" customWidth="1"/>
    <col min="514" max="514" width="7.42578125" style="10" customWidth="1"/>
    <col min="515" max="515" width="6.42578125" style="10" customWidth="1"/>
    <col min="516" max="516" width="6.28515625" style="10" customWidth="1"/>
    <col min="517" max="519" width="6.42578125" style="10" customWidth="1"/>
    <col min="520" max="520" width="9.28515625" style="10" customWidth="1"/>
    <col min="521" max="521" width="6.42578125" style="10" customWidth="1"/>
    <col min="522" max="522" width="6" style="10" customWidth="1"/>
    <col min="523" max="523" width="6.42578125" style="10" customWidth="1"/>
    <col min="524" max="524" width="8.85546875" style="10" customWidth="1"/>
    <col min="525" max="525" width="6.42578125" style="10" customWidth="1"/>
    <col min="526" max="526" width="7.28515625" style="10" customWidth="1"/>
    <col min="527" max="527" width="6.42578125" style="10" customWidth="1"/>
    <col min="528" max="528" width="10" style="10" customWidth="1"/>
    <col min="529" max="530" width="11.7109375" style="10" customWidth="1"/>
    <col min="531" max="531" width="5.140625" style="10" customWidth="1"/>
    <col min="532" max="534" width="9.28515625" style="10" customWidth="1"/>
    <col min="535" max="535" width="8.5703125" style="10" customWidth="1"/>
    <col min="536" max="536" width="6.7109375" style="10" customWidth="1"/>
    <col min="537" max="537" width="5.42578125" style="10" customWidth="1"/>
    <col min="538" max="538" width="6.42578125" style="10" customWidth="1"/>
    <col min="539" max="539" width="6.28515625" style="10" customWidth="1"/>
    <col min="540" max="540" width="5.5703125" style="10" customWidth="1"/>
    <col min="541" max="541" width="7" style="10" customWidth="1"/>
    <col min="542" max="768" width="11.5703125" style="10"/>
    <col min="769" max="769" width="14.5703125" style="10" customWidth="1"/>
    <col min="770" max="770" width="7.42578125" style="10" customWidth="1"/>
    <col min="771" max="771" width="6.42578125" style="10" customWidth="1"/>
    <col min="772" max="772" width="6.28515625" style="10" customWidth="1"/>
    <col min="773" max="775" width="6.42578125" style="10" customWidth="1"/>
    <col min="776" max="776" width="9.28515625" style="10" customWidth="1"/>
    <col min="777" max="777" width="6.42578125" style="10" customWidth="1"/>
    <col min="778" max="778" width="6" style="10" customWidth="1"/>
    <col min="779" max="779" width="6.42578125" style="10" customWidth="1"/>
    <col min="780" max="780" width="8.85546875" style="10" customWidth="1"/>
    <col min="781" max="781" width="6.42578125" style="10" customWidth="1"/>
    <col min="782" max="782" width="7.28515625" style="10" customWidth="1"/>
    <col min="783" max="783" width="6.42578125" style="10" customWidth="1"/>
    <col min="784" max="784" width="10" style="10" customWidth="1"/>
    <col min="785" max="786" width="11.7109375" style="10" customWidth="1"/>
    <col min="787" max="787" width="5.140625" style="10" customWidth="1"/>
    <col min="788" max="790" width="9.28515625" style="10" customWidth="1"/>
    <col min="791" max="791" width="8.5703125" style="10" customWidth="1"/>
    <col min="792" max="792" width="6.7109375" style="10" customWidth="1"/>
    <col min="793" max="793" width="5.42578125" style="10" customWidth="1"/>
    <col min="794" max="794" width="6.42578125" style="10" customWidth="1"/>
    <col min="795" max="795" width="6.28515625" style="10" customWidth="1"/>
    <col min="796" max="796" width="5.5703125" style="10" customWidth="1"/>
    <col min="797" max="797" width="7" style="10" customWidth="1"/>
    <col min="798" max="1024" width="11.5703125" style="10"/>
    <col min="1025" max="1025" width="14.5703125" style="10" customWidth="1"/>
    <col min="1026" max="1026" width="7.42578125" style="10" customWidth="1"/>
    <col min="1027" max="1027" width="6.42578125" style="10" customWidth="1"/>
    <col min="1028" max="1028" width="6.28515625" style="10" customWidth="1"/>
    <col min="1029" max="1031" width="6.42578125" style="10" customWidth="1"/>
    <col min="1032" max="1032" width="9.28515625" style="10" customWidth="1"/>
    <col min="1033" max="1033" width="6.42578125" style="10" customWidth="1"/>
    <col min="1034" max="1034" width="6" style="10" customWidth="1"/>
    <col min="1035" max="1035" width="6.42578125" style="10" customWidth="1"/>
    <col min="1036" max="1036" width="8.85546875" style="10" customWidth="1"/>
    <col min="1037" max="1037" width="6.42578125" style="10" customWidth="1"/>
    <col min="1038" max="1038" width="7.28515625" style="10" customWidth="1"/>
    <col min="1039" max="1039" width="6.42578125" style="10" customWidth="1"/>
    <col min="1040" max="1040" width="10" style="10" customWidth="1"/>
    <col min="1041" max="1042" width="11.7109375" style="10" customWidth="1"/>
    <col min="1043" max="1043" width="5.140625" style="10" customWidth="1"/>
    <col min="1044" max="1046" width="9.28515625" style="10" customWidth="1"/>
    <col min="1047" max="1047" width="8.5703125" style="10" customWidth="1"/>
    <col min="1048" max="1048" width="6.7109375" style="10" customWidth="1"/>
    <col min="1049" max="1049" width="5.42578125" style="10" customWidth="1"/>
    <col min="1050" max="1050" width="6.42578125" style="10" customWidth="1"/>
    <col min="1051" max="1051" width="6.28515625" style="10" customWidth="1"/>
    <col min="1052" max="1052" width="5.5703125" style="10" customWidth="1"/>
    <col min="1053" max="1053" width="7" style="10" customWidth="1"/>
    <col min="1054" max="1280" width="11.5703125" style="10"/>
    <col min="1281" max="1281" width="14.5703125" style="10" customWidth="1"/>
    <col min="1282" max="1282" width="7.42578125" style="10" customWidth="1"/>
    <col min="1283" max="1283" width="6.42578125" style="10" customWidth="1"/>
    <col min="1284" max="1284" width="6.28515625" style="10" customWidth="1"/>
    <col min="1285" max="1287" width="6.42578125" style="10" customWidth="1"/>
    <col min="1288" max="1288" width="9.28515625" style="10" customWidth="1"/>
    <col min="1289" max="1289" width="6.42578125" style="10" customWidth="1"/>
    <col min="1290" max="1290" width="6" style="10" customWidth="1"/>
    <col min="1291" max="1291" width="6.42578125" style="10" customWidth="1"/>
    <col min="1292" max="1292" width="8.85546875" style="10" customWidth="1"/>
    <col min="1293" max="1293" width="6.42578125" style="10" customWidth="1"/>
    <col min="1294" max="1294" width="7.28515625" style="10" customWidth="1"/>
    <col min="1295" max="1295" width="6.42578125" style="10" customWidth="1"/>
    <col min="1296" max="1296" width="10" style="10" customWidth="1"/>
    <col min="1297" max="1298" width="11.7109375" style="10" customWidth="1"/>
    <col min="1299" max="1299" width="5.140625" style="10" customWidth="1"/>
    <col min="1300" max="1302" width="9.28515625" style="10" customWidth="1"/>
    <col min="1303" max="1303" width="8.5703125" style="10" customWidth="1"/>
    <col min="1304" max="1304" width="6.7109375" style="10" customWidth="1"/>
    <col min="1305" max="1305" width="5.42578125" style="10" customWidth="1"/>
    <col min="1306" max="1306" width="6.42578125" style="10" customWidth="1"/>
    <col min="1307" max="1307" width="6.28515625" style="10" customWidth="1"/>
    <col min="1308" max="1308" width="5.5703125" style="10" customWidth="1"/>
    <col min="1309" max="1309" width="7" style="10" customWidth="1"/>
    <col min="1310" max="1536" width="11.5703125" style="10"/>
    <col min="1537" max="1537" width="14.5703125" style="10" customWidth="1"/>
    <col min="1538" max="1538" width="7.42578125" style="10" customWidth="1"/>
    <col min="1539" max="1539" width="6.42578125" style="10" customWidth="1"/>
    <col min="1540" max="1540" width="6.28515625" style="10" customWidth="1"/>
    <col min="1541" max="1543" width="6.42578125" style="10" customWidth="1"/>
    <col min="1544" max="1544" width="9.28515625" style="10" customWidth="1"/>
    <col min="1545" max="1545" width="6.42578125" style="10" customWidth="1"/>
    <col min="1546" max="1546" width="6" style="10" customWidth="1"/>
    <col min="1547" max="1547" width="6.42578125" style="10" customWidth="1"/>
    <col min="1548" max="1548" width="8.85546875" style="10" customWidth="1"/>
    <col min="1549" max="1549" width="6.42578125" style="10" customWidth="1"/>
    <col min="1550" max="1550" width="7.28515625" style="10" customWidth="1"/>
    <col min="1551" max="1551" width="6.42578125" style="10" customWidth="1"/>
    <col min="1552" max="1552" width="10" style="10" customWidth="1"/>
    <col min="1553" max="1554" width="11.7109375" style="10" customWidth="1"/>
    <col min="1555" max="1555" width="5.140625" style="10" customWidth="1"/>
    <col min="1556" max="1558" width="9.28515625" style="10" customWidth="1"/>
    <col min="1559" max="1559" width="8.5703125" style="10" customWidth="1"/>
    <col min="1560" max="1560" width="6.7109375" style="10" customWidth="1"/>
    <col min="1561" max="1561" width="5.42578125" style="10" customWidth="1"/>
    <col min="1562" max="1562" width="6.42578125" style="10" customWidth="1"/>
    <col min="1563" max="1563" width="6.28515625" style="10" customWidth="1"/>
    <col min="1564" max="1564" width="5.5703125" style="10" customWidth="1"/>
    <col min="1565" max="1565" width="7" style="10" customWidth="1"/>
    <col min="1566" max="1792" width="11.5703125" style="10"/>
    <col min="1793" max="1793" width="14.5703125" style="10" customWidth="1"/>
    <col min="1794" max="1794" width="7.42578125" style="10" customWidth="1"/>
    <col min="1795" max="1795" width="6.42578125" style="10" customWidth="1"/>
    <col min="1796" max="1796" width="6.28515625" style="10" customWidth="1"/>
    <col min="1797" max="1799" width="6.42578125" style="10" customWidth="1"/>
    <col min="1800" max="1800" width="9.28515625" style="10" customWidth="1"/>
    <col min="1801" max="1801" width="6.42578125" style="10" customWidth="1"/>
    <col min="1802" max="1802" width="6" style="10" customWidth="1"/>
    <col min="1803" max="1803" width="6.42578125" style="10" customWidth="1"/>
    <col min="1804" max="1804" width="8.85546875" style="10" customWidth="1"/>
    <col min="1805" max="1805" width="6.42578125" style="10" customWidth="1"/>
    <col min="1806" max="1806" width="7.28515625" style="10" customWidth="1"/>
    <col min="1807" max="1807" width="6.42578125" style="10" customWidth="1"/>
    <col min="1808" max="1808" width="10" style="10" customWidth="1"/>
    <col min="1809" max="1810" width="11.7109375" style="10" customWidth="1"/>
    <col min="1811" max="1811" width="5.140625" style="10" customWidth="1"/>
    <col min="1812" max="1814" width="9.28515625" style="10" customWidth="1"/>
    <col min="1815" max="1815" width="8.5703125" style="10" customWidth="1"/>
    <col min="1816" max="1816" width="6.7109375" style="10" customWidth="1"/>
    <col min="1817" max="1817" width="5.42578125" style="10" customWidth="1"/>
    <col min="1818" max="1818" width="6.42578125" style="10" customWidth="1"/>
    <col min="1819" max="1819" width="6.28515625" style="10" customWidth="1"/>
    <col min="1820" max="1820" width="5.5703125" style="10" customWidth="1"/>
    <col min="1821" max="1821" width="7" style="10" customWidth="1"/>
    <col min="1822" max="2048" width="11.5703125" style="10"/>
    <col min="2049" max="2049" width="14.5703125" style="10" customWidth="1"/>
    <col min="2050" max="2050" width="7.42578125" style="10" customWidth="1"/>
    <col min="2051" max="2051" width="6.42578125" style="10" customWidth="1"/>
    <col min="2052" max="2052" width="6.28515625" style="10" customWidth="1"/>
    <col min="2053" max="2055" width="6.42578125" style="10" customWidth="1"/>
    <col min="2056" max="2056" width="9.28515625" style="10" customWidth="1"/>
    <col min="2057" max="2057" width="6.42578125" style="10" customWidth="1"/>
    <col min="2058" max="2058" width="6" style="10" customWidth="1"/>
    <col min="2059" max="2059" width="6.42578125" style="10" customWidth="1"/>
    <col min="2060" max="2060" width="8.85546875" style="10" customWidth="1"/>
    <col min="2061" max="2061" width="6.42578125" style="10" customWidth="1"/>
    <col min="2062" max="2062" width="7.28515625" style="10" customWidth="1"/>
    <col min="2063" max="2063" width="6.42578125" style="10" customWidth="1"/>
    <col min="2064" max="2064" width="10" style="10" customWidth="1"/>
    <col min="2065" max="2066" width="11.7109375" style="10" customWidth="1"/>
    <col min="2067" max="2067" width="5.140625" style="10" customWidth="1"/>
    <col min="2068" max="2070" width="9.28515625" style="10" customWidth="1"/>
    <col min="2071" max="2071" width="8.5703125" style="10" customWidth="1"/>
    <col min="2072" max="2072" width="6.7109375" style="10" customWidth="1"/>
    <col min="2073" max="2073" width="5.42578125" style="10" customWidth="1"/>
    <col min="2074" max="2074" width="6.42578125" style="10" customWidth="1"/>
    <col min="2075" max="2075" width="6.28515625" style="10" customWidth="1"/>
    <col min="2076" max="2076" width="5.5703125" style="10" customWidth="1"/>
    <col min="2077" max="2077" width="7" style="10" customWidth="1"/>
    <col min="2078" max="2304" width="11.5703125" style="10"/>
    <col min="2305" max="2305" width="14.5703125" style="10" customWidth="1"/>
    <col min="2306" max="2306" width="7.42578125" style="10" customWidth="1"/>
    <col min="2307" max="2307" width="6.42578125" style="10" customWidth="1"/>
    <col min="2308" max="2308" width="6.28515625" style="10" customWidth="1"/>
    <col min="2309" max="2311" width="6.42578125" style="10" customWidth="1"/>
    <col min="2312" max="2312" width="9.28515625" style="10" customWidth="1"/>
    <col min="2313" max="2313" width="6.42578125" style="10" customWidth="1"/>
    <col min="2314" max="2314" width="6" style="10" customWidth="1"/>
    <col min="2315" max="2315" width="6.42578125" style="10" customWidth="1"/>
    <col min="2316" max="2316" width="8.85546875" style="10" customWidth="1"/>
    <col min="2317" max="2317" width="6.42578125" style="10" customWidth="1"/>
    <col min="2318" max="2318" width="7.28515625" style="10" customWidth="1"/>
    <col min="2319" max="2319" width="6.42578125" style="10" customWidth="1"/>
    <col min="2320" max="2320" width="10" style="10" customWidth="1"/>
    <col min="2321" max="2322" width="11.7109375" style="10" customWidth="1"/>
    <col min="2323" max="2323" width="5.140625" style="10" customWidth="1"/>
    <col min="2324" max="2326" width="9.28515625" style="10" customWidth="1"/>
    <col min="2327" max="2327" width="8.5703125" style="10" customWidth="1"/>
    <col min="2328" max="2328" width="6.7109375" style="10" customWidth="1"/>
    <col min="2329" max="2329" width="5.42578125" style="10" customWidth="1"/>
    <col min="2330" max="2330" width="6.42578125" style="10" customWidth="1"/>
    <col min="2331" max="2331" width="6.28515625" style="10" customWidth="1"/>
    <col min="2332" max="2332" width="5.5703125" style="10" customWidth="1"/>
    <col min="2333" max="2333" width="7" style="10" customWidth="1"/>
    <col min="2334" max="2560" width="11.5703125" style="10"/>
    <col min="2561" max="2561" width="14.5703125" style="10" customWidth="1"/>
    <col min="2562" max="2562" width="7.42578125" style="10" customWidth="1"/>
    <col min="2563" max="2563" width="6.42578125" style="10" customWidth="1"/>
    <col min="2564" max="2564" width="6.28515625" style="10" customWidth="1"/>
    <col min="2565" max="2567" width="6.42578125" style="10" customWidth="1"/>
    <col min="2568" max="2568" width="9.28515625" style="10" customWidth="1"/>
    <col min="2569" max="2569" width="6.42578125" style="10" customWidth="1"/>
    <col min="2570" max="2570" width="6" style="10" customWidth="1"/>
    <col min="2571" max="2571" width="6.42578125" style="10" customWidth="1"/>
    <col min="2572" max="2572" width="8.85546875" style="10" customWidth="1"/>
    <col min="2573" max="2573" width="6.42578125" style="10" customWidth="1"/>
    <col min="2574" max="2574" width="7.28515625" style="10" customWidth="1"/>
    <col min="2575" max="2575" width="6.42578125" style="10" customWidth="1"/>
    <col min="2576" max="2576" width="10" style="10" customWidth="1"/>
    <col min="2577" max="2578" width="11.7109375" style="10" customWidth="1"/>
    <col min="2579" max="2579" width="5.140625" style="10" customWidth="1"/>
    <col min="2580" max="2582" width="9.28515625" style="10" customWidth="1"/>
    <col min="2583" max="2583" width="8.5703125" style="10" customWidth="1"/>
    <col min="2584" max="2584" width="6.7109375" style="10" customWidth="1"/>
    <col min="2585" max="2585" width="5.42578125" style="10" customWidth="1"/>
    <col min="2586" max="2586" width="6.42578125" style="10" customWidth="1"/>
    <col min="2587" max="2587" width="6.28515625" style="10" customWidth="1"/>
    <col min="2588" max="2588" width="5.5703125" style="10" customWidth="1"/>
    <col min="2589" max="2589" width="7" style="10" customWidth="1"/>
    <col min="2590" max="2816" width="11.5703125" style="10"/>
    <col min="2817" max="2817" width="14.5703125" style="10" customWidth="1"/>
    <col min="2818" max="2818" width="7.42578125" style="10" customWidth="1"/>
    <col min="2819" max="2819" width="6.42578125" style="10" customWidth="1"/>
    <col min="2820" max="2820" width="6.28515625" style="10" customWidth="1"/>
    <col min="2821" max="2823" width="6.42578125" style="10" customWidth="1"/>
    <col min="2824" max="2824" width="9.28515625" style="10" customWidth="1"/>
    <col min="2825" max="2825" width="6.42578125" style="10" customWidth="1"/>
    <col min="2826" max="2826" width="6" style="10" customWidth="1"/>
    <col min="2827" max="2827" width="6.42578125" style="10" customWidth="1"/>
    <col min="2828" max="2828" width="8.85546875" style="10" customWidth="1"/>
    <col min="2829" max="2829" width="6.42578125" style="10" customWidth="1"/>
    <col min="2830" max="2830" width="7.28515625" style="10" customWidth="1"/>
    <col min="2831" max="2831" width="6.42578125" style="10" customWidth="1"/>
    <col min="2832" max="2832" width="10" style="10" customWidth="1"/>
    <col min="2833" max="2834" width="11.7109375" style="10" customWidth="1"/>
    <col min="2835" max="2835" width="5.140625" style="10" customWidth="1"/>
    <col min="2836" max="2838" width="9.28515625" style="10" customWidth="1"/>
    <col min="2839" max="2839" width="8.5703125" style="10" customWidth="1"/>
    <col min="2840" max="2840" width="6.7109375" style="10" customWidth="1"/>
    <col min="2841" max="2841" width="5.42578125" style="10" customWidth="1"/>
    <col min="2842" max="2842" width="6.42578125" style="10" customWidth="1"/>
    <col min="2843" max="2843" width="6.28515625" style="10" customWidth="1"/>
    <col min="2844" max="2844" width="5.5703125" style="10" customWidth="1"/>
    <col min="2845" max="2845" width="7" style="10" customWidth="1"/>
    <col min="2846" max="3072" width="11.5703125" style="10"/>
    <col min="3073" max="3073" width="14.5703125" style="10" customWidth="1"/>
    <col min="3074" max="3074" width="7.42578125" style="10" customWidth="1"/>
    <col min="3075" max="3075" width="6.42578125" style="10" customWidth="1"/>
    <col min="3076" max="3076" width="6.28515625" style="10" customWidth="1"/>
    <col min="3077" max="3079" width="6.42578125" style="10" customWidth="1"/>
    <col min="3080" max="3080" width="9.28515625" style="10" customWidth="1"/>
    <col min="3081" max="3081" width="6.42578125" style="10" customWidth="1"/>
    <col min="3082" max="3082" width="6" style="10" customWidth="1"/>
    <col min="3083" max="3083" width="6.42578125" style="10" customWidth="1"/>
    <col min="3084" max="3084" width="8.85546875" style="10" customWidth="1"/>
    <col min="3085" max="3085" width="6.42578125" style="10" customWidth="1"/>
    <col min="3086" max="3086" width="7.28515625" style="10" customWidth="1"/>
    <col min="3087" max="3087" width="6.42578125" style="10" customWidth="1"/>
    <col min="3088" max="3088" width="10" style="10" customWidth="1"/>
    <col min="3089" max="3090" width="11.7109375" style="10" customWidth="1"/>
    <col min="3091" max="3091" width="5.140625" style="10" customWidth="1"/>
    <col min="3092" max="3094" width="9.28515625" style="10" customWidth="1"/>
    <col min="3095" max="3095" width="8.5703125" style="10" customWidth="1"/>
    <col min="3096" max="3096" width="6.7109375" style="10" customWidth="1"/>
    <col min="3097" max="3097" width="5.42578125" style="10" customWidth="1"/>
    <col min="3098" max="3098" width="6.42578125" style="10" customWidth="1"/>
    <col min="3099" max="3099" width="6.28515625" style="10" customWidth="1"/>
    <col min="3100" max="3100" width="5.5703125" style="10" customWidth="1"/>
    <col min="3101" max="3101" width="7" style="10" customWidth="1"/>
    <col min="3102" max="3328" width="11.5703125" style="10"/>
    <col min="3329" max="3329" width="14.5703125" style="10" customWidth="1"/>
    <col min="3330" max="3330" width="7.42578125" style="10" customWidth="1"/>
    <col min="3331" max="3331" width="6.42578125" style="10" customWidth="1"/>
    <col min="3332" max="3332" width="6.28515625" style="10" customWidth="1"/>
    <col min="3333" max="3335" width="6.42578125" style="10" customWidth="1"/>
    <col min="3336" max="3336" width="9.28515625" style="10" customWidth="1"/>
    <col min="3337" max="3337" width="6.42578125" style="10" customWidth="1"/>
    <col min="3338" max="3338" width="6" style="10" customWidth="1"/>
    <col min="3339" max="3339" width="6.42578125" style="10" customWidth="1"/>
    <col min="3340" max="3340" width="8.85546875" style="10" customWidth="1"/>
    <col min="3341" max="3341" width="6.42578125" style="10" customWidth="1"/>
    <col min="3342" max="3342" width="7.28515625" style="10" customWidth="1"/>
    <col min="3343" max="3343" width="6.42578125" style="10" customWidth="1"/>
    <col min="3344" max="3344" width="10" style="10" customWidth="1"/>
    <col min="3345" max="3346" width="11.7109375" style="10" customWidth="1"/>
    <col min="3347" max="3347" width="5.140625" style="10" customWidth="1"/>
    <col min="3348" max="3350" width="9.28515625" style="10" customWidth="1"/>
    <col min="3351" max="3351" width="8.5703125" style="10" customWidth="1"/>
    <col min="3352" max="3352" width="6.7109375" style="10" customWidth="1"/>
    <col min="3353" max="3353" width="5.42578125" style="10" customWidth="1"/>
    <col min="3354" max="3354" width="6.42578125" style="10" customWidth="1"/>
    <col min="3355" max="3355" width="6.28515625" style="10" customWidth="1"/>
    <col min="3356" max="3356" width="5.5703125" style="10" customWidth="1"/>
    <col min="3357" max="3357" width="7" style="10" customWidth="1"/>
    <col min="3358" max="3584" width="11.5703125" style="10"/>
    <col min="3585" max="3585" width="14.5703125" style="10" customWidth="1"/>
    <col min="3586" max="3586" width="7.42578125" style="10" customWidth="1"/>
    <col min="3587" max="3587" width="6.42578125" style="10" customWidth="1"/>
    <col min="3588" max="3588" width="6.28515625" style="10" customWidth="1"/>
    <col min="3589" max="3591" width="6.42578125" style="10" customWidth="1"/>
    <col min="3592" max="3592" width="9.28515625" style="10" customWidth="1"/>
    <col min="3593" max="3593" width="6.42578125" style="10" customWidth="1"/>
    <col min="3594" max="3594" width="6" style="10" customWidth="1"/>
    <col min="3595" max="3595" width="6.42578125" style="10" customWidth="1"/>
    <col min="3596" max="3596" width="8.85546875" style="10" customWidth="1"/>
    <col min="3597" max="3597" width="6.42578125" style="10" customWidth="1"/>
    <col min="3598" max="3598" width="7.28515625" style="10" customWidth="1"/>
    <col min="3599" max="3599" width="6.42578125" style="10" customWidth="1"/>
    <col min="3600" max="3600" width="10" style="10" customWidth="1"/>
    <col min="3601" max="3602" width="11.7109375" style="10" customWidth="1"/>
    <col min="3603" max="3603" width="5.140625" style="10" customWidth="1"/>
    <col min="3604" max="3606" width="9.28515625" style="10" customWidth="1"/>
    <col min="3607" max="3607" width="8.5703125" style="10" customWidth="1"/>
    <col min="3608" max="3608" width="6.7109375" style="10" customWidth="1"/>
    <col min="3609" max="3609" width="5.42578125" style="10" customWidth="1"/>
    <col min="3610" max="3610" width="6.42578125" style="10" customWidth="1"/>
    <col min="3611" max="3611" width="6.28515625" style="10" customWidth="1"/>
    <col min="3612" max="3612" width="5.5703125" style="10" customWidth="1"/>
    <col min="3613" max="3613" width="7" style="10" customWidth="1"/>
    <col min="3614" max="3840" width="11.5703125" style="10"/>
    <col min="3841" max="3841" width="14.5703125" style="10" customWidth="1"/>
    <col min="3842" max="3842" width="7.42578125" style="10" customWidth="1"/>
    <col min="3843" max="3843" width="6.42578125" style="10" customWidth="1"/>
    <col min="3844" max="3844" width="6.28515625" style="10" customWidth="1"/>
    <col min="3845" max="3847" width="6.42578125" style="10" customWidth="1"/>
    <col min="3848" max="3848" width="9.28515625" style="10" customWidth="1"/>
    <col min="3849" max="3849" width="6.42578125" style="10" customWidth="1"/>
    <col min="3850" max="3850" width="6" style="10" customWidth="1"/>
    <col min="3851" max="3851" width="6.42578125" style="10" customWidth="1"/>
    <col min="3852" max="3852" width="8.85546875" style="10" customWidth="1"/>
    <col min="3853" max="3853" width="6.42578125" style="10" customWidth="1"/>
    <col min="3854" max="3854" width="7.28515625" style="10" customWidth="1"/>
    <col min="3855" max="3855" width="6.42578125" style="10" customWidth="1"/>
    <col min="3856" max="3856" width="10" style="10" customWidth="1"/>
    <col min="3857" max="3858" width="11.7109375" style="10" customWidth="1"/>
    <col min="3859" max="3859" width="5.140625" style="10" customWidth="1"/>
    <col min="3860" max="3862" width="9.28515625" style="10" customWidth="1"/>
    <col min="3863" max="3863" width="8.5703125" style="10" customWidth="1"/>
    <col min="3864" max="3864" width="6.7109375" style="10" customWidth="1"/>
    <col min="3865" max="3865" width="5.42578125" style="10" customWidth="1"/>
    <col min="3866" max="3866" width="6.42578125" style="10" customWidth="1"/>
    <col min="3867" max="3867" width="6.28515625" style="10" customWidth="1"/>
    <col min="3868" max="3868" width="5.5703125" style="10" customWidth="1"/>
    <col min="3869" max="3869" width="7" style="10" customWidth="1"/>
    <col min="3870" max="4096" width="11.5703125" style="10"/>
    <col min="4097" max="4097" width="14.5703125" style="10" customWidth="1"/>
    <col min="4098" max="4098" width="7.42578125" style="10" customWidth="1"/>
    <col min="4099" max="4099" width="6.42578125" style="10" customWidth="1"/>
    <col min="4100" max="4100" width="6.28515625" style="10" customWidth="1"/>
    <col min="4101" max="4103" width="6.42578125" style="10" customWidth="1"/>
    <col min="4104" max="4104" width="9.28515625" style="10" customWidth="1"/>
    <col min="4105" max="4105" width="6.42578125" style="10" customWidth="1"/>
    <col min="4106" max="4106" width="6" style="10" customWidth="1"/>
    <col min="4107" max="4107" width="6.42578125" style="10" customWidth="1"/>
    <col min="4108" max="4108" width="8.85546875" style="10" customWidth="1"/>
    <col min="4109" max="4109" width="6.42578125" style="10" customWidth="1"/>
    <col min="4110" max="4110" width="7.28515625" style="10" customWidth="1"/>
    <col min="4111" max="4111" width="6.42578125" style="10" customWidth="1"/>
    <col min="4112" max="4112" width="10" style="10" customWidth="1"/>
    <col min="4113" max="4114" width="11.7109375" style="10" customWidth="1"/>
    <col min="4115" max="4115" width="5.140625" style="10" customWidth="1"/>
    <col min="4116" max="4118" width="9.28515625" style="10" customWidth="1"/>
    <col min="4119" max="4119" width="8.5703125" style="10" customWidth="1"/>
    <col min="4120" max="4120" width="6.7109375" style="10" customWidth="1"/>
    <col min="4121" max="4121" width="5.42578125" style="10" customWidth="1"/>
    <col min="4122" max="4122" width="6.42578125" style="10" customWidth="1"/>
    <col min="4123" max="4123" width="6.28515625" style="10" customWidth="1"/>
    <col min="4124" max="4124" width="5.5703125" style="10" customWidth="1"/>
    <col min="4125" max="4125" width="7" style="10" customWidth="1"/>
    <col min="4126" max="4352" width="11.5703125" style="10"/>
    <col min="4353" max="4353" width="14.5703125" style="10" customWidth="1"/>
    <col min="4354" max="4354" width="7.42578125" style="10" customWidth="1"/>
    <col min="4355" max="4355" width="6.42578125" style="10" customWidth="1"/>
    <col min="4356" max="4356" width="6.28515625" style="10" customWidth="1"/>
    <col min="4357" max="4359" width="6.42578125" style="10" customWidth="1"/>
    <col min="4360" max="4360" width="9.28515625" style="10" customWidth="1"/>
    <col min="4361" max="4361" width="6.42578125" style="10" customWidth="1"/>
    <col min="4362" max="4362" width="6" style="10" customWidth="1"/>
    <col min="4363" max="4363" width="6.42578125" style="10" customWidth="1"/>
    <col min="4364" max="4364" width="8.85546875" style="10" customWidth="1"/>
    <col min="4365" max="4365" width="6.42578125" style="10" customWidth="1"/>
    <col min="4366" max="4366" width="7.28515625" style="10" customWidth="1"/>
    <col min="4367" max="4367" width="6.42578125" style="10" customWidth="1"/>
    <col min="4368" max="4368" width="10" style="10" customWidth="1"/>
    <col min="4369" max="4370" width="11.7109375" style="10" customWidth="1"/>
    <col min="4371" max="4371" width="5.140625" style="10" customWidth="1"/>
    <col min="4372" max="4374" width="9.28515625" style="10" customWidth="1"/>
    <col min="4375" max="4375" width="8.5703125" style="10" customWidth="1"/>
    <col min="4376" max="4376" width="6.7109375" style="10" customWidth="1"/>
    <col min="4377" max="4377" width="5.42578125" style="10" customWidth="1"/>
    <col min="4378" max="4378" width="6.42578125" style="10" customWidth="1"/>
    <col min="4379" max="4379" width="6.28515625" style="10" customWidth="1"/>
    <col min="4380" max="4380" width="5.5703125" style="10" customWidth="1"/>
    <col min="4381" max="4381" width="7" style="10" customWidth="1"/>
    <col min="4382" max="4608" width="11.5703125" style="10"/>
    <col min="4609" max="4609" width="14.5703125" style="10" customWidth="1"/>
    <col min="4610" max="4610" width="7.42578125" style="10" customWidth="1"/>
    <col min="4611" max="4611" width="6.42578125" style="10" customWidth="1"/>
    <col min="4612" max="4612" width="6.28515625" style="10" customWidth="1"/>
    <col min="4613" max="4615" width="6.42578125" style="10" customWidth="1"/>
    <col min="4616" max="4616" width="9.28515625" style="10" customWidth="1"/>
    <col min="4617" max="4617" width="6.42578125" style="10" customWidth="1"/>
    <col min="4618" max="4618" width="6" style="10" customWidth="1"/>
    <col min="4619" max="4619" width="6.42578125" style="10" customWidth="1"/>
    <col min="4620" max="4620" width="8.85546875" style="10" customWidth="1"/>
    <col min="4621" max="4621" width="6.42578125" style="10" customWidth="1"/>
    <col min="4622" max="4622" width="7.28515625" style="10" customWidth="1"/>
    <col min="4623" max="4623" width="6.42578125" style="10" customWidth="1"/>
    <col min="4624" max="4624" width="10" style="10" customWidth="1"/>
    <col min="4625" max="4626" width="11.7109375" style="10" customWidth="1"/>
    <col min="4627" max="4627" width="5.140625" style="10" customWidth="1"/>
    <col min="4628" max="4630" width="9.28515625" style="10" customWidth="1"/>
    <col min="4631" max="4631" width="8.5703125" style="10" customWidth="1"/>
    <col min="4632" max="4632" width="6.7109375" style="10" customWidth="1"/>
    <col min="4633" max="4633" width="5.42578125" style="10" customWidth="1"/>
    <col min="4634" max="4634" width="6.42578125" style="10" customWidth="1"/>
    <col min="4635" max="4635" width="6.28515625" style="10" customWidth="1"/>
    <col min="4636" max="4636" width="5.5703125" style="10" customWidth="1"/>
    <col min="4637" max="4637" width="7" style="10" customWidth="1"/>
    <col min="4638" max="4864" width="11.5703125" style="10"/>
    <col min="4865" max="4865" width="14.5703125" style="10" customWidth="1"/>
    <col min="4866" max="4866" width="7.42578125" style="10" customWidth="1"/>
    <col min="4867" max="4867" width="6.42578125" style="10" customWidth="1"/>
    <col min="4868" max="4868" width="6.28515625" style="10" customWidth="1"/>
    <col min="4869" max="4871" width="6.42578125" style="10" customWidth="1"/>
    <col min="4872" max="4872" width="9.28515625" style="10" customWidth="1"/>
    <col min="4873" max="4873" width="6.42578125" style="10" customWidth="1"/>
    <col min="4874" max="4874" width="6" style="10" customWidth="1"/>
    <col min="4875" max="4875" width="6.42578125" style="10" customWidth="1"/>
    <col min="4876" max="4876" width="8.85546875" style="10" customWidth="1"/>
    <col min="4877" max="4877" width="6.42578125" style="10" customWidth="1"/>
    <col min="4878" max="4878" width="7.28515625" style="10" customWidth="1"/>
    <col min="4879" max="4879" width="6.42578125" style="10" customWidth="1"/>
    <col min="4880" max="4880" width="10" style="10" customWidth="1"/>
    <col min="4881" max="4882" width="11.7109375" style="10" customWidth="1"/>
    <col min="4883" max="4883" width="5.140625" style="10" customWidth="1"/>
    <col min="4884" max="4886" width="9.28515625" style="10" customWidth="1"/>
    <col min="4887" max="4887" width="8.5703125" style="10" customWidth="1"/>
    <col min="4888" max="4888" width="6.7109375" style="10" customWidth="1"/>
    <col min="4889" max="4889" width="5.42578125" style="10" customWidth="1"/>
    <col min="4890" max="4890" width="6.42578125" style="10" customWidth="1"/>
    <col min="4891" max="4891" width="6.28515625" style="10" customWidth="1"/>
    <col min="4892" max="4892" width="5.5703125" style="10" customWidth="1"/>
    <col min="4893" max="4893" width="7" style="10" customWidth="1"/>
    <col min="4894" max="5120" width="11.5703125" style="10"/>
    <col min="5121" max="5121" width="14.5703125" style="10" customWidth="1"/>
    <col min="5122" max="5122" width="7.42578125" style="10" customWidth="1"/>
    <col min="5123" max="5123" width="6.42578125" style="10" customWidth="1"/>
    <col min="5124" max="5124" width="6.28515625" style="10" customWidth="1"/>
    <col min="5125" max="5127" width="6.42578125" style="10" customWidth="1"/>
    <col min="5128" max="5128" width="9.28515625" style="10" customWidth="1"/>
    <col min="5129" max="5129" width="6.42578125" style="10" customWidth="1"/>
    <col min="5130" max="5130" width="6" style="10" customWidth="1"/>
    <col min="5131" max="5131" width="6.42578125" style="10" customWidth="1"/>
    <col min="5132" max="5132" width="8.85546875" style="10" customWidth="1"/>
    <col min="5133" max="5133" width="6.42578125" style="10" customWidth="1"/>
    <col min="5134" max="5134" width="7.28515625" style="10" customWidth="1"/>
    <col min="5135" max="5135" width="6.42578125" style="10" customWidth="1"/>
    <col min="5136" max="5136" width="10" style="10" customWidth="1"/>
    <col min="5137" max="5138" width="11.7109375" style="10" customWidth="1"/>
    <col min="5139" max="5139" width="5.140625" style="10" customWidth="1"/>
    <col min="5140" max="5142" width="9.28515625" style="10" customWidth="1"/>
    <col min="5143" max="5143" width="8.5703125" style="10" customWidth="1"/>
    <col min="5144" max="5144" width="6.7109375" style="10" customWidth="1"/>
    <col min="5145" max="5145" width="5.42578125" style="10" customWidth="1"/>
    <col min="5146" max="5146" width="6.42578125" style="10" customWidth="1"/>
    <col min="5147" max="5147" width="6.28515625" style="10" customWidth="1"/>
    <col min="5148" max="5148" width="5.5703125" style="10" customWidth="1"/>
    <col min="5149" max="5149" width="7" style="10" customWidth="1"/>
    <col min="5150" max="5376" width="11.5703125" style="10"/>
    <col min="5377" max="5377" width="14.5703125" style="10" customWidth="1"/>
    <col min="5378" max="5378" width="7.42578125" style="10" customWidth="1"/>
    <col min="5379" max="5379" width="6.42578125" style="10" customWidth="1"/>
    <col min="5380" max="5380" width="6.28515625" style="10" customWidth="1"/>
    <col min="5381" max="5383" width="6.42578125" style="10" customWidth="1"/>
    <col min="5384" max="5384" width="9.28515625" style="10" customWidth="1"/>
    <col min="5385" max="5385" width="6.42578125" style="10" customWidth="1"/>
    <col min="5386" max="5386" width="6" style="10" customWidth="1"/>
    <col min="5387" max="5387" width="6.42578125" style="10" customWidth="1"/>
    <col min="5388" max="5388" width="8.85546875" style="10" customWidth="1"/>
    <col min="5389" max="5389" width="6.42578125" style="10" customWidth="1"/>
    <col min="5390" max="5390" width="7.28515625" style="10" customWidth="1"/>
    <col min="5391" max="5391" width="6.42578125" style="10" customWidth="1"/>
    <col min="5392" max="5392" width="10" style="10" customWidth="1"/>
    <col min="5393" max="5394" width="11.7109375" style="10" customWidth="1"/>
    <col min="5395" max="5395" width="5.140625" style="10" customWidth="1"/>
    <col min="5396" max="5398" width="9.28515625" style="10" customWidth="1"/>
    <col min="5399" max="5399" width="8.5703125" style="10" customWidth="1"/>
    <col min="5400" max="5400" width="6.7109375" style="10" customWidth="1"/>
    <col min="5401" max="5401" width="5.42578125" style="10" customWidth="1"/>
    <col min="5402" max="5402" width="6.42578125" style="10" customWidth="1"/>
    <col min="5403" max="5403" width="6.28515625" style="10" customWidth="1"/>
    <col min="5404" max="5404" width="5.5703125" style="10" customWidth="1"/>
    <col min="5405" max="5405" width="7" style="10" customWidth="1"/>
    <col min="5406" max="5632" width="11.5703125" style="10"/>
    <col min="5633" max="5633" width="14.5703125" style="10" customWidth="1"/>
    <col min="5634" max="5634" width="7.42578125" style="10" customWidth="1"/>
    <col min="5635" max="5635" width="6.42578125" style="10" customWidth="1"/>
    <col min="5636" max="5636" width="6.28515625" style="10" customWidth="1"/>
    <col min="5637" max="5639" width="6.42578125" style="10" customWidth="1"/>
    <col min="5640" max="5640" width="9.28515625" style="10" customWidth="1"/>
    <col min="5641" max="5641" width="6.42578125" style="10" customWidth="1"/>
    <col min="5642" max="5642" width="6" style="10" customWidth="1"/>
    <col min="5643" max="5643" width="6.42578125" style="10" customWidth="1"/>
    <col min="5644" max="5644" width="8.85546875" style="10" customWidth="1"/>
    <col min="5645" max="5645" width="6.42578125" style="10" customWidth="1"/>
    <col min="5646" max="5646" width="7.28515625" style="10" customWidth="1"/>
    <col min="5647" max="5647" width="6.42578125" style="10" customWidth="1"/>
    <col min="5648" max="5648" width="10" style="10" customWidth="1"/>
    <col min="5649" max="5650" width="11.7109375" style="10" customWidth="1"/>
    <col min="5651" max="5651" width="5.140625" style="10" customWidth="1"/>
    <col min="5652" max="5654" width="9.28515625" style="10" customWidth="1"/>
    <col min="5655" max="5655" width="8.5703125" style="10" customWidth="1"/>
    <col min="5656" max="5656" width="6.7109375" style="10" customWidth="1"/>
    <col min="5657" max="5657" width="5.42578125" style="10" customWidth="1"/>
    <col min="5658" max="5658" width="6.42578125" style="10" customWidth="1"/>
    <col min="5659" max="5659" width="6.28515625" style="10" customWidth="1"/>
    <col min="5660" max="5660" width="5.5703125" style="10" customWidth="1"/>
    <col min="5661" max="5661" width="7" style="10" customWidth="1"/>
    <col min="5662" max="5888" width="11.5703125" style="10"/>
    <col min="5889" max="5889" width="14.5703125" style="10" customWidth="1"/>
    <col min="5890" max="5890" width="7.42578125" style="10" customWidth="1"/>
    <col min="5891" max="5891" width="6.42578125" style="10" customWidth="1"/>
    <col min="5892" max="5892" width="6.28515625" style="10" customWidth="1"/>
    <col min="5893" max="5895" width="6.42578125" style="10" customWidth="1"/>
    <col min="5896" max="5896" width="9.28515625" style="10" customWidth="1"/>
    <col min="5897" max="5897" width="6.42578125" style="10" customWidth="1"/>
    <col min="5898" max="5898" width="6" style="10" customWidth="1"/>
    <col min="5899" max="5899" width="6.42578125" style="10" customWidth="1"/>
    <col min="5900" max="5900" width="8.85546875" style="10" customWidth="1"/>
    <col min="5901" max="5901" width="6.42578125" style="10" customWidth="1"/>
    <col min="5902" max="5902" width="7.28515625" style="10" customWidth="1"/>
    <col min="5903" max="5903" width="6.42578125" style="10" customWidth="1"/>
    <col min="5904" max="5904" width="10" style="10" customWidth="1"/>
    <col min="5905" max="5906" width="11.7109375" style="10" customWidth="1"/>
    <col min="5907" max="5907" width="5.140625" style="10" customWidth="1"/>
    <col min="5908" max="5910" width="9.28515625" style="10" customWidth="1"/>
    <col min="5911" max="5911" width="8.5703125" style="10" customWidth="1"/>
    <col min="5912" max="5912" width="6.7109375" style="10" customWidth="1"/>
    <col min="5913" max="5913" width="5.42578125" style="10" customWidth="1"/>
    <col min="5914" max="5914" width="6.42578125" style="10" customWidth="1"/>
    <col min="5915" max="5915" width="6.28515625" style="10" customWidth="1"/>
    <col min="5916" max="5916" width="5.5703125" style="10" customWidth="1"/>
    <col min="5917" max="5917" width="7" style="10" customWidth="1"/>
    <col min="5918" max="6144" width="11.5703125" style="10"/>
    <col min="6145" max="6145" width="14.5703125" style="10" customWidth="1"/>
    <col min="6146" max="6146" width="7.42578125" style="10" customWidth="1"/>
    <col min="6147" max="6147" width="6.42578125" style="10" customWidth="1"/>
    <col min="6148" max="6148" width="6.28515625" style="10" customWidth="1"/>
    <col min="6149" max="6151" width="6.42578125" style="10" customWidth="1"/>
    <col min="6152" max="6152" width="9.28515625" style="10" customWidth="1"/>
    <col min="6153" max="6153" width="6.42578125" style="10" customWidth="1"/>
    <col min="6154" max="6154" width="6" style="10" customWidth="1"/>
    <col min="6155" max="6155" width="6.42578125" style="10" customWidth="1"/>
    <col min="6156" max="6156" width="8.85546875" style="10" customWidth="1"/>
    <col min="6157" max="6157" width="6.42578125" style="10" customWidth="1"/>
    <col min="6158" max="6158" width="7.28515625" style="10" customWidth="1"/>
    <col min="6159" max="6159" width="6.42578125" style="10" customWidth="1"/>
    <col min="6160" max="6160" width="10" style="10" customWidth="1"/>
    <col min="6161" max="6162" width="11.7109375" style="10" customWidth="1"/>
    <col min="6163" max="6163" width="5.140625" style="10" customWidth="1"/>
    <col min="6164" max="6166" width="9.28515625" style="10" customWidth="1"/>
    <col min="6167" max="6167" width="8.5703125" style="10" customWidth="1"/>
    <col min="6168" max="6168" width="6.7109375" style="10" customWidth="1"/>
    <col min="6169" max="6169" width="5.42578125" style="10" customWidth="1"/>
    <col min="6170" max="6170" width="6.42578125" style="10" customWidth="1"/>
    <col min="6171" max="6171" width="6.28515625" style="10" customWidth="1"/>
    <col min="6172" max="6172" width="5.5703125" style="10" customWidth="1"/>
    <col min="6173" max="6173" width="7" style="10" customWidth="1"/>
    <col min="6174" max="6400" width="11.5703125" style="10"/>
    <col min="6401" max="6401" width="14.5703125" style="10" customWidth="1"/>
    <col min="6402" max="6402" width="7.42578125" style="10" customWidth="1"/>
    <col min="6403" max="6403" width="6.42578125" style="10" customWidth="1"/>
    <col min="6404" max="6404" width="6.28515625" style="10" customWidth="1"/>
    <col min="6405" max="6407" width="6.42578125" style="10" customWidth="1"/>
    <col min="6408" max="6408" width="9.28515625" style="10" customWidth="1"/>
    <col min="6409" max="6409" width="6.42578125" style="10" customWidth="1"/>
    <col min="6410" max="6410" width="6" style="10" customWidth="1"/>
    <col min="6411" max="6411" width="6.42578125" style="10" customWidth="1"/>
    <col min="6412" max="6412" width="8.85546875" style="10" customWidth="1"/>
    <col min="6413" max="6413" width="6.42578125" style="10" customWidth="1"/>
    <col min="6414" max="6414" width="7.28515625" style="10" customWidth="1"/>
    <col min="6415" max="6415" width="6.42578125" style="10" customWidth="1"/>
    <col min="6416" max="6416" width="10" style="10" customWidth="1"/>
    <col min="6417" max="6418" width="11.7109375" style="10" customWidth="1"/>
    <col min="6419" max="6419" width="5.140625" style="10" customWidth="1"/>
    <col min="6420" max="6422" width="9.28515625" style="10" customWidth="1"/>
    <col min="6423" max="6423" width="8.5703125" style="10" customWidth="1"/>
    <col min="6424" max="6424" width="6.7109375" style="10" customWidth="1"/>
    <col min="6425" max="6425" width="5.42578125" style="10" customWidth="1"/>
    <col min="6426" max="6426" width="6.42578125" style="10" customWidth="1"/>
    <col min="6427" max="6427" width="6.28515625" style="10" customWidth="1"/>
    <col min="6428" max="6428" width="5.5703125" style="10" customWidth="1"/>
    <col min="6429" max="6429" width="7" style="10" customWidth="1"/>
    <col min="6430" max="6656" width="11.5703125" style="10"/>
    <col min="6657" max="6657" width="14.5703125" style="10" customWidth="1"/>
    <col min="6658" max="6658" width="7.42578125" style="10" customWidth="1"/>
    <col min="6659" max="6659" width="6.42578125" style="10" customWidth="1"/>
    <col min="6660" max="6660" width="6.28515625" style="10" customWidth="1"/>
    <col min="6661" max="6663" width="6.42578125" style="10" customWidth="1"/>
    <col min="6664" max="6664" width="9.28515625" style="10" customWidth="1"/>
    <col min="6665" max="6665" width="6.42578125" style="10" customWidth="1"/>
    <col min="6666" max="6666" width="6" style="10" customWidth="1"/>
    <col min="6667" max="6667" width="6.42578125" style="10" customWidth="1"/>
    <col min="6668" max="6668" width="8.85546875" style="10" customWidth="1"/>
    <col min="6669" max="6669" width="6.42578125" style="10" customWidth="1"/>
    <col min="6670" max="6670" width="7.28515625" style="10" customWidth="1"/>
    <col min="6671" max="6671" width="6.42578125" style="10" customWidth="1"/>
    <col min="6672" max="6672" width="10" style="10" customWidth="1"/>
    <col min="6673" max="6674" width="11.7109375" style="10" customWidth="1"/>
    <col min="6675" max="6675" width="5.140625" style="10" customWidth="1"/>
    <col min="6676" max="6678" width="9.28515625" style="10" customWidth="1"/>
    <col min="6679" max="6679" width="8.5703125" style="10" customWidth="1"/>
    <col min="6680" max="6680" width="6.7109375" style="10" customWidth="1"/>
    <col min="6681" max="6681" width="5.42578125" style="10" customWidth="1"/>
    <col min="6682" max="6682" width="6.42578125" style="10" customWidth="1"/>
    <col min="6683" max="6683" width="6.28515625" style="10" customWidth="1"/>
    <col min="6684" max="6684" width="5.5703125" style="10" customWidth="1"/>
    <col min="6685" max="6685" width="7" style="10" customWidth="1"/>
    <col min="6686" max="6912" width="11.5703125" style="10"/>
    <col min="6913" max="6913" width="14.5703125" style="10" customWidth="1"/>
    <col min="6914" max="6914" width="7.42578125" style="10" customWidth="1"/>
    <col min="6915" max="6915" width="6.42578125" style="10" customWidth="1"/>
    <col min="6916" max="6916" width="6.28515625" style="10" customWidth="1"/>
    <col min="6917" max="6919" width="6.42578125" style="10" customWidth="1"/>
    <col min="6920" max="6920" width="9.28515625" style="10" customWidth="1"/>
    <col min="6921" max="6921" width="6.42578125" style="10" customWidth="1"/>
    <col min="6922" max="6922" width="6" style="10" customWidth="1"/>
    <col min="6923" max="6923" width="6.42578125" style="10" customWidth="1"/>
    <col min="6924" max="6924" width="8.85546875" style="10" customWidth="1"/>
    <col min="6925" max="6925" width="6.42578125" style="10" customWidth="1"/>
    <col min="6926" max="6926" width="7.28515625" style="10" customWidth="1"/>
    <col min="6927" max="6927" width="6.42578125" style="10" customWidth="1"/>
    <col min="6928" max="6928" width="10" style="10" customWidth="1"/>
    <col min="6929" max="6930" width="11.7109375" style="10" customWidth="1"/>
    <col min="6931" max="6931" width="5.140625" style="10" customWidth="1"/>
    <col min="6932" max="6934" width="9.28515625" style="10" customWidth="1"/>
    <col min="6935" max="6935" width="8.5703125" style="10" customWidth="1"/>
    <col min="6936" max="6936" width="6.7109375" style="10" customWidth="1"/>
    <col min="6937" max="6937" width="5.42578125" style="10" customWidth="1"/>
    <col min="6938" max="6938" width="6.42578125" style="10" customWidth="1"/>
    <col min="6939" max="6939" width="6.28515625" style="10" customWidth="1"/>
    <col min="6940" max="6940" width="5.5703125" style="10" customWidth="1"/>
    <col min="6941" max="6941" width="7" style="10" customWidth="1"/>
    <col min="6942" max="7168" width="11.5703125" style="10"/>
    <col min="7169" max="7169" width="14.5703125" style="10" customWidth="1"/>
    <col min="7170" max="7170" width="7.42578125" style="10" customWidth="1"/>
    <col min="7171" max="7171" width="6.42578125" style="10" customWidth="1"/>
    <col min="7172" max="7172" width="6.28515625" style="10" customWidth="1"/>
    <col min="7173" max="7175" width="6.42578125" style="10" customWidth="1"/>
    <col min="7176" max="7176" width="9.28515625" style="10" customWidth="1"/>
    <col min="7177" max="7177" width="6.42578125" style="10" customWidth="1"/>
    <col min="7178" max="7178" width="6" style="10" customWidth="1"/>
    <col min="7179" max="7179" width="6.42578125" style="10" customWidth="1"/>
    <col min="7180" max="7180" width="8.85546875" style="10" customWidth="1"/>
    <col min="7181" max="7181" width="6.42578125" style="10" customWidth="1"/>
    <col min="7182" max="7182" width="7.28515625" style="10" customWidth="1"/>
    <col min="7183" max="7183" width="6.42578125" style="10" customWidth="1"/>
    <col min="7184" max="7184" width="10" style="10" customWidth="1"/>
    <col min="7185" max="7186" width="11.7109375" style="10" customWidth="1"/>
    <col min="7187" max="7187" width="5.140625" style="10" customWidth="1"/>
    <col min="7188" max="7190" width="9.28515625" style="10" customWidth="1"/>
    <col min="7191" max="7191" width="8.5703125" style="10" customWidth="1"/>
    <col min="7192" max="7192" width="6.7109375" style="10" customWidth="1"/>
    <col min="7193" max="7193" width="5.42578125" style="10" customWidth="1"/>
    <col min="7194" max="7194" width="6.42578125" style="10" customWidth="1"/>
    <col min="7195" max="7195" width="6.28515625" style="10" customWidth="1"/>
    <col min="7196" max="7196" width="5.5703125" style="10" customWidth="1"/>
    <col min="7197" max="7197" width="7" style="10" customWidth="1"/>
    <col min="7198" max="7424" width="11.5703125" style="10"/>
    <col min="7425" max="7425" width="14.5703125" style="10" customWidth="1"/>
    <col min="7426" max="7426" width="7.42578125" style="10" customWidth="1"/>
    <col min="7427" max="7427" width="6.42578125" style="10" customWidth="1"/>
    <col min="7428" max="7428" width="6.28515625" style="10" customWidth="1"/>
    <col min="7429" max="7431" width="6.42578125" style="10" customWidth="1"/>
    <col min="7432" max="7432" width="9.28515625" style="10" customWidth="1"/>
    <col min="7433" max="7433" width="6.42578125" style="10" customWidth="1"/>
    <col min="7434" max="7434" width="6" style="10" customWidth="1"/>
    <col min="7435" max="7435" width="6.42578125" style="10" customWidth="1"/>
    <col min="7436" max="7436" width="8.85546875" style="10" customWidth="1"/>
    <col min="7437" max="7437" width="6.42578125" style="10" customWidth="1"/>
    <col min="7438" max="7438" width="7.28515625" style="10" customWidth="1"/>
    <col min="7439" max="7439" width="6.42578125" style="10" customWidth="1"/>
    <col min="7440" max="7440" width="10" style="10" customWidth="1"/>
    <col min="7441" max="7442" width="11.7109375" style="10" customWidth="1"/>
    <col min="7443" max="7443" width="5.140625" style="10" customWidth="1"/>
    <col min="7444" max="7446" width="9.28515625" style="10" customWidth="1"/>
    <col min="7447" max="7447" width="8.5703125" style="10" customWidth="1"/>
    <col min="7448" max="7448" width="6.7109375" style="10" customWidth="1"/>
    <col min="7449" max="7449" width="5.42578125" style="10" customWidth="1"/>
    <col min="7450" max="7450" width="6.42578125" style="10" customWidth="1"/>
    <col min="7451" max="7451" width="6.28515625" style="10" customWidth="1"/>
    <col min="7452" max="7452" width="5.5703125" style="10" customWidth="1"/>
    <col min="7453" max="7453" width="7" style="10" customWidth="1"/>
    <col min="7454" max="7680" width="11.5703125" style="10"/>
    <col min="7681" max="7681" width="14.5703125" style="10" customWidth="1"/>
    <col min="7682" max="7682" width="7.42578125" style="10" customWidth="1"/>
    <col min="7683" max="7683" width="6.42578125" style="10" customWidth="1"/>
    <col min="7684" max="7684" width="6.28515625" style="10" customWidth="1"/>
    <col min="7685" max="7687" width="6.42578125" style="10" customWidth="1"/>
    <col min="7688" max="7688" width="9.28515625" style="10" customWidth="1"/>
    <col min="7689" max="7689" width="6.42578125" style="10" customWidth="1"/>
    <col min="7690" max="7690" width="6" style="10" customWidth="1"/>
    <col min="7691" max="7691" width="6.42578125" style="10" customWidth="1"/>
    <col min="7692" max="7692" width="8.85546875" style="10" customWidth="1"/>
    <col min="7693" max="7693" width="6.42578125" style="10" customWidth="1"/>
    <col min="7694" max="7694" width="7.28515625" style="10" customWidth="1"/>
    <col min="7695" max="7695" width="6.42578125" style="10" customWidth="1"/>
    <col min="7696" max="7696" width="10" style="10" customWidth="1"/>
    <col min="7697" max="7698" width="11.7109375" style="10" customWidth="1"/>
    <col min="7699" max="7699" width="5.140625" style="10" customWidth="1"/>
    <col min="7700" max="7702" width="9.28515625" style="10" customWidth="1"/>
    <col min="7703" max="7703" width="8.5703125" style="10" customWidth="1"/>
    <col min="7704" max="7704" width="6.7109375" style="10" customWidth="1"/>
    <col min="7705" max="7705" width="5.42578125" style="10" customWidth="1"/>
    <col min="7706" max="7706" width="6.42578125" style="10" customWidth="1"/>
    <col min="7707" max="7707" width="6.28515625" style="10" customWidth="1"/>
    <col min="7708" max="7708" width="5.5703125" style="10" customWidth="1"/>
    <col min="7709" max="7709" width="7" style="10" customWidth="1"/>
    <col min="7710" max="7936" width="11.5703125" style="10"/>
    <col min="7937" max="7937" width="14.5703125" style="10" customWidth="1"/>
    <col min="7938" max="7938" width="7.42578125" style="10" customWidth="1"/>
    <col min="7939" max="7939" width="6.42578125" style="10" customWidth="1"/>
    <col min="7940" max="7940" width="6.28515625" style="10" customWidth="1"/>
    <col min="7941" max="7943" width="6.42578125" style="10" customWidth="1"/>
    <col min="7944" max="7944" width="9.28515625" style="10" customWidth="1"/>
    <col min="7945" max="7945" width="6.42578125" style="10" customWidth="1"/>
    <col min="7946" max="7946" width="6" style="10" customWidth="1"/>
    <col min="7947" max="7947" width="6.42578125" style="10" customWidth="1"/>
    <col min="7948" max="7948" width="8.85546875" style="10" customWidth="1"/>
    <col min="7949" max="7949" width="6.42578125" style="10" customWidth="1"/>
    <col min="7950" max="7950" width="7.28515625" style="10" customWidth="1"/>
    <col min="7951" max="7951" width="6.42578125" style="10" customWidth="1"/>
    <col min="7952" max="7952" width="10" style="10" customWidth="1"/>
    <col min="7953" max="7954" width="11.7109375" style="10" customWidth="1"/>
    <col min="7955" max="7955" width="5.140625" style="10" customWidth="1"/>
    <col min="7956" max="7958" width="9.28515625" style="10" customWidth="1"/>
    <col min="7959" max="7959" width="8.5703125" style="10" customWidth="1"/>
    <col min="7960" max="7960" width="6.7109375" style="10" customWidth="1"/>
    <col min="7961" max="7961" width="5.42578125" style="10" customWidth="1"/>
    <col min="7962" max="7962" width="6.42578125" style="10" customWidth="1"/>
    <col min="7963" max="7963" width="6.28515625" style="10" customWidth="1"/>
    <col min="7964" max="7964" width="5.5703125" style="10" customWidth="1"/>
    <col min="7965" max="7965" width="7" style="10" customWidth="1"/>
    <col min="7966" max="8192" width="11.5703125" style="10"/>
    <col min="8193" max="8193" width="14.5703125" style="10" customWidth="1"/>
    <col min="8194" max="8194" width="7.42578125" style="10" customWidth="1"/>
    <col min="8195" max="8195" width="6.42578125" style="10" customWidth="1"/>
    <col min="8196" max="8196" width="6.28515625" style="10" customWidth="1"/>
    <col min="8197" max="8199" width="6.42578125" style="10" customWidth="1"/>
    <col min="8200" max="8200" width="9.28515625" style="10" customWidth="1"/>
    <col min="8201" max="8201" width="6.42578125" style="10" customWidth="1"/>
    <col min="8202" max="8202" width="6" style="10" customWidth="1"/>
    <col min="8203" max="8203" width="6.42578125" style="10" customWidth="1"/>
    <col min="8204" max="8204" width="8.85546875" style="10" customWidth="1"/>
    <col min="8205" max="8205" width="6.42578125" style="10" customWidth="1"/>
    <col min="8206" max="8206" width="7.28515625" style="10" customWidth="1"/>
    <col min="8207" max="8207" width="6.42578125" style="10" customWidth="1"/>
    <col min="8208" max="8208" width="10" style="10" customWidth="1"/>
    <col min="8209" max="8210" width="11.7109375" style="10" customWidth="1"/>
    <col min="8211" max="8211" width="5.140625" style="10" customWidth="1"/>
    <col min="8212" max="8214" width="9.28515625" style="10" customWidth="1"/>
    <col min="8215" max="8215" width="8.5703125" style="10" customWidth="1"/>
    <col min="8216" max="8216" width="6.7109375" style="10" customWidth="1"/>
    <col min="8217" max="8217" width="5.42578125" style="10" customWidth="1"/>
    <col min="8218" max="8218" width="6.42578125" style="10" customWidth="1"/>
    <col min="8219" max="8219" width="6.28515625" style="10" customWidth="1"/>
    <col min="8220" max="8220" width="5.5703125" style="10" customWidth="1"/>
    <col min="8221" max="8221" width="7" style="10" customWidth="1"/>
    <col min="8222" max="8448" width="11.5703125" style="10"/>
    <col min="8449" max="8449" width="14.5703125" style="10" customWidth="1"/>
    <col min="8450" max="8450" width="7.42578125" style="10" customWidth="1"/>
    <col min="8451" max="8451" width="6.42578125" style="10" customWidth="1"/>
    <col min="8452" max="8452" width="6.28515625" style="10" customWidth="1"/>
    <col min="8453" max="8455" width="6.42578125" style="10" customWidth="1"/>
    <col min="8456" max="8456" width="9.28515625" style="10" customWidth="1"/>
    <col min="8457" max="8457" width="6.42578125" style="10" customWidth="1"/>
    <col min="8458" max="8458" width="6" style="10" customWidth="1"/>
    <col min="8459" max="8459" width="6.42578125" style="10" customWidth="1"/>
    <col min="8460" max="8460" width="8.85546875" style="10" customWidth="1"/>
    <col min="8461" max="8461" width="6.42578125" style="10" customWidth="1"/>
    <col min="8462" max="8462" width="7.28515625" style="10" customWidth="1"/>
    <col min="8463" max="8463" width="6.42578125" style="10" customWidth="1"/>
    <col min="8464" max="8464" width="10" style="10" customWidth="1"/>
    <col min="8465" max="8466" width="11.7109375" style="10" customWidth="1"/>
    <col min="8467" max="8467" width="5.140625" style="10" customWidth="1"/>
    <col min="8468" max="8470" width="9.28515625" style="10" customWidth="1"/>
    <col min="8471" max="8471" width="8.5703125" style="10" customWidth="1"/>
    <col min="8472" max="8472" width="6.7109375" style="10" customWidth="1"/>
    <col min="8473" max="8473" width="5.42578125" style="10" customWidth="1"/>
    <col min="8474" max="8474" width="6.42578125" style="10" customWidth="1"/>
    <col min="8475" max="8475" width="6.28515625" style="10" customWidth="1"/>
    <col min="8476" max="8476" width="5.5703125" style="10" customWidth="1"/>
    <col min="8477" max="8477" width="7" style="10" customWidth="1"/>
    <col min="8478" max="8704" width="11.5703125" style="10"/>
    <col min="8705" max="8705" width="14.5703125" style="10" customWidth="1"/>
    <col min="8706" max="8706" width="7.42578125" style="10" customWidth="1"/>
    <col min="8707" max="8707" width="6.42578125" style="10" customWidth="1"/>
    <col min="8708" max="8708" width="6.28515625" style="10" customWidth="1"/>
    <col min="8709" max="8711" width="6.42578125" style="10" customWidth="1"/>
    <col min="8712" max="8712" width="9.28515625" style="10" customWidth="1"/>
    <col min="8713" max="8713" width="6.42578125" style="10" customWidth="1"/>
    <col min="8714" max="8714" width="6" style="10" customWidth="1"/>
    <col min="8715" max="8715" width="6.42578125" style="10" customWidth="1"/>
    <col min="8716" max="8716" width="8.85546875" style="10" customWidth="1"/>
    <col min="8717" max="8717" width="6.42578125" style="10" customWidth="1"/>
    <col min="8718" max="8718" width="7.28515625" style="10" customWidth="1"/>
    <col min="8719" max="8719" width="6.42578125" style="10" customWidth="1"/>
    <col min="8720" max="8720" width="10" style="10" customWidth="1"/>
    <col min="8721" max="8722" width="11.7109375" style="10" customWidth="1"/>
    <col min="8723" max="8723" width="5.140625" style="10" customWidth="1"/>
    <col min="8724" max="8726" width="9.28515625" style="10" customWidth="1"/>
    <col min="8727" max="8727" width="8.5703125" style="10" customWidth="1"/>
    <col min="8728" max="8728" width="6.7109375" style="10" customWidth="1"/>
    <col min="8729" max="8729" width="5.42578125" style="10" customWidth="1"/>
    <col min="8730" max="8730" width="6.42578125" style="10" customWidth="1"/>
    <col min="8731" max="8731" width="6.28515625" style="10" customWidth="1"/>
    <col min="8732" max="8732" width="5.5703125" style="10" customWidth="1"/>
    <col min="8733" max="8733" width="7" style="10" customWidth="1"/>
    <col min="8734" max="8960" width="11.5703125" style="10"/>
    <col min="8961" max="8961" width="14.5703125" style="10" customWidth="1"/>
    <col min="8962" max="8962" width="7.42578125" style="10" customWidth="1"/>
    <col min="8963" max="8963" width="6.42578125" style="10" customWidth="1"/>
    <col min="8964" max="8964" width="6.28515625" style="10" customWidth="1"/>
    <col min="8965" max="8967" width="6.42578125" style="10" customWidth="1"/>
    <col min="8968" max="8968" width="9.28515625" style="10" customWidth="1"/>
    <col min="8969" max="8969" width="6.42578125" style="10" customWidth="1"/>
    <col min="8970" max="8970" width="6" style="10" customWidth="1"/>
    <col min="8971" max="8971" width="6.42578125" style="10" customWidth="1"/>
    <col min="8972" max="8972" width="8.85546875" style="10" customWidth="1"/>
    <col min="8973" max="8973" width="6.42578125" style="10" customWidth="1"/>
    <col min="8974" max="8974" width="7.28515625" style="10" customWidth="1"/>
    <col min="8975" max="8975" width="6.42578125" style="10" customWidth="1"/>
    <col min="8976" max="8976" width="10" style="10" customWidth="1"/>
    <col min="8977" max="8978" width="11.7109375" style="10" customWidth="1"/>
    <col min="8979" max="8979" width="5.140625" style="10" customWidth="1"/>
    <col min="8980" max="8982" width="9.28515625" style="10" customWidth="1"/>
    <col min="8983" max="8983" width="8.5703125" style="10" customWidth="1"/>
    <col min="8984" max="8984" width="6.7109375" style="10" customWidth="1"/>
    <col min="8985" max="8985" width="5.42578125" style="10" customWidth="1"/>
    <col min="8986" max="8986" width="6.42578125" style="10" customWidth="1"/>
    <col min="8987" max="8987" width="6.28515625" style="10" customWidth="1"/>
    <col min="8988" max="8988" width="5.5703125" style="10" customWidth="1"/>
    <col min="8989" max="8989" width="7" style="10" customWidth="1"/>
    <col min="8990" max="9216" width="11.5703125" style="10"/>
    <col min="9217" max="9217" width="14.5703125" style="10" customWidth="1"/>
    <col min="9218" max="9218" width="7.42578125" style="10" customWidth="1"/>
    <col min="9219" max="9219" width="6.42578125" style="10" customWidth="1"/>
    <col min="9220" max="9220" width="6.28515625" style="10" customWidth="1"/>
    <col min="9221" max="9223" width="6.42578125" style="10" customWidth="1"/>
    <col min="9224" max="9224" width="9.28515625" style="10" customWidth="1"/>
    <col min="9225" max="9225" width="6.42578125" style="10" customWidth="1"/>
    <col min="9226" max="9226" width="6" style="10" customWidth="1"/>
    <col min="9227" max="9227" width="6.42578125" style="10" customWidth="1"/>
    <col min="9228" max="9228" width="8.85546875" style="10" customWidth="1"/>
    <col min="9229" max="9229" width="6.42578125" style="10" customWidth="1"/>
    <col min="9230" max="9230" width="7.28515625" style="10" customWidth="1"/>
    <col min="9231" max="9231" width="6.42578125" style="10" customWidth="1"/>
    <col min="9232" max="9232" width="10" style="10" customWidth="1"/>
    <col min="9233" max="9234" width="11.7109375" style="10" customWidth="1"/>
    <col min="9235" max="9235" width="5.140625" style="10" customWidth="1"/>
    <col min="9236" max="9238" width="9.28515625" style="10" customWidth="1"/>
    <col min="9239" max="9239" width="8.5703125" style="10" customWidth="1"/>
    <col min="9240" max="9240" width="6.7109375" style="10" customWidth="1"/>
    <col min="9241" max="9241" width="5.42578125" style="10" customWidth="1"/>
    <col min="9242" max="9242" width="6.42578125" style="10" customWidth="1"/>
    <col min="9243" max="9243" width="6.28515625" style="10" customWidth="1"/>
    <col min="9244" max="9244" width="5.5703125" style="10" customWidth="1"/>
    <col min="9245" max="9245" width="7" style="10" customWidth="1"/>
    <col min="9246" max="9472" width="11.5703125" style="10"/>
    <col min="9473" max="9473" width="14.5703125" style="10" customWidth="1"/>
    <col min="9474" max="9474" width="7.42578125" style="10" customWidth="1"/>
    <col min="9475" max="9475" width="6.42578125" style="10" customWidth="1"/>
    <col min="9476" max="9476" width="6.28515625" style="10" customWidth="1"/>
    <col min="9477" max="9479" width="6.42578125" style="10" customWidth="1"/>
    <col min="9480" max="9480" width="9.28515625" style="10" customWidth="1"/>
    <col min="9481" max="9481" width="6.42578125" style="10" customWidth="1"/>
    <col min="9482" max="9482" width="6" style="10" customWidth="1"/>
    <col min="9483" max="9483" width="6.42578125" style="10" customWidth="1"/>
    <col min="9484" max="9484" width="8.85546875" style="10" customWidth="1"/>
    <col min="9485" max="9485" width="6.42578125" style="10" customWidth="1"/>
    <col min="9486" max="9486" width="7.28515625" style="10" customWidth="1"/>
    <col min="9487" max="9487" width="6.42578125" style="10" customWidth="1"/>
    <col min="9488" max="9488" width="10" style="10" customWidth="1"/>
    <col min="9489" max="9490" width="11.7109375" style="10" customWidth="1"/>
    <col min="9491" max="9491" width="5.140625" style="10" customWidth="1"/>
    <col min="9492" max="9494" width="9.28515625" style="10" customWidth="1"/>
    <col min="9495" max="9495" width="8.5703125" style="10" customWidth="1"/>
    <col min="9496" max="9496" width="6.7109375" style="10" customWidth="1"/>
    <col min="9497" max="9497" width="5.42578125" style="10" customWidth="1"/>
    <col min="9498" max="9498" width="6.42578125" style="10" customWidth="1"/>
    <col min="9499" max="9499" width="6.28515625" style="10" customWidth="1"/>
    <col min="9500" max="9500" width="5.5703125" style="10" customWidth="1"/>
    <col min="9501" max="9501" width="7" style="10" customWidth="1"/>
    <col min="9502" max="9728" width="11.5703125" style="10"/>
    <col min="9729" max="9729" width="14.5703125" style="10" customWidth="1"/>
    <col min="9730" max="9730" width="7.42578125" style="10" customWidth="1"/>
    <col min="9731" max="9731" width="6.42578125" style="10" customWidth="1"/>
    <col min="9732" max="9732" width="6.28515625" style="10" customWidth="1"/>
    <col min="9733" max="9735" width="6.42578125" style="10" customWidth="1"/>
    <col min="9736" max="9736" width="9.28515625" style="10" customWidth="1"/>
    <col min="9737" max="9737" width="6.42578125" style="10" customWidth="1"/>
    <col min="9738" max="9738" width="6" style="10" customWidth="1"/>
    <col min="9739" max="9739" width="6.42578125" style="10" customWidth="1"/>
    <col min="9740" max="9740" width="8.85546875" style="10" customWidth="1"/>
    <col min="9741" max="9741" width="6.42578125" style="10" customWidth="1"/>
    <col min="9742" max="9742" width="7.28515625" style="10" customWidth="1"/>
    <col min="9743" max="9743" width="6.42578125" style="10" customWidth="1"/>
    <col min="9744" max="9744" width="10" style="10" customWidth="1"/>
    <col min="9745" max="9746" width="11.7109375" style="10" customWidth="1"/>
    <col min="9747" max="9747" width="5.140625" style="10" customWidth="1"/>
    <col min="9748" max="9750" width="9.28515625" style="10" customWidth="1"/>
    <col min="9751" max="9751" width="8.5703125" style="10" customWidth="1"/>
    <col min="9752" max="9752" width="6.7109375" style="10" customWidth="1"/>
    <col min="9753" max="9753" width="5.42578125" style="10" customWidth="1"/>
    <col min="9754" max="9754" width="6.42578125" style="10" customWidth="1"/>
    <col min="9755" max="9755" width="6.28515625" style="10" customWidth="1"/>
    <col min="9756" max="9756" width="5.5703125" style="10" customWidth="1"/>
    <col min="9757" max="9757" width="7" style="10" customWidth="1"/>
    <col min="9758" max="9984" width="11.5703125" style="10"/>
    <col min="9985" max="9985" width="14.5703125" style="10" customWidth="1"/>
    <col min="9986" max="9986" width="7.42578125" style="10" customWidth="1"/>
    <col min="9987" max="9987" width="6.42578125" style="10" customWidth="1"/>
    <col min="9988" max="9988" width="6.28515625" style="10" customWidth="1"/>
    <col min="9989" max="9991" width="6.42578125" style="10" customWidth="1"/>
    <col min="9992" max="9992" width="9.28515625" style="10" customWidth="1"/>
    <col min="9993" max="9993" width="6.42578125" style="10" customWidth="1"/>
    <col min="9994" max="9994" width="6" style="10" customWidth="1"/>
    <col min="9995" max="9995" width="6.42578125" style="10" customWidth="1"/>
    <col min="9996" max="9996" width="8.85546875" style="10" customWidth="1"/>
    <col min="9997" max="9997" width="6.42578125" style="10" customWidth="1"/>
    <col min="9998" max="9998" width="7.28515625" style="10" customWidth="1"/>
    <col min="9999" max="9999" width="6.42578125" style="10" customWidth="1"/>
    <col min="10000" max="10000" width="10" style="10" customWidth="1"/>
    <col min="10001" max="10002" width="11.7109375" style="10" customWidth="1"/>
    <col min="10003" max="10003" width="5.140625" style="10" customWidth="1"/>
    <col min="10004" max="10006" width="9.28515625" style="10" customWidth="1"/>
    <col min="10007" max="10007" width="8.5703125" style="10" customWidth="1"/>
    <col min="10008" max="10008" width="6.7109375" style="10" customWidth="1"/>
    <col min="10009" max="10009" width="5.42578125" style="10" customWidth="1"/>
    <col min="10010" max="10010" width="6.42578125" style="10" customWidth="1"/>
    <col min="10011" max="10011" width="6.28515625" style="10" customWidth="1"/>
    <col min="10012" max="10012" width="5.5703125" style="10" customWidth="1"/>
    <col min="10013" max="10013" width="7" style="10" customWidth="1"/>
    <col min="10014" max="10240" width="11.5703125" style="10"/>
    <col min="10241" max="10241" width="14.5703125" style="10" customWidth="1"/>
    <col min="10242" max="10242" width="7.42578125" style="10" customWidth="1"/>
    <col min="10243" max="10243" width="6.42578125" style="10" customWidth="1"/>
    <col min="10244" max="10244" width="6.28515625" style="10" customWidth="1"/>
    <col min="10245" max="10247" width="6.42578125" style="10" customWidth="1"/>
    <col min="10248" max="10248" width="9.28515625" style="10" customWidth="1"/>
    <col min="10249" max="10249" width="6.42578125" style="10" customWidth="1"/>
    <col min="10250" max="10250" width="6" style="10" customWidth="1"/>
    <col min="10251" max="10251" width="6.42578125" style="10" customWidth="1"/>
    <col min="10252" max="10252" width="8.85546875" style="10" customWidth="1"/>
    <col min="10253" max="10253" width="6.42578125" style="10" customWidth="1"/>
    <col min="10254" max="10254" width="7.28515625" style="10" customWidth="1"/>
    <col min="10255" max="10255" width="6.42578125" style="10" customWidth="1"/>
    <col min="10256" max="10256" width="10" style="10" customWidth="1"/>
    <col min="10257" max="10258" width="11.7109375" style="10" customWidth="1"/>
    <col min="10259" max="10259" width="5.140625" style="10" customWidth="1"/>
    <col min="10260" max="10262" width="9.28515625" style="10" customWidth="1"/>
    <col min="10263" max="10263" width="8.5703125" style="10" customWidth="1"/>
    <col min="10264" max="10264" width="6.7109375" style="10" customWidth="1"/>
    <col min="10265" max="10265" width="5.42578125" style="10" customWidth="1"/>
    <col min="10266" max="10266" width="6.42578125" style="10" customWidth="1"/>
    <col min="10267" max="10267" width="6.28515625" style="10" customWidth="1"/>
    <col min="10268" max="10268" width="5.5703125" style="10" customWidth="1"/>
    <col min="10269" max="10269" width="7" style="10" customWidth="1"/>
    <col min="10270" max="10496" width="11.5703125" style="10"/>
    <col min="10497" max="10497" width="14.5703125" style="10" customWidth="1"/>
    <col min="10498" max="10498" width="7.42578125" style="10" customWidth="1"/>
    <col min="10499" max="10499" width="6.42578125" style="10" customWidth="1"/>
    <col min="10500" max="10500" width="6.28515625" style="10" customWidth="1"/>
    <col min="10501" max="10503" width="6.42578125" style="10" customWidth="1"/>
    <col min="10504" max="10504" width="9.28515625" style="10" customWidth="1"/>
    <col min="10505" max="10505" width="6.42578125" style="10" customWidth="1"/>
    <col min="10506" max="10506" width="6" style="10" customWidth="1"/>
    <col min="10507" max="10507" width="6.42578125" style="10" customWidth="1"/>
    <col min="10508" max="10508" width="8.85546875" style="10" customWidth="1"/>
    <col min="10509" max="10509" width="6.42578125" style="10" customWidth="1"/>
    <col min="10510" max="10510" width="7.28515625" style="10" customWidth="1"/>
    <col min="10511" max="10511" width="6.42578125" style="10" customWidth="1"/>
    <col min="10512" max="10512" width="10" style="10" customWidth="1"/>
    <col min="10513" max="10514" width="11.7109375" style="10" customWidth="1"/>
    <col min="10515" max="10515" width="5.140625" style="10" customWidth="1"/>
    <col min="10516" max="10518" width="9.28515625" style="10" customWidth="1"/>
    <col min="10519" max="10519" width="8.5703125" style="10" customWidth="1"/>
    <col min="10520" max="10520" width="6.7109375" style="10" customWidth="1"/>
    <col min="10521" max="10521" width="5.42578125" style="10" customWidth="1"/>
    <col min="10522" max="10522" width="6.42578125" style="10" customWidth="1"/>
    <col min="10523" max="10523" width="6.28515625" style="10" customWidth="1"/>
    <col min="10524" max="10524" width="5.5703125" style="10" customWidth="1"/>
    <col min="10525" max="10525" width="7" style="10" customWidth="1"/>
    <col min="10526" max="10752" width="11.5703125" style="10"/>
    <col min="10753" max="10753" width="14.5703125" style="10" customWidth="1"/>
    <col min="10754" max="10754" width="7.42578125" style="10" customWidth="1"/>
    <col min="10755" max="10755" width="6.42578125" style="10" customWidth="1"/>
    <col min="10756" max="10756" width="6.28515625" style="10" customWidth="1"/>
    <col min="10757" max="10759" width="6.42578125" style="10" customWidth="1"/>
    <col min="10760" max="10760" width="9.28515625" style="10" customWidth="1"/>
    <col min="10761" max="10761" width="6.42578125" style="10" customWidth="1"/>
    <col min="10762" max="10762" width="6" style="10" customWidth="1"/>
    <col min="10763" max="10763" width="6.42578125" style="10" customWidth="1"/>
    <col min="10764" max="10764" width="8.85546875" style="10" customWidth="1"/>
    <col min="10765" max="10765" width="6.42578125" style="10" customWidth="1"/>
    <col min="10766" max="10766" width="7.28515625" style="10" customWidth="1"/>
    <col min="10767" max="10767" width="6.42578125" style="10" customWidth="1"/>
    <col min="10768" max="10768" width="10" style="10" customWidth="1"/>
    <col min="10769" max="10770" width="11.7109375" style="10" customWidth="1"/>
    <col min="10771" max="10771" width="5.140625" style="10" customWidth="1"/>
    <col min="10772" max="10774" width="9.28515625" style="10" customWidth="1"/>
    <col min="10775" max="10775" width="8.5703125" style="10" customWidth="1"/>
    <col min="10776" max="10776" width="6.7109375" style="10" customWidth="1"/>
    <col min="10777" max="10777" width="5.42578125" style="10" customWidth="1"/>
    <col min="10778" max="10778" width="6.42578125" style="10" customWidth="1"/>
    <col min="10779" max="10779" width="6.28515625" style="10" customWidth="1"/>
    <col min="10780" max="10780" width="5.5703125" style="10" customWidth="1"/>
    <col min="10781" max="10781" width="7" style="10" customWidth="1"/>
    <col min="10782" max="11008" width="11.5703125" style="10"/>
    <col min="11009" max="11009" width="14.5703125" style="10" customWidth="1"/>
    <col min="11010" max="11010" width="7.42578125" style="10" customWidth="1"/>
    <col min="11011" max="11011" width="6.42578125" style="10" customWidth="1"/>
    <col min="11012" max="11012" width="6.28515625" style="10" customWidth="1"/>
    <col min="11013" max="11015" width="6.42578125" style="10" customWidth="1"/>
    <col min="11016" max="11016" width="9.28515625" style="10" customWidth="1"/>
    <col min="11017" max="11017" width="6.42578125" style="10" customWidth="1"/>
    <col min="11018" max="11018" width="6" style="10" customWidth="1"/>
    <col min="11019" max="11019" width="6.42578125" style="10" customWidth="1"/>
    <col min="11020" max="11020" width="8.85546875" style="10" customWidth="1"/>
    <col min="11021" max="11021" width="6.42578125" style="10" customWidth="1"/>
    <col min="11022" max="11022" width="7.28515625" style="10" customWidth="1"/>
    <col min="11023" max="11023" width="6.42578125" style="10" customWidth="1"/>
    <col min="11024" max="11024" width="10" style="10" customWidth="1"/>
    <col min="11025" max="11026" width="11.7109375" style="10" customWidth="1"/>
    <col min="11027" max="11027" width="5.140625" style="10" customWidth="1"/>
    <col min="11028" max="11030" width="9.28515625" style="10" customWidth="1"/>
    <col min="11031" max="11031" width="8.5703125" style="10" customWidth="1"/>
    <col min="11032" max="11032" width="6.7109375" style="10" customWidth="1"/>
    <col min="11033" max="11033" width="5.42578125" style="10" customWidth="1"/>
    <col min="11034" max="11034" width="6.42578125" style="10" customWidth="1"/>
    <col min="11035" max="11035" width="6.28515625" style="10" customWidth="1"/>
    <col min="11036" max="11036" width="5.5703125" style="10" customWidth="1"/>
    <col min="11037" max="11037" width="7" style="10" customWidth="1"/>
    <col min="11038" max="11264" width="11.5703125" style="10"/>
    <col min="11265" max="11265" width="14.5703125" style="10" customWidth="1"/>
    <col min="11266" max="11266" width="7.42578125" style="10" customWidth="1"/>
    <col min="11267" max="11267" width="6.42578125" style="10" customWidth="1"/>
    <col min="11268" max="11268" width="6.28515625" style="10" customWidth="1"/>
    <col min="11269" max="11271" width="6.42578125" style="10" customWidth="1"/>
    <col min="11272" max="11272" width="9.28515625" style="10" customWidth="1"/>
    <col min="11273" max="11273" width="6.42578125" style="10" customWidth="1"/>
    <col min="11274" max="11274" width="6" style="10" customWidth="1"/>
    <col min="11275" max="11275" width="6.42578125" style="10" customWidth="1"/>
    <col min="11276" max="11276" width="8.85546875" style="10" customWidth="1"/>
    <col min="11277" max="11277" width="6.42578125" style="10" customWidth="1"/>
    <col min="11278" max="11278" width="7.28515625" style="10" customWidth="1"/>
    <col min="11279" max="11279" width="6.42578125" style="10" customWidth="1"/>
    <col min="11280" max="11280" width="10" style="10" customWidth="1"/>
    <col min="11281" max="11282" width="11.7109375" style="10" customWidth="1"/>
    <col min="11283" max="11283" width="5.140625" style="10" customWidth="1"/>
    <col min="11284" max="11286" width="9.28515625" style="10" customWidth="1"/>
    <col min="11287" max="11287" width="8.5703125" style="10" customWidth="1"/>
    <col min="11288" max="11288" width="6.7109375" style="10" customWidth="1"/>
    <col min="11289" max="11289" width="5.42578125" style="10" customWidth="1"/>
    <col min="11290" max="11290" width="6.42578125" style="10" customWidth="1"/>
    <col min="11291" max="11291" width="6.28515625" style="10" customWidth="1"/>
    <col min="11292" max="11292" width="5.5703125" style="10" customWidth="1"/>
    <col min="11293" max="11293" width="7" style="10" customWidth="1"/>
    <col min="11294" max="11520" width="11.5703125" style="10"/>
    <col min="11521" max="11521" width="14.5703125" style="10" customWidth="1"/>
    <col min="11522" max="11522" width="7.42578125" style="10" customWidth="1"/>
    <col min="11523" max="11523" width="6.42578125" style="10" customWidth="1"/>
    <col min="11524" max="11524" width="6.28515625" style="10" customWidth="1"/>
    <col min="11525" max="11527" width="6.42578125" style="10" customWidth="1"/>
    <col min="11528" max="11528" width="9.28515625" style="10" customWidth="1"/>
    <col min="11529" max="11529" width="6.42578125" style="10" customWidth="1"/>
    <col min="11530" max="11530" width="6" style="10" customWidth="1"/>
    <col min="11531" max="11531" width="6.42578125" style="10" customWidth="1"/>
    <col min="11532" max="11532" width="8.85546875" style="10" customWidth="1"/>
    <col min="11533" max="11533" width="6.42578125" style="10" customWidth="1"/>
    <col min="11534" max="11534" width="7.28515625" style="10" customWidth="1"/>
    <col min="11535" max="11535" width="6.42578125" style="10" customWidth="1"/>
    <col min="11536" max="11536" width="10" style="10" customWidth="1"/>
    <col min="11537" max="11538" width="11.7109375" style="10" customWidth="1"/>
    <col min="11539" max="11539" width="5.140625" style="10" customWidth="1"/>
    <col min="11540" max="11542" width="9.28515625" style="10" customWidth="1"/>
    <col min="11543" max="11543" width="8.5703125" style="10" customWidth="1"/>
    <col min="11544" max="11544" width="6.7109375" style="10" customWidth="1"/>
    <col min="11545" max="11545" width="5.42578125" style="10" customWidth="1"/>
    <col min="11546" max="11546" width="6.42578125" style="10" customWidth="1"/>
    <col min="11547" max="11547" width="6.28515625" style="10" customWidth="1"/>
    <col min="11548" max="11548" width="5.5703125" style="10" customWidth="1"/>
    <col min="11549" max="11549" width="7" style="10" customWidth="1"/>
    <col min="11550" max="11776" width="11.5703125" style="10"/>
    <col min="11777" max="11777" width="14.5703125" style="10" customWidth="1"/>
    <col min="11778" max="11778" width="7.42578125" style="10" customWidth="1"/>
    <col min="11779" max="11779" width="6.42578125" style="10" customWidth="1"/>
    <col min="11780" max="11780" width="6.28515625" style="10" customWidth="1"/>
    <col min="11781" max="11783" width="6.42578125" style="10" customWidth="1"/>
    <col min="11784" max="11784" width="9.28515625" style="10" customWidth="1"/>
    <col min="11785" max="11785" width="6.42578125" style="10" customWidth="1"/>
    <col min="11786" max="11786" width="6" style="10" customWidth="1"/>
    <col min="11787" max="11787" width="6.42578125" style="10" customWidth="1"/>
    <col min="11788" max="11788" width="8.85546875" style="10" customWidth="1"/>
    <col min="11789" max="11789" width="6.42578125" style="10" customWidth="1"/>
    <col min="11790" max="11790" width="7.28515625" style="10" customWidth="1"/>
    <col min="11791" max="11791" width="6.42578125" style="10" customWidth="1"/>
    <col min="11792" max="11792" width="10" style="10" customWidth="1"/>
    <col min="11793" max="11794" width="11.7109375" style="10" customWidth="1"/>
    <col min="11795" max="11795" width="5.140625" style="10" customWidth="1"/>
    <col min="11796" max="11798" width="9.28515625" style="10" customWidth="1"/>
    <col min="11799" max="11799" width="8.5703125" style="10" customWidth="1"/>
    <col min="11800" max="11800" width="6.7109375" style="10" customWidth="1"/>
    <col min="11801" max="11801" width="5.42578125" style="10" customWidth="1"/>
    <col min="11802" max="11802" width="6.42578125" style="10" customWidth="1"/>
    <col min="11803" max="11803" width="6.28515625" style="10" customWidth="1"/>
    <col min="11804" max="11804" width="5.5703125" style="10" customWidth="1"/>
    <col min="11805" max="11805" width="7" style="10" customWidth="1"/>
    <col min="11806" max="12032" width="11.5703125" style="10"/>
    <col min="12033" max="12033" width="14.5703125" style="10" customWidth="1"/>
    <col min="12034" max="12034" width="7.42578125" style="10" customWidth="1"/>
    <col min="12035" max="12035" width="6.42578125" style="10" customWidth="1"/>
    <col min="12036" max="12036" width="6.28515625" style="10" customWidth="1"/>
    <col min="12037" max="12039" width="6.42578125" style="10" customWidth="1"/>
    <col min="12040" max="12040" width="9.28515625" style="10" customWidth="1"/>
    <col min="12041" max="12041" width="6.42578125" style="10" customWidth="1"/>
    <col min="12042" max="12042" width="6" style="10" customWidth="1"/>
    <col min="12043" max="12043" width="6.42578125" style="10" customWidth="1"/>
    <col min="12044" max="12044" width="8.85546875" style="10" customWidth="1"/>
    <col min="12045" max="12045" width="6.42578125" style="10" customWidth="1"/>
    <col min="12046" max="12046" width="7.28515625" style="10" customWidth="1"/>
    <col min="12047" max="12047" width="6.42578125" style="10" customWidth="1"/>
    <col min="12048" max="12048" width="10" style="10" customWidth="1"/>
    <col min="12049" max="12050" width="11.7109375" style="10" customWidth="1"/>
    <col min="12051" max="12051" width="5.140625" style="10" customWidth="1"/>
    <col min="12052" max="12054" width="9.28515625" style="10" customWidth="1"/>
    <col min="12055" max="12055" width="8.5703125" style="10" customWidth="1"/>
    <col min="12056" max="12056" width="6.7109375" style="10" customWidth="1"/>
    <col min="12057" max="12057" width="5.42578125" style="10" customWidth="1"/>
    <col min="12058" max="12058" width="6.42578125" style="10" customWidth="1"/>
    <col min="12059" max="12059" width="6.28515625" style="10" customWidth="1"/>
    <col min="12060" max="12060" width="5.5703125" style="10" customWidth="1"/>
    <col min="12061" max="12061" width="7" style="10" customWidth="1"/>
    <col min="12062" max="12288" width="11.5703125" style="10"/>
    <col min="12289" max="12289" width="14.5703125" style="10" customWidth="1"/>
    <col min="12290" max="12290" width="7.42578125" style="10" customWidth="1"/>
    <col min="12291" max="12291" width="6.42578125" style="10" customWidth="1"/>
    <col min="12292" max="12292" width="6.28515625" style="10" customWidth="1"/>
    <col min="12293" max="12295" width="6.42578125" style="10" customWidth="1"/>
    <col min="12296" max="12296" width="9.28515625" style="10" customWidth="1"/>
    <col min="12297" max="12297" width="6.42578125" style="10" customWidth="1"/>
    <col min="12298" max="12298" width="6" style="10" customWidth="1"/>
    <col min="12299" max="12299" width="6.42578125" style="10" customWidth="1"/>
    <col min="12300" max="12300" width="8.85546875" style="10" customWidth="1"/>
    <col min="12301" max="12301" width="6.42578125" style="10" customWidth="1"/>
    <col min="12302" max="12302" width="7.28515625" style="10" customWidth="1"/>
    <col min="12303" max="12303" width="6.42578125" style="10" customWidth="1"/>
    <col min="12304" max="12304" width="10" style="10" customWidth="1"/>
    <col min="12305" max="12306" width="11.7109375" style="10" customWidth="1"/>
    <col min="12307" max="12307" width="5.140625" style="10" customWidth="1"/>
    <col min="12308" max="12310" width="9.28515625" style="10" customWidth="1"/>
    <col min="12311" max="12311" width="8.5703125" style="10" customWidth="1"/>
    <col min="12312" max="12312" width="6.7109375" style="10" customWidth="1"/>
    <col min="12313" max="12313" width="5.42578125" style="10" customWidth="1"/>
    <col min="12314" max="12314" width="6.42578125" style="10" customWidth="1"/>
    <col min="12315" max="12315" width="6.28515625" style="10" customWidth="1"/>
    <col min="12316" max="12316" width="5.5703125" style="10" customWidth="1"/>
    <col min="12317" max="12317" width="7" style="10" customWidth="1"/>
    <col min="12318" max="12544" width="11.5703125" style="10"/>
    <col min="12545" max="12545" width="14.5703125" style="10" customWidth="1"/>
    <col min="12546" max="12546" width="7.42578125" style="10" customWidth="1"/>
    <col min="12547" max="12547" width="6.42578125" style="10" customWidth="1"/>
    <col min="12548" max="12548" width="6.28515625" style="10" customWidth="1"/>
    <col min="12549" max="12551" width="6.42578125" style="10" customWidth="1"/>
    <col min="12552" max="12552" width="9.28515625" style="10" customWidth="1"/>
    <col min="12553" max="12553" width="6.42578125" style="10" customWidth="1"/>
    <col min="12554" max="12554" width="6" style="10" customWidth="1"/>
    <col min="12555" max="12555" width="6.42578125" style="10" customWidth="1"/>
    <col min="12556" max="12556" width="8.85546875" style="10" customWidth="1"/>
    <col min="12557" max="12557" width="6.42578125" style="10" customWidth="1"/>
    <col min="12558" max="12558" width="7.28515625" style="10" customWidth="1"/>
    <col min="12559" max="12559" width="6.42578125" style="10" customWidth="1"/>
    <col min="12560" max="12560" width="10" style="10" customWidth="1"/>
    <col min="12561" max="12562" width="11.7109375" style="10" customWidth="1"/>
    <col min="12563" max="12563" width="5.140625" style="10" customWidth="1"/>
    <col min="12564" max="12566" width="9.28515625" style="10" customWidth="1"/>
    <col min="12567" max="12567" width="8.5703125" style="10" customWidth="1"/>
    <col min="12568" max="12568" width="6.7109375" style="10" customWidth="1"/>
    <col min="12569" max="12569" width="5.42578125" style="10" customWidth="1"/>
    <col min="12570" max="12570" width="6.42578125" style="10" customWidth="1"/>
    <col min="12571" max="12571" width="6.28515625" style="10" customWidth="1"/>
    <col min="12572" max="12572" width="5.5703125" style="10" customWidth="1"/>
    <col min="12573" max="12573" width="7" style="10" customWidth="1"/>
    <col min="12574" max="12800" width="11.5703125" style="10"/>
    <col min="12801" max="12801" width="14.5703125" style="10" customWidth="1"/>
    <col min="12802" max="12802" width="7.42578125" style="10" customWidth="1"/>
    <col min="12803" max="12803" width="6.42578125" style="10" customWidth="1"/>
    <col min="12804" max="12804" width="6.28515625" style="10" customWidth="1"/>
    <col min="12805" max="12807" width="6.42578125" style="10" customWidth="1"/>
    <col min="12808" max="12808" width="9.28515625" style="10" customWidth="1"/>
    <col min="12809" max="12809" width="6.42578125" style="10" customWidth="1"/>
    <col min="12810" max="12810" width="6" style="10" customWidth="1"/>
    <col min="12811" max="12811" width="6.42578125" style="10" customWidth="1"/>
    <col min="12812" max="12812" width="8.85546875" style="10" customWidth="1"/>
    <col min="12813" max="12813" width="6.42578125" style="10" customWidth="1"/>
    <col min="12814" max="12814" width="7.28515625" style="10" customWidth="1"/>
    <col min="12815" max="12815" width="6.42578125" style="10" customWidth="1"/>
    <col min="12816" max="12816" width="10" style="10" customWidth="1"/>
    <col min="12817" max="12818" width="11.7109375" style="10" customWidth="1"/>
    <col min="12819" max="12819" width="5.140625" style="10" customWidth="1"/>
    <col min="12820" max="12822" width="9.28515625" style="10" customWidth="1"/>
    <col min="12823" max="12823" width="8.5703125" style="10" customWidth="1"/>
    <col min="12824" max="12824" width="6.7109375" style="10" customWidth="1"/>
    <col min="12825" max="12825" width="5.42578125" style="10" customWidth="1"/>
    <col min="12826" max="12826" width="6.42578125" style="10" customWidth="1"/>
    <col min="12827" max="12827" width="6.28515625" style="10" customWidth="1"/>
    <col min="12828" max="12828" width="5.5703125" style="10" customWidth="1"/>
    <col min="12829" max="12829" width="7" style="10" customWidth="1"/>
    <col min="12830" max="13056" width="11.5703125" style="10"/>
    <col min="13057" max="13057" width="14.5703125" style="10" customWidth="1"/>
    <col min="13058" max="13058" width="7.42578125" style="10" customWidth="1"/>
    <col min="13059" max="13059" width="6.42578125" style="10" customWidth="1"/>
    <col min="13060" max="13060" width="6.28515625" style="10" customWidth="1"/>
    <col min="13061" max="13063" width="6.42578125" style="10" customWidth="1"/>
    <col min="13064" max="13064" width="9.28515625" style="10" customWidth="1"/>
    <col min="13065" max="13065" width="6.42578125" style="10" customWidth="1"/>
    <col min="13066" max="13066" width="6" style="10" customWidth="1"/>
    <col min="13067" max="13067" width="6.42578125" style="10" customWidth="1"/>
    <col min="13068" max="13068" width="8.85546875" style="10" customWidth="1"/>
    <col min="13069" max="13069" width="6.42578125" style="10" customWidth="1"/>
    <col min="13070" max="13070" width="7.28515625" style="10" customWidth="1"/>
    <col min="13071" max="13071" width="6.42578125" style="10" customWidth="1"/>
    <col min="13072" max="13072" width="10" style="10" customWidth="1"/>
    <col min="13073" max="13074" width="11.7109375" style="10" customWidth="1"/>
    <col min="13075" max="13075" width="5.140625" style="10" customWidth="1"/>
    <col min="13076" max="13078" width="9.28515625" style="10" customWidth="1"/>
    <col min="13079" max="13079" width="8.5703125" style="10" customWidth="1"/>
    <col min="13080" max="13080" width="6.7109375" style="10" customWidth="1"/>
    <col min="13081" max="13081" width="5.42578125" style="10" customWidth="1"/>
    <col min="13082" max="13082" width="6.42578125" style="10" customWidth="1"/>
    <col min="13083" max="13083" width="6.28515625" style="10" customWidth="1"/>
    <col min="13084" max="13084" width="5.5703125" style="10" customWidth="1"/>
    <col min="13085" max="13085" width="7" style="10" customWidth="1"/>
    <col min="13086" max="13312" width="11.5703125" style="10"/>
    <col min="13313" max="13313" width="14.5703125" style="10" customWidth="1"/>
    <col min="13314" max="13314" width="7.42578125" style="10" customWidth="1"/>
    <col min="13315" max="13315" width="6.42578125" style="10" customWidth="1"/>
    <col min="13316" max="13316" width="6.28515625" style="10" customWidth="1"/>
    <col min="13317" max="13319" width="6.42578125" style="10" customWidth="1"/>
    <col min="13320" max="13320" width="9.28515625" style="10" customWidth="1"/>
    <col min="13321" max="13321" width="6.42578125" style="10" customWidth="1"/>
    <col min="13322" max="13322" width="6" style="10" customWidth="1"/>
    <col min="13323" max="13323" width="6.42578125" style="10" customWidth="1"/>
    <col min="13324" max="13324" width="8.85546875" style="10" customWidth="1"/>
    <col min="13325" max="13325" width="6.42578125" style="10" customWidth="1"/>
    <col min="13326" max="13326" width="7.28515625" style="10" customWidth="1"/>
    <col min="13327" max="13327" width="6.42578125" style="10" customWidth="1"/>
    <col min="13328" max="13328" width="10" style="10" customWidth="1"/>
    <col min="13329" max="13330" width="11.7109375" style="10" customWidth="1"/>
    <col min="13331" max="13331" width="5.140625" style="10" customWidth="1"/>
    <col min="13332" max="13334" width="9.28515625" style="10" customWidth="1"/>
    <col min="13335" max="13335" width="8.5703125" style="10" customWidth="1"/>
    <col min="13336" max="13336" width="6.7109375" style="10" customWidth="1"/>
    <col min="13337" max="13337" width="5.42578125" style="10" customWidth="1"/>
    <col min="13338" max="13338" width="6.42578125" style="10" customWidth="1"/>
    <col min="13339" max="13339" width="6.28515625" style="10" customWidth="1"/>
    <col min="13340" max="13340" width="5.5703125" style="10" customWidth="1"/>
    <col min="13341" max="13341" width="7" style="10" customWidth="1"/>
    <col min="13342" max="13568" width="11.5703125" style="10"/>
    <col min="13569" max="13569" width="14.5703125" style="10" customWidth="1"/>
    <col min="13570" max="13570" width="7.42578125" style="10" customWidth="1"/>
    <col min="13571" max="13571" width="6.42578125" style="10" customWidth="1"/>
    <col min="13572" max="13572" width="6.28515625" style="10" customWidth="1"/>
    <col min="13573" max="13575" width="6.42578125" style="10" customWidth="1"/>
    <col min="13576" max="13576" width="9.28515625" style="10" customWidth="1"/>
    <col min="13577" max="13577" width="6.42578125" style="10" customWidth="1"/>
    <col min="13578" max="13578" width="6" style="10" customWidth="1"/>
    <col min="13579" max="13579" width="6.42578125" style="10" customWidth="1"/>
    <col min="13580" max="13580" width="8.85546875" style="10" customWidth="1"/>
    <col min="13581" max="13581" width="6.42578125" style="10" customWidth="1"/>
    <col min="13582" max="13582" width="7.28515625" style="10" customWidth="1"/>
    <col min="13583" max="13583" width="6.42578125" style="10" customWidth="1"/>
    <col min="13584" max="13584" width="10" style="10" customWidth="1"/>
    <col min="13585" max="13586" width="11.7109375" style="10" customWidth="1"/>
    <col min="13587" max="13587" width="5.140625" style="10" customWidth="1"/>
    <col min="13588" max="13590" width="9.28515625" style="10" customWidth="1"/>
    <col min="13591" max="13591" width="8.5703125" style="10" customWidth="1"/>
    <col min="13592" max="13592" width="6.7109375" style="10" customWidth="1"/>
    <col min="13593" max="13593" width="5.42578125" style="10" customWidth="1"/>
    <col min="13594" max="13594" width="6.42578125" style="10" customWidth="1"/>
    <col min="13595" max="13595" width="6.28515625" style="10" customWidth="1"/>
    <col min="13596" max="13596" width="5.5703125" style="10" customWidth="1"/>
    <col min="13597" max="13597" width="7" style="10" customWidth="1"/>
    <col min="13598" max="13824" width="11.5703125" style="10"/>
    <col min="13825" max="13825" width="14.5703125" style="10" customWidth="1"/>
    <col min="13826" max="13826" width="7.42578125" style="10" customWidth="1"/>
    <col min="13827" max="13827" width="6.42578125" style="10" customWidth="1"/>
    <col min="13828" max="13828" width="6.28515625" style="10" customWidth="1"/>
    <col min="13829" max="13831" width="6.42578125" style="10" customWidth="1"/>
    <col min="13832" max="13832" width="9.28515625" style="10" customWidth="1"/>
    <col min="13833" max="13833" width="6.42578125" style="10" customWidth="1"/>
    <col min="13834" max="13834" width="6" style="10" customWidth="1"/>
    <col min="13835" max="13835" width="6.42578125" style="10" customWidth="1"/>
    <col min="13836" max="13836" width="8.85546875" style="10" customWidth="1"/>
    <col min="13837" max="13837" width="6.42578125" style="10" customWidth="1"/>
    <col min="13838" max="13838" width="7.28515625" style="10" customWidth="1"/>
    <col min="13839" max="13839" width="6.42578125" style="10" customWidth="1"/>
    <col min="13840" max="13840" width="10" style="10" customWidth="1"/>
    <col min="13841" max="13842" width="11.7109375" style="10" customWidth="1"/>
    <col min="13843" max="13843" width="5.140625" style="10" customWidth="1"/>
    <col min="13844" max="13846" width="9.28515625" style="10" customWidth="1"/>
    <col min="13847" max="13847" width="8.5703125" style="10" customWidth="1"/>
    <col min="13848" max="13848" width="6.7109375" style="10" customWidth="1"/>
    <col min="13849" max="13849" width="5.42578125" style="10" customWidth="1"/>
    <col min="13850" max="13850" width="6.42578125" style="10" customWidth="1"/>
    <col min="13851" max="13851" width="6.28515625" style="10" customWidth="1"/>
    <col min="13852" max="13852" width="5.5703125" style="10" customWidth="1"/>
    <col min="13853" max="13853" width="7" style="10" customWidth="1"/>
    <col min="13854" max="14080" width="11.5703125" style="10"/>
    <col min="14081" max="14081" width="14.5703125" style="10" customWidth="1"/>
    <col min="14082" max="14082" width="7.42578125" style="10" customWidth="1"/>
    <col min="14083" max="14083" width="6.42578125" style="10" customWidth="1"/>
    <col min="14084" max="14084" width="6.28515625" style="10" customWidth="1"/>
    <col min="14085" max="14087" width="6.42578125" style="10" customWidth="1"/>
    <col min="14088" max="14088" width="9.28515625" style="10" customWidth="1"/>
    <col min="14089" max="14089" width="6.42578125" style="10" customWidth="1"/>
    <col min="14090" max="14090" width="6" style="10" customWidth="1"/>
    <col min="14091" max="14091" width="6.42578125" style="10" customWidth="1"/>
    <col min="14092" max="14092" width="8.85546875" style="10" customWidth="1"/>
    <col min="14093" max="14093" width="6.42578125" style="10" customWidth="1"/>
    <col min="14094" max="14094" width="7.28515625" style="10" customWidth="1"/>
    <col min="14095" max="14095" width="6.42578125" style="10" customWidth="1"/>
    <col min="14096" max="14096" width="10" style="10" customWidth="1"/>
    <col min="14097" max="14098" width="11.7109375" style="10" customWidth="1"/>
    <col min="14099" max="14099" width="5.140625" style="10" customWidth="1"/>
    <col min="14100" max="14102" width="9.28515625" style="10" customWidth="1"/>
    <col min="14103" max="14103" width="8.5703125" style="10" customWidth="1"/>
    <col min="14104" max="14104" width="6.7109375" style="10" customWidth="1"/>
    <col min="14105" max="14105" width="5.42578125" style="10" customWidth="1"/>
    <col min="14106" max="14106" width="6.42578125" style="10" customWidth="1"/>
    <col min="14107" max="14107" width="6.28515625" style="10" customWidth="1"/>
    <col min="14108" max="14108" width="5.5703125" style="10" customWidth="1"/>
    <col min="14109" max="14109" width="7" style="10" customWidth="1"/>
    <col min="14110" max="14336" width="11.5703125" style="10"/>
    <col min="14337" max="14337" width="14.5703125" style="10" customWidth="1"/>
    <col min="14338" max="14338" width="7.42578125" style="10" customWidth="1"/>
    <col min="14339" max="14339" width="6.42578125" style="10" customWidth="1"/>
    <col min="14340" max="14340" width="6.28515625" style="10" customWidth="1"/>
    <col min="14341" max="14343" width="6.42578125" style="10" customWidth="1"/>
    <col min="14344" max="14344" width="9.28515625" style="10" customWidth="1"/>
    <col min="14345" max="14345" width="6.42578125" style="10" customWidth="1"/>
    <col min="14346" max="14346" width="6" style="10" customWidth="1"/>
    <col min="14347" max="14347" width="6.42578125" style="10" customWidth="1"/>
    <col min="14348" max="14348" width="8.85546875" style="10" customWidth="1"/>
    <col min="14349" max="14349" width="6.42578125" style="10" customWidth="1"/>
    <col min="14350" max="14350" width="7.28515625" style="10" customWidth="1"/>
    <col min="14351" max="14351" width="6.42578125" style="10" customWidth="1"/>
    <col min="14352" max="14352" width="10" style="10" customWidth="1"/>
    <col min="14353" max="14354" width="11.7109375" style="10" customWidth="1"/>
    <col min="14355" max="14355" width="5.140625" style="10" customWidth="1"/>
    <col min="14356" max="14358" width="9.28515625" style="10" customWidth="1"/>
    <col min="14359" max="14359" width="8.5703125" style="10" customWidth="1"/>
    <col min="14360" max="14360" width="6.7109375" style="10" customWidth="1"/>
    <col min="14361" max="14361" width="5.42578125" style="10" customWidth="1"/>
    <col min="14362" max="14362" width="6.42578125" style="10" customWidth="1"/>
    <col min="14363" max="14363" width="6.28515625" style="10" customWidth="1"/>
    <col min="14364" max="14364" width="5.5703125" style="10" customWidth="1"/>
    <col min="14365" max="14365" width="7" style="10" customWidth="1"/>
    <col min="14366" max="14592" width="11.5703125" style="10"/>
    <col min="14593" max="14593" width="14.5703125" style="10" customWidth="1"/>
    <col min="14594" max="14594" width="7.42578125" style="10" customWidth="1"/>
    <col min="14595" max="14595" width="6.42578125" style="10" customWidth="1"/>
    <col min="14596" max="14596" width="6.28515625" style="10" customWidth="1"/>
    <col min="14597" max="14599" width="6.42578125" style="10" customWidth="1"/>
    <col min="14600" max="14600" width="9.28515625" style="10" customWidth="1"/>
    <col min="14601" max="14601" width="6.42578125" style="10" customWidth="1"/>
    <col min="14602" max="14602" width="6" style="10" customWidth="1"/>
    <col min="14603" max="14603" width="6.42578125" style="10" customWidth="1"/>
    <col min="14604" max="14604" width="8.85546875" style="10" customWidth="1"/>
    <col min="14605" max="14605" width="6.42578125" style="10" customWidth="1"/>
    <col min="14606" max="14606" width="7.28515625" style="10" customWidth="1"/>
    <col min="14607" max="14607" width="6.42578125" style="10" customWidth="1"/>
    <col min="14608" max="14608" width="10" style="10" customWidth="1"/>
    <col min="14609" max="14610" width="11.7109375" style="10" customWidth="1"/>
    <col min="14611" max="14611" width="5.140625" style="10" customWidth="1"/>
    <col min="14612" max="14614" width="9.28515625" style="10" customWidth="1"/>
    <col min="14615" max="14615" width="8.5703125" style="10" customWidth="1"/>
    <col min="14616" max="14616" width="6.7109375" style="10" customWidth="1"/>
    <col min="14617" max="14617" width="5.42578125" style="10" customWidth="1"/>
    <col min="14618" max="14618" width="6.42578125" style="10" customWidth="1"/>
    <col min="14619" max="14619" width="6.28515625" style="10" customWidth="1"/>
    <col min="14620" max="14620" width="5.5703125" style="10" customWidth="1"/>
    <col min="14621" max="14621" width="7" style="10" customWidth="1"/>
    <col min="14622" max="14848" width="11.5703125" style="10"/>
    <col min="14849" max="14849" width="14.5703125" style="10" customWidth="1"/>
    <col min="14850" max="14850" width="7.42578125" style="10" customWidth="1"/>
    <col min="14851" max="14851" width="6.42578125" style="10" customWidth="1"/>
    <col min="14852" max="14852" width="6.28515625" style="10" customWidth="1"/>
    <col min="14853" max="14855" width="6.42578125" style="10" customWidth="1"/>
    <col min="14856" max="14856" width="9.28515625" style="10" customWidth="1"/>
    <col min="14857" max="14857" width="6.42578125" style="10" customWidth="1"/>
    <col min="14858" max="14858" width="6" style="10" customWidth="1"/>
    <col min="14859" max="14859" width="6.42578125" style="10" customWidth="1"/>
    <col min="14860" max="14860" width="8.85546875" style="10" customWidth="1"/>
    <col min="14861" max="14861" width="6.42578125" style="10" customWidth="1"/>
    <col min="14862" max="14862" width="7.28515625" style="10" customWidth="1"/>
    <col min="14863" max="14863" width="6.42578125" style="10" customWidth="1"/>
    <col min="14864" max="14864" width="10" style="10" customWidth="1"/>
    <col min="14865" max="14866" width="11.7109375" style="10" customWidth="1"/>
    <col min="14867" max="14867" width="5.140625" style="10" customWidth="1"/>
    <col min="14868" max="14870" width="9.28515625" style="10" customWidth="1"/>
    <col min="14871" max="14871" width="8.5703125" style="10" customWidth="1"/>
    <col min="14872" max="14872" width="6.7109375" style="10" customWidth="1"/>
    <col min="14873" max="14873" width="5.42578125" style="10" customWidth="1"/>
    <col min="14874" max="14874" width="6.42578125" style="10" customWidth="1"/>
    <col min="14875" max="14875" width="6.28515625" style="10" customWidth="1"/>
    <col min="14876" max="14876" width="5.5703125" style="10" customWidth="1"/>
    <col min="14877" max="14877" width="7" style="10" customWidth="1"/>
    <col min="14878" max="15104" width="11.5703125" style="10"/>
    <col min="15105" max="15105" width="14.5703125" style="10" customWidth="1"/>
    <col min="15106" max="15106" width="7.42578125" style="10" customWidth="1"/>
    <col min="15107" max="15107" width="6.42578125" style="10" customWidth="1"/>
    <col min="15108" max="15108" width="6.28515625" style="10" customWidth="1"/>
    <col min="15109" max="15111" width="6.42578125" style="10" customWidth="1"/>
    <col min="15112" max="15112" width="9.28515625" style="10" customWidth="1"/>
    <col min="15113" max="15113" width="6.42578125" style="10" customWidth="1"/>
    <col min="15114" max="15114" width="6" style="10" customWidth="1"/>
    <col min="15115" max="15115" width="6.42578125" style="10" customWidth="1"/>
    <col min="15116" max="15116" width="8.85546875" style="10" customWidth="1"/>
    <col min="15117" max="15117" width="6.42578125" style="10" customWidth="1"/>
    <col min="15118" max="15118" width="7.28515625" style="10" customWidth="1"/>
    <col min="15119" max="15119" width="6.42578125" style="10" customWidth="1"/>
    <col min="15120" max="15120" width="10" style="10" customWidth="1"/>
    <col min="15121" max="15122" width="11.7109375" style="10" customWidth="1"/>
    <col min="15123" max="15123" width="5.140625" style="10" customWidth="1"/>
    <col min="15124" max="15126" width="9.28515625" style="10" customWidth="1"/>
    <col min="15127" max="15127" width="8.5703125" style="10" customWidth="1"/>
    <col min="15128" max="15128" width="6.7109375" style="10" customWidth="1"/>
    <col min="15129" max="15129" width="5.42578125" style="10" customWidth="1"/>
    <col min="15130" max="15130" width="6.42578125" style="10" customWidth="1"/>
    <col min="15131" max="15131" width="6.28515625" style="10" customWidth="1"/>
    <col min="15132" max="15132" width="5.5703125" style="10" customWidth="1"/>
    <col min="15133" max="15133" width="7" style="10" customWidth="1"/>
    <col min="15134" max="15360" width="11.5703125" style="10"/>
    <col min="15361" max="15361" width="14.5703125" style="10" customWidth="1"/>
    <col min="15362" max="15362" width="7.42578125" style="10" customWidth="1"/>
    <col min="15363" max="15363" width="6.42578125" style="10" customWidth="1"/>
    <col min="15364" max="15364" width="6.28515625" style="10" customWidth="1"/>
    <col min="15365" max="15367" width="6.42578125" style="10" customWidth="1"/>
    <col min="15368" max="15368" width="9.28515625" style="10" customWidth="1"/>
    <col min="15369" max="15369" width="6.42578125" style="10" customWidth="1"/>
    <col min="15370" max="15370" width="6" style="10" customWidth="1"/>
    <col min="15371" max="15371" width="6.42578125" style="10" customWidth="1"/>
    <col min="15372" max="15372" width="8.85546875" style="10" customWidth="1"/>
    <col min="15373" max="15373" width="6.42578125" style="10" customWidth="1"/>
    <col min="15374" max="15374" width="7.28515625" style="10" customWidth="1"/>
    <col min="15375" max="15375" width="6.42578125" style="10" customWidth="1"/>
    <col min="15376" max="15376" width="10" style="10" customWidth="1"/>
    <col min="15377" max="15378" width="11.7109375" style="10" customWidth="1"/>
    <col min="15379" max="15379" width="5.140625" style="10" customWidth="1"/>
    <col min="15380" max="15382" width="9.28515625" style="10" customWidth="1"/>
    <col min="15383" max="15383" width="8.5703125" style="10" customWidth="1"/>
    <col min="15384" max="15384" width="6.7109375" style="10" customWidth="1"/>
    <col min="15385" max="15385" width="5.42578125" style="10" customWidth="1"/>
    <col min="15386" max="15386" width="6.42578125" style="10" customWidth="1"/>
    <col min="15387" max="15387" width="6.28515625" style="10" customWidth="1"/>
    <col min="15388" max="15388" width="5.5703125" style="10" customWidth="1"/>
    <col min="15389" max="15389" width="7" style="10" customWidth="1"/>
    <col min="15390" max="15616" width="11.5703125" style="10"/>
    <col min="15617" max="15617" width="14.5703125" style="10" customWidth="1"/>
    <col min="15618" max="15618" width="7.42578125" style="10" customWidth="1"/>
    <col min="15619" max="15619" width="6.42578125" style="10" customWidth="1"/>
    <col min="15620" max="15620" width="6.28515625" style="10" customWidth="1"/>
    <col min="15621" max="15623" width="6.42578125" style="10" customWidth="1"/>
    <col min="15624" max="15624" width="9.28515625" style="10" customWidth="1"/>
    <col min="15625" max="15625" width="6.42578125" style="10" customWidth="1"/>
    <col min="15626" max="15626" width="6" style="10" customWidth="1"/>
    <col min="15627" max="15627" width="6.42578125" style="10" customWidth="1"/>
    <col min="15628" max="15628" width="8.85546875" style="10" customWidth="1"/>
    <col min="15629" max="15629" width="6.42578125" style="10" customWidth="1"/>
    <col min="15630" max="15630" width="7.28515625" style="10" customWidth="1"/>
    <col min="15631" max="15631" width="6.42578125" style="10" customWidth="1"/>
    <col min="15632" max="15632" width="10" style="10" customWidth="1"/>
    <col min="15633" max="15634" width="11.7109375" style="10" customWidth="1"/>
    <col min="15635" max="15635" width="5.140625" style="10" customWidth="1"/>
    <col min="15636" max="15638" width="9.28515625" style="10" customWidth="1"/>
    <col min="15639" max="15639" width="8.5703125" style="10" customWidth="1"/>
    <col min="15640" max="15640" width="6.7109375" style="10" customWidth="1"/>
    <col min="15641" max="15641" width="5.42578125" style="10" customWidth="1"/>
    <col min="15642" max="15642" width="6.42578125" style="10" customWidth="1"/>
    <col min="15643" max="15643" width="6.28515625" style="10" customWidth="1"/>
    <col min="15644" max="15644" width="5.5703125" style="10" customWidth="1"/>
    <col min="15645" max="15645" width="7" style="10" customWidth="1"/>
    <col min="15646" max="15872" width="11.5703125" style="10"/>
    <col min="15873" max="15873" width="14.5703125" style="10" customWidth="1"/>
    <col min="15874" max="15874" width="7.42578125" style="10" customWidth="1"/>
    <col min="15875" max="15875" width="6.42578125" style="10" customWidth="1"/>
    <col min="15876" max="15876" width="6.28515625" style="10" customWidth="1"/>
    <col min="15877" max="15879" width="6.42578125" style="10" customWidth="1"/>
    <col min="15880" max="15880" width="9.28515625" style="10" customWidth="1"/>
    <col min="15881" max="15881" width="6.42578125" style="10" customWidth="1"/>
    <col min="15882" max="15882" width="6" style="10" customWidth="1"/>
    <col min="15883" max="15883" width="6.42578125" style="10" customWidth="1"/>
    <col min="15884" max="15884" width="8.85546875" style="10" customWidth="1"/>
    <col min="15885" max="15885" width="6.42578125" style="10" customWidth="1"/>
    <col min="15886" max="15886" width="7.28515625" style="10" customWidth="1"/>
    <col min="15887" max="15887" width="6.42578125" style="10" customWidth="1"/>
    <col min="15888" max="15888" width="10" style="10" customWidth="1"/>
    <col min="15889" max="15890" width="11.7109375" style="10" customWidth="1"/>
    <col min="15891" max="15891" width="5.140625" style="10" customWidth="1"/>
    <col min="15892" max="15894" width="9.28515625" style="10" customWidth="1"/>
    <col min="15895" max="15895" width="8.5703125" style="10" customWidth="1"/>
    <col min="15896" max="15896" width="6.7109375" style="10" customWidth="1"/>
    <col min="15897" max="15897" width="5.42578125" style="10" customWidth="1"/>
    <col min="15898" max="15898" width="6.42578125" style="10" customWidth="1"/>
    <col min="15899" max="15899" width="6.28515625" style="10" customWidth="1"/>
    <col min="15900" max="15900" width="5.5703125" style="10" customWidth="1"/>
    <col min="15901" max="15901" width="7" style="10" customWidth="1"/>
    <col min="15902" max="16128" width="11.5703125" style="10"/>
    <col min="16129" max="16129" width="14.5703125" style="10" customWidth="1"/>
    <col min="16130" max="16130" width="7.42578125" style="10" customWidth="1"/>
    <col min="16131" max="16131" width="6.42578125" style="10" customWidth="1"/>
    <col min="16132" max="16132" width="6.28515625" style="10" customWidth="1"/>
    <col min="16133" max="16135" width="6.42578125" style="10" customWidth="1"/>
    <col min="16136" max="16136" width="9.28515625" style="10" customWidth="1"/>
    <col min="16137" max="16137" width="6.42578125" style="10" customWidth="1"/>
    <col min="16138" max="16138" width="6" style="10" customWidth="1"/>
    <col min="16139" max="16139" width="6.42578125" style="10" customWidth="1"/>
    <col min="16140" max="16140" width="8.85546875" style="10" customWidth="1"/>
    <col min="16141" max="16141" width="6.42578125" style="10" customWidth="1"/>
    <col min="16142" max="16142" width="7.28515625" style="10" customWidth="1"/>
    <col min="16143" max="16143" width="6.42578125" style="10" customWidth="1"/>
    <col min="16144" max="16144" width="10" style="10" customWidth="1"/>
    <col min="16145" max="16146" width="11.7109375" style="10" customWidth="1"/>
    <col min="16147" max="16147" width="5.140625" style="10" customWidth="1"/>
    <col min="16148" max="16150" width="9.28515625" style="10" customWidth="1"/>
    <col min="16151" max="16151" width="8.5703125" style="10" customWidth="1"/>
    <col min="16152" max="16152" width="6.7109375" style="10" customWidth="1"/>
    <col min="16153" max="16153" width="5.42578125" style="10" customWidth="1"/>
    <col min="16154" max="16154" width="6.42578125" style="10" customWidth="1"/>
    <col min="16155" max="16155" width="6.28515625" style="10" customWidth="1"/>
    <col min="16156" max="16156" width="5.5703125" style="10" customWidth="1"/>
    <col min="16157" max="16157" width="7" style="10" customWidth="1"/>
    <col min="16158" max="16384" width="11.5703125" style="10"/>
  </cols>
  <sheetData>
    <row r="1" spans="1:32" ht="15.75" thickBot="1" x14ac:dyDescent="0.3">
      <c r="A1" s="1" t="s">
        <v>0</v>
      </c>
      <c r="B1" s="2"/>
      <c r="C1" s="2"/>
      <c r="D1" s="2"/>
      <c r="E1" s="2"/>
      <c r="F1" s="3" t="s">
        <v>1</v>
      </c>
      <c r="G1" s="4">
        <v>43101</v>
      </c>
      <c r="H1" s="4"/>
      <c r="I1" s="5" t="s">
        <v>2</v>
      </c>
      <c r="J1" s="6">
        <f>IF(G1="","",G1+6)</f>
        <v>43107</v>
      </c>
      <c r="K1" s="6"/>
      <c r="L1" s="7" t="s">
        <v>3</v>
      </c>
      <c r="M1" s="7"/>
      <c r="N1" s="7"/>
      <c r="O1" s="7"/>
      <c r="P1" s="7"/>
      <c r="Q1" s="2"/>
      <c r="R1" s="2"/>
      <c r="S1" s="2"/>
      <c r="T1" s="2"/>
      <c r="U1" s="2"/>
      <c r="V1" s="8" t="s">
        <v>4</v>
      </c>
      <c r="W1" s="8"/>
      <c r="X1" s="9"/>
      <c r="Y1" s="9"/>
      <c r="Z1" s="2"/>
    </row>
    <row r="2" spans="1:32" ht="21" thickBot="1" x14ac:dyDescent="0.3">
      <c r="A2" s="11"/>
      <c r="B2" s="12"/>
      <c r="C2" s="13" t="s">
        <v>5</v>
      </c>
      <c r="D2" s="13"/>
      <c r="E2" s="14">
        <f>IF(G1="","",INT(MOD(INT((G1-2)/7)+0.6,52+5/28))+1)</f>
        <v>1</v>
      </c>
      <c r="F2" s="15"/>
      <c r="G2" s="15"/>
      <c r="H2" s="15"/>
      <c r="I2" s="12"/>
      <c r="J2" s="16"/>
      <c r="K2" s="17"/>
      <c r="L2" s="7"/>
      <c r="M2" s="7"/>
      <c r="N2" s="7"/>
      <c r="O2" s="7"/>
      <c r="P2" s="7"/>
      <c r="Q2" s="18" t="s">
        <v>6</v>
      </c>
      <c r="R2" s="18" t="s">
        <v>7</v>
      </c>
      <c r="S2" s="18" t="s">
        <v>8</v>
      </c>
      <c r="T2" s="18" t="s">
        <v>9</v>
      </c>
      <c r="U2" s="18" t="s">
        <v>10</v>
      </c>
      <c r="V2" s="19" t="s">
        <v>11</v>
      </c>
      <c r="W2" s="20" t="s">
        <v>12</v>
      </c>
      <c r="X2" s="18" t="s">
        <v>13</v>
      </c>
      <c r="Y2" s="18" t="s">
        <v>14</v>
      </c>
      <c r="Z2" s="18" t="s">
        <v>15</v>
      </c>
    </row>
    <row r="3" spans="1:32" ht="15.75" thickBot="1" x14ac:dyDescent="0.3">
      <c r="A3" s="2"/>
      <c r="B3" s="20" t="s">
        <v>16</v>
      </c>
      <c r="C3" s="2"/>
      <c r="D3" s="2"/>
      <c r="E3" s="2"/>
      <c r="F3" s="2"/>
      <c r="G3" s="2"/>
      <c r="H3" s="2"/>
      <c r="I3" s="2"/>
      <c r="J3" s="21"/>
      <c r="K3" s="22"/>
      <c r="L3" s="7"/>
      <c r="M3" s="7"/>
      <c r="N3" s="7"/>
      <c r="O3" s="7"/>
      <c r="P3" s="7"/>
      <c r="Q3" s="18"/>
      <c r="R3" s="18"/>
      <c r="S3" s="18"/>
      <c r="T3" s="18"/>
      <c r="U3" s="18"/>
      <c r="V3" s="19"/>
      <c r="W3" s="20"/>
      <c r="X3" s="18"/>
      <c r="Y3" s="18"/>
      <c r="Z3" s="18"/>
    </row>
    <row r="4" spans="1:32" ht="15.75" thickBot="1" x14ac:dyDescent="0.3">
      <c r="A4" s="2"/>
      <c r="B4" s="20"/>
      <c r="C4" s="23">
        <f>IF($G$1="","",$G$1)</f>
        <v>43101</v>
      </c>
      <c r="D4" s="23"/>
      <c r="E4" s="23">
        <f>IF($G$1="","",$G$1+1)</f>
        <v>43102</v>
      </c>
      <c r="F4" s="23"/>
      <c r="G4" s="23">
        <f>IF($G$1="","",$G$1+2)</f>
        <v>43103</v>
      </c>
      <c r="H4" s="23"/>
      <c r="I4" s="23">
        <f>IF($G$1="","",$G$1+3)</f>
        <v>43104</v>
      </c>
      <c r="J4" s="23"/>
      <c r="K4" s="23">
        <f>IF($G$1="","",$G$1+4)</f>
        <v>43105</v>
      </c>
      <c r="L4" s="23"/>
      <c r="M4" s="23">
        <f>IF($G$1="","",$G$1+5)</f>
        <v>43106</v>
      </c>
      <c r="N4" s="23"/>
      <c r="O4" s="23">
        <f>IF($G$1="","",$G$1+6)</f>
        <v>43107</v>
      </c>
      <c r="P4" s="23"/>
      <c r="Q4" s="18"/>
      <c r="R4" s="18"/>
      <c r="S4" s="18"/>
      <c r="T4" s="18"/>
      <c r="U4" s="18"/>
      <c r="V4" s="19"/>
      <c r="W4" s="20"/>
      <c r="X4" s="18"/>
      <c r="Y4" s="18"/>
      <c r="Z4" s="18"/>
    </row>
    <row r="5" spans="1:32" ht="15.75" thickBot="1" x14ac:dyDescent="0.3">
      <c r="A5" s="2"/>
      <c r="B5" s="20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18"/>
      <c r="R5" s="18"/>
      <c r="S5" s="18"/>
      <c r="T5" s="18"/>
      <c r="U5" s="18"/>
      <c r="V5" s="19"/>
      <c r="W5" s="20"/>
      <c r="X5" s="18"/>
      <c r="Y5" s="18"/>
      <c r="Z5" s="18"/>
    </row>
    <row r="6" spans="1:32" ht="15.75" thickBot="1" x14ac:dyDescent="0.3">
      <c r="A6" s="24" t="s">
        <v>17</v>
      </c>
      <c r="B6" s="20"/>
      <c r="C6" s="25" t="s">
        <v>18</v>
      </c>
      <c r="D6" s="25" t="s">
        <v>19</v>
      </c>
      <c r="E6" s="25" t="s">
        <v>18</v>
      </c>
      <c r="F6" s="25" t="s">
        <v>19</v>
      </c>
      <c r="G6" s="25" t="s">
        <v>18</v>
      </c>
      <c r="H6" s="25" t="s">
        <v>19</v>
      </c>
      <c r="I6" s="25" t="s">
        <v>18</v>
      </c>
      <c r="J6" s="25" t="s">
        <v>19</v>
      </c>
      <c r="K6" s="25" t="s">
        <v>18</v>
      </c>
      <c r="L6" s="25" t="s">
        <v>19</v>
      </c>
      <c r="M6" s="25" t="s">
        <v>18</v>
      </c>
      <c r="N6" s="25" t="s">
        <v>19</v>
      </c>
      <c r="O6" s="25" t="s">
        <v>18</v>
      </c>
      <c r="P6" s="26" t="s">
        <v>19</v>
      </c>
      <c r="Q6" s="18"/>
      <c r="R6" s="18"/>
      <c r="S6" s="18"/>
      <c r="T6" s="18"/>
      <c r="U6" s="18"/>
      <c r="V6" s="19"/>
      <c r="W6" s="20"/>
      <c r="X6" s="18"/>
      <c r="Y6" s="18"/>
      <c r="Z6" s="18"/>
    </row>
    <row r="7" spans="1:32" x14ac:dyDescent="0.25">
      <c r="A7" s="27" t="s">
        <v>20</v>
      </c>
      <c r="B7" s="28">
        <v>1</v>
      </c>
      <c r="C7" s="29">
        <v>0.20833333333333334</v>
      </c>
      <c r="D7" s="30">
        <v>0.58333333333333337</v>
      </c>
      <c r="E7" s="29">
        <v>0.25</v>
      </c>
      <c r="F7" s="30"/>
      <c r="G7" s="29">
        <v>0.20833333333333334</v>
      </c>
      <c r="H7" s="30"/>
      <c r="I7" s="29"/>
      <c r="J7" s="30"/>
      <c r="K7" s="29"/>
      <c r="L7" s="30"/>
      <c r="M7" s="29"/>
      <c r="N7" s="30"/>
      <c r="O7" s="29"/>
      <c r="P7" s="30"/>
      <c r="Q7" s="31">
        <f>SUM(C9:P9)</f>
        <v>1.2916666666666665</v>
      </c>
      <c r="R7" s="31">
        <f>(COUNTIF(C10:P10,"cours")+COUNTIF(C10:P10,"congesp")+COUNTIF(C10:P10,"acc")+COUNTIF(C10:P10,"p.e")+COUNTIF(C10:P10,"vac")+COUNTIF(C10:P10,"mal")+COUNTIF(C10:P10,"jf")+COUNTIF(C10:P10,"mil")+COUNTIF(C10:P10,"mat"))*(B8/10)*B7</f>
        <v>0.41666666666666669</v>
      </c>
      <c r="S7" s="32">
        <f>IF(C9&lt;5.501,0,IF(C9&lt;7.01,0.25,IF(C9&lt;9.01,0.5,1)))+(IF(D9&lt;5.501,0,IF(D9&lt;7.01,0.25,IF(D9&lt;9.01,0.5,1))))+(IF(E9&lt;5.501,0,IF(E9&lt;7.01,0.25,IF(E9&lt;9.01,0.5,1))))+(IF(F9&lt;5.501,0,IF(F9&lt;7.01,0.25,IF(F9&lt;9.01,0.5,1))))+(IF(G9&lt;5.501,0,IF(G9&lt;7.01,0.25,IF(G9&lt;9.01,0.5,1))))+(IF(H9&lt;5.501,0,IF(H9&lt;7.01,0.25,IF(H9&lt;9.01,0.5,1))))+(IF(I9&lt;5.501,0,IF(I9&lt;7.01,0.25,IF(I9&lt;9.01,0.5,1))))+(IF(J9&lt;5.501,0,IF(J9&lt;7.01,0.25,IF(J9&lt;9.01,0.5,1))))+(IF(K9&lt;5.501,0,IF(K9&lt;7.01,0.25,IF(K9&lt;9.01,0.5,1))))+(IF(L9&lt;5.501,0,IF(L9&lt;7.01,0.25,IF(L9&lt;9.01,0.5,1))))+(IF(M9&lt;5.501,0,IF(M9&lt;7.01,0.25,IF(M9&lt;9.01,0.5,1))))+(IF(N9&lt;5.501,0,IF(N9&lt;7.01,0.25,IF(N9&lt;9.01,0.5,1))))+(IF(O9&lt;5.501,0,IF(O9&lt;7.01,0.25,IF(O9&lt;9.01,0.5,1))))+(IF(P9&lt;5.501,0,IF(P9&lt;7.01,0.25,IF(P9&lt;9.01,0.5,1))))</f>
        <v>0</v>
      </c>
      <c r="T7" s="31">
        <f>Q7+R7-S7</f>
        <v>1.7083333333333333</v>
      </c>
      <c r="U7" s="33">
        <f>IF(Q7&gt;-1,T7-B8,0)</f>
        <v>-0.37500000000000022</v>
      </c>
      <c r="V7" s="34">
        <v>0</v>
      </c>
      <c r="W7" s="33">
        <f>V7+U7</f>
        <v>-0.37500000000000022</v>
      </c>
      <c r="X7" s="35">
        <v>22</v>
      </c>
      <c r="Y7" s="36">
        <f>COUNTIF(C10:P10,"vac")/2</f>
        <v>0</v>
      </c>
      <c r="Z7" s="36">
        <f>SUM(X7-Y7)</f>
        <v>22</v>
      </c>
      <c r="AE7" s="37" t="s">
        <v>21</v>
      </c>
      <c r="AF7" s="38" t="s">
        <v>22</v>
      </c>
    </row>
    <row r="8" spans="1:32" x14ac:dyDescent="0.25">
      <c r="A8" s="39" t="s">
        <v>23</v>
      </c>
      <c r="B8" s="40">
        <f>IF(B7="","",IF(A9="gérant",50/24*B7,IF(A9="gérante",50/24*B7,B7*42/24)))</f>
        <v>2.0833333333333335</v>
      </c>
      <c r="C8" s="41">
        <v>0.625</v>
      </c>
      <c r="D8" s="42">
        <v>0.75</v>
      </c>
      <c r="E8" s="41">
        <v>0.58333333333333337</v>
      </c>
      <c r="F8" s="42"/>
      <c r="G8" s="41">
        <v>0.58333333333333337</v>
      </c>
      <c r="H8" s="42"/>
      <c r="I8" s="41"/>
      <c r="J8" s="42"/>
      <c r="K8" s="41"/>
      <c r="L8" s="42"/>
      <c r="M8" s="41"/>
      <c r="N8" s="42"/>
      <c r="O8" s="41"/>
      <c r="P8" s="42"/>
      <c r="Q8" s="43"/>
      <c r="R8" s="43"/>
      <c r="S8" s="44"/>
      <c r="T8" s="43"/>
      <c r="U8" s="45"/>
      <c r="V8" s="46"/>
      <c r="W8" s="45"/>
      <c r="X8" s="47"/>
      <c r="Y8" s="48"/>
      <c r="Z8" s="48"/>
      <c r="AE8" s="49" t="s">
        <v>24</v>
      </c>
      <c r="AF8" s="50" t="s">
        <v>25</v>
      </c>
    </row>
    <row r="9" spans="1:32" ht="15.75" thickBot="1" x14ac:dyDescent="0.3">
      <c r="A9" s="51" t="s">
        <v>26</v>
      </c>
      <c r="B9" s="52"/>
      <c r="C9" s="53">
        <f t="shared" ref="C9:P9" si="0">SUM(C8-C7)</f>
        <v>0.41666666666666663</v>
      </c>
      <c r="D9" s="54">
        <f t="shared" si="0"/>
        <v>0.16666666666666663</v>
      </c>
      <c r="E9" s="55">
        <f t="shared" si="0"/>
        <v>0.33333333333333337</v>
      </c>
      <c r="F9" s="54">
        <f t="shared" si="0"/>
        <v>0</v>
      </c>
      <c r="G9" s="55">
        <f t="shared" si="0"/>
        <v>0.375</v>
      </c>
      <c r="H9" s="54">
        <f t="shared" si="0"/>
        <v>0</v>
      </c>
      <c r="I9" s="56">
        <f t="shared" si="0"/>
        <v>0</v>
      </c>
      <c r="J9" s="57">
        <f t="shared" si="0"/>
        <v>0</v>
      </c>
      <c r="K9" s="56">
        <f t="shared" si="0"/>
        <v>0</v>
      </c>
      <c r="L9" s="57">
        <f t="shared" si="0"/>
        <v>0</v>
      </c>
      <c r="M9" s="56">
        <f t="shared" si="0"/>
        <v>0</v>
      </c>
      <c r="N9" s="58">
        <f t="shared" si="0"/>
        <v>0</v>
      </c>
      <c r="O9" s="56">
        <f t="shared" si="0"/>
        <v>0</v>
      </c>
      <c r="P9" s="58">
        <f t="shared" si="0"/>
        <v>0</v>
      </c>
      <c r="Q9" s="43"/>
      <c r="R9" s="43"/>
      <c r="S9" s="44"/>
      <c r="T9" s="43"/>
      <c r="U9" s="45"/>
      <c r="V9" s="46"/>
      <c r="W9" s="45"/>
      <c r="X9" s="47"/>
      <c r="Y9" s="48"/>
      <c r="Z9" s="48"/>
      <c r="AA9" s="59"/>
      <c r="AB9" s="60"/>
      <c r="AC9" s="59"/>
      <c r="AE9" s="49" t="s">
        <v>27</v>
      </c>
      <c r="AF9" s="61" t="s">
        <v>28</v>
      </c>
    </row>
    <row r="10" spans="1:32" s="74" customFormat="1" ht="15.75" thickBot="1" x14ac:dyDescent="0.3">
      <c r="A10" s="62" t="s">
        <v>29</v>
      </c>
      <c r="B10" s="63"/>
      <c r="C10" s="64"/>
      <c r="D10" s="65"/>
      <c r="E10" s="64"/>
      <c r="F10" s="65"/>
      <c r="G10" s="64"/>
      <c r="H10" s="65"/>
      <c r="I10" s="64" t="s">
        <v>25</v>
      </c>
      <c r="J10" s="65" t="s">
        <v>25</v>
      </c>
      <c r="K10" s="64"/>
      <c r="L10" s="65"/>
      <c r="M10" s="64"/>
      <c r="N10" s="65"/>
      <c r="O10" s="64"/>
      <c r="P10" s="65"/>
      <c r="Q10" s="66"/>
      <c r="R10" s="66"/>
      <c r="S10" s="67"/>
      <c r="T10" s="66"/>
      <c r="U10" s="68"/>
      <c r="V10" s="69"/>
      <c r="W10" s="68"/>
      <c r="X10" s="70"/>
      <c r="Y10" s="71"/>
      <c r="Z10" s="71"/>
      <c r="AA10" s="72"/>
      <c r="AB10" s="73"/>
      <c r="AC10" s="72">
        <v>5.5</v>
      </c>
      <c r="AD10" s="74">
        <f>AD11*AC10/AC11</f>
        <v>3.3</v>
      </c>
      <c r="AE10" s="49" t="s">
        <v>30</v>
      </c>
      <c r="AF10" s="75" t="s">
        <v>31</v>
      </c>
    </row>
    <row r="11" spans="1:32" x14ac:dyDescent="0.25">
      <c r="A11" s="27" t="s">
        <v>20</v>
      </c>
      <c r="B11" s="28">
        <v>1</v>
      </c>
      <c r="C11" s="29">
        <v>0.20833333333333334</v>
      </c>
      <c r="D11" s="30"/>
      <c r="E11" s="29"/>
      <c r="F11" s="30"/>
      <c r="G11" s="29"/>
      <c r="H11" s="30"/>
      <c r="I11" s="29"/>
      <c r="J11" s="30"/>
      <c r="K11" s="29"/>
      <c r="L11" s="30"/>
      <c r="M11" s="29"/>
      <c r="N11" s="30"/>
      <c r="O11" s="29"/>
      <c r="P11" s="30"/>
      <c r="Q11" s="31">
        <f>SUM(C13:P13)</f>
        <v>0.375</v>
      </c>
      <c r="R11" s="31">
        <f>(COUNTIF(C14:P14,"cours")+COUNTIF(C14:P14,"congesp")+COUNTIF(C14:P14,"acc")+COUNTIF(C14:P14,"p.e")+COUNTIF(C14:P14,"vac")+COUNTIF(C14:P14,"mal")+COUNTIF(C14:P14,"jf")+COUNTIF(C14:P14,"mil")+COUNTIF(C14:P14,"mat"))*(4.2/24)*B11</f>
        <v>0.70000000000000007</v>
      </c>
      <c r="S11" s="32">
        <f>IF(C13&lt;5.501,0,IF(C13&lt;7.01,0.25,IF(C13&lt;9.01,0.5,1)))+(IF(D13&lt;5.501,0,IF(D13&lt;7.01,0.25,IF(D13&lt;9.01,0.5,1))))+(IF(E13&lt;5.501,0,IF(E13&lt;7.01,0.25,IF(E13&lt;9.01,0.5,1))))+(IF(F13&lt;5.501,0,IF(F13&lt;7.01,0.25,IF(F13&lt;9.01,0.5,1))))+(IF(G13&lt;5.501,0,IF(G13&lt;7.01,0.25,IF(G13&lt;9.01,0.5,1))))+(IF(H13&lt;5.501,0,IF(H13&lt;7.01,0.25,IF(H13&lt;9.01,0.5,1))))+(IF(I13&lt;5.501,0,IF(I13&lt;7.01,0.25,IF(I13&lt;9.01,0.5,1))))+(IF(J13&lt;5.501,0,IF(J13&lt;7.01,0.25,IF(J13&lt;9.01,0.5,1))))+(IF(K13&lt;5.501,0,IF(K13&lt;7.01,0.25,IF(K13&lt;9.01,0.5,1))))+(IF(L13&lt;5.501,0,IF(L13&lt;7.01,0.25,IF(L13&lt;9.01,0.5,1))))+(IF(M13&lt;5.501,0,IF(M13&lt;7.01,0.25,IF(M13&lt;9.01,0.5,1))))+(IF(N13&lt;5.501,0,IF(N13&lt;7.01,0.25,IF(N13&lt;9.01,0.5,1))))+(IF(O13&lt;5.501,0,IF(O13&lt;7.01,0.25,IF(O13&lt;9.01,0.5,1))))+(IF(P13&lt;5.501,0,IF(P13&lt;7.01,0.25,IF(P13&lt;9.01,0.5,1))))</f>
        <v>0</v>
      </c>
      <c r="T11" s="31">
        <f>SUM(Q11+R11)-S11</f>
        <v>1.0750000000000002</v>
      </c>
      <c r="U11" s="33">
        <f t="shared" ref="U11" si="1">IF(Q11&gt;-1,T11-B12,0)</f>
        <v>-0.67499999999999982</v>
      </c>
      <c r="V11" s="34">
        <v>0</v>
      </c>
      <c r="W11" s="33">
        <f>V11+U11</f>
        <v>-0.67499999999999982</v>
      </c>
      <c r="X11" s="35">
        <v>22</v>
      </c>
      <c r="Y11" s="36">
        <f>COUNTIF(C14:P14,"vac")/2</f>
        <v>0</v>
      </c>
      <c r="Z11" s="36">
        <f>SUM(X11-Y11)</f>
        <v>22</v>
      </c>
      <c r="AC11" s="10">
        <v>100</v>
      </c>
      <c r="AD11" s="10">
        <v>60</v>
      </c>
      <c r="AE11" s="49" t="s">
        <v>32</v>
      </c>
      <c r="AF11" s="76" t="s">
        <v>33</v>
      </c>
    </row>
    <row r="12" spans="1:32" x14ac:dyDescent="0.25">
      <c r="A12" s="39" t="s">
        <v>23</v>
      </c>
      <c r="B12" s="40">
        <f>IF(B11="","",IF(A13="gérant",50/24*B11,IF(A13="gérante",50/24*B11,B11*42/24)))</f>
        <v>1.75</v>
      </c>
      <c r="C12" s="41">
        <v>0.58333333333333337</v>
      </c>
      <c r="D12" s="42"/>
      <c r="E12" s="41"/>
      <c r="F12" s="42"/>
      <c r="G12" s="41"/>
      <c r="H12" s="42"/>
      <c r="I12" s="41"/>
      <c r="J12" s="42"/>
      <c r="K12" s="41"/>
      <c r="L12" s="42"/>
      <c r="M12" s="41"/>
      <c r="N12" s="42"/>
      <c r="O12" s="41"/>
      <c r="P12" s="42"/>
      <c r="Q12" s="43"/>
      <c r="R12" s="43"/>
      <c r="S12" s="44"/>
      <c r="T12" s="43"/>
      <c r="U12" s="45"/>
      <c r="V12" s="46"/>
      <c r="W12" s="45"/>
      <c r="X12" s="47"/>
      <c r="Y12" s="48"/>
      <c r="Z12" s="48"/>
      <c r="AE12" s="49" t="s">
        <v>34</v>
      </c>
      <c r="AF12" s="77" t="s">
        <v>35</v>
      </c>
    </row>
    <row r="13" spans="1:32" ht="15.75" thickBot="1" x14ac:dyDescent="0.3">
      <c r="A13" s="78" t="s">
        <v>36</v>
      </c>
      <c r="B13" s="52"/>
      <c r="C13" s="53">
        <f t="shared" ref="C13:P13" si="2">SUM(C12-C11)</f>
        <v>0.375</v>
      </c>
      <c r="D13" s="54">
        <f t="shared" si="2"/>
        <v>0</v>
      </c>
      <c r="E13" s="55">
        <f t="shared" si="2"/>
        <v>0</v>
      </c>
      <c r="F13" s="54">
        <f t="shared" si="2"/>
        <v>0</v>
      </c>
      <c r="G13" s="55">
        <f t="shared" si="2"/>
        <v>0</v>
      </c>
      <c r="H13" s="54">
        <f t="shared" si="2"/>
        <v>0</v>
      </c>
      <c r="I13" s="56">
        <f t="shared" si="2"/>
        <v>0</v>
      </c>
      <c r="J13" s="57">
        <f t="shared" si="2"/>
        <v>0</v>
      </c>
      <c r="K13" s="56">
        <f t="shared" si="2"/>
        <v>0</v>
      </c>
      <c r="L13" s="57">
        <f t="shared" si="2"/>
        <v>0</v>
      </c>
      <c r="M13" s="56">
        <f t="shared" si="2"/>
        <v>0</v>
      </c>
      <c r="N13" s="58">
        <f t="shared" si="2"/>
        <v>0</v>
      </c>
      <c r="O13" s="56">
        <f t="shared" si="2"/>
        <v>0</v>
      </c>
      <c r="P13" s="58">
        <f t="shared" si="2"/>
        <v>0</v>
      </c>
      <c r="Q13" s="43"/>
      <c r="R13" s="43"/>
      <c r="S13" s="44"/>
      <c r="T13" s="43"/>
      <c r="U13" s="45"/>
      <c r="V13" s="46"/>
      <c r="W13" s="45"/>
      <c r="X13" s="47"/>
      <c r="Y13" s="48"/>
      <c r="Z13" s="48"/>
      <c r="AA13" s="59"/>
      <c r="AB13" s="60"/>
      <c r="AC13" s="59"/>
      <c r="AE13" s="49" t="s">
        <v>37</v>
      </c>
      <c r="AF13" s="79" t="s">
        <v>38</v>
      </c>
    </row>
    <row r="14" spans="1:32" s="74" customFormat="1" ht="15.75" thickBot="1" x14ac:dyDescent="0.3">
      <c r="A14" s="62" t="s">
        <v>29</v>
      </c>
      <c r="B14" s="63"/>
      <c r="C14" s="64"/>
      <c r="D14" s="65"/>
      <c r="E14" s="64"/>
      <c r="F14" s="65"/>
      <c r="G14" s="64"/>
      <c r="H14" s="65"/>
      <c r="I14" s="64" t="s">
        <v>25</v>
      </c>
      <c r="J14" s="65" t="s">
        <v>25</v>
      </c>
      <c r="K14" s="64" t="s">
        <v>38</v>
      </c>
      <c r="L14" s="65" t="s">
        <v>38</v>
      </c>
      <c r="M14" s="64"/>
      <c r="N14" s="65"/>
      <c r="O14" s="64"/>
      <c r="P14" s="65"/>
      <c r="Q14" s="66"/>
      <c r="R14" s="66"/>
      <c r="S14" s="67"/>
      <c r="T14" s="66"/>
      <c r="U14" s="68"/>
      <c r="V14" s="69"/>
      <c r="W14" s="68"/>
      <c r="X14" s="70"/>
      <c r="Y14" s="71"/>
      <c r="Z14" s="71"/>
      <c r="AA14" s="72"/>
      <c r="AB14" s="73"/>
      <c r="AC14" s="72"/>
      <c r="AE14" s="49" t="s">
        <v>39</v>
      </c>
      <c r="AF14" s="80" t="s">
        <v>40</v>
      </c>
    </row>
    <row r="15" spans="1:32" x14ac:dyDescent="0.25">
      <c r="A15" s="27" t="s">
        <v>20</v>
      </c>
      <c r="B15" s="28">
        <v>0.6</v>
      </c>
      <c r="C15" s="29"/>
      <c r="D15" s="30"/>
      <c r="E15" s="29"/>
      <c r="F15" s="30"/>
      <c r="G15" s="29"/>
      <c r="H15" s="30"/>
      <c r="I15" s="29"/>
      <c r="J15" s="30"/>
      <c r="K15" s="29"/>
      <c r="L15" s="30"/>
      <c r="M15" s="29"/>
      <c r="N15" s="30"/>
      <c r="O15" s="29"/>
      <c r="P15" s="30"/>
      <c r="Q15" s="31">
        <f>SUM(C17:P17)</f>
        <v>0</v>
      </c>
      <c r="R15" s="31">
        <f t="shared" ref="R15" si="3">(COUNTIF(C18:P18,"cours")+COUNTIF(C18:P18,"congesp")+COUNTIF(C18:P18,"acc")+COUNTIF(C18:P18,"p.e")+COUNTIF(C18:P18,"vac")+COUNTIF(C18:P18,"mal")+COUNTIF(C18:P18,"jf")+COUNTIF(C18:P18,"mil")+COUNTIF(C18:P18,"mat"))*(4.2/24)*B15</f>
        <v>0</v>
      </c>
      <c r="S15" s="32">
        <f>IF(C17&lt;5.501,0,IF(C17&lt;7.01,0.25,IF(C17&lt;9.01,0.5,1)))+(IF(D17&lt;5.501,0,IF(D17&lt;7.01,0.25,IF(D17&lt;9.01,0.5,1))))+(IF(E17&lt;5.501,0,IF(E17&lt;7.01,0.25,IF(E17&lt;9.01,0.5,1))))+(IF(F17&lt;5.501,0,IF(F17&lt;7.01,0.25,IF(F17&lt;9.01,0.5,1))))+(IF(G17&lt;5.501,0,IF(G17&lt;7.01,0.25,IF(G17&lt;9.01,0.5,1))))+(IF(H17&lt;5.501,0,IF(H17&lt;7.01,0.25,IF(H17&lt;9.01,0.5,1))))+(IF(I17&lt;5.501,0,IF(I17&lt;7.01,0.25,IF(I17&lt;9.01,0.5,1))))+(IF(J17&lt;5.501,0,IF(J17&lt;7.01,0.25,IF(J17&lt;9.01,0.5,1))))+(IF(K17&lt;5.501,0,IF(K17&lt;7.01,0.25,IF(K17&lt;9.01,0.5,1))))+(IF(L17&lt;5.501,0,IF(L17&lt;7.01,0.25,IF(L17&lt;9.01,0.5,1))))+(IF(M17&lt;5.501,0,IF(M17&lt;7.01,0.25,IF(M17&lt;9.01,0.5,1))))+(IF(N17&lt;5.501,0,IF(N17&lt;7.01,0.25,IF(N17&lt;9.01,0.5,1))))+(IF(O17&lt;5.501,0,IF(O17&lt;7.01,0.25,IF(O17&lt;9.01,0.5,1))))+(IF(P17&lt;5.501,0,IF(P17&lt;7.01,0.25,IF(P17&lt;9.01,0.5,1))))</f>
        <v>0</v>
      </c>
      <c r="T15" s="31">
        <f>SUM(Q15+R15)-S15</f>
        <v>0</v>
      </c>
      <c r="U15" s="33">
        <f t="shared" ref="U15" si="4">IF(Q15&gt;-1,T15-B16,0)</f>
        <v>-1.05</v>
      </c>
      <c r="V15" s="34">
        <v>0</v>
      </c>
      <c r="W15" s="33">
        <f>V15+U15</f>
        <v>-1.05</v>
      </c>
      <c r="X15" s="35">
        <v>25</v>
      </c>
      <c r="Y15" s="36">
        <f>COUNTIF(C18:P18,"vac")/2</f>
        <v>0</v>
      </c>
      <c r="Z15" s="36">
        <f>SUM(X15-Y15)</f>
        <v>25</v>
      </c>
      <c r="AB15" s="10">
        <v>-1</v>
      </c>
      <c r="AC15" s="10">
        <f>AB15*AC16/AB16</f>
        <v>-0.6</v>
      </c>
      <c r="AE15" s="49" t="s">
        <v>41</v>
      </c>
      <c r="AF15" s="81" t="s">
        <v>42</v>
      </c>
    </row>
    <row r="16" spans="1:32" x14ac:dyDescent="0.25">
      <c r="A16" s="39" t="s">
        <v>23</v>
      </c>
      <c r="B16" s="40">
        <f>IF(B15="","",IF(A17="gérant",50/24*B15,IF(A17="gérante",50/24*B15,B15*42/24)))</f>
        <v>1.05</v>
      </c>
      <c r="C16" s="41"/>
      <c r="D16" s="42"/>
      <c r="E16" s="41"/>
      <c r="F16" s="42"/>
      <c r="G16" s="41"/>
      <c r="H16" s="42"/>
      <c r="I16" s="41"/>
      <c r="J16" s="42"/>
      <c r="K16" s="41"/>
      <c r="L16" s="42"/>
      <c r="M16" s="41"/>
      <c r="N16" s="42"/>
      <c r="O16" s="41"/>
      <c r="P16" s="42"/>
      <c r="Q16" s="43"/>
      <c r="R16" s="43"/>
      <c r="S16" s="44"/>
      <c r="T16" s="43"/>
      <c r="U16" s="45"/>
      <c r="V16" s="46"/>
      <c r="W16" s="45"/>
      <c r="X16" s="47"/>
      <c r="Y16" s="48"/>
      <c r="Z16" s="48"/>
      <c r="AB16" s="10">
        <v>100</v>
      </c>
      <c r="AC16" s="10">
        <v>60</v>
      </c>
      <c r="AE16" s="49" t="s">
        <v>43</v>
      </c>
      <c r="AF16" s="82" t="s">
        <v>44</v>
      </c>
    </row>
    <row r="17" spans="1:32" ht="15.75" thickBot="1" x14ac:dyDescent="0.3">
      <c r="A17" s="78" t="s">
        <v>36</v>
      </c>
      <c r="B17" s="52"/>
      <c r="C17" s="53">
        <f t="shared" ref="C17:P17" si="5">SUM(C16-C15)</f>
        <v>0</v>
      </c>
      <c r="D17" s="54">
        <f t="shared" si="5"/>
        <v>0</v>
      </c>
      <c r="E17" s="55">
        <f t="shared" si="5"/>
        <v>0</v>
      </c>
      <c r="F17" s="54">
        <f t="shared" si="5"/>
        <v>0</v>
      </c>
      <c r="G17" s="55">
        <f t="shared" si="5"/>
        <v>0</v>
      </c>
      <c r="H17" s="54">
        <f t="shared" si="5"/>
        <v>0</v>
      </c>
      <c r="I17" s="56">
        <f t="shared" si="5"/>
        <v>0</v>
      </c>
      <c r="J17" s="57">
        <f t="shared" si="5"/>
        <v>0</v>
      </c>
      <c r="K17" s="56">
        <f t="shared" si="5"/>
        <v>0</v>
      </c>
      <c r="L17" s="57">
        <f t="shared" si="5"/>
        <v>0</v>
      </c>
      <c r="M17" s="56">
        <f t="shared" si="5"/>
        <v>0</v>
      </c>
      <c r="N17" s="58">
        <f t="shared" si="5"/>
        <v>0</v>
      </c>
      <c r="O17" s="56">
        <f t="shared" si="5"/>
        <v>0</v>
      </c>
      <c r="P17" s="58">
        <f t="shared" si="5"/>
        <v>0</v>
      </c>
      <c r="Q17" s="43"/>
      <c r="R17" s="43"/>
      <c r="S17" s="44"/>
      <c r="T17" s="43"/>
      <c r="U17" s="45"/>
      <c r="V17" s="46"/>
      <c r="W17" s="45"/>
      <c r="X17" s="47"/>
      <c r="Y17" s="48"/>
      <c r="Z17" s="48"/>
      <c r="AA17" s="59"/>
      <c r="AB17" s="60"/>
      <c r="AC17" s="59"/>
      <c r="AE17" s="83" t="s">
        <v>45</v>
      </c>
      <c r="AF17" s="84" t="s">
        <v>46</v>
      </c>
    </row>
    <row r="18" spans="1:32" s="74" customFormat="1" ht="15.75" thickBot="1" x14ac:dyDescent="0.3">
      <c r="A18" s="62" t="s">
        <v>29</v>
      </c>
      <c r="B18" s="63"/>
      <c r="C18" s="64"/>
      <c r="D18" s="65"/>
      <c r="E18" s="64"/>
      <c r="F18" s="65"/>
      <c r="G18" s="64"/>
      <c r="H18" s="65"/>
      <c r="I18" s="64"/>
      <c r="J18" s="65"/>
      <c r="K18" s="64"/>
      <c r="L18" s="65"/>
      <c r="M18" s="64"/>
      <c r="N18" s="65"/>
      <c r="O18" s="64"/>
      <c r="P18" s="65"/>
      <c r="Q18" s="66"/>
      <c r="R18" s="66"/>
      <c r="S18" s="67"/>
      <c r="T18" s="66"/>
      <c r="U18" s="68"/>
      <c r="V18" s="69"/>
      <c r="W18" s="68"/>
      <c r="X18" s="70"/>
      <c r="Y18" s="71"/>
      <c r="Z18" s="71"/>
      <c r="AA18" s="72"/>
      <c r="AB18" s="73"/>
      <c r="AC18" s="72"/>
      <c r="AE18" s="10"/>
      <c r="AF18" s="10"/>
    </row>
    <row r="19" spans="1:32" x14ac:dyDescent="0.25">
      <c r="A19" s="27"/>
      <c r="B19" s="28">
        <v>0.7</v>
      </c>
      <c r="C19" s="29"/>
      <c r="D19" s="30"/>
      <c r="E19" s="29"/>
      <c r="F19" s="30"/>
      <c r="G19" s="29"/>
      <c r="H19" s="30"/>
      <c r="I19" s="29"/>
      <c r="J19" s="30"/>
      <c r="K19" s="29"/>
      <c r="L19" s="30"/>
      <c r="M19" s="29"/>
      <c r="N19" s="30"/>
      <c r="O19" s="29"/>
      <c r="P19" s="30"/>
      <c r="Q19" s="31">
        <f>SUM(C21:P21)</f>
        <v>0</v>
      </c>
      <c r="R19" s="31">
        <f t="shared" ref="R19" si="6">(COUNTIF(C22:P22,"cours")+COUNTIF(C22:P22,"congesp")+COUNTIF(C22:P22,"acc")+COUNTIF(C22:P22,"p.e")+COUNTIF(C22:P22,"vac")+COUNTIF(C22:P22,"mal")+COUNTIF(C22:P22,"jf")+COUNTIF(C22:P22,"mil")+COUNTIF(C22:P22,"mat"))*(4.2/24)*B19</f>
        <v>0</v>
      </c>
      <c r="S19" s="32">
        <f>IF(C21&lt;5.501,0,IF(C21&lt;7.01,0.25,IF(C21&lt;9.01,0.5,1)))+(IF(D21&lt;5.501,0,IF(D21&lt;7.01,0.25,IF(D21&lt;9.01,0.5,1))))+(IF(E21&lt;5.501,0,IF(E21&lt;7.01,0.25,IF(E21&lt;9.01,0.5,1))))+(IF(F21&lt;5.501,0,IF(F21&lt;7.01,0.25,IF(F21&lt;9.01,0.5,1))))+(IF(G21&lt;5.501,0,IF(G21&lt;7.01,0.25,IF(G21&lt;9.01,0.5,1))))+(IF(H21&lt;5.501,0,IF(H21&lt;7.01,0.25,IF(H21&lt;9.01,0.5,1))))+(IF(I21&lt;5.501,0,IF(I21&lt;7.01,0.25,IF(I21&lt;9.01,0.5,1))))+(IF(J21&lt;5.501,0,IF(J21&lt;7.01,0.25,IF(J21&lt;9.01,0.5,1))))+(IF(K21&lt;5.501,0,IF(K21&lt;7.01,0.25,IF(K21&lt;9.01,0.5,1))))+(IF(L21&lt;5.501,0,IF(L21&lt;7.01,0.25,IF(L21&lt;9.01,0.5,1))))+(IF(M21&lt;5.501,0,IF(M21&lt;7.01,0.25,IF(M21&lt;9.01,0.5,1))))+(IF(N21&lt;5.501,0,IF(N21&lt;7.01,0.25,IF(N21&lt;9.01,0.5,1))))+(IF(O21&lt;5.501,0,IF(O21&lt;7.01,0.25,IF(O21&lt;9.01,0.5,1))))+(IF(P21&lt;5.501,0,IF(P21&lt;7.01,0.25,IF(P21&lt;9.01,0.5,1))))</f>
        <v>0</v>
      </c>
      <c r="T19" s="31">
        <f>SUM(Q19+R19)-S19</f>
        <v>0</v>
      </c>
      <c r="U19" s="33">
        <f t="shared" ref="U19" si="7">IF(Q19&gt;-1,T19-B20,0)</f>
        <v>-1.2249999999999999</v>
      </c>
      <c r="V19" s="34">
        <v>0</v>
      </c>
      <c r="W19" s="33">
        <f>V19+U19</f>
        <v>-1.2249999999999999</v>
      </c>
      <c r="X19" s="35">
        <v>25</v>
      </c>
      <c r="Y19" s="36">
        <f>COUNTIF(C22:P22,"vac")/2</f>
        <v>0</v>
      </c>
      <c r="Z19" s="36">
        <f>SUM(X19-Y19)</f>
        <v>25</v>
      </c>
      <c r="AE19" s="74"/>
      <c r="AF19" s="74"/>
    </row>
    <row r="20" spans="1:32" x14ac:dyDescent="0.25">
      <c r="A20" s="39"/>
      <c r="B20" s="40">
        <f>IF(B19="","",IF(A21="gérant",50/24*B19,IF(A21="gérante",50/24*B19,B19*42/24)))</f>
        <v>1.2249999999999999</v>
      </c>
      <c r="C20" s="41"/>
      <c r="D20" s="42"/>
      <c r="E20" s="41"/>
      <c r="F20" s="42"/>
      <c r="G20" s="41"/>
      <c r="H20" s="42"/>
      <c r="I20" s="41"/>
      <c r="J20" s="42"/>
      <c r="K20" s="41"/>
      <c r="L20" s="42"/>
      <c r="M20" s="41"/>
      <c r="N20" s="42"/>
      <c r="O20" s="41"/>
      <c r="P20" s="42"/>
      <c r="Q20" s="43"/>
      <c r="R20" s="43"/>
      <c r="S20" s="44"/>
      <c r="T20" s="43"/>
      <c r="U20" s="45"/>
      <c r="V20" s="46"/>
      <c r="W20" s="45"/>
      <c r="X20" s="47"/>
      <c r="Y20" s="48"/>
      <c r="Z20" s="48"/>
    </row>
    <row r="21" spans="1:32" ht="15.75" thickBot="1" x14ac:dyDescent="0.3">
      <c r="A21" s="78" t="s">
        <v>36</v>
      </c>
      <c r="B21" s="52"/>
      <c r="C21" s="53">
        <f t="shared" ref="C21:P21" si="8">SUM(C20-C19)</f>
        <v>0</v>
      </c>
      <c r="D21" s="54">
        <f t="shared" si="8"/>
        <v>0</v>
      </c>
      <c r="E21" s="55">
        <f t="shared" si="8"/>
        <v>0</v>
      </c>
      <c r="F21" s="54">
        <f t="shared" si="8"/>
        <v>0</v>
      </c>
      <c r="G21" s="55">
        <f t="shared" si="8"/>
        <v>0</v>
      </c>
      <c r="H21" s="54">
        <f t="shared" si="8"/>
        <v>0</v>
      </c>
      <c r="I21" s="56">
        <f t="shared" si="8"/>
        <v>0</v>
      </c>
      <c r="J21" s="57">
        <f t="shared" si="8"/>
        <v>0</v>
      </c>
      <c r="K21" s="56">
        <f t="shared" si="8"/>
        <v>0</v>
      </c>
      <c r="L21" s="57">
        <f t="shared" si="8"/>
        <v>0</v>
      </c>
      <c r="M21" s="56">
        <f t="shared" si="8"/>
        <v>0</v>
      </c>
      <c r="N21" s="58">
        <f t="shared" si="8"/>
        <v>0</v>
      </c>
      <c r="O21" s="56">
        <f t="shared" si="8"/>
        <v>0</v>
      </c>
      <c r="P21" s="58">
        <f t="shared" si="8"/>
        <v>0</v>
      </c>
      <c r="Q21" s="43"/>
      <c r="R21" s="43"/>
      <c r="S21" s="44"/>
      <c r="T21" s="43"/>
      <c r="U21" s="45"/>
      <c r="V21" s="46"/>
      <c r="W21" s="45"/>
      <c r="X21" s="47"/>
      <c r="Y21" s="48"/>
      <c r="Z21" s="48"/>
      <c r="AA21" s="59"/>
      <c r="AB21" s="60"/>
      <c r="AC21" s="59"/>
    </row>
    <row r="22" spans="1:32" s="74" customFormat="1" ht="15.75" thickBot="1" x14ac:dyDescent="0.3">
      <c r="A22" s="62" t="s">
        <v>29</v>
      </c>
      <c r="B22" s="63"/>
      <c r="C22" s="64"/>
      <c r="D22" s="65"/>
      <c r="E22" s="64"/>
      <c r="F22" s="65"/>
      <c r="G22" s="64"/>
      <c r="H22" s="65"/>
      <c r="I22" s="64"/>
      <c r="J22" s="65"/>
      <c r="K22" s="64"/>
      <c r="L22" s="65"/>
      <c r="M22" s="64"/>
      <c r="N22" s="65"/>
      <c r="O22" s="64"/>
      <c r="P22" s="65"/>
      <c r="Q22" s="66"/>
      <c r="R22" s="66"/>
      <c r="S22" s="67"/>
      <c r="T22" s="66"/>
      <c r="U22" s="68"/>
      <c r="V22" s="69"/>
      <c r="W22" s="68"/>
      <c r="X22" s="70"/>
      <c r="Y22" s="71"/>
      <c r="Z22" s="71"/>
      <c r="AA22" s="72"/>
      <c r="AB22" s="73"/>
      <c r="AC22" s="72"/>
      <c r="AE22" s="10"/>
      <c r="AF22" s="10"/>
    </row>
    <row r="23" spans="1:32" x14ac:dyDescent="0.25">
      <c r="A23" s="27"/>
      <c r="B23" s="28">
        <v>0.6</v>
      </c>
      <c r="C23" s="29"/>
      <c r="D23" s="30"/>
      <c r="E23" s="29"/>
      <c r="F23" s="30"/>
      <c r="G23" s="29"/>
      <c r="H23" s="30"/>
      <c r="I23" s="29"/>
      <c r="J23" s="30"/>
      <c r="K23" s="29"/>
      <c r="L23" s="30"/>
      <c r="M23" s="29"/>
      <c r="N23" s="30"/>
      <c r="O23" s="29"/>
      <c r="P23" s="30"/>
      <c r="Q23" s="31">
        <f>SUM(C25:P25)</f>
        <v>0</v>
      </c>
      <c r="R23" s="31">
        <f t="shared" ref="R23" si="9">(COUNTIF(C26:P26,"cours")+COUNTIF(C26:P26,"congesp")+COUNTIF(C26:P26,"acc")+COUNTIF(C26:P26,"p.e")+COUNTIF(C26:P26,"vac")+COUNTIF(C26:P26,"mal")+COUNTIF(C26:P26,"jf")+COUNTIF(C26:P26,"mil")+COUNTIF(C26:P26,"mat"))*(4.2/24)*B23</f>
        <v>0</v>
      </c>
      <c r="S23" s="32">
        <f>IF(C25&lt;5.501,0,IF(C25&lt;7.01,0.25,IF(C25&lt;9.01,0.5,1)))+(IF(D25&lt;5.501,0,IF(D25&lt;7.01,0.25,IF(D25&lt;9.01,0.5,1))))+(IF(E25&lt;5.501,0,IF(E25&lt;7.01,0.25,IF(E25&lt;9.01,0.5,1))))+(IF(F25&lt;5.501,0,IF(F25&lt;7.01,0.25,IF(F25&lt;9.01,0.5,1))))+(IF(G25&lt;5.501,0,IF(G25&lt;7.01,0.25,IF(G25&lt;9.01,0.5,1))))+(IF(H25&lt;5.501,0,IF(H25&lt;7.01,0.25,IF(H25&lt;9.01,0.5,1))))+(IF(I25&lt;5.501,0,IF(I25&lt;7.01,0.25,IF(I25&lt;9.01,0.5,1))))+(IF(J25&lt;5.501,0,IF(J25&lt;7.01,0.25,IF(J25&lt;9.01,0.5,1))))+(IF(K25&lt;5.501,0,IF(K25&lt;7.01,0.25,IF(K25&lt;9.01,0.5,1))))+(IF(L25&lt;5.501,0,IF(L25&lt;7.01,0.25,IF(L25&lt;9.01,0.5,1))))+(IF(M25&lt;5.501,0,IF(M25&lt;7.01,0.25,IF(M25&lt;9.01,0.5,1))))+(IF(N25&lt;5.501,0,IF(N25&lt;7.01,0.25,IF(N25&lt;9.01,0.5,1))))+(IF(O25&lt;5.501,0,IF(O25&lt;7.01,0.25,IF(O25&lt;9.01,0.5,1))))+(IF(P25&lt;5.501,0,IF(P25&lt;7.01,0.25,IF(P25&lt;9.01,0.5,1))))</f>
        <v>0</v>
      </c>
      <c r="T23" s="31">
        <f>SUM(Q23+R23)-S23</f>
        <v>0</v>
      </c>
      <c r="U23" s="33">
        <f t="shared" ref="U23" si="10">IF(Q23&gt;-1,T23-B24,0)</f>
        <v>-1.05</v>
      </c>
      <c r="V23" s="34">
        <v>0</v>
      </c>
      <c r="W23" s="33">
        <f>V23+U23</f>
        <v>-1.05</v>
      </c>
      <c r="X23" s="35">
        <v>25</v>
      </c>
      <c r="Y23" s="36">
        <f>COUNTIF(C26:P26,"vac")/2</f>
        <v>0</v>
      </c>
      <c r="Z23" s="36">
        <f>SUM(X23-Y23)</f>
        <v>25</v>
      </c>
      <c r="AE23" s="74"/>
      <c r="AF23" s="74"/>
    </row>
    <row r="24" spans="1:32" x14ac:dyDescent="0.25">
      <c r="A24" s="39"/>
      <c r="B24" s="40">
        <f>IF(B23="","",IF(A25="gérant",50/24*B23,IF(A25="gérante",50/24*B23,B23*42/24)))</f>
        <v>1.05</v>
      </c>
      <c r="C24" s="41"/>
      <c r="D24" s="42"/>
      <c r="E24" s="41"/>
      <c r="F24" s="42"/>
      <c r="G24" s="41"/>
      <c r="H24" s="42"/>
      <c r="I24" s="41"/>
      <c r="J24" s="42"/>
      <c r="K24" s="41"/>
      <c r="L24" s="42"/>
      <c r="M24" s="41"/>
      <c r="N24" s="42"/>
      <c r="O24" s="41"/>
      <c r="P24" s="42"/>
      <c r="Q24" s="43"/>
      <c r="R24" s="43"/>
      <c r="S24" s="44"/>
      <c r="T24" s="43"/>
      <c r="U24" s="45"/>
      <c r="V24" s="46"/>
      <c r="W24" s="45"/>
      <c r="X24" s="47"/>
      <c r="Y24" s="48"/>
      <c r="Z24" s="48"/>
    </row>
    <row r="25" spans="1:32" ht="15.75" thickBot="1" x14ac:dyDescent="0.3">
      <c r="A25" s="78" t="s">
        <v>36</v>
      </c>
      <c r="B25" s="52"/>
      <c r="C25" s="53">
        <f t="shared" ref="C25:P25" si="11">SUM(C24-C23)</f>
        <v>0</v>
      </c>
      <c r="D25" s="54">
        <f t="shared" si="11"/>
        <v>0</v>
      </c>
      <c r="E25" s="55">
        <f t="shared" si="11"/>
        <v>0</v>
      </c>
      <c r="F25" s="54">
        <f t="shared" si="11"/>
        <v>0</v>
      </c>
      <c r="G25" s="55">
        <f t="shared" si="11"/>
        <v>0</v>
      </c>
      <c r="H25" s="54">
        <f t="shared" si="11"/>
        <v>0</v>
      </c>
      <c r="I25" s="56">
        <f t="shared" si="11"/>
        <v>0</v>
      </c>
      <c r="J25" s="57">
        <f t="shared" si="11"/>
        <v>0</v>
      </c>
      <c r="K25" s="56">
        <f t="shared" si="11"/>
        <v>0</v>
      </c>
      <c r="L25" s="57">
        <f t="shared" si="11"/>
        <v>0</v>
      </c>
      <c r="M25" s="56">
        <f t="shared" si="11"/>
        <v>0</v>
      </c>
      <c r="N25" s="58">
        <f t="shared" si="11"/>
        <v>0</v>
      </c>
      <c r="O25" s="56">
        <f t="shared" si="11"/>
        <v>0</v>
      </c>
      <c r="P25" s="58">
        <f t="shared" si="11"/>
        <v>0</v>
      </c>
      <c r="Q25" s="43"/>
      <c r="R25" s="43"/>
      <c r="S25" s="44"/>
      <c r="T25" s="43"/>
      <c r="U25" s="45"/>
      <c r="V25" s="46"/>
      <c r="W25" s="45"/>
      <c r="X25" s="47"/>
      <c r="Y25" s="48"/>
      <c r="Z25" s="48"/>
      <c r="AA25" s="59"/>
      <c r="AB25" s="60"/>
      <c r="AC25" s="59"/>
    </row>
    <row r="26" spans="1:32" s="74" customFormat="1" ht="15.75" thickBot="1" x14ac:dyDescent="0.3">
      <c r="A26" s="62" t="s">
        <v>29</v>
      </c>
      <c r="B26" s="63"/>
      <c r="C26" s="64"/>
      <c r="D26" s="65"/>
      <c r="E26" s="64"/>
      <c r="F26" s="65"/>
      <c r="G26" s="64"/>
      <c r="H26" s="65"/>
      <c r="I26" s="64"/>
      <c r="J26" s="65"/>
      <c r="K26" s="64"/>
      <c r="L26" s="65"/>
      <c r="M26" s="64"/>
      <c r="N26" s="65"/>
      <c r="O26" s="64"/>
      <c r="P26" s="65"/>
      <c r="Q26" s="66"/>
      <c r="R26" s="66"/>
      <c r="S26" s="67"/>
      <c r="T26" s="66"/>
      <c r="U26" s="68"/>
      <c r="V26" s="69"/>
      <c r="W26" s="68"/>
      <c r="X26" s="70"/>
      <c r="Y26" s="71"/>
      <c r="Z26" s="71"/>
      <c r="AA26" s="72"/>
      <c r="AB26" s="73"/>
      <c r="AC26" s="72"/>
      <c r="AE26" s="10"/>
      <c r="AF26" s="10"/>
    </row>
    <row r="27" spans="1:32" x14ac:dyDescent="0.25">
      <c r="A27" s="27"/>
      <c r="B27" s="28">
        <v>0.6</v>
      </c>
      <c r="C27" s="29"/>
      <c r="D27" s="30"/>
      <c r="E27" s="29"/>
      <c r="F27" s="30"/>
      <c r="G27" s="29"/>
      <c r="H27" s="30"/>
      <c r="I27" s="29"/>
      <c r="J27" s="30"/>
      <c r="K27" s="29"/>
      <c r="L27" s="30"/>
      <c r="M27" s="29"/>
      <c r="N27" s="30"/>
      <c r="O27" s="29"/>
      <c r="P27" s="30"/>
      <c r="Q27" s="31">
        <f>SUM(C29:P29)</f>
        <v>0</v>
      </c>
      <c r="R27" s="31">
        <f t="shared" ref="R27" si="12">(COUNTIF(C30:P30,"cours")+COUNTIF(C30:P30,"congesp")+COUNTIF(C30:P30,"acc")+COUNTIF(C30:P30,"p.e")+COUNTIF(C30:P30,"vac")+COUNTIF(C30:P30,"mal")+COUNTIF(C30:P30,"jf")+COUNTIF(C30:P30,"mil")+COUNTIF(C30:P30,"mat"))*(4.2/24)*B27</f>
        <v>0</v>
      </c>
      <c r="S27" s="32">
        <f>IF(C29&lt;5.501,0,IF(C29&lt;7.01,0.25,IF(C29&lt;9.01,0.5,1)))+(IF(D29&lt;5.501,0,IF(D29&lt;7.01,0.25,IF(D29&lt;9.01,0.5,1))))+(IF(E29&lt;5.501,0,IF(E29&lt;7.01,0.25,IF(E29&lt;9.01,0.5,1))))+(IF(F29&lt;5.501,0,IF(F29&lt;7.01,0.25,IF(F29&lt;9.01,0.5,1))))+(IF(G29&lt;5.501,0,IF(G29&lt;7.01,0.25,IF(G29&lt;9.01,0.5,1))))+(IF(H29&lt;5.501,0,IF(H29&lt;7.01,0.25,IF(H29&lt;9.01,0.5,1))))+(IF(I29&lt;5.501,0,IF(I29&lt;7.01,0.25,IF(I29&lt;9.01,0.5,1))))+(IF(J29&lt;5.501,0,IF(J29&lt;7.01,0.25,IF(J29&lt;9.01,0.5,1))))+(IF(K29&lt;5.501,0,IF(K29&lt;7.01,0.25,IF(K29&lt;9.01,0.5,1))))+(IF(L29&lt;5.501,0,IF(L29&lt;7.01,0.25,IF(L29&lt;9.01,0.5,1))))+(IF(M29&lt;5.501,0,IF(M29&lt;7.01,0.25,IF(M29&lt;9.01,0.5,1))))+(IF(N29&lt;5.501,0,IF(N29&lt;7.01,0.25,IF(N29&lt;9.01,0.5,1))))+(IF(O29&lt;5.501,0,IF(O29&lt;7.01,0.25,IF(O29&lt;9.01,0.5,1))))+(IF(P29&lt;5.501,0,IF(P29&lt;7.01,0.25,IF(P29&lt;9.01,0.5,1))))</f>
        <v>0</v>
      </c>
      <c r="T27" s="31">
        <f>SUM(Q27+R27)-S27</f>
        <v>0</v>
      </c>
      <c r="U27" s="33">
        <f t="shared" ref="U27" si="13">IF(Q27&gt;-1,T27-B28,0)</f>
        <v>-1.05</v>
      </c>
      <c r="V27" s="34">
        <v>0</v>
      </c>
      <c r="W27" s="33">
        <f>V27+U27</f>
        <v>-1.05</v>
      </c>
      <c r="X27" s="35">
        <v>22</v>
      </c>
      <c r="Y27" s="36">
        <f>COUNTIF(C30:P30,"vac")/2</f>
        <v>0</v>
      </c>
      <c r="Z27" s="36">
        <f>SUM(X27-Y27)</f>
        <v>22</v>
      </c>
      <c r="AE27" s="74"/>
      <c r="AF27" s="74"/>
    </row>
    <row r="28" spans="1:32" x14ac:dyDescent="0.25">
      <c r="A28" s="39"/>
      <c r="B28" s="40">
        <f>IF(B27="","",IF(A29="gérant",50/24*B27,IF(A29="gérante",50/24*B27,B27*42/24)))</f>
        <v>1.05</v>
      </c>
      <c r="C28" s="41"/>
      <c r="D28" s="42"/>
      <c r="E28" s="41"/>
      <c r="F28" s="42"/>
      <c r="G28" s="41"/>
      <c r="H28" s="42"/>
      <c r="I28" s="41"/>
      <c r="J28" s="42"/>
      <c r="K28" s="41"/>
      <c r="L28" s="42"/>
      <c r="M28" s="41"/>
      <c r="N28" s="42"/>
      <c r="O28" s="41"/>
      <c r="P28" s="42"/>
      <c r="Q28" s="43"/>
      <c r="R28" s="43"/>
      <c r="S28" s="44"/>
      <c r="T28" s="43"/>
      <c r="U28" s="45"/>
      <c r="V28" s="46"/>
      <c r="W28" s="45"/>
      <c r="X28" s="47"/>
      <c r="Y28" s="48"/>
      <c r="Z28" s="48"/>
    </row>
    <row r="29" spans="1:32" ht="15.75" thickBot="1" x14ac:dyDescent="0.3">
      <c r="A29" s="78" t="s">
        <v>36</v>
      </c>
      <c r="B29" s="52"/>
      <c r="C29" s="53">
        <f t="shared" ref="C29:P29" si="14">SUM(C28-C27)</f>
        <v>0</v>
      </c>
      <c r="D29" s="54">
        <f t="shared" si="14"/>
        <v>0</v>
      </c>
      <c r="E29" s="55">
        <f t="shared" si="14"/>
        <v>0</v>
      </c>
      <c r="F29" s="54">
        <f t="shared" si="14"/>
        <v>0</v>
      </c>
      <c r="G29" s="55">
        <f t="shared" si="14"/>
        <v>0</v>
      </c>
      <c r="H29" s="54">
        <f t="shared" si="14"/>
        <v>0</v>
      </c>
      <c r="I29" s="56">
        <f t="shared" si="14"/>
        <v>0</v>
      </c>
      <c r="J29" s="57">
        <f t="shared" si="14"/>
        <v>0</v>
      </c>
      <c r="K29" s="56">
        <f t="shared" si="14"/>
        <v>0</v>
      </c>
      <c r="L29" s="57">
        <f t="shared" si="14"/>
        <v>0</v>
      </c>
      <c r="M29" s="56">
        <f t="shared" si="14"/>
        <v>0</v>
      </c>
      <c r="N29" s="58">
        <f t="shared" si="14"/>
        <v>0</v>
      </c>
      <c r="O29" s="56">
        <f t="shared" si="14"/>
        <v>0</v>
      </c>
      <c r="P29" s="58">
        <f t="shared" si="14"/>
        <v>0</v>
      </c>
      <c r="Q29" s="43"/>
      <c r="R29" s="43"/>
      <c r="S29" s="44"/>
      <c r="T29" s="43"/>
      <c r="U29" s="45"/>
      <c r="V29" s="46"/>
      <c r="W29" s="45"/>
      <c r="X29" s="47"/>
      <c r="Y29" s="48"/>
      <c r="Z29" s="48"/>
      <c r="AA29" s="59"/>
      <c r="AB29" s="60"/>
      <c r="AC29" s="59"/>
    </row>
    <row r="30" spans="1:32" s="74" customFormat="1" ht="15.75" thickBot="1" x14ac:dyDescent="0.3">
      <c r="A30" s="62" t="s">
        <v>29</v>
      </c>
      <c r="B30" s="63"/>
      <c r="C30" s="64"/>
      <c r="D30" s="65"/>
      <c r="E30" s="64"/>
      <c r="F30" s="65"/>
      <c r="G30" s="64"/>
      <c r="H30" s="65"/>
      <c r="I30" s="64"/>
      <c r="J30" s="65"/>
      <c r="K30" s="64"/>
      <c r="L30" s="65"/>
      <c r="M30" s="64"/>
      <c r="N30" s="65"/>
      <c r="O30" s="64"/>
      <c r="P30" s="65"/>
      <c r="Q30" s="66"/>
      <c r="R30" s="66"/>
      <c r="S30" s="67"/>
      <c r="T30" s="66"/>
      <c r="U30" s="68"/>
      <c r="V30" s="69"/>
      <c r="W30" s="68"/>
      <c r="X30" s="70"/>
      <c r="Y30" s="71"/>
      <c r="Z30" s="71"/>
      <c r="AA30" s="72"/>
      <c r="AB30" s="73"/>
      <c r="AC30" s="72"/>
      <c r="AE30" s="10"/>
      <c r="AF30" s="10"/>
    </row>
    <row r="31" spans="1:32" x14ac:dyDescent="0.25">
      <c r="A31" s="27"/>
      <c r="B31" s="28">
        <v>0.6</v>
      </c>
      <c r="C31" s="29"/>
      <c r="D31" s="30"/>
      <c r="E31" s="29"/>
      <c r="F31" s="30"/>
      <c r="G31" s="29"/>
      <c r="H31" s="30"/>
      <c r="I31" s="29"/>
      <c r="J31" s="30"/>
      <c r="K31" s="29"/>
      <c r="L31" s="30"/>
      <c r="M31" s="29"/>
      <c r="N31" s="30"/>
      <c r="O31" s="85"/>
      <c r="P31" s="30"/>
      <c r="Q31" s="31">
        <f>SUM(C33:P33)</f>
        <v>0</v>
      </c>
      <c r="R31" s="31">
        <f t="shared" ref="R31" si="15">(COUNTIF(C34:P34,"cours")+COUNTIF(C34:P34,"congesp")+COUNTIF(C34:P34,"acc")+COUNTIF(C34:P34,"p.e")+COUNTIF(C34:P34,"vac")+COUNTIF(C34:P34,"mal")+COUNTIF(C34:P34,"jf")+COUNTIF(C34:P34,"mil")+COUNTIF(C34:P34,"mat"))*(4.2/24)*B31</f>
        <v>0</v>
      </c>
      <c r="S31" s="32">
        <f>IF(C33&lt;5.501,0,IF(C33&lt;7.01,0.25,IF(C33&lt;9.01,0.5,1)))+(IF(D33&lt;5.501,0,IF(D33&lt;7.01,0.25,IF(D33&lt;9.01,0.5,1))))+(IF(E33&lt;5.501,0,IF(E33&lt;7.01,0.25,IF(E33&lt;9.01,0.5,1))))+(IF(F33&lt;5.501,0,IF(F33&lt;7.01,0.25,IF(F33&lt;9.01,0.5,1))))+(IF(G33&lt;5.501,0,IF(G33&lt;7.01,0.25,IF(G33&lt;9.01,0.5,1))))+(IF(H33&lt;5.501,0,IF(H33&lt;7.01,0.25,IF(H33&lt;9.01,0.5,1))))+(IF(I33&lt;5.501,0,IF(I33&lt;7.01,0.25,IF(I33&lt;9.01,0.5,1))))+(IF(J33&lt;5.501,0,IF(J33&lt;7.01,0.25,IF(J33&lt;9.01,0.5,1))))+(IF(K33&lt;5.501,0,IF(K33&lt;7.01,0.25,IF(K33&lt;9.01,0.5,1))))+(IF(L33&lt;5.501,0,IF(L33&lt;7.01,0.25,IF(L33&lt;9.01,0.5,1))))+(IF(M33&lt;5.501,0,IF(M33&lt;7.01,0.25,IF(M33&lt;9.01,0.5,1))))+(IF(N33&lt;5.501,0,IF(N33&lt;7.01,0.25,IF(N33&lt;9.01,0.5,1))))+(IF(O33&lt;5.501,0,IF(O33&lt;7.01,0.25,IF(O33&lt;9.01,0.5,1))))+(IF(P33&lt;5.501,0,IF(P33&lt;7.01,0.25,IF(P33&lt;9.01,0.5,1))))</f>
        <v>0</v>
      </c>
      <c r="T31" s="31">
        <f>SUM(Q31+R31)-S31</f>
        <v>0</v>
      </c>
      <c r="U31" s="33">
        <f t="shared" ref="U31" si="16">IF(Q31&gt;-1,T31-B32,0)</f>
        <v>-1.05</v>
      </c>
      <c r="V31" s="34">
        <v>0</v>
      </c>
      <c r="W31" s="33">
        <f>V31+U31</f>
        <v>-1.05</v>
      </c>
      <c r="X31" s="35">
        <v>22</v>
      </c>
      <c r="Y31" s="36">
        <f>COUNTIF(C34:P34,"vac")/2</f>
        <v>0</v>
      </c>
      <c r="Z31" s="36">
        <f>SUM(X31-Y31)</f>
        <v>22</v>
      </c>
      <c r="AE31" s="74"/>
      <c r="AF31" s="74"/>
    </row>
    <row r="32" spans="1:32" x14ac:dyDescent="0.25">
      <c r="A32" s="39"/>
      <c r="B32" s="40">
        <f>IF(B31="","",IF(A33="gérant",50/24*B31,IF(A33="gérante",50/24*B31,B31*42/24)))</f>
        <v>1.05</v>
      </c>
      <c r="C32" s="41"/>
      <c r="D32" s="42"/>
      <c r="E32" s="41"/>
      <c r="F32" s="42"/>
      <c r="G32" s="41"/>
      <c r="H32" s="42"/>
      <c r="I32" s="41"/>
      <c r="J32" s="42"/>
      <c r="K32" s="41"/>
      <c r="L32" s="42"/>
      <c r="M32" s="41"/>
      <c r="N32" s="42"/>
      <c r="O32" s="86"/>
      <c r="P32" s="42"/>
      <c r="Q32" s="43"/>
      <c r="R32" s="43"/>
      <c r="S32" s="44"/>
      <c r="T32" s="43"/>
      <c r="U32" s="45"/>
      <c r="V32" s="46"/>
      <c r="W32" s="45"/>
      <c r="X32" s="47"/>
      <c r="Y32" s="48"/>
      <c r="Z32" s="48"/>
    </row>
    <row r="33" spans="1:32" ht="15.75" thickBot="1" x14ac:dyDescent="0.3">
      <c r="A33" s="78" t="s">
        <v>36</v>
      </c>
      <c r="B33" s="52"/>
      <c r="C33" s="53">
        <f t="shared" ref="C33:P33" si="17">SUM(C32-C31)</f>
        <v>0</v>
      </c>
      <c r="D33" s="54">
        <f t="shared" si="17"/>
        <v>0</v>
      </c>
      <c r="E33" s="55">
        <f t="shared" si="17"/>
        <v>0</v>
      </c>
      <c r="F33" s="54">
        <f t="shared" si="17"/>
        <v>0</v>
      </c>
      <c r="G33" s="55">
        <f t="shared" si="17"/>
        <v>0</v>
      </c>
      <c r="H33" s="54">
        <f t="shared" si="17"/>
        <v>0</v>
      </c>
      <c r="I33" s="56">
        <f t="shared" si="17"/>
        <v>0</v>
      </c>
      <c r="J33" s="57">
        <f t="shared" si="17"/>
        <v>0</v>
      </c>
      <c r="K33" s="56">
        <f t="shared" si="17"/>
        <v>0</v>
      </c>
      <c r="L33" s="57">
        <f t="shared" si="17"/>
        <v>0</v>
      </c>
      <c r="M33" s="56">
        <f t="shared" si="17"/>
        <v>0</v>
      </c>
      <c r="N33" s="58">
        <f t="shared" si="17"/>
        <v>0</v>
      </c>
      <c r="O33" s="56">
        <f t="shared" si="17"/>
        <v>0</v>
      </c>
      <c r="P33" s="58">
        <f t="shared" si="17"/>
        <v>0</v>
      </c>
      <c r="Q33" s="43"/>
      <c r="R33" s="43"/>
      <c r="S33" s="44"/>
      <c r="T33" s="43"/>
      <c r="U33" s="45"/>
      <c r="V33" s="46"/>
      <c r="W33" s="45"/>
      <c r="X33" s="47"/>
      <c r="Y33" s="48"/>
      <c r="Z33" s="48"/>
      <c r="AA33" s="59"/>
      <c r="AB33" s="60"/>
      <c r="AC33" s="59"/>
    </row>
    <row r="34" spans="1:32" s="74" customFormat="1" ht="15.75" thickBot="1" x14ac:dyDescent="0.3">
      <c r="A34" s="62" t="s">
        <v>29</v>
      </c>
      <c r="B34" s="63"/>
      <c r="C34" s="64"/>
      <c r="D34" s="65"/>
      <c r="E34" s="64"/>
      <c r="F34" s="65"/>
      <c r="G34" s="64"/>
      <c r="H34" s="65"/>
      <c r="I34" s="64"/>
      <c r="J34" s="65"/>
      <c r="K34" s="64"/>
      <c r="L34" s="65"/>
      <c r="M34" s="64"/>
      <c r="N34" s="65"/>
      <c r="O34" s="64"/>
      <c r="P34" s="65"/>
      <c r="Q34" s="66"/>
      <c r="R34" s="66"/>
      <c r="S34" s="67"/>
      <c r="T34" s="66"/>
      <c r="U34" s="68"/>
      <c r="V34" s="69"/>
      <c r="W34" s="68"/>
      <c r="X34" s="70"/>
      <c r="Y34" s="71"/>
      <c r="Z34" s="71"/>
      <c r="AA34" s="72"/>
      <c r="AB34" s="73"/>
      <c r="AC34" s="72"/>
      <c r="AE34" s="10"/>
      <c r="AF34" s="10"/>
    </row>
    <row r="35" spans="1:32" x14ac:dyDescent="0.25">
      <c r="A35" s="27"/>
      <c r="B35" s="28">
        <v>0.6</v>
      </c>
      <c r="C35" s="29"/>
      <c r="D35" s="30"/>
      <c r="E35" s="29"/>
      <c r="F35" s="30"/>
      <c r="G35" s="29"/>
      <c r="H35" s="30"/>
      <c r="I35" s="29"/>
      <c r="J35" s="30"/>
      <c r="K35" s="85"/>
      <c r="L35" s="30"/>
      <c r="M35" s="29"/>
      <c r="N35" s="30"/>
      <c r="O35" s="29"/>
      <c r="P35" s="30"/>
      <c r="Q35" s="31">
        <f>SUM(C37:P37)</f>
        <v>0</v>
      </c>
      <c r="R35" s="31">
        <f t="shared" ref="R35" si="18">(COUNTIF(C38:P38,"cours")+COUNTIF(C38:P38,"congesp")+COUNTIF(C38:P38,"acc")+COUNTIF(C38:P38,"p.e")+COUNTIF(C38:P38,"vac")+COUNTIF(C38:P38,"mal")+COUNTIF(C38:P38,"jf")+COUNTIF(C38:P38,"mil")+COUNTIF(C38:P38,"mat"))*(4.2/24)*B35</f>
        <v>0</v>
      </c>
      <c r="S35" s="32">
        <f>IF(C37&lt;5.501,0,IF(C37&lt;7.01,0.25,IF(C37&lt;9.01,0.5,1)))+(IF(D37&lt;5.501,0,IF(D37&lt;7.01,0.25,IF(D37&lt;9.01,0.5,1))))+(IF(E37&lt;5.501,0,IF(E37&lt;7.01,0.25,IF(E37&lt;9.01,0.5,1))))+(IF(F37&lt;5.501,0,IF(F37&lt;7.01,0.25,IF(F37&lt;9.01,0.5,1))))+(IF(G37&lt;5.501,0,IF(G37&lt;7.01,0.25,IF(G37&lt;9.01,0.5,1))))+(IF(H37&lt;5.501,0,IF(H37&lt;7.01,0.25,IF(H37&lt;9.01,0.5,1))))+(IF(I37&lt;5.501,0,IF(I37&lt;7.01,0.25,IF(I37&lt;9.01,0.5,1))))+(IF(J37&lt;5.501,0,IF(J37&lt;7.01,0.25,IF(J37&lt;9.01,0.5,1))))+(IF(K37&lt;5.501,0,IF(K37&lt;7.01,0.25,IF(K37&lt;9.01,0.5,1))))+(IF(L37&lt;5.501,0,IF(L37&lt;7.01,0.25,IF(L37&lt;9.01,0.5,1))))+(IF(M37&lt;5.501,0,IF(M37&lt;7.01,0.25,IF(M37&lt;9.01,0.5,1))))+(IF(N37&lt;5.501,0,IF(N37&lt;7.01,0.25,IF(N37&lt;9.01,0.5,1))))+(IF(O37&lt;5.501,0,IF(O37&lt;7.01,0.25,IF(O37&lt;9.01,0.5,1))))+(IF(P37&lt;5.501,0,IF(P37&lt;7.01,0.25,IF(P37&lt;9.01,0.5,1))))</f>
        <v>0</v>
      </c>
      <c r="T35" s="31">
        <f>SUM(Q35+R35)-S35</f>
        <v>0</v>
      </c>
      <c r="U35" s="33">
        <f t="shared" ref="U35" si="19">IF(Q35&gt;-1,T35-B36,0)</f>
        <v>-1.05</v>
      </c>
      <c r="V35" s="34">
        <v>0</v>
      </c>
      <c r="W35" s="33">
        <f>V35+U35</f>
        <v>-1.05</v>
      </c>
      <c r="X35" s="35">
        <v>25</v>
      </c>
      <c r="Y35" s="36">
        <f>COUNTIF(C38:P38,"vac")/2</f>
        <v>0</v>
      </c>
      <c r="Z35" s="36">
        <f>SUM(X35-Y35)</f>
        <v>25</v>
      </c>
      <c r="AE35" s="74"/>
      <c r="AF35" s="74"/>
    </row>
    <row r="36" spans="1:32" x14ac:dyDescent="0.25">
      <c r="A36" s="39"/>
      <c r="B36" s="40">
        <f>IF(B35="","",IF(A37="gérant",50/24*B35,IF(A37="gérante",50/24*B35,B35*42/24)))</f>
        <v>1.05</v>
      </c>
      <c r="C36" s="41"/>
      <c r="D36" s="42"/>
      <c r="E36" s="41"/>
      <c r="F36" s="42"/>
      <c r="G36" s="41"/>
      <c r="H36" s="42"/>
      <c r="I36" s="41"/>
      <c r="J36" s="42"/>
      <c r="K36" s="86"/>
      <c r="L36" s="42"/>
      <c r="M36" s="41"/>
      <c r="N36" s="42"/>
      <c r="O36" s="41"/>
      <c r="P36" s="42"/>
      <c r="Q36" s="43"/>
      <c r="R36" s="43"/>
      <c r="S36" s="44"/>
      <c r="T36" s="43"/>
      <c r="U36" s="45"/>
      <c r="V36" s="46"/>
      <c r="W36" s="45"/>
      <c r="X36" s="47"/>
      <c r="Y36" s="48"/>
      <c r="Z36" s="48"/>
    </row>
    <row r="37" spans="1:32" ht="15.75" thickBot="1" x14ac:dyDescent="0.3">
      <c r="A37" s="78" t="s">
        <v>36</v>
      </c>
      <c r="B37" s="52"/>
      <c r="C37" s="53">
        <f t="shared" ref="C37:P37" si="20">SUM(C36-C35)</f>
        <v>0</v>
      </c>
      <c r="D37" s="54">
        <f t="shared" si="20"/>
        <v>0</v>
      </c>
      <c r="E37" s="55">
        <f t="shared" si="20"/>
        <v>0</v>
      </c>
      <c r="F37" s="54">
        <f t="shared" si="20"/>
        <v>0</v>
      </c>
      <c r="G37" s="55">
        <f t="shared" si="20"/>
        <v>0</v>
      </c>
      <c r="H37" s="54">
        <f t="shared" si="20"/>
        <v>0</v>
      </c>
      <c r="I37" s="56">
        <f t="shared" si="20"/>
        <v>0</v>
      </c>
      <c r="J37" s="57">
        <f t="shared" si="20"/>
        <v>0</v>
      </c>
      <c r="K37" s="56">
        <f t="shared" si="20"/>
        <v>0</v>
      </c>
      <c r="L37" s="57">
        <f t="shared" si="20"/>
        <v>0</v>
      </c>
      <c r="M37" s="56">
        <f t="shared" si="20"/>
        <v>0</v>
      </c>
      <c r="N37" s="58">
        <f t="shared" si="20"/>
        <v>0</v>
      </c>
      <c r="O37" s="56">
        <f t="shared" si="20"/>
        <v>0</v>
      </c>
      <c r="P37" s="58">
        <f t="shared" si="20"/>
        <v>0</v>
      </c>
      <c r="Q37" s="43"/>
      <c r="R37" s="43"/>
      <c r="S37" s="44"/>
      <c r="T37" s="43"/>
      <c r="U37" s="45"/>
      <c r="V37" s="46"/>
      <c r="W37" s="45"/>
      <c r="X37" s="47"/>
      <c r="Y37" s="48"/>
      <c r="Z37" s="48"/>
      <c r="AA37" s="59"/>
      <c r="AB37" s="60"/>
      <c r="AC37" s="59"/>
    </row>
    <row r="38" spans="1:32" s="74" customFormat="1" ht="15.75" thickBot="1" x14ac:dyDescent="0.3">
      <c r="A38" s="62" t="s">
        <v>29</v>
      </c>
      <c r="B38" s="63"/>
      <c r="C38" s="64"/>
      <c r="D38" s="65"/>
      <c r="E38" s="64"/>
      <c r="F38" s="65"/>
      <c r="G38" s="64"/>
      <c r="H38" s="65"/>
      <c r="I38" s="64"/>
      <c r="J38" s="65"/>
      <c r="K38" s="64"/>
      <c r="L38" s="65"/>
      <c r="M38" s="64"/>
      <c r="N38" s="65"/>
      <c r="O38" s="64"/>
      <c r="P38" s="65"/>
      <c r="Q38" s="66"/>
      <c r="R38" s="66"/>
      <c r="S38" s="67"/>
      <c r="T38" s="66"/>
      <c r="U38" s="68"/>
      <c r="V38" s="69"/>
      <c r="W38" s="68"/>
      <c r="X38" s="70"/>
      <c r="Y38" s="71"/>
      <c r="Z38" s="71"/>
      <c r="AA38" s="72"/>
      <c r="AB38" s="73"/>
      <c r="AC38" s="72"/>
      <c r="AE38" s="10"/>
      <c r="AF38" s="10"/>
    </row>
    <row r="39" spans="1:32" x14ac:dyDescent="0.25">
      <c r="A39" s="27"/>
      <c r="B39" s="28">
        <v>1</v>
      </c>
      <c r="C39" s="29"/>
      <c r="D39" s="30"/>
      <c r="E39" s="29"/>
      <c r="F39" s="30"/>
      <c r="G39" s="29"/>
      <c r="H39" s="30"/>
      <c r="I39" s="29"/>
      <c r="J39" s="30"/>
      <c r="K39" s="29"/>
      <c r="L39" s="30"/>
      <c r="M39" s="29"/>
      <c r="N39" s="30"/>
      <c r="O39" s="29"/>
      <c r="P39" s="30"/>
      <c r="Q39" s="31">
        <f>SUM(C41:P41)</f>
        <v>0</v>
      </c>
      <c r="R39" s="31">
        <f t="shared" ref="R39" si="21">(COUNTIF(C42:P42,"cours")+COUNTIF(C42:P42,"congesp")+COUNTIF(C42:P42,"acc")+COUNTIF(C42:P42,"p.e")+COUNTIF(C42:P42,"vac")+COUNTIF(C42:P42,"mal")+COUNTIF(C42:P42,"jf")+COUNTIF(C42:P42,"mil")+COUNTIF(C42:P42,"mat"))*(4.2/24)*B39</f>
        <v>0</v>
      </c>
      <c r="S39" s="32">
        <f>IF(C41&lt;5.501,0,IF(C41&lt;7.01,0.25,IF(C41&lt;9.01,0.5,1)))+(IF(D41&lt;5.501,0,IF(D41&lt;7.01,0.25,IF(D41&lt;9.01,0.5,1))))+(IF(E41&lt;5.501,0,IF(E41&lt;7.01,0.25,IF(E41&lt;9.01,0.5,1))))+(IF(F41&lt;5.501,0,IF(F41&lt;7.01,0.25,IF(F41&lt;9.01,0.5,1))))+(IF(G41&lt;5.501,0,IF(G41&lt;7.01,0.25,IF(G41&lt;9.01,0.5,1))))+(IF(H41&lt;5.501,0,IF(H41&lt;7.01,0.25,IF(H41&lt;9.01,0.5,1))))+(IF(I41&lt;5.501,0,IF(I41&lt;7.01,0.25,IF(I41&lt;9.01,0.5,1))))+(IF(J41&lt;5.501,0,IF(J41&lt;7.01,0.25,IF(J41&lt;9.01,0.5,1))))+(IF(K41&lt;5.501,0,IF(K41&lt;7.01,0.25,IF(K41&lt;9.01,0.5,1))))+(IF(L41&lt;5.501,0,IF(L41&lt;7.01,0.25,IF(L41&lt;9.01,0.5,1))))+(IF(M41&lt;5.501,0,IF(M41&lt;7.01,0.25,IF(M41&lt;9.01,0.5,1))))+(IF(N41&lt;5.501,0,IF(N41&lt;7.01,0.25,IF(N41&lt;9.01,0.5,1))))+(IF(O41&lt;5.501,0,IF(O41&lt;7.01,0.25,IF(O41&lt;9.01,0.5,1))))+(IF(P41&lt;5.501,0,IF(P41&lt;7.01,0.25,IF(P41&lt;9.01,0.5,1))))</f>
        <v>0</v>
      </c>
      <c r="T39" s="31">
        <f>SUM(Q39+R39)-S39</f>
        <v>0</v>
      </c>
      <c r="U39" s="33">
        <f t="shared" ref="U39" si="22">IF(Q39&gt;-1,T39-B40,0)</f>
        <v>-1.75</v>
      </c>
      <c r="V39" s="34">
        <v>0</v>
      </c>
      <c r="W39" s="33">
        <f>V39+U39</f>
        <v>-1.75</v>
      </c>
      <c r="X39" s="35">
        <v>22</v>
      </c>
      <c r="Y39" s="36">
        <f>COUNTIF(C42:P42,"vac")/2</f>
        <v>0</v>
      </c>
      <c r="Z39" s="36">
        <f>SUM(X39-Y39)</f>
        <v>22</v>
      </c>
      <c r="AE39" s="74"/>
      <c r="AF39" s="74"/>
    </row>
    <row r="40" spans="1:32" x14ac:dyDescent="0.25">
      <c r="A40" s="39"/>
      <c r="B40" s="40">
        <f>IF(B39="","",IF(A41="gérant",50/24*B39,IF(A41="gérante",50/24*B39,B39*42/24)))</f>
        <v>1.75</v>
      </c>
      <c r="C40" s="41"/>
      <c r="D40" s="42"/>
      <c r="E40" s="41"/>
      <c r="F40" s="42"/>
      <c r="G40" s="41"/>
      <c r="H40" s="42"/>
      <c r="I40" s="41"/>
      <c r="J40" s="42"/>
      <c r="K40" s="41"/>
      <c r="L40" s="42"/>
      <c r="M40" s="41"/>
      <c r="N40" s="42"/>
      <c r="O40" s="41"/>
      <c r="P40" s="42"/>
      <c r="Q40" s="43"/>
      <c r="R40" s="43"/>
      <c r="S40" s="44"/>
      <c r="T40" s="43"/>
      <c r="U40" s="45"/>
      <c r="V40" s="46"/>
      <c r="W40" s="45"/>
      <c r="X40" s="47"/>
      <c r="Y40" s="48"/>
      <c r="Z40" s="48"/>
    </row>
    <row r="41" spans="1:32" ht="15.75" thickBot="1" x14ac:dyDescent="0.3">
      <c r="A41" s="78" t="s">
        <v>36</v>
      </c>
      <c r="B41" s="52"/>
      <c r="C41" s="53">
        <f t="shared" ref="C41:P41" si="23">SUM(C40-C39)</f>
        <v>0</v>
      </c>
      <c r="D41" s="54">
        <f t="shared" si="23"/>
        <v>0</v>
      </c>
      <c r="E41" s="55">
        <f t="shared" si="23"/>
        <v>0</v>
      </c>
      <c r="F41" s="54">
        <f t="shared" si="23"/>
        <v>0</v>
      </c>
      <c r="G41" s="55">
        <f t="shared" si="23"/>
        <v>0</v>
      </c>
      <c r="H41" s="54">
        <f t="shared" si="23"/>
        <v>0</v>
      </c>
      <c r="I41" s="56">
        <f t="shared" si="23"/>
        <v>0</v>
      </c>
      <c r="J41" s="57">
        <f t="shared" si="23"/>
        <v>0</v>
      </c>
      <c r="K41" s="56">
        <f t="shared" si="23"/>
        <v>0</v>
      </c>
      <c r="L41" s="57">
        <f t="shared" si="23"/>
        <v>0</v>
      </c>
      <c r="M41" s="56">
        <f t="shared" si="23"/>
        <v>0</v>
      </c>
      <c r="N41" s="58">
        <f t="shared" si="23"/>
        <v>0</v>
      </c>
      <c r="O41" s="56">
        <f t="shared" si="23"/>
        <v>0</v>
      </c>
      <c r="P41" s="58">
        <f t="shared" si="23"/>
        <v>0</v>
      </c>
      <c r="Q41" s="43"/>
      <c r="R41" s="43"/>
      <c r="S41" s="44"/>
      <c r="T41" s="43"/>
      <c r="U41" s="45"/>
      <c r="V41" s="46"/>
      <c r="W41" s="45"/>
      <c r="X41" s="47"/>
      <c r="Y41" s="48"/>
      <c r="Z41" s="48"/>
      <c r="AA41" s="59"/>
      <c r="AB41" s="60"/>
      <c r="AC41" s="59"/>
    </row>
    <row r="42" spans="1:32" s="74" customFormat="1" ht="15.75" thickBot="1" x14ac:dyDescent="0.3">
      <c r="A42" s="62" t="s">
        <v>29</v>
      </c>
      <c r="B42" s="63"/>
      <c r="C42" s="64"/>
      <c r="D42" s="65"/>
      <c r="E42" s="64"/>
      <c r="F42" s="65"/>
      <c r="G42" s="64"/>
      <c r="H42" s="65"/>
      <c r="I42" s="64"/>
      <c r="J42" s="65"/>
      <c r="K42" s="64"/>
      <c r="L42" s="65"/>
      <c r="M42" s="64"/>
      <c r="N42" s="65"/>
      <c r="O42" s="64"/>
      <c r="P42" s="65"/>
      <c r="Q42" s="66"/>
      <c r="R42" s="66"/>
      <c r="S42" s="67"/>
      <c r="T42" s="66"/>
      <c r="U42" s="68"/>
      <c r="V42" s="69"/>
      <c r="W42" s="68"/>
      <c r="X42" s="70"/>
      <c r="Y42" s="71"/>
      <c r="Z42" s="71"/>
      <c r="AA42" s="72"/>
      <c r="AB42" s="73"/>
      <c r="AC42" s="72"/>
      <c r="AE42" s="10"/>
      <c r="AF42" s="10"/>
    </row>
    <row r="43" spans="1:32" x14ac:dyDescent="0.25">
      <c r="A43" s="27"/>
      <c r="B43" s="28">
        <v>0.4</v>
      </c>
      <c r="C43" s="29"/>
      <c r="D43" s="30"/>
      <c r="E43" s="29"/>
      <c r="F43" s="30"/>
      <c r="G43" s="85"/>
      <c r="H43" s="30"/>
      <c r="I43" s="85"/>
      <c r="J43" s="30"/>
      <c r="K43" s="85"/>
      <c r="L43" s="30"/>
      <c r="M43" s="85"/>
      <c r="N43" s="30"/>
      <c r="O43" s="85"/>
      <c r="P43" s="30"/>
      <c r="Q43" s="31">
        <f>SUM(C45:P45)</f>
        <v>0</v>
      </c>
      <c r="R43" s="31">
        <f t="shared" ref="R43" si="24">(COUNTIF(C46:P46,"cours")+COUNTIF(C46:P46,"congesp")+COUNTIF(C46:P46,"acc")+COUNTIF(C46:P46,"p.e")+COUNTIF(C46:P46,"vac")+COUNTIF(C46:P46,"mal")+COUNTIF(C46:P46,"jf")+COUNTIF(C46:P46,"mil")+COUNTIF(C46:P46,"mat"))*(4.2/24)*B43</f>
        <v>0</v>
      </c>
      <c r="S43" s="32">
        <f>IF(C45&lt;5.501,0,IF(C45&lt;7.01,0.25,IF(C45&lt;9.01,0.5,1)))+(IF(D45&lt;5.501,0,IF(D45&lt;7.01,0.25,IF(D45&lt;9.01,0.5,1))))+(IF(E45&lt;5.501,0,IF(E45&lt;7.01,0.25,IF(E45&lt;9.01,0.5,1))))+(IF(F45&lt;5.501,0,IF(F45&lt;7.01,0.25,IF(F45&lt;9.01,0.5,1))))+(IF(G45&lt;5.501,0,IF(G45&lt;7.01,0.25,IF(G45&lt;9.01,0.5,1))))+(IF(H45&lt;5.501,0,IF(H45&lt;7.01,0.25,IF(H45&lt;9.01,0.5,1))))+(IF(I45&lt;5.501,0,IF(I45&lt;7.01,0.25,IF(I45&lt;9.01,0.5,1))))+(IF(J45&lt;5.501,0,IF(J45&lt;7.01,0.25,IF(J45&lt;9.01,0.5,1))))+(IF(K45&lt;5.501,0,IF(K45&lt;7.01,0.25,IF(K45&lt;9.01,0.5,1))))+(IF(L45&lt;5.501,0,IF(L45&lt;7.01,0.25,IF(L45&lt;9.01,0.5,1))))+(IF(M45&lt;5.501,0,IF(M45&lt;7.01,0.25,IF(M45&lt;9.01,0.5,1))))+(IF(N45&lt;5.501,0,IF(N45&lt;7.01,0.25,IF(N45&lt;9.01,0.5,1))))+(IF(O45&lt;5.501,0,IF(O45&lt;7.01,0.25,IF(O45&lt;9.01,0.5,1))))+(IF(P45&lt;5.501,0,IF(P45&lt;7.01,0.25,IF(P45&lt;9.01,0.5,1))))</f>
        <v>0</v>
      </c>
      <c r="T43" s="31">
        <f>SUM(Q43+R43)-S43</f>
        <v>0</v>
      </c>
      <c r="U43" s="33">
        <f t="shared" ref="U43" si="25">IF(Q43&gt;-1,T43-B44,0)</f>
        <v>-0.70000000000000007</v>
      </c>
      <c r="V43" s="34">
        <v>0</v>
      </c>
      <c r="W43" s="33">
        <f>V43+U43</f>
        <v>-0.70000000000000007</v>
      </c>
      <c r="X43" s="35">
        <v>22</v>
      </c>
      <c r="Y43" s="36">
        <f>COUNTIF(C46:P46,"vac")/2</f>
        <v>0</v>
      </c>
      <c r="Z43" s="36">
        <f>SUM(X43-Y43)</f>
        <v>22</v>
      </c>
      <c r="AE43" s="74"/>
      <c r="AF43" s="74"/>
    </row>
    <row r="44" spans="1:32" x14ac:dyDescent="0.25">
      <c r="A44" s="39"/>
      <c r="B44" s="40">
        <f>IF(B43="","",IF(A45="gérant",50/24*B43,IF(A45="gérante",50/24*B43,B43*42/24)))</f>
        <v>0.70000000000000007</v>
      </c>
      <c r="C44" s="41"/>
      <c r="D44" s="42"/>
      <c r="E44" s="41"/>
      <c r="F44" s="42"/>
      <c r="G44" s="86"/>
      <c r="H44" s="42"/>
      <c r="I44" s="86"/>
      <c r="J44" s="42"/>
      <c r="K44" s="86"/>
      <c r="L44" s="42"/>
      <c r="M44" s="86"/>
      <c r="N44" s="42"/>
      <c r="O44" s="86"/>
      <c r="P44" s="42"/>
      <c r="Q44" s="43"/>
      <c r="R44" s="43"/>
      <c r="S44" s="44"/>
      <c r="T44" s="43"/>
      <c r="U44" s="45"/>
      <c r="V44" s="46"/>
      <c r="W44" s="45"/>
      <c r="X44" s="47"/>
      <c r="Y44" s="48"/>
      <c r="Z44" s="48"/>
    </row>
    <row r="45" spans="1:32" ht="15.75" thickBot="1" x14ac:dyDescent="0.3">
      <c r="A45" s="78" t="s">
        <v>47</v>
      </c>
      <c r="B45" s="52"/>
      <c r="C45" s="53">
        <f t="shared" ref="C45:P45" si="26">SUM(C44-C43)</f>
        <v>0</v>
      </c>
      <c r="D45" s="54">
        <f t="shared" si="26"/>
        <v>0</v>
      </c>
      <c r="E45" s="55">
        <f t="shared" si="26"/>
        <v>0</v>
      </c>
      <c r="F45" s="54">
        <f t="shared" si="26"/>
        <v>0</v>
      </c>
      <c r="G45" s="55">
        <f t="shared" si="26"/>
        <v>0</v>
      </c>
      <c r="H45" s="54">
        <f t="shared" si="26"/>
        <v>0</v>
      </c>
      <c r="I45" s="56">
        <f t="shared" si="26"/>
        <v>0</v>
      </c>
      <c r="J45" s="57">
        <f t="shared" si="26"/>
        <v>0</v>
      </c>
      <c r="K45" s="56">
        <f t="shared" si="26"/>
        <v>0</v>
      </c>
      <c r="L45" s="57">
        <f t="shared" si="26"/>
        <v>0</v>
      </c>
      <c r="M45" s="56">
        <f t="shared" si="26"/>
        <v>0</v>
      </c>
      <c r="N45" s="58">
        <f t="shared" si="26"/>
        <v>0</v>
      </c>
      <c r="O45" s="56">
        <f t="shared" si="26"/>
        <v>0</v>
      </c>
      <c r="P45" s="58">
        <f t="shared" si="26"/>
        <v>0</v>
      </c>
      <c r="Q45" s="43"/>
      <c r="R45" s="43"/>
      <c r="S45" s="44"/>
      <c r="T45" s="43"/>
      <c r="U45" s="45"/>
      <c r="V45" s="46"/>
      <c r="W45" s="45"/>
      <c r="X45" s="47"/>
      <c r="Y45" s="48"/>
      <c r="Z45" s="48"/>
      <c r="AA45" s="59"/>
      <c r="AB45" s="60"/>
      <c r="AC45" s="59"/>
    </row>
    <row r="46" spans="1:32" s="74" customFormat="1" ht="15.75" thickBot="1" x14ac:dyDescent="0.3">
      <c r="A46" s="62" t="s">
        <v>29</v>
      </c>
      <c r="B46" s="63"/>
      <c r="C46" s="64"/>
      <c r="D46" s="65"/>
      <c r="E46" s="64"/>
      <c r="F46" s="65"/>
      <c r="G46" s="64"/>
      <c r="H46" s="65"/>
      <c r="I46" s="64"/>
      <c r="J46" s="65"/>
      <c r="K46" s="64"/>
      <c r="L46" s="65"/>
      <c r="M46" s="64"/>
      <c r="N46" s="65"/>
      <c r="O46" s="64"/>
      <c r="P46" s="65"/>
      <c r="Q46" s="66"/>
      <c r="R46" s="66"/>
      <c r="S46" s="67"/>
      <c r="T46" s="66"/>
      <c r="U46" s="68"/>
      <c r="V46" s="69"/>
      <c r="W46" s="68"/>
      <c r="X46" s="70"/>
      <c r="Y46" s="71"/>
      <c r="Z46" s="71"/>
      <c r="AA46" s="72"/>
      <c r="AB46" s="73"/>
      <c r="AC46" s="72"/>
      <c r="AE46" s="10"/>
      <c r="AF46" s="10"/>
    </row>
    <row r="47" spans="1:32" x14ac:dyDescent="0.25">
      <c r="A47" s="27"/>
      <c r="B47" s="28">
        <v>0.4</v>
      </c>
      <c r="C47" s="29"/>
      <c r="D47" s="30"/>
      <c r="E47" s="29"/>
      <c r="F47" s="30"/>
      <c r="G47" s="85"/>
      <c r="H47" s="30"/>
      <c r="I47" s="85"/>
      <c r="J47" s="30"/>
      <c r="K47" s="85"/>
      <c r="L47" s="30"/>
      <c r="M47" s="85"/>
      <c r="N47" s="30"/>
      <c r="O47" s="85"/>
      <c r="P47" s="30"/>
      <c r="Q47" s="31">
        <f>SUM(C49:P49)</f>
        <v>0</v>
      </c>
      <c r="R47" s="31">
        <f t="shared" ref="R47" si="27">(COUNTIF(C50:P50,"cours")+COUNTIF(C50:P50,"congesp")+COUNTIF(C50:P50,"acc")+COUNTIF(C50:P50,"p.e")+COUNTIF(C50:P50,"vac")+COUNTIF(C50:P50,"mal")+COUNTIF(C50:P50,"jf")+COUNTIF(C50:P50,"mil")+COUNTIF(C50:P50,"mat"))*(4.2/24)*B47</f>
        <v>0</v>
      </c>
      <c r="S47" s="32">
        <f>IF(C49&lt;5.501,0,IF(C49&lt;7.01,0.25,IF(C49&lt;9.01,0.5,1)))+(IF(D49&lt;5.501,0,IF(D49&lt;7.01,0.25,IF(D49&lt;9.01,0.5,1))))+(IF(E49&lt;5.501,0,IF(E49&lt;7.01,0.25,IF(E49&lt;9.01,0.5,1))))+(IF(F49&lt;5.501,0,IF(F49&lt;7.01,0.25,IF(F49&lt;9.01,0.5,1))))+(IF(G49&lt;5.501,0,IF(G49&lt;7.01,0.25,IF(G49&lt;9.01,0.5,1))))+(IF(H49&lt;5.501,0,IF(H49&lt;7.01,0.25,IF(H49&lt;9.01,0.5,1))))+(IF(I49&lt;5.501,0,IF(I49&lt;7.01,0.25,IF(I49&lt;9.01,0.5,1))))+(IF(J49&lt;5.501,0,IF(J49&lt;7.01,0.25,IF(J49&lt;9.01,0.5,1))))+(IF(K49&lt;5.501,0,IF(K49&lt;7.01,0.25,IF(K49&lt;9.01,0.5,1))))+(IF(L49&lt;5.501,0,IF(L49&lt;7.01,0.25,IF(L49&lt;9.01,0.5,1))))+(IF(M49&lt;5.501,0,IF(M49&lt;7.01,0.25,IF(M49&lt;9.01,0.5,1))))+(IF(N49&lt;5.501,0,IF(N49&lt;7.01,0.25,IF(N49&lt;9.01,0.5,1))))+(IF(O49&lt;5.501,0,IF(O49&lt;7.01,0.25,IF(O49&lt;9.01,0.5,1))))+(IF(P49&lt;5.501,0,IF(P49&lt;7.01,0.25,IF(P49&lt;9.01,0.5,1))))</f>
        <v>0</v>
      </c>
      <c r="T47" s="31">
        <f>SUM(Q47+R47)-S47</f>
        <v>0</v>
      </c>
      <c r="U47" s="33">
        <f t="shared" ref="U47" si="28">IF(Q47&gt;-1,T47-B48,0)</f>
        <v>-0.70000000000000007</v>
      </c>
      <c r="V47" s="34">
        <v>0</v>
      </c>
      <c r="W47" s="33">
        <f>V47+U47</f>
        <v>-0.70000000000000007</v>
      </c>
      <c r="X47" s="35">
        <v>22</v>
      </c>
      <c r="Y47" s="36">
        <f>COUNTIF(C50:P50,"vac")/2</f>
        <v>0</v>
      </c>
      <c r="Z47" s="36">
        <f>SUM(X47-Y47)</f>
        <v>22</v>
      </c>
      <c r="AE47" s="74"/>
      <c r="AF47" s="74"/>
    </row>
    <row r="48" spans="1:32" x14ac:dyDescent="0.25">
      <c r="A48" s="39"/>
      <c r="B48" s="40">
        <f>IF(B47="","",IF(A49="gérant",50/24*B47,IF(A49="gérante",50/24*B47,B47*42/24)))</f>
        <v>0.70000000000000007</v>
      </c>
      <c r="C48" s="41"/>
      <c r="D48" s="42"/>
      <c r="E48" s="41"/>
      <c r="F48" s="42"/>
      <c r="G48" s="86"/>
      <c r="H48" s="42"/>
      <c r="I48" s="86"/>
      <c r="J48" s="42"/>
      <c r="K48" s="86"/>
      <c r="L48" s="42"/>
      <c r="M48" s="86"/>
      <c r="N48" s="42"/>
      <c r="O48" s="86"/>
      <c r="P48" s="42"/>
      <c r="Q48" s="43"/>
      <c r="R48" s="43"/>
      <c r="S48" s="44"/>
      <c r="T48" s="43"/>
      <c r="U48" s="45"/>
      <c r="V48" s="46"/>
      <c r="W48" s="45"/>
      <c r="X48" s="47"/>
      <c r="Y48" s="48"/>
      <c r="Z48" s="48"/>
    </row>
    <row r="49" spans="1:32" ht="15.75" thickBot="1" x14ac:dyDescent="0.3">
      <c r="A49" s="78" t="s">
        <v>47</v>
      </c>
      <c r="B49" s="52"/>
      <c r="C49" s="53">
        <f t="shared" ref="C49:P49" si="29">SUM(C48-C47)</f>
        <v>0</v>
      </c>
      <c r="D49" s="54">
        <f t="shared" si="29"/>
        <v>0</v>
      </c>
      <c r="E49" s="55">
        <f t="shared" si="29"/>
        <v>0</v>
      </c>
      <c r="F49" s="54">
        <f t="shared" si="29"/>
        <v>0</v>
      </c>
      <c r="G49" s="55">
        <f t="shared" si="29"/>
        <v>0</v>
      </c>
      <c r="H49" s="54">
        <f t="shared" si="29"/>
        <v>0</v>
      </c>
      <c r="I49" s="56">
        <f t="shared" si="29"/>
        <v>0</v>
      </c>
      <c r="J49" s="57">
        <f t="shared" si="29"/>
        <v>0</v>
      </c>
      <c r="K49" s="56">
        <f t="shared" si="29"/>
        <v>0</v>
      </c>
      <c r="L49" s="57">
        <f t="shared" si="29"/>
        <v>0</v>
      </c>
      <c r="M49" s="56">
        <f t="shared" si="29"/>
        <v>0</v>
      </c>
      <c r="N49" s="58">
        <f t="shared" si="29"/>
        <v>0</v>
      </c>
      <c r="O49" s="56">
        <f t="shared" si="29"/>
        <v>0</v>
      </c>
      <c r="P49" s="58">
        <f t="shared" si="29"/>
        <v>0</v>
      </c>
      <c r="Q49" s="43"/>
      <c r="R49" s="43"/>
      <c r="S49" s="44"/>
      <c r="T49" s="43"/>
      <c r="U49" s="45"/>
      <c r="V49" s="46"/>
      <c r="W49" s="45"/>
      <c r="X49" s="47"/>
      <c r="Y49" s="48"/>
      <c r="Z49" s="48"/>
      <c r="AA49" s="59"/>
      <c r="AB49" s="60"/>
      <c r="AC49" s="59"/>
    </row>
    <row r="50" spans="1:32" s="74" customFormat="1" ht="15.75" thickBot="1" x14ac:dyDescent="0.3">
      <c r="A50" s="62" t="s">
        <v>29</v>
      </c>
      <c r="B50" s="63"/>
      <c r="C50" s="64"/>
      <c r="D50" s="65"/>
      <c r="E50" s="64"/>
      <c r="F50" s="65"/>
      <c r="G50" s="64"/>
      <c r="H50" s="65"/>
      <c r="I50" s="64"/>
      <c r="J50" s="65"/>
      <c r="K50" s="64"/>
      <c r="L50" s="65"/>
      <c r="M50" s="64"/>
      <c r="N50" s="65"/>
      <c r="O50" s="64"/>
      <c r="P50" s="65"/>
      <c r="Q50" s="66"/>
      <c r="R50" s="66"/>
      <c r="S50" s="67"/>
      <c r="T50" s="66"/>
      <c r="U50" s="68"/>
      <c r="V50" s="69"/>
      <c r="W50" s="68"/>
      <c r="X50" s="70"/>
      <c r="Y50" s="71"/>
      <c r="Z50" s="71"/>
      <c r="AA50" s="72"/>
      <c r="AB50" s="73"/>
      <c r="AC50" s="72"/>
      <c r="AE50" s="10"/>
      <c r="AF50" s="10"/>
    </row>
    <row r="51" spans="1:32" x14ac:dyDescent="0.25">
      <c r="A51" s="27"/>
      <c r="B51" s="28">
        <v>0.4</v>
      </c>
      <c r="C51" s="29"/>
      <c r="D51" s="30"/>
      <c r="E51" s="29"/>
      <c r="F51" s="30"/>
      <c r="G51" s="85"/>
      <c r="H51" s="30"/>
      <c r="I51" s="85"/>
      <c r="J51" s="30"/>
      <c r="K51" s="85"/>
      <c r="L51" s="30"/>
      <c r="M51" s="85"/>
      <c r="N51" s="30"/>
      <c r="O51" s="85"/>
      <c r="P51" s="30"/>
      <c r="Q51" s="31">
        <f>SUM(C53:P53)</f>
        <v>0</v>
      </c>
      <c r="R51" s="31">
        <f t="shared" ref="R51" si="30">(COUNTIF(C54:P54,"cours")+COUNTIF(C54:P54,"congesp")+COUNTIF(C54:P54,"acc")+COUNTIF(C54:P54,"p.e")+COUNTIF(C54:P54,"vac")+COUNTIF(C54:P54,"mal")+COUNTIF(C54:P54,"jf")+COUNTIF(C54:P54,"mil")+COUNTIF(C54:P54,"mat"))*(4.2/24)*B51</f>
        <v>0</v>
      </c>
      <c r="S51" s="32">
        <f>IF(C53&lt;5.501,0,IF(C53&lt;7.01,0.25,IF(C53&lt;9.01,0.5,1)))+(IF(D53&lt;5.501,0,IF(D53&lt;7.01,0.25,IF(D53&lt;9.01,0.5,1))))+(IF(E53&lt;5.501,0,IF(E53&lt;7.01,0.25,IF(E53&lt;9.01,0.5,1))))+(IF(F53&lt;5.501,0,IF(F53&lt;7.01,0.25,IF(F53&lt;9.01,0.5,1))))+(IF(G53&lt;5.501,0,IF(G53&lt;7.01,0.25,IF(G53&lt;9.01,0.5,1))))+(IF(H53&lt;5.501,0,IF(H53&lt;7.01,0.25,IF(H53&lt;9.01,0.5,1))))+(IF(I53&lt;5.501,0,IF(I53&lt;7.01,0.25,IF(I53&lt;9.01,0.5,1))))+(IF(J53&lt;5.501,0,IF(J53&lt;7.01,0.25,IF(J53&lt;9.01,0.5,1))))+(IF(K53&lt;5.501,0,IF(K53&lt;7.01,0.25,IF(K53&lt;9.01,0.5,1))))+(IF(L53&lt;5.501,0,IF(L53&lt;7.01,0.25,IF(L53&lt;9.01,0.5,1))))+(IF(M53&lt;5.501,0,IF(M53&lt;7.01,0.25,IF(M53&lt;9.01,0.5,1))))+(IF(N53&lt;5.501,0,IF(N53&lt;7.01,0.25,IF(N53&lt;9.01,0.5,1))))+(IF(O53&lt;5.501,0,IF(O53&lt;7.01,0.25,IF(O53&lt;9.01,0.5,1))))+(IF(P53&lt;5.501,0,IF(P53&lt;7.01,0.25,IF(P53&lt;9.01,0.5,1))))</f>
        <v>0</v>
      </c>
      <c r="T51" s="31">
        <f>SUM(Q51+R51)-S51</f>
        <v>0</v>
      </c>
      <c r="U51" s="33">
        <f t="shared" ref="U51" si="31">IF(Q51&gt;-1,T51-B52,0)</f>
        <v>-0.70000000000000007</v>
      </c>
      <c r="V51" s="34">
        <v>0</v>
      </c>
      <c r="W51" s="33">
        <f>V51+U51</f>
        <v>-0.70000000000000007</v>
      </c>
      <c r="X51" s="35">
        <v>22</v>
      </c>
      <c r="Y51" s="36">
        <f>COUNTIF(C54:P54,"vac")/2</f>
        <v>0</v>
      </c>
      <c r="Z51" s="36">
        <f>SUM(X51-Y51)</f>
        <v>22</v>
      </c>
      <c r="AE51" s="74"/>
      <c r="AF51" s="74"/>
    </row>
    <row r="52" spans="1:32" x14ac:dyDescent="0.25">
      <c r="A52" s="39"/>
      <c r="B52" s="40">
        <f>IF(B51="","",IF(A53="gérant",50/24*B51,IF(A53="gérante",50/24*B51,B51*42/24)))</f>
        <v>0.70000000000000007</v>
      </c>
      <c r="C52" s="41"/>
      <c r="D52" s="42"/>
      <c r="E52" s="41"/>
      <c r="F52" s="42"/>
      <c r="G52" s="86"/>
      <c r="H52" s="42"/>
      <c r="I52" s="86"/>
      <c r="J52" s="42"/>
      <c r="K52" s="86"/>
      <c r="L52" s="42"/>
      <c r="M52" s="86"/>
      <c r="N52" s="42"/>
      <c r="O52" s="86"/>
      <c r="P52" s="42"/>
      <c r="Q52" s="43"/>
      <c r="R52" s="43"/>
      <c r="S52" s="44"/>
      <c r="T52" s="43"/>
      <c r="U52" s="45"/>
      <c r="V52" s="46"/>
      <c r="W52" s="45"/>
      <c r="X52" s="47"/>
      <c r="Y52" s="48"/>
      <c r="Z52" s="48"/>
    </row>
    <row r="53" spans="1:32" ht="15.75" thickBot="1" x14ac:dyDescent="0.3">
      <c r="A53" s="78" t="s">
        <v>47</v>
      </c>
      <c r="B53" s="52"/>
      <c r="C53" s="53">
        <f t="shared" ref="C53:P53" si="32">SUM(C52-C51)</f>
        <v>0</v>
      </c>
      <c r="D53" s="54">
        <f t="shared" si="32"/>
        <v>0</v>
      </c>
      <c r="E53" s="55">
        <f t="shared" si="32"/>
        <v>0</v>
      </c>
      <c r="F53" s="54">
        <f t="shared" si="32"/>
        <v>0</v>
      </c>
      <c r="G53" s="55">
        <f t="shared" si="32"/>
        <v>0</v>
      </c>
      <c r="H53" s="54">
        <f t="shared" si="32"/>
        <v>0</v>
      </c>
      <c r="I53" s="56">
        <f t="shared" si="32"/>
        <v>0</v>
      </c>
      <c r="J53" s="57">
        <f t="shared" si="32"/>
        <v>0</v>
      </c>
      <c r="K53" s="56">
        <f t="shared" si="32"/>
        <v>0</v>
      </c>
      <c r="L53" s="57">
        <f t="shared" si="32"/>
        <v>0</v>
      </c>
      <c r="M53" s="56">
        <f t="shared" si="32"/>
        <v>0</v>
      </c>
      <c r="N53" s="58">
        <f t="shared" si="32"/>
        <v>0</v>
      </c>
      <c r="O53" s="56">
        <f t="shared" si="32"/>
        <v>0</v>
      </c>
      <c r="P53" s="58">
        <f t="shared" si="32"/>
        <v>0</v>
      </c>
      <c r="Q53" s="43"/>
      <c r="R53" s="43"/>
      <c r="S53" s="44"/>
      <c r="T53" s="43"/>
      <c r="U53" s="45"/>
      <c r="V53" s="46"/>
      <c r="W53" s="45"/>
      <c r="X53" s="47"/>
      <c r="Y53" s="48"/>
      <c r="Z53" s="48"/>
      <c r="AA53" s="59"/>
      <c r="AB53" s="60"/>
      <c r="AC53" s="59"/>
    </row>
    <row r="54" spans="1:32" s="74" customFormat="1" ht="15.75" thickBot="1" x14ac:dyDescent="0.3">
      <c r="A54" s="62" t="s">
        <v>29</v>
      </c>
      <c r="B54" s="63"/>
      <c r="C54" s="64"/>
      <c r="D54" s="65"/>
      <c r="E54" s="64"/>
      <c r="F54" s="65"/>
      <c r="G54" s="64"/>
      <c r="H54" s="65"/>
      <c r="I54" s="64"/>
      <c r="J54" s="65"/>
      <c r="K54" s="64"/>
      <c r="L54" s="65"/>
      <c r="M54" s="64"/>
      <c r="N54" s="65"/>
      <c r="O54" s="64"/>
      <c r="P54" s="65"/>
      <c r="Q54" s="66"/>
      <c r="R54" s="66"/>
      <c r="S54" s="67"/>
      <c r="T54" s="66"/>
      <c r="U54" s="68"/>
      <c r="V54" s="69"/>
      <c r="W54" s="68"/>
      <c r="X54" s="70"/>
      <c r="Y54" s="71"/>
      <c r="Z54" s="71"/>
      <c r="AA54" s="72"/>
      <c r="AB54" s="73"/>
      <c r="AC54" s="72"/>
      <c r="AE54" s="10"/>
      <c r="AF54" s="10"/>
    </row>
    <row r="55" spans="1:32" x14ac:dyDescent="0.25">
      <c r="A55" s="27" t="s">
        <v>20</v>
      </c>
      <c r="B55" s="28">
        <v>0</v>
      </c>
      <c r="C55" s="29"/>
      <c r="D55" s="30"/>
      <c r="E55" s="29"/>
      <c r="F55" s="30"/>
      <c r="G55" s="85"/>
      <c r="H55" s="30"/>
      <c r="I55" s="85"/>
      <c r="J55" s="30"/>
      <c r="K55" s="85"/>
      <c r="L55" s="30"/>
      <c r="M55" s="85"/>
      <c r="N55" s="30"/>
      <c r="O55" s="85"/>
      <c r="P55" s="30"/>
      <c r="Q55" s="31">
        <f>SUM(C57:P57)</f>
        <v>0</v>
      </c>
      <c r="R55" s="31">
        <f t="shared" ref="R55" si="33">(COUNTIF(C58:P58,"cours")+COUNTIF(C58:P58,"congesp")+COUNTIF(C58:P58,"acc")+COUNTIF(C58:P58,"p.e")+COUNTIF(C58:P58,"vac")+COUNTIF(C58:P58,"mal")+COUNTIF(C58:P58,"jf")+COUNTIF(C58:P58,"mil")+COUNTIF(C58:P58,"mat"))*(4.2/24)*B55</f>
        <v>0</v>
      </c>
      <c r="S55" s="32">
        <f>IF(C57&lt;5.501,0,IF(C57&lt;7.01,0.25,IF(C57&lt;9.01,0.5,1)))+(IF(D57&lt;5.501,0,IF(D57&lt;7.01,0.25,IF(D57&lt;9.01,0.5,1))))+(IF(E57&lt;5.501,0,IF(E57&lt;7.01,0.25,IF(E57&lt;9.01,0.5,1))))+(IF(F57&lt;5.501,0,IF(F57&lt;7.01,0.25,IF(F57&lt;9.01,0.5,1))))+(IF(G57&lt;5.501,0,IF(G57&lt;7.01,0.25,IF(G57&lt;9.01,0.5,1))))+(IF(H57&lt;5.501,0,IF(H57&lt;7.01,0.25,IF(H57&lt;9.01,0.5,1))))+(IF(I57&lt;5.501,0,IF(I57&lt;7.01,0.25,IF(I57&lt;9.01,0.5,1))))+(IF(J57&lt;5.501,0,IF(J57&lt;7.01,0.25,IF(J57&lt;9.01,0.5,1))))+(IF(K57&lt;5.501,0,IF(K57&lt;7.01,0.25,IF(K57&lt;9.01,0.5,1))))+(IF(L57&lt;5.501,0,IF(L57&lt;7.01,0.25,IF(L57&lt;9.01,0.5,1))))+(IF(M57&lt;5.501,0,IF(M57&lt;7.01,0.25,IF(M57&lt;9.01,0.5,1))))+(IF(N57&lt;5.501,0,IF(N57&lt;7.01,0.25,IF(N57&lt;9.01,0.5,1))))+(IF(O57&lt;5.501,0,IF(O57&lt;7.01,0.25,IF(O57&lt;9.01,0.5,1))))+(IF(P57&lt;5.501,0,IF(P57&lt;7.01,0.25,IF(P57&lt;9.01,0.5,1))))</f>
        <v>0</v>
      </c>
      <c r="T55" s="31">
        <f>SUM(Q55+R55)-S55</f>
        <v>0</v>
      </c>
      <c r="U55" s="33">
        <f t="shared" ref="U55" si="34">IF(Q55&gt;-1,T55-B56,0)</f>
        <v>0</v>
      </c>
      <c r="V55" s="34">
        <v>0</v>
      </c>
      <c r="W55" s="33">
        <f>V55+U55</f>
        <v>0</v>
      </c>
      <c r="X55" s="35">
        <v>0</v>
      </c>
      <c r="Y55" s="36">
        <f>COUNTIF(C58:P58,"vac")/2</f>
        <v>0</v>
      </c>
      <c r="Z55" s="36">
        <f>SUM(X55-Y55)</f>
        <v>0</v>
      </c>
      <c r="AE55" s="74"/>
      <c r="AF55" s="74"/>
    </row>
    <row r="56" spans="1:32" x14ac:dyDescent="0.25">
      <c r="A56" s="39" t="s">
        <v>23</v>
      </c>
      <c r="B56" s="40">
        <f>IF(B55="","",IF(A57="gérant",50/24*B55,IF(A57="gérante",50/24*B55,B55*42/24)))</f>
        <v>0</v>
      </c>
      <c r="C56" s="41"/>
      <c r="D56" s="42"/>
      <c r="E56" s="41"/>
      <c r="F56" s="42"/>
      <c r="G56" s="86"/>
      <c r="H56" s="42"/>
      <c r="I56" s="86"/>
      <c r="J56" s="42"/>
      <c r="K56" s="86"/>
      <c r="L56" s="42"/>
      <c r="M56" s="86"/>
      <c r="N56" s="42"/>
      <c r="O56" s="86"/>
      <c r="P56" s="42"/>
      <c r="Q56" s="43"/>
      <c r="R56" s="43"/>
      <c r="S56" s="44"/>
      <c r="T56" s="43"/>
      <c r="U56" s="45"/>
      <c r="V56" s="46"/>
      <c r="W56" s="45"/>
      <c r="X56" s="47"/>
      <c r="Y56" s="48"/>
      <c r="Z56" s="48"/>
    </row>
    <row r="57" spans="1:32" ht="15.75" thickBot="1" x14ac:dyDescent="0.3">
      <c r="A57" s="78"/>
      <c r="B57" s="52"/>
      <c r="C57" s="53">
        <f t="shared" ref="C57:P57" si="35">SUM(C56-C55)</f>
        <v>0</v>
      </c>
      <c r="D57" s="54">
        <f t="shared" si="35"/>
        <v>0</v>
      </c>
      <c r="E57" s="55">
        <f t="shared" si="35"/>
        <v>0</v>
      </c>
      <c r="F57" s="54">
        <f t="shared" si="35"/>
        <v>0</v>
      </c>
      <c r="G57" s="55">
        <f t="shared" si="35"/>
        <v>0</v>
      </c>
      <c r="H57" s="54">
        <f t="shared" si="35"/>
        <v>0</v>
      </c>
      <c r="I57" s="56">
        <f t="shared" si="35"/>
        <v>0</v>
      </c>
      <c r="J57" s="57">
        <f t="shared" si="35"/>
        <v>0</v>
      </c>
      <c r="K57" s="56">
        <f t="shared" si="35"/>
        <v>0</v>
      </c>
      <c r="L57" s="57">
        <f t="shared" si="35"/>
        <v>0</v>
      </c>
      <c r="M57" s="56">
        <f t="shared" si="35"/>
        <v>0</v>
      </c>
      <c r="N57" s="58">
        <f t="shared" si="35"/>
        <v>0</v>
      </c>
      <c r="O57" s="56">
        <f t="shared" si="35"/>
        <v>0</v>
      </c>
      <c r="P57" s="58">
        <f t="shared" si="35"/>
        <v>0</v>
      </c>
      <c r="Q57" s="43"/>
      <c r="R57" s="43"/>
      <c r="S57" s="44"/>
      <c r="T57" s="43"/>
      <c r="U57" s="45"/>
      <c r="V57" s="46"/>
      <c r="W57" s="45"/>
      <c r="X57" s="47"/>
      <c r="Y57" s="48"/>
      <c r="Z57" s="48"/>
      <c r="AA57" s="59"/>
      <c r="AB57" s="60"/>
      <c r="AC57" s="59"/>
    </row>
    <row r="58" spans="1:32" s="74" customFormat="1" ht="15.75" thickBot="1" x14ac:dyDescent="0.3">
      <c r="A58" s="62" t="s">
        <v>29</v>
      </c>
      <c r="B58" s="63"/>
      <c r="C58" s="64"/>
      <c r="D58" s="65"/>
      <c r="E58" s="64"/>
      <c r="F58" s="65"/>
      <c r="G58" s="64"/>
      <c r="H58" s="65"/>
      <c r="I58" s="64"/>
      <c r="J58" s="65"/>
      <c r="K58" s="64"/>
      <c r="L58" s="65"/>
      <c r="M58" s="64"/>
      <c r="N58" s="65"/>
      <c r="O58" s="64"/>
      <c r="P58" s="65"/>
      <c r="Q58" s="66"/>
      <c r="R58" s="66"/>
      <c r="S58" s="67"/>
      <c r="T58" s="66"/>
      <c r="U58" s="68"/>
      <c r="V58" s="69"/>
      <c r="W58" s="68"/>
      <c r="X58" s="70"/>
      <c r="Y58" s="71"/>
      <c r="Z58" s="71"/>
      <c r="AA58" s="72"/>
      <c r="AB58" s="73"/>
      <c r="AC58" s="72"/>
      <c r="AE58" s="10"/>
      <c r="AF58" s="10"/>
    </row>
    <row r="59" spans="1:32" x14ac:dyDescent="0.25">
      <c r="A59" s="27" t="s">
        <v>20</v>
      </c>
      <c r="B59" s="28">
        <v>0</v>
      </c>
      <c r="C59" s="29"/>
      <c r="D59" s="30"/>
      <c r="E59" s="29"/>
      <c r="F59" s="30"/>
      <c r="G59" s="85"/>
      <c r="H59" s="30"/>
      <c r="I59" s="85"/>
      <c r="J59" s="30"/>
      <c r="K59" s="85"/>
      <c r="L59" s="30"/>
      <c r="M59" s="85"/>
      <c r="N59" s="30"/>
      <c r="O59" s="85"/>
      <c r="P59" s="30"/>
      <c r="Q59" s="31">
        <f>SUM(C61:P61)</f>
        <v>0</v>
      </c>
      <c r="R59" s="31">
        <f t="shared" ref="R59" si="36">(COUNTIF(C62:P62,"cours")+COUNTIF(C62:P62,"congesp")+COUNTIF(C62:P62,"acc")+COUNTIF(C62:P62,"p.e")+COUNTIF(C62:P62,"vac")+COUNTIF(C62:P62,"mal")+COUNTIF(C62:P62,"jf")+COUNTIF(C62:P62,"mil")+COUNTIF(C62:P62,"mat"))*(4.2/24)*B59</f>
        <v>0</v>
      </c>
      <c r="S59" s="32">
        <f>IF(C61&lt;5.501,0,IF(C61&lt;7.01,0.25,IF(C61&lt;9.01,0.5,1)))+(IF(D61&lt;5.501,0,IF(D61&lt;7.01,0.25,IF(D61&lt;9.01,0.5,1))))+(IF(E61&lt;5.501,0,IF(E61&lt;7.01,0.25,IF(E61&lt;9.01,0.5,1))))+(IF(F61&lt;5.501,0,IF(F61&lt;7.01,0.25,IF(F61&lt;9.01,0.5,1))))+(IF(G61&lt;5.501,0,IF(G61&lt;7.01,0.25,IF(G61&lt;9.01,0.5,1))))+(IF(H61&lt;5.501,0,IF(H61&lt;7.01,0.25,IF(H61&lt;9.01,0.5,1))))+(IF(I61&lt;5.501,0,IF(I61&lt;7.01,0.25,IF(I61&lt;9.01,0.5,1))))+(IF(J61&lt;5.501,0,IF(J61&lt;7.01,0.25,IF(J61&lt;9.01,0.5,1))))+(IF(K61&lt;5.501,0,IF(K61&lt;7.01,0.25,IF(K61&lt;9.01,0.5,1))))+(IF(L61&lt;5.501,0,IF(L61&lt;7.01,0.25,IF(L61&lt;9.01,0.5,1))))+(IF(M61&lt;5.501,0,IF(M61&lt;7.01,0.25,IF(M61&lt;9.01,0.5,1))))+(IF(N61&lt;5.501,0,IF(N61&lt;7.01,0.25,IF(N61&lt;9.01,0.5,1))))+(IF(O61&lt;5.501,0,IF(O61&lt;7.01,0.25,IF(O61&lt;9.01,0.5,1))))+(IF(P61&lt;5.501,0,IF(P61&lt;7.01,0.25,IF(P61&lt;9.01,0.5,1))))</f>
        <v>0</v>
      </c>
      <c r="T59" s="31">
        <f>SUM(Q59+R59)-S59</f>
        <v>0</v>
      </c>
      <c r="U59" s="33">
        <f t="shared" ref="U59" si="37">IF(Q59&gt;-1,T59-B60,0)</f>
        <v>0</v>
      </c>
      <c r="V59" s="34">
        <v>0</v>
      </c>
      <c r="W59" s="33">
        <f>V59+U59</f>
        <v>0</v>
      </c>
      <c r="X59" s="35">
        <v>0</v>
      </c>
      <c r="Y59" s="36">
        <f>COUNTIF(C62:P62,"vac")/2</f>
        <v>0</v>
      </c>
      <c r="Z59" s="36">
        <f>SUM(X59-Y59)</f>
        <v>0</v>
      </c>
      <c r="AE59" s="74"/>
      <c r="AF59" s="74"/>
    </row>
    <row r="60" spans="1:32" x14ac:dyDescent="0.25">
      <c r="A60" s="39" t="s">
        <v>23</v>
      </c>
      <c r="B60" s="40">
        <f>IF(B59="","",IF(A61="gérant",50/24*B59,IF(A61="gérante",50/24*B59,B59*42/24)))</f>
        <v>0</v>
      </c>
      <c r="C60" s="41"/>
      <c r="D60" s="42"/>
      <c r="E60" s="41"/>
      <c r="F60" s="42"/>
      <c r="G60" s="86"/>
      <c r="H60" s="42"/>
      <c r="I60" s="86"/>
      <c r="J60" s="42"/>
      <c r="K60" s="86"/>
      <c r="L60" s="42"/>
      <c r="M60" s="86"/>
      <c r="N60" s="42"/>
      <c r="O60" s="86"/>
      <c r="P60" s="42"/>
      <c r="Q60" s="43"/>
      <c r="R60" s="43"/>
      <c r="S60" s="44"/>
      <c r="T60" s="43"/>
      <c r="U60" s="45"/>
      <c r="V60" s="46"/>
      <c r="W60" s="45"/>
      <c r="X60" s="47"/>
      <c r="Y60" s="48"/>
      <c r="Z60" s="48"/>
    </row>
    <row r="61" spans="1:32" ht="15.75" thickBot="1" x14ac:dyDescent="0.3">
      <c r="A61" s="78"/>
      <c r="B61" s="52"/>
      <c r="C61" s="53">
        <f t="shared" ref="C61:P61" si="38">SUM(C60-C59)</f>
        <v>0</v>
      </c>
      <c r="D61" s="54">
        <f t="shared" si="38"/>
        <v>0</v>
      </c>
      <c r="E61" s="55">
        <f t="shared" si="38"/>
        <v>0</v>
      </c>
      <c r="F61" s="54">
        <f t="shared" si="38"/>
        <v>0</v>
      </c>
      <c r="G61" s="55">
        <f t="shared" si="38"/>
        <v>0</v>
      </c>
      <c r="H61" s="54">
        <f t="shared" si="38"/>
        <v>0</v>
      </c>
      <c r="I61" s="56">
        <f t="shared" si="38"/>
        <v>0</v>
      </c>
      <c r="J61" s="57">
        <f t="shared" si="38"/>
        <v>0</v>
      </c>
      <c r="K61" s="56">
        <f t="shared" si="38"/>
        <v>0</v>
      </c>
      <c r="L61" s="57">
        <f t="shared" si="38"/>
        <v>0</v>
      </c>
      <c r="M61" s="56">
        <f t="shared" si="38"/>
        <v>0</v>
      </c>
      <c r="N61" s="58">
        <f t="shared" si="38"/>
        <v>0</v>
      </c>
      <c r="O61" s="56">
        <f t="shared" si="38"/>
        <v>0</v>
      </c>
      <c r="P61" s="58">
        <f t="shared" si="38"/>
        <v>0</v>
      </c>
      <c r="Q61" s="43"/>
      <c r="R61" s="43"/>
      <c r="S61" s="44"/>
      <c r="T61" s="43"/>
      <c r="U61" s="45"/>
      <c r="V61" s="46"/>
      <c r="W61" s="45"/>
      <c r="X61" s="47"/>
      <c r="Y61" s="48"/>
      <c r="Z61" s="48"/>
      <c r="AA61" s="59"/>
      <c r="AB61" s="60"/>
      <c r="AC61" s="59"/>
    </row>
    <row r="62" spans="1:32" s="74" customFormat="1" ht="15.75" thickBot="1" x14ac:dyDescent="0.3">
      <c r="A62" s="62" t="s">
        <v>29</v>
      </c>
      <c r="B62" s="63"/>
      <c r="C62" s="64"/>
      <c r="D62" s="65"/>
      <c r="E62" s="64"/>
      <c r="F62" s="65"/>
      <c r="G62" s="64"/>
      <c r="H62" s="65"/>
      <c r="I62" s="64"/>
      <c r="J62" s="65"/>
      <c r="K62" s="64"/>
      <c r="L62" s="65"/>
      <c r="M62" s="64"/>
      <c r="N62" s="65"/>
      <c r="O62" s="64"/>
      <c r="P62" s="65"/>
      <c r="Q62" s="66"/>
      <c r="R62" s="66"/>
      <c r="S62" s="67"/>
      <c r="T62" s="66"/>
      <c r="U62" s="68"/>
      <c r="V62" s="69"/>
      <c r="W62" s="68"/>
      <c r="X62" s="70"/>
      <c r="Y62" s="71"/>
      <c r="Z62" s="71"/>
      <c r="AA62" s="72"/>
      <c r="AB62" s="73"/>
      <c r="AC62" s="72"/>
      <c r="AE62" s="10"/>
      <c r="AF62" s="10"/>
    </row>
    <row r="63" spans="1:32" x14ac:dyDescent="0.25">
      <c r="A63" s="27" t="s">
        <v>20</v>
      </c>
      <c r="B63" s="28">
        <v>0</v>
      </c>
      <c r="C63" s="29"/>
      <c r="D63" s="30"/>
      <c r="E63" s="29"/>
      <c r="F63" s="30"/>
      <c r="G63" s="85"/>
      <c r="H63" s="30"/>
      <c r="I63" s="85"/>
      <c r="J63" s="30"/>
      <c r="K63" s="85"/>
      <c r="L63" s="30"/>
      <c r="M63" s="85"/>
      <c r="N63" s="30"/>
      <c r="O63" s="85"/>
      <c r="P63" s="30"/>
      <c r="Q63" s="31">
        <f>SUM(C65:P65)</f>
        <v>0</v>
      </c>
      <c r="R63" s="31">
        <f t="shared" ref="R63" si="39">(COUNTIF(C66:P66,"cours")+COUNTIF(C66:P66,"congesp")+COUNTIF(C66:P66,"acc")+COUNTIF(C66:P66,"p.e")+COUNTIF(C66:P66,"vac")+COUNTIF(C66:P66,"mal")+COUNTIF(C66:P66,"jf")+COUNTIF(C66:P66,"mil")+COUNTIF(C66:P66,"mat"))*(4.2/24)*B63</f>
        <v>0</v>
      </c>
      <c r="S63" s="32">
        <f>IF(C65&lt;5.501,0,IF(C65&lt;7.01,0.25,IF(C65&lt;9.01,0.5,1)))+(IF(D65&lt;5.501,0,IF(D65&lt;7.01,0.25,IF(D65&lt;9.01,0.5,1))))+(IF(E65&lt;5.501,0,IF(E65&lt;7.01,0.25,IF(E65&lt;9.01,0.5,1))))+(IF(F65&lt;5.501,0,IF(F65&lt;7.01,0.25,IF(F65&lt;9.01,0.5,1))))+(IF(G65&lt;5.501,0,IF(G65&lt;7.01,0.25,IF(G65&lt;9.01,0.5,1))))+(IF(H65&lt;5.501,0,IF(H65&lt;7.01,0.25,IF(H65&lt;9.01,0.5,1))))+(IF(I65&lt;5.501,0,IF(I65&lt;7.01,0.25,IF(I65&lt;9.01,0.5,1))))+(IF(J65&lt;5.501,0,IF(J65&lt;7.01,0.25,IF(J65&lt;9.01,0.5,1))))+(IF(K65&lt;5.501,0,IF(K65&lt;7.01,0.25,IF(K65&lt;9.01,0.5,1))))+(IF(L65&lt;5.501,0,IF(L65&lt;7.01,0.25,IF(L65&lt;9.01,0.5,1))))+(IF(M65&lt;5.501,0,IF(M65&lt;7.01,0.25,IF(M65&lt;9.01,0.5,1))))+(IF(N65&lt;5.501,0,IF(N65&lt;7.01,0.25,IF(N65&lt;9.01,0.5,1))))+(IF(O65&lt;5.501,0,IF(O65&lt;7.01,0.25,IF(O65&lt;9.01,0.5,1))))+(IF(P65&lt;5.501,0,IF(P65&lt;7.01,0.25,IF(P65&lt;9.01,0.5,1))))</f>
        <v>0</v>
      </c>
      <c r="T63" s="31">
        <f>SUM(Q63+R63)-S63</f>
        <v>0</v>
      </c>
      <c r="U63" s="33">
        <f t="shared" ref="U63" si="40">IF(Q63&gt;-1,T63-B64,0)</f>
        <v>0</v>
      </c>
      <c r="V63" s="34">
        <v>0</v>
      </c>
      <c r="W63" s="33">
        <f>V63+U63</f>
        <v>0</v>
      </c>
      <c r="X63" s="35">
        <v>0</v>
      </c>
      <c r="Y63" s="36">
        <f>COUNTIF(C66:P66,"vac")/2</f>
        <v>0</v>
      </c>
      <c r="Z63" s="36">
        <f>SUM(X63-Y63)</f>
        <v>0</v>
      </c>
      <c r="AE63" s="74"/>
      <c r="AF63" s="74"/>
    </row>
    <row r="64" spans="1:32" x14ac:dyDescent="0.25">
      <c r="A64" s="39" t="s">
        <v>23</v>
      </c>
      <c r="B64" s="40">
        <f>IF(B63="","",IF(A65="gérant",50/24*B63,IF(A65="gérante",50/24*B63,B63*42/24)))</f>
        <v>0</v>
      </c>
      <c r="C64" s="41"/>
      <c r="D64" s="42"/>
      <c r="E64" s="41"/>
      <c r="F64" s="42"/>
      <c r="G64" s="86"/>
      <c r="H64" s="42"/>
      <c r="I64" s="86"/>
      <c r="J64" s="42"/>
      <c r="K64" s="86"/>
      <c r="L64" s="42"/>
      <c r="M64" s="86"/>
      <c r="N64" s="42"/>
      <c r="O64" s="86"/>
      <c r="P64" s="42"/>
      <c r="Q64" s="43"/>
      <c r="R64" s="43"/>
      <c r="S64" s="44"/>
      <c r="T64" s="43"/>
      <c r="U64" s="45"/>
      <c r="V64" s="46"/>
      <c r="W64" s="45"/>
      <c r="X64" s="47"/>
      <c r="Y64" s="48"/>
      <c r="Z64" s="48"/>
    </row>
    <row r="65" spans="1:32" ht="15.75" thickBot="1" x14ac:dyDescent="0.3">
      <c r="A65" s="78"/>
      <c r="B65" s="52"/>
      <c r="C65" s="53">
        <f t="shared" ref="C65:P65" si="41">SUM(C64-C63)</f>
        <v>0</v>
      </c>
      <c r="D65" s="54">
        <f t="shared" si="41"/>
        <v>0</v>
      </c>
      <c r="E65" s="55">
        <f t="shared" si="41"/>
        <v>0</v>
      </c>
      <c r="F65" s="54">
        <f t="shared" si="41"/>
        <v>0</v>
      </c>
      <c r="G65" s="55">
        <f t="shared" si="41"/>
        <v>0</v>
      </c>
      <c r="H65" s="54">
        <f t="shared" si="41"/>
        <v>0</v>
      </c>
      <c r="I65" s="56">
        <f t="shared" si="41"/>
        <v>0</v>
      </c>
      <c r="J65" s="57">
        <f t="shared" si="41"/>
        <v>0</v>
      </c>
      <c r="K65" s="56">
        <f t="shared" si="41"/>
        <v>0</v>
      </c>
      <c r="L65" s="57">
        <f t="shared" si="41"/>
        <v>0</v>
      </c>
      <c r="M65" s="56">
        <f t="shared" si="41"/>
        <v>0</v>
      </c>
      <c r="N65" s="58">
        <f t="shared" si="41"/>
        <v>0</v>
      </c>
      <c r="O65" s="56">
        <f t="shared" si="41"/>
        <v>0</v>
      </c>
      <c r="P65" s="58">
        <f t="shared" si="41"/>
        <v>0</v>
      </c>
      <c r="Q65" s="43"/>
      <c r="R65" s="43"/>
      <c r="S65" s="44"/>
      <c r="T65" s="43"/>
      <c r="U65" s="45"/>
      <c r="V65" s="46"/>
      <c r="W65" s="45"/>
      <c r="X65" s="47"/>
      <c r="Y65" s="48"/>
      <c r="Z65" s="48"/>
      <c r="AA65" s="59"/>
      <c r="AB65" s="60"/>
      <c r="AC65" s="59"/>
    </row>
    <row r="66" spans="1:32" s="74" customFormat="1" ht="15.75" thickBot="1" x14ac:dyDescent="0.3">
      <c r="A66" s="62" t="s">
        <v>29</v>
      </c>
      <c r="B66" s="63"/>
      <c r="C66" s="64"/>
      <c r="D66" s="65"/>
      <c r="E66" s="64"/>
      <c r="F66" s="65"/>
      <c r="G66" s="64"/>
      <c r="H66" s="65"/>
      <c r="I66" s="64"/>
      <c r="J66" s="65"/>
      <c r="K66" s="64"/>
      <c r="L66" s="65"/>
      <c r="M66" s="64"/>
      <c r="N66" s="65"/>
      <c r="O66" s="64"/>
      <c r="P66" s="65"/>
      <c r="Q66" s="66"/>
      <c r="R66" s="66"/>
      <c r="S66" s="67"/>
      <c r="T66" s="66"/>
      <c r="U66" s="68"/>
      <c r="V66" s="69"/>
      <c r="W66" s="68"/>
      <c r="X66" s="70"/>
      <c r="Y66" s="71"/>
      <c r="Z66" s="71"/>
      <c r="AA66" s="72"/>
      <c r="AB66" s="73"/>
      <c r="AC66" s="72"/>
      <c r="AE66" s="10"/>
      <c r="AF66" s="10"/>
    </row>
    <row r="67" spans="1:32" x14ac:dyDescent="0.25">
      <c r="A67" s="27" t="s">
        <v>20</v>
      </c>
      <c r="B67" s="28">
        <v>0</v>
      </c>
      <c r="C67" s="29"/>
      <c r="D67" s="30"/>
      <c r="E67" s="29"/>
      <c r="F67" s="30"/>
      <c r="G67" s="85"/>
      <c r="H67" s="30"/>
      <c r="I67" s="85"/>
      <c r="J67" s="30"/>
      <c r="K67" s="85"/>
      <c r="L67" s="30"/>
      <c r="M67" s="85"/>
      <c r="N67" s="30"/>
      <c r="O67" s="85"/>
      <c r="P67" s="30"/>
      <c r="Q67" s="31">
        <f>SUM(C69:P69)</f>
        <v>0</v>
      </c>
      <c r="R67" s="31">
        <f t="shared" ref="R67" si="42">(COUNTIF(C70:P70,"cours")+COUNTIF(C70:P70,"congesp")+COUNTIF(C70:P70,"acc")+COUNTIF(C70:P70,"p.e")+COUNTIF(C70:P70,"vac")+COUNTIF(C70:P70,"mal")+COUNTIF(C70:P70,"jf")+COUNTIF(C70:P70,"mil")+COUNTIF(C70:P70,"mat"))*(4.2/24)*B67</f>
        <v>0</v>
      </c>
      <c r="S67" s="32">
        <f>IF(C69&lt;5.501,0,IF(C69&lt;7.01,0.25,IF(C69&lt;9.01,0.5,1)))+(IF(D69&lt;5.501,0,IF(D69&lt;7.01,0.25,IF(D69&lt;9.01,0.5,1))))+(IF(E69&lt;5.501,0,IF(E69&lt;7.01,0.25,IF(E69&lt;9.01,0.5,1))))+(IF(F69&lt;5.501,0,IF(F69&lt;7.01,0.25,IF(F69&lt;9.01,0.5,1))))+(IF(G69&lt;5.501,0,IF(G69&lt;7.01,0.25,IF(G69&lt;9.01,0.5,1))))+(IF(H69&lt;5.501,0,IF(H69&lt;7.01,0.25,IF(H69&lt;9.01,0.5,1))))+(IF(I69&lt;5.501,0,IF(I69&lt;7.01,0.25,IF(I69&lt;9.01,0.5,1))))+(IF(J69&lt;5.501,0,IF(J69&lt;7.01,0.25,IF(J69&lt;9.01,0.5,1))))+(IF(K69&lt;5.501,0,IF(K69&lt;7.01,0.25,IF(K69&lt;9.01,0.5,1))))+(IF(L69&lt;5.501,0,IF(L69&lt;7.01,0.25,IF(L69&lt;9.01,0.5,1))))+(IF(M69&lt;5.501,0,IF(M69&lt;7.01,0.25,IF(M69&lt;9.01,0.5,1))))+(IF(N69&lt;5.501,0,IF(N69&lt;7.01,0.25,IF(N69&lt;9.01,0.5,1))))+(IF(O69&lt;5.501,0,IF(O69&lt;7.01,0.25,IF(O69&lt;9.01,0.5,1))))+(IF(P69&lt;5.501,0,IF(P69&lt;7.01,0.25,IF(P69&lt;9.01,0.5,1))))</f>
        <v>0</v>
      </c>
      <c r="T67" s="31">
        <f>SUM(Q67+R67)-S67</f>
        <v>0</v>
      </c>
      <c r="U67" s="33">
        <f t="shared" ref="U67" si="43">IF(Q67&gt;-1,T67-B68,0)</f>
        <v>0</v>
      </c>
      <c r="V67" s="34">
        <v>0</v>
      </c>
      <c r="W67" s="33">
        <f>V67+U67</f>
        <v>0</v>
      </c>
      <c r="X67" s="35">
        <v>0</v>
      </c>
      <c r="Y67" s="36">
        <f>COUNTIF(C70:P70,"vac")/2</f>
        <v>0</v>
      </c>
      <c r="Z67" s="36">
        <f>SUM(X67-Y67)</f>
        <v>0</v>
      </c>
      <c r="AE67" s="74"/>
      <c r="AF67" s="74"/>
    </row>
    <row r="68" spans="1:32" x14ac:dyDescent="0.25">
      <c r="A68" s="39" t="s">
        <v>23</v>
      </c>
      <c r="B68" s="40">
        <f>IF(B67="","",IF(A69="gérant",50/24*B67,IF(A69="gérante",50/24*B67,B67*42/24)))</f>
        <v>0</v>
      </c>
      <c r="C68" s="41"/>
      <c r="D68" s="42"/>
      <c r="E68" s="41"/>
      <c r="F68" s="42"/>
      <c r="G68" s="86"/>
      <c r="H68" s="42"/>
      <c r="I68" s="86"/>
      <c r="J68" s="42"/>
      <c r="K68" s="86"/>
      <c r="L68" s="42"/>
      <c r="M68" s="86"/>
      <c r="N68" s="42"/>
      <c r="O68" s="86"/>
      <c r="P68" s="42"/>
      <c r="Q68" s="43"/>
      <c r="R68" s="43"/>
      <c r="S68" s="44"/>
      <c r="T68" s="43"/>
      <c r="U68" s="45"/>
      <c r="V68" s="46"/>
      <c r="W68" s="45"/>
      <c r="X68" s="47"/>
      <c r="Y68" s="48"/>
      <c r="Z68" s="48"/>
    </row>
    <row r="69" spans="1:32" ht="15.75" thickBot="1" x14ac:dyDescent="0.3">
      <c r="A69" s="78"/>
      <c r="B69" s="52"/>
      <c r="C69" s="53">
        <f t="shared" ref="C69:P69" si="44">SUM(C68-C67)</f>
        <v>0</v>
      </c>
      <c r="D69" s="54">
        <f t="shared" si="44"/>
        <v>0</v>
      </c>
      <c r="E69" s="55">
        <f t="shared" si="44"/>
        <v>0</v>
      </c>
      <c r="F69" s="54">
        <f t="shared" si="44"/>
        <v>0</v>
      </c>
      <c r="G69" s="55">
        <f t="shared" si="44"/>
        <v>0</v>
      </c>
      <c r="H69" s="54">
        <f t="shared" si="44"/>
        <v>0</v>
      </c>
      <c r="I69" s="56">
        <f t="shared" si="44"/>
        <v>0</v>
      </c>
      <c r="J69" s="57">
        <f t="shared" si="44"/>
        <v>0</v>
      </c>
      <c r="K69" s="56">
        <f t="shared" si="44"/>
        <v>0</v>
      </c>
      <c r="L69" s="57">
        <f t="shared" si="44"/>
        <v>0</v>
      </c>
      <c r="M69" s="56">
        <f t="shared" si="44"/>
        <v>0</v>
      </c>
      <c r="N69" s="58">
        <f t="shared" si="44"/>
        <v>0</v>
      </c>
      <c r="O69" s="56">
        <f t="shared" si="44"/>
        <v>0</v>
      </c>
      <c r="P69" s="58">
        <f t="shared" si="44"/>
        <v>0</v>
      </c>
      <c r="Q69" s="43"/>
      <c r="R69" s="43"/>
      <c r="S69" s="44"/>
      <c r="T69" s="43"/>
      <c r="U69" s="45"/>
      <c r="V69" s="46"/>
      <c r="W69" s="45"/>
      <c r="X69" s="47"/>
      <c r="Y69" s="48"/>
      <c r="Z69" s="48"/>
      <c r="AA69" s="59"/>
      <c r="AB69" s="60"/>
      <c r="AC69" s="59"/>
    </row>
    <row r="70" spans="1:32" s="74" customFormat="1" ht="15.75" thickBot="1" x14ac:dyDescent="0.3">
      <c r="A70" s="62" t="s">
        <v>29</v>
      </c>
      <c r="B70" s="63"/>
      <c r="C70" s="64"/>
      <c r="D70" s="65"/>
      <c r="E70" s="64"/>
      <c r="F70" s="65"/>
      <c r="G70" s="64"/>
      <c r="H70" s="65"/>
      <c r="I70" s="64"/>
      <c r="J70" s="65"/>
      <c r="K70" s="64"/>
      <c r="L70" s="65"/>
      <c r="M70" s="64"/>
      <c r="N70" s="65"/>
      <c r="O70" s="64"/>
      <c r="P70" s="65"/>
      <c r="Q70" s="66"/>
      <c r="R70" s="66"/>
      <c r="S70" s="67"/>
      <c r="T70" s="66"/>
      <c r="U70" s="68"/>
      <c r="V70" s="69"/>
      <c r="W70" s="68"/>
      <c r="X70" s="70"/>
      <c r="Y70" s="71"/>
      <c r="Z70" s="71"/>
      <c r="AA70" s="72"/>
      <c r="AB70" s="73"/>
      <c r="AC70" s="72"/>
      <c r="AE70" s="10"/>
      <c r="AF70" s="10"/>
    </row>
    <row r="71" spans="1:32" x14ac:dyDescent="0.25">
      <c r="A71" s="27" t="s">
        <v>20</v>
      </c>
      <c r="B71" s="28">
        <v>0</v>
      </c>
      <c r="C71" s="29"/>
      <c r="D71" s="30"/>
      <c r="E71" s="29"/>
      <c r="F71" s="30"/>
      <c r="G71" s="85"/>
      <c r="H71" s="30"/>
      <c r="I71" s="85"/>
      <c r="J71" s="30"/>
      <c r="K71" s="85"/>
      <c r="L71" s="30"/>
      <c r="M71" s="85"/>
      <c r="N71" s="30"/>
      <c r="O71" s="85"/>
      <c r="P71" s="30"/>
      <c r="Q71" s="31">
        <f>SUM(C73:P73)</f>
        <v>0</v>
      </c>
      <c r="R71" s="31">
        <f t="shared" ref="R71" si="45">(COUNTIF(C74:P74,"cours")+COUNTIF(C74:P74,"congesp")+COUNTIF(C74:P74,"acc")+COUNTIF(C74:P74,"p.e")+COUNTIF(C74:P74,"vac")+COUNTIF(C74:P74,"mal")+COUNTIF(C74:P74,"jf")+COUNTIF(C74:P74,"mil")+COUNTIF(C74:P74,"mat"))*(4.2/24)*B71</f>
        <v>0</v>
      </c>
      <c r="S71" s="32">
        <f>IF(C73&lt;5.501,0,IF(C73&lt;7.01,0.25,IF(C73&lt;9.01,0.5,1)))+(IF(D73&lt;5.501,0,IF(D73&lt;7.01,0.25,IF(D73&lt;9.01,0.5,1))))+(IF(E73&lt;5.501,0,IF(E73&lt;7.01,0.25,IF(E73&lt;9.01,0.5,1))))+(IF(F73&lt;5.501,0,IF(F73&lt;7.01,0.25,IF(F73&lt;9.01,0.5,1))))+(IF(G73&lt;5.501,0,IF(G73&lt;7.01,0.25,IF(G73&lt;9.01,0.5,1))))+(IF(H73&lt;5.501,0,IF(H73&lt;7.01,0.25,IF(H73&lt;9.01,0.5,1))))+(IF(I73&lt;5.501,0,IF(I73&lt;7.01,0.25,IF(I73&lt;9.01,0.5,1))))+(IF(J73&lt;5.501,0,IF(J73&lt;7.01,0.25,IF(J73&lt;9.01,0.5,1))))+(IF(K73&lt;5.501,0,IF(K73&lt;7.01,0.25,IF(K73&lt;9.01,0.5,1))))+(IF(L73&lt;5.501,0,IF(L73&lt;7.01,0.25,IF(L73&lt;9.01,0.5,1))))+(IF(M73&lt;5.501,0,IF(M73&lt;7.01,0.25,IF(M73&lt;9.01,0.5,1))))+(IF(N73&lt;5.501,0,IF(N73&lt;7.01,0.25,IF(N73&lt;9.01,0.5,1))))+(IF(O73&lt;5.501,0,IF(O73&lt;7.01,0.25,IF(O73&lt;9.01,0.5,1))))+(IF(P73&lt;5.501,0,IF(P73&lt;7.01,0.25,IF(P73&lt;9.01,0.5,1))))</f>
        <v>0</v>
      </c>
      <c r="T71" s="31">
        <f>SUM(Q71+R71)-S71</f>
        <v>0</v>
      </c>
      <c r="U71" s="33">
        <f t="shared" ref="U71" si="46">IF(Q71&gt;-1,T71-B72,0)</f>
        <v>0</v>
      </c>
      <c r="V71" s="34">
        <v>0</v>
      </c>
      <c r="W71" s="33">
        <f>V71+U71</f>
        <v>0</v>
      </c>
      <c r="X71" s="35">
        <v>0</v>
      </c>
      <c r="Y71" s="36">
        <f>COUNTIF(C74:P74,"vac")/2</f>
        <v>0</v>
      </c>
      <c r="Z71" s="36">
        <f>SUM(X71-Y71)</f>
        <v>0</v>
      </c>
      <c r="AE71" s="74"/>
      <c r="AF71" s="74"/>
    </row>
    <row r="72" spans="1:32" x14ac:dyDescent="0.25">
      <c r="A72" s="39" t="s">
        <v>23</v>
      </c>
      <c r="B72" s="40">
        <f>IF(B71="","",IF(A73="gérant",50/24*B71,IF(A73="gérante",50/24*B71,B71*42/24)))</f>
        <v>0</v>
      </c>
      <c r="C72" s="41"/>
      <c r="D72" s="42"/>
      <c r="E72" s="41"/>
      <c r="F72" s="42"/>
      <c r="G72" s="86"/>
      <c r="H72" s="42"/>
      <c r="I72" s="86"/>
      <c r="J72" s="42"/>
      <c r="K72" s="86"/>
      <c r="L72" s="42"/>
      <c r="M72" s="86"/>
      <c r="N72" s="42"/>
      <c r="O72" s="86"/>
      <c r="P72" s="42"/>
      <c r="Q72" s="43"/>
      <c r="R72" s="43"/>
      <c r="S72" s="44"/>
      <c r="T72" s="43"/>
      <c r="U72" s="45"/>
      <c r="V72" s="46"/>
      <c r="W72" s="45"/>
      <c r="X72" s="47"/>
      <c r="Y72" s="48"/>
      <c r="Z72" s="48"/>
    </row>
    <row r="73" spans="1:32" ht="15.75" thickBot="1" x14ac:dyDescent="0.3">
      <c r="A73" s="78"/>
      <c r="B73" s="52"/>
      <c r="C73" s="53">
        <f t="shared" ref="C73:P73" si="47">SUM(C72-C71)</f>
        <v>0</v>
      </c>
      <c r="D73" s="54">
        <f t="shared" si="47"/>
        <v>0</v>
      </c>
      <c r="E73" s="55">
        <f t="shared" si="47"/>
        <v>0</v>
      </c>
      <c r="F73" s="54">
        <f t="shared" si="47"/>
        <v>0</v>
      </c>
      <c r="G73" s="55">
        <f t="shared" si="47"/>
        <v>0</v>
      </c>
      <c r="H73" s="54">
        <f t="shared" si="47"/>
        <v>0</v>
      </c>
      <c r="I73" s="56">
        <f t="shared" si="47"/>
        <v>0</v>
      </c>
      <c r="J73" s="57">
        <f t="shared" si="47"/>
        <v>0</v>
      </c>
      <c r="K73" s="56">
        <f t="shared" si="47"/>
        <v>0</v>
      </c>
      <c r="L73" s="57">
        <f t="shared" si="47"/>
        <v>0</v>
      </c>
      <c r="M73" s="56">
        <f t="shared" si="47"/>
        <v>0</v>
      </c>
      <c r="N73" s="58">
        <f t="shared" si="47"/>
        <v>0</v>
      </c>
      <c r="O73" s="56">
        <f t="shared" si="47"/>
        <v>0</v>
      </c>
      <c r="P73" s="58">
        <f t="shared" si="47"/>
        <v>0</v>
      </c>
      <c r="Q73" s="43"/>
      <c r="R73" s="43"/>
      <c r="S73" s="44"/>
      <c r="T73" s="43"/>
      <c r="U73" s="45"/>
      <c r="V73" s="46"/>
      <c r="W73" s="45"/>
      <c r="X73" s="47"/>
      <c r="Y73" s="48"/>
      <c r="Z73" s="48"/>
      <c r="AA73" s="59"/>
      <c r="AB73" s="60"/>
      <c r="AC73" s="59"/>
    </row>
    <row r="74" spans="1:32" s="74" customFormat="1" ht="15.75" thickBot="1" x14ac:dyDescent="0.3">
      <c r="A74" s="62" t="s">
        <v>29</v>
      </c>
      <c r="B74" s="63"/>
      <c r="C74" s="64"/>
      <c r="D74" s="65"/>
      <c r="E74" s="64"/>
      <c r="F74" s="65"/>
      <c r="G74" s="64"/>
      <c r="H74" s="65"/>
      <c r="I74" s="64"/>
      <c r="J74" s="65"/>
      <c r="K74" s="64"/>
      <c r="L74" s="65"/>
      <c r="M74" s="64"/>
      <c r="N74" s="65"/>
      <c r="O74" s="64"/>
      <c r="P74" s="65"/>
      <c r="Q74" s="66"/>
      <c r="R74" s="66"/>
      <c r="S74" s="67"/>
      <c r="T74" s="66"/>
      <c r="U74" s="68"/>
      <c r="V74" s="69"/>
      <c r="W74" s="68"/>
      <c r="X74" s="70"/>
      <c r="Y74" s="71"/>
      <c r="Z74" s="71"/>
      <c r="AA74" s="72"/>
      <c r="AB74" s="73"/>
      <c r="AC74" s="72"/>
      <c r="AE74" s="10"/>
      <c r="AF74" s="10"/>
    </row>
    <row r="75" spans="1:32" x14ac:dyDescent="0.25">
      <c r="A75" s="27" t="s">
        <v>20</v>
      </c>
      <c r="B75" s="28">
        <v>0</v>
      </c>
      <c r="C75" s="29"/>
      <c r="D75" s="30"/>
      <c r="E75" s="29"/>
      <c r="F75" s="30"/>
      <c r="G75" s="85"/>
      <c r="H75" s="30"/>
      <c r="I75" s="85"/>
      <c r="J75" s="30"/>
      <c r="K75" s="85"/>
      <c r="L75" s="30"/>
      <c r="M75" s="85"/>
      <c r="N75" s="30"/>
      <c r="O75" s="85"/>
      <c r="P75" s="30"/>
      <c r="Q75" s="31">
        <f>SUM(C77:P77)</f>
        <v>0</v>
      </c>
      <c r="R75" s="31">
        <f t="shared" ref="R75" si="48">(COUNTIF(C78:P78,"cours")+COUNTIF(C78:P78,"congesp")+COUNTIF(C78:P78,"acc")+COUNTIF(C78:P78,"p.e")+COUNTIF(C78:P78,"vac")+COUNTIF(C78:P78,"mal")+COUNTIF(C78:P78,"jf")+COUNTIF(C78:P78,"mil")+COUNTIF(C78:P78,"mat"))*(4.2/24)*B75</f>
        <v>0</v>
      </c>
      <c r="S75" s="32">
        <f>IF(C77&lt;5.501,0,IF(C77&lt;7.01,0.25,IF(C77&lt;9.01,0.5,1)))+(IF(D77&lt;5.501,0,IF(D77&lt;7.01,0.25,IF(D77&lt;9.01,0.5,1))))+(IF(E77&lt;5.501,0,IF(E77&lt;7.01,0.25,IF(E77&lt;9.01,0.5,1))))+(IF(F77&lt;5.501,0,IF(F77&lt;7.01,0.25,IF(F77&lt;9.01,0.5,1))))+(IF(G77&lt;5.501,0,IF(G77&lt;7.01,0.25,IF(G77&lt;9.01,0.5,1))))+(IF(H77&lt;5.501,0,IF(H77&lt;7.01,0.25,IF(H77&lt;9.01,0.5,1))))+(IF(I77&lt;5.501,0,IF(I77&lt;7.01,0.25,IF(I77&lt;9.01,0.5,1))))+(IF(J77&lt;5.501,0,IF(J77&lt;7.01,0.25,IF(J77&lt;9.01,0.5,1))))+(IF(K77&lt;5.501,0,IF(K77&lt;7.01,0.25,IF(K77&lt;9.01,0.5,1))))+(IF(L77&lt;5.501,0,IF(L77&lt;7.01,0.25,IF(L77&lt;9.01,0.5,1))))+(IF(M77&lt;5.501,0,IF(M77&lt;7.01,0.25,IF(M77&lt;9.01,0.5,1))))+(IF(N77&lt;5.501,0,IF(N77&lt;7.01,0.25,IF(N77&lt;9.01,0.5,1))))+(IF(O77&lt;5.501,0,IF(O77&lt;7.01,0.25,IF(O77&lt;9.01,0.5,1))))+(IF(P77&lt;5.501,0,IF(P77&lt;7.01,0.25,IF(P77&lt;9.01,0.5,1))))</f>
        <v>0</v>
      </c>
      <c r="T75" s="31">
        <f>SUM(Q75+R75)-S75</f>
        <v>0</v>
      </c>
      <c r="U75" s="33">
        <f t="shared" ref="U75" si="49">IF(Q75&gt;-1,T75-B76,0)</f>
        <v>0</v>
      </c>
      <c r="V75" s="34">
        <v>0</v>
      </c>
      <c r="W75" s="33">
        <f>V75+U75</f>
        <v>0</v>
      </c>
      <c r="X75" s="35">
        <v>0</v>
      </c>
      <c r="Y75" s="36">
        <f>COUNTIF(C78:P78,"vac")/2</f>
        <v>0</v>
      </c>
      <c r="Z75" s="36">
        <f>SUM(X75-Y75)</f>
        <v>0</v>
      </c>
      <c r="AE75" s="74"/>
      <c r="AF75" s="74"/>
    </row>
    <row r="76" spans="1:32" x14ac:dyDescent="0.25">
      <c r="A76" s="39" t="s">
        <v>23</v>
      </c>
      <c r="B76" s="40">
        <f>IF(B75="","",IF(A77="gérant",50/24*B75,IF(A77="gérante",50/24*B75,B75*42/24)))</f>
        <v>0</v>
      </c>
      <c r="C76" s="41"/>
      <c r="D76" s="42"/>
      <c r="E76" s="41"/>
      <c r="F76" s="42"/>
      <c r="G76" s="86"/>
      <c r="H76" s="42"/>
      <c r="I76" s="86"/>
      <c r="J76" s="42"/>
      <c r="K76" s="86"/>
      <c r="L76" s="42"/>
      <c r="M76" s="86"/>
      <c r="N76" s="42"/>
      <c r="O76" s="86"/>
      <c r="P76" s="42"/>
      <c r="Q76" s="43"/>
      <c r="R76" s="43"/>
      <c r="S76" s="44"/>
      <c r="T76" s="43"/>
      <c r="U76" s="45"/>
      <c r="V76" s="46"/>
      <c r="W76" s="45"/>
      <c r="X76" s="47"/>
      <c r="Y76" s="48"/>
      <c r="Z76" s="48"/>
    </row>
    <row r="77" spans="1:32" ht="15.75" thickBot="1" x14ac:dyDescent="0.3">
      <c r="A77" s="78"/>
      <c r="B77" s="52"/>
      <c r="C77" s="53">
        <f t="shared" ref="C77:P77" si="50">SUM(C76-C75)</f>
        <v>0</v>
      </c>
      <c r="D77" s="54">
        <f t="shared" si="50"/>
        <v>0</v>
      </c>
      <c r="E77" s="55">
        <f t="shared" si="50"/>
        <v>0</v>
      </c>
      <c r="F77" s="54">
        <f t="shared" si="50"/>
        <v>0</v>
      </c>
      <c r="G77" s="55">
        <f t="shared" si="50"/>
        <v>0</v>
      </c>
      <c r="H77" s="54">
        <f t="shared" si="50"/>
        <v>0</v>
      </c>
      <c r="I77" s="56">
        <f t="shared" si="50"/>
        <v>0</v>
      </c>
      <c r="J77" s="57">
        <f t="shared" si="50"/>
        <v>0</v>
      </c>
      <c r="K77" s="56">
        <f t="shared" si="50"/>
        <v>0</v>
      </c>
      <c r="L77" s="57">
        <f t="shared" si="50"/>
        <v>0</v>
      </c>
      <c r="M77" s="56">
        <f t="shared" si="50"/>
        <v>0</v>
      </c>
      <c r="N77" s="58">
        <f t="shared" si="50"/>
        <v>0</v>
      </c>
      <c r="O77" s="56">
        <f t="shared" si="50"/>
        <v>0</v>
      </c>
      <c r="P77" s="58">
        <f t="shared" si="50"/>
        <v>0</v>
      </c>
      <c r="Q77" s="43"/>
      <c r="R77" s="43"/>
      <c r="S77" s="44"/>
      <c r="T77" s="43"/>
      <c r="U77" s="45"/>
      <c r="V77" s="46"/>
      <c r="W77" s="45"/>
      <c r="X77" s="47"/>
      <c r="Y77" s="48"/>
      <c r="Z77" s="48"/>
      <c r="AA77" s="59"/>
      <c r="AB77" s="60"/>
      <c r="AC77" s="59"/>
    </row>
    <row r="78" spans="1:32" s="74" customFormat="1" ht="15.75" thickBot="1" x14ac:dyDescent="0.3">
      <c r="A78" s="62" t="s">
        <v>29</v>
      </c>
      <c r="B78" s="63"/>
      <c r="C78" s="64"/>
      <c r="D78" s="65"/>
      <c r="E78" s="64"/>
      <c r="F78" s="65"/>
      <c r="G78" s="64"/>
      <c r="H78" s="65"/>
      <c r="I78" s="64"/>
      <c r="J78" s="65"/>
      <c r="K78" s="64"/>
      <c r="L78" s="65"/>
      <c r="M78" s="64"/>
      <c r="N78" s="65"/>
      <c r="O78" s="64"/>
      <c r="P78" s="65"/>
      <c r="Q78" s="66"/>
      <c r="R78" s="66"/>
      <c r="S78" s="67"/>
      <c r="T78" s="66"/>
      <c r="U78" s="68"/>
      <c r="V78" s="69"/>
      <c r="W78" s="68"/>
      <c r="X78" s="70"/>
      <c r="Y78" s="71"/>
      <c r="Z78" s="71"/>
      <c r="AA78" s="72"/>
      <c r="AB78" s="73"/>
      <c r="AC78" s="72"/>
      <c r="AE78" s="10"/>
      <c r="AF78" s="10"/>
    </row>
    <row r="79" spans="1:32" x14ac:dyDescent="0.25">
      <c r="A79" s="27" t="s">
        <v>20</v>
      </c>
      <c r="B79" s="28">
        <v>0</v>
      </c>
      <c r="C79" s="29"/>
      <c r="D79" s="30"/>
      <c r="E79" s="29"/>
      <c r="F79" s="30"/>
      <c r="G79" s="85"/>
      <c r="H79" s="30"/>
      <c r="I79" s="85"/>
      <c r="J79" s="30"/>
      <c r="K79" s="85"/>
      <c r="L79" s="30"/>
      <c r="M79" s="85"/>
      <c r="N79" s="30"/>
      <c r="O79" s="85"/>
      <c r="P79" s="30"/>
      <c r="Q79" s="31">
        <f>SUM(C81:P81)</f>
        <v>0</v>
      </c>
      <c r="R79" s="31">
        <f t="shared" ref="R79" si="51">(COUNTIF(C82:P82,"cours")+COUNTIF(C82:P82,"congesp")+COUNTIF(C82:P82,"acc")+COUNTIF(C82:P82,"p.e")+COUNTIF(C82:P82,"vac")+COUNTIF(C82:P82,"mal")+COUNTIF(C82:P82,"jf")+COUNTIF(C82:P82,"mil")+COUNTIF(C82:P82,"mat"))*(4.2/24)*B79</f>
        <v>0</v>
      </c>
      <c r="S79" s="32">
        <f>IF(C81&lt;5.501,0,IF(C81&lt;7.01,0.25,IF(C81&lt;9.01,0.5,1)))+(IF(D81&lt;5.501,0,IF(D81&lt;7.01,0.25,IF(D81&lt;9.01,0.5,1))))+(IF(E81&lt;5.501,0,IF(E81&lt;7.01,0.25,IF(E81&lt;9.01,0.5,1))))+(IF(F81&lt;5.501,0,IF(F81&lt;7.01,0.25,IF(F81&lt;9.01,0.5,1))))+(IF(G81&lt;5.501,0,IF(G81&lt;7.01,0.25,IF(G81&lt;9.01,0.5,1))))+(IF(H81&lt;5.501,0,IF(H81&lt;7.01,0.25,IF(H81&lt;9.01,0.5,1))))+(IF(I81&lt;5.501,0,IF(I81&lt;7.01,0.25,IF(I81&lt;9.01,0.5,1))))+(IF(J81&lt;5.501,0,IF(J81&lt;7.01,0.25,IF(J81&lt;9.01,0.5,1))))+(IF(K81&lt;5.501,0,IF(K81&lt;7.01,0.25,IF(K81&lt;9.01,0.5,1))))+(IF(L81&lt;5.501,0,IF(L81&lt;7.01,0.25,IF(L81&lt;9.01,0.5,1))))+(IF(M81&lt;5.501,0,IF(M81&lt;7.01,0.25,IF(M81&lt;9.01,0.5,1))))+(IF(N81&lt;5.501,0,IF(N81&lt;7.01,0.25,IF(N81&lt;9.01,0.5,1))))+(IF(O81&lt;5.501,0,IF(O81&lt;7.01,0.25,IF(O81&lt;9.01,0.5,1))))+(IF(P81&lt;5.501,0,IF(P81&lt;7.01,0.25,IF(P81&lt;9.01,0.5,1))))</f>
        <v>0</v>
      </c>
      <c r="T79" s="31">
        <f>SUM(Q79+R79)-S79</f>
        <v>0</v>
      </c>
      <c r="U79" s="33">
        <f t="shared" ref="U79" si="52">IF(Q79&gt;-1,T79-B80,0)</f>
        <v>0</v>
      </c>
      <c r="V79" s="34">
        <v>0</v>
      </c>
      <c r="W79" s="33">
        <f>V79+U79</f>
        <v>0</v>
      </c>
      <c r="X79" s="35">
        <v>0</v>
      </c>
      <c r="Y79" s="36">
        <f>COUNTIF(C82:P82,"vac")/2</f>
        <v>0</v>
      </c>
      <c r="Z79" s="36">
        <f>SUM(X79-Y79)</f>
        <v>0</v>
      </c>
      <c r="AE79" s="74"/>
      <c r="AF79" s="74"/>
    </row>
    <row r="80" spans="1:32" x14ac:dyDescent="0.25">
      <c r="A80" s="39" t="s">
        <v>23</v>
      </c>
      <c r="B80" s="40">
        <f>IF(B79="","",IF(A81="gérant",50/24*B79,IF(A81="gérante",50/24*B79,B79*42/24)))</f>
        <v>0</v>
      </c>
      <c r="C80" s="41"/>
      <c r="D80" s="42"/>
      <c r="E80" s="41"/>
      <c r="F80" s="42"/>
      <c r="G80" s="86"/>
      <c r="H80" s="42"/>
      <c r="I80" s="86"/>
      <c r="J80" s="42"/>
      <c r="K80" s="86"/>
      <c r="L80" s="42"/>
      <c r="M80" s="86"/>
      <c r="N80" s="42"/>
      <c r="O80" s="86"/>
      <c r="P80" s="42"/>
      <c r="Q80" s="43"/>
      <c r="R80" s="43"/>
      <c r="S80" s="44"/>
      <c r="T80" s="43"/>
      <c r="U80" s="45"/>
      <c r="V80" s="46"/>
      <c r="W80" s="45"/>
      <c r="X80" s="47"/>
      <c r="Y80" s="48"/>
      <c r="Z80" s="48"/>
    </row>
    <row r="81" spans="1:32" ht="15.75" thickBot="1" x14ac:dyDescent="0.3">
      <c r="A81" s="78"/>
      <c r="B81" s="52"/>
      <c r="C81" s="53">
        <f t="shared" ref="C81:P81" si="53">SUM(C80-C79)</f>
        <v>0</v>
      </c>
      <c r="D81" s="54">
        <f t="shared" si="53"/>
        <v>0</v>
      </c>
      <c r="E81" s="55">
        <f t="shared" si="53"/>
        <v>0</v>
      </c>
      <c r="F81" s="54">
        <f t="shared" si="53"/>
        <v>0</v>
      </c>
      <c r="G81" s="55">
        <f t="shared" si="53"/>
        <v>0</v>
      </c>
      <c r="H81" s="54">
        <f t="shared" si="53"/>
        <v>0</v>
      </c>
      <c r="I81" s="56">
        <f t="shared" si="53"/>
        <v>0</v>
      </c>
      <c r="J81" s="57">
        <f t="shared" si="53"/>
        <v>0</v>
      </c>
      <c r="K81" s="56">
        <f t="shared" si="53"/>
        <v>0</v>
      </c>
      <c r="L81" s="57">
        <f t="shared" si="53"/>
        <v>0</v>
      </c>
      <c r="M81" s="56">
        <f t="shared" si="53"/>
        <v>0</v>
      </c>
      <c r="N81" s="58">
        <f t="shared" si="53"/>
        <v>0</v>
      </c>
      <c r="O81" s="56">
        <f t="shared" si="53"/>
        <v>0</v>
      </c>
      <c r="P81" s="58">
        <f t="shared" si="53"/>
        <v>0</v>
      </c>
      <c r="Q81" s="43"/>
      <c r="R81" s="43"/>
      <c r="S81" s="44"/>
      <c r="T81" s="43"/>
      <c r="U81" s="45"/>
      <c r="V81" s="46"/>
      <c r="W81" s="45"/>
      <c r="X81" s="47"/>
      <c r="Y81" s="48"/>
      <c r="Z81" s="48"/>
      <c r="AA81" s="59"/>
      <c r="AB81" s="60"/>
      <c r="AC81" s="59"/>
    </row>
    <row r="82" spans="1:32" s="74" customFormat="1" ht="15.75" thickBot="1" x14ac:dyDescent="0.3">
      <c r="A82" s="62" t="s">
        <v>29</v>
      </c>
      <c r="B82" s="63"/>
      <c r="C82" s="64"/>
      <c r="D82" s="65"/>
      <c r="E82" s="64"/>
      <c r="F82" s="65"/>
      <c r="G82" s="64"/>
      <c r="H82" s="65"/>
      <c r="I82" s="64"/>
      <c r="J82" s="65"/>
      <c r="K82" s="64"/>
      <c r="L82" s="65"/>
      <c r="M82" s="64"/>
      <c r="N82" s="65"/>
      <c r="O82" s="64"/>
      <c r="P82" s="65"/>
      <c r="Q82" s="66"/>
      <c r="R82" s="66"/>
      <c r="S82" s="67"/>
      <c r="T82" s="66"/>
      <c r="U82" s="68"/>
      <c r="V82" s="69"/>
      <c r="W82" s="68"/>
      <c r="X82" s="70"/>
      <c r="Y82" s="71"/>
      <c r="Z82" s="71"/>
      <c r="AA82" s="72"/>
      <c r="AB82" s="73"/>
      <c r="AC82" s="72"/>
      <c r="AE82" s="10"/>
      <c r="AF82" s="10"/>
    </row>
    <row r="83" spans="1:32" x14ac:dyDescent="0.25">
      <c r="A83" s="27" t="s">
        <v>20</v>
      </c>
      <c r="B83" s="28">
        <v>0</v>
      </c>
      <c r="C83" s="29"/>
      <c r="D83" s="30"/>
      <c r="E83" s="29"/>
      <c r="F83" s="30"/>
      <c r="G83" s="85"/>
      <c r="H83" s="30"/>
      <c r="I83" s="85"/>
      <c r="J83" s="30"/>
      <c r="K83" s="85"/>
      <c r="L83" s="30"/>
      <c r="M83" s="85"/>
      <c r="N83" s="30"/>
      <c r="O83" s="85"/>
      <c r="P83" s="30"/>
      <c r="Q83" s="31">
        <f>SUM(C85:P85)</f>
        <v>0</v>
      </c>
      <c r="R83" s="31">
        <f t="shared" ref="R83" si="54">(COUNTIF(C86:P86,"cours")+COUNTIF(C86:P86,"congesp")+COUNTIF(C86:P86,"acc")+COUNTIF(C86:P86,"p.e")+COUNTIF(C86:P86,"vac")+COUNTIF(C86:P86,"mal")+COUNTIF(C86:P86,"jf")+COUNTIF(C86:P86,"mil")+COUNTIF(C86:P86,"mat"))*(4.2/24)*B83</f>
        <v>0</v>
      </c>
      <c r="S83" s="32">
        <f>IF(C85&lt;5.501,0,IF(C85&lt;7.01,0.25,IF(C85&lt;9.01,0.5,1)))+(IF(D85&lt;5.501,0,IF(D85&lt;7.01,0.25,IF(D85&lt;9.01,0.5,1))))+(IF(E85&lt;5.501,0,IF(E85&lt;7.01,0.25,IF(E85&lt;9.01,0.5,1))))+(IF(F85&lt;5.501,0,IF(F85&lt;7.01,0.25,IF(F85&lt;9.01,0.5,1))))+(IF(G85&lt;5.501,0,IF(G85&lt;7.01,0.25,IF(G85&lt;9.01,0.5,1))))+(IF(H85&lt;5.501,0,IF(H85&lt;7.01,0.25,IF(H85&lt;9.01,0.5,1))))+(IF(I85&lt;5.501,0,IF(I85&lt;7.01,0.25,IF(I85&lt;9.01,0.5,1))))+(IF(J85&lt;5.501,0,IF(J85&lt;7.01,0.25,IF(J85&lt;9.01,0.5,1))))+(IF(K85&lt;5.501,0,IF(K85&lt;7.01,0.25,IF(K85&lt;9.01,0.5,1))))+(IF(L85&lt;5.501,0,IF(L85&lt;7.01,0.25,IF(L85&lt;9.01,0.5,1))))+(IF(M85&lt;5.501,0,IF(M85&lt;7.01,0.25,IF(M85&lt;9.01,0.5,1))))+(IF(N85&lt;5.501,0,IF(N85&lt;7.01,0.25,IF(N85&lt;9.01,0.5,1))))+(IF(O85&lt;5.501,0,IF(O85&lt;7.01,0.25,IF(O85&lt;9.01,0.5,1))))+(IF(P85&lt;5.501,0,IF(P85&lt;7.01,0.25,IF(P85&lt;9.01,0.5,1))))</f>
        <v>0</v>
      </c>
      <c r="T83" s="31">
        <f>SUM(Q83+R83)-S83</f>
        <v>0</v>
      </c>
      <c r="U83" s="33">
        <f t="shared" ref="U83" si="55">IF(Q83&gt;-1,T83-B84,0)</f>
        <v>0</v>
      </c>
      <c r="V83" s="34">
        <v>0</v>
      </c>
      <c r="W83" s="33">
        <f>V83+U83</f>
        <v>0</v>
      </c>
      <c r="X83" s="35">
        <v>0</v>
      </c>
      <c r="Y83" s="36">
        <f>COUNTIF(C86:P86,"vac")/2</f>
        <v>0</v>
      </c>
      <c r="Z83" s="36">
        <f>SUM(X83-Y83)</f>
        <v>0</v>
      </c>
      <c r="AE83" s="74"/>
      <c r="AF83" s="74"/>
    </row>
    <row r="84" spans="1:32" x14ac:dyDescent="0.25">
      <c r="A84" s="39" t="s">
        <v>23</v>
      </c>
      <c r="B84" s="40">
        <f>IF(B83="","",IF(A85="gérant",50/24*B83,IF(A85="gérante",50/24*B83,B83*42/24)))</f>
        <v>0</v>
      </c>
      <c r="C84" s="41"/>
      <c r="D84" s="42"/>
      <c r="E84" s="41"/>
      <c r="F84" s="42"/>
      <c r="G84" s="86"/>
      <c r="H84" s="42"/>
      <c r="I84" s="86"/>
      <c r="J84" s="42"/>
      <c r="K84" s="86"/>
      <c r="L84" s="42"/>
      <c r="M84" s="86"/>
      <c r="N84" s="42"/>
      <c r="O84" s="86"/>
      <c r="P84" s="42"/>
      <c r="Q84" s="43"/>
      <c r="R84" s="43"/>
      <c r="S84" s="44"/>
      <c r="T84" s="43"/>
      <c r="U84" s="45"/>
      <c r="V84" s="46"/>
      <c r="W84" s="45"/>
      <c r="X84" s="47"/>
      <c r="Y84" s="48"/>
      <c r="Z84" s="48"/>
    </row>
    <row r="85" spans="1:32" ht="15.75" thickBot="1" x14ac:dyDescent="0.3">
      <c r="A85" s="78"/>
      <c r="B85" s="52"/>
      <c r="C85" s="53">
        <f t="shared" ref="C85:P85" si="56">SUM(C84-C83)</f>
        <v>0</v>
      </c>
      <c r="D85" s="54">
        <f t="shared" si="56"/>
        <v>0</v>
      </c>
      <c r="E85" s="55">
        <f t="shared" si="56"/>
        <v>0</v>
      </c>
      <c r="F85" s="54">
        <f t="shared" si="56"/>
        <v>0</v>
      </c>
      <c r="G85" s="55">
        <f t="shared" si="56"/>
        <v>0</v>
      </c>
      <c r="H85" s="54">
        <f t="shared" si="56"/>
        <v>0</v>
      </c>
      <c r="I85" s="56">
        <f t="shared" si="56"/>
        <v>0</v>
      </c>
      <c r="J85" s="57">
        <f t="shared" si="56"/>
        <v>0</v>
      </c>
      <c r="K85" s="56">
        <f t="shared" si="56"/>
        <v>0</v>
      </c>
      <c r="L85" s="57">
        <f t="shared" si="56"/>
        <v>0</v>
      </c>
      <c r="M85" s="56">
        <f t="shared" si="56"/>
        <v>0</v>
      </c>
      <c r="N85" s="58">
        <f t="shared" si="56"/>
        <v>0</v>
      </c>
      <c r="O85" s="56">
        <f t="shared" si="56"/>
        <v>0</v>
      </c>
      <c r="P85" s="58">
        <f t="shared" si="56"/>
        <v>0</v>
      </c>
      <c r="Q85" s="43"/>
      <c r="R85" s="43"/>
      <c r="S85" s="44"/>
      <c r="T85" s="43"/>
      <c r="U85" s="45"/>
      <c r="V85" s="46"/>
      <c r="W85" s="45"/>
      <c r="X85" s="47"/>
      <c r="Y85" s="48"/>
      <c r="Z85" s="48"/>
      <c r="AA85" s="59"/>
      <c r="AB85" s="60"/>
      <c r="AC85" s="59"/>
    </row>
    <row r="86" spans="1:32" s="74" customFormat="1" ht="15.75" thickBot="1" x14ac:dyDescent="0.3">
      <c r="A86" s="62" t="s">
        <v>29</v>
      </c>
      <c r="B86" s="63"/>
      <c r="C86" s="64"/>
      <c r="D86" s="65"/>
      <c r="E86" s="64"/>
      <c r="F86" s="65"/>
      <c r="G86" s="64"/>
      <c r="H86" s="65"/>
      <c r="I86" s="64"/>
      <c r="J86" s="65"/>
      <c r="K86" s="64"/>
      <c r="L86" s="65"/>
      <c r="M86" s="64"/>
      <c r="N86" s="65"/>
      <c r="O86" s="64"/>
      <c r="P86" s="65"/>
      <c r="Q86" s="66"/>
      <c r="R86" s="66"/>
      <c r="S86" s="67"/>
      <c r="T86" s="66"/>
      <c r="U86" s="68"/>
      <c r="V86" s="69"/>
      <c r="W86" s="68"/>
      <c r="X86" s="70"/>
      <c r="Y86" s="71"/>
      <c r="Z86" s="71"/>
      <c r="AA86" s="72"/>
      <c r="AB86" s="73"/>
      <c r="AC86" s="72"/>
      <c r="AE86" s="10"/>
      <c r="AF86" s="10"/>
    </row>
    <row r="87" spans="1:32" ht="15.75" thickBot="1" x14ac:dyDescent="0.3">
      <c r="A87" s="87" t="s">
        <v>48</v>
      </c>
      <c r="B87" s="88"/>
      <c r="C87" s="89">
        <f>SUM(C9,C13,C17,C21,C25,C29,C33,C37,C41,C45,C49,C85,C81,C77,C73,C69,C65,C61,C57,C53)</f>
        <v>0.79166666666666663</v>
      </c>
      <c r="D87" s="89">
        <f>SUM(D9,D13,D17,D21,D25,D29,D33,D37,D41,D45,D49,D85,D81,D77,D73,D69,D65,D61,D57,D53)</f>
        <v>0.16666666666666663</v>
      </c>
      <c r="E87" s="89">
        <f>SUM(E9,E13,E17,E21,E25,E29,E33,E37,E41,E45,E49,E85,E81,E77,E73,E69,E65,E61,E57,E53)</f>
        <v>0.33333333333333337</v>
      </c>
      <c r="F87" s="89">
        <f t="shared" ref="F87:P87" si="57">SUM(F9,F13,F17,F21,F25,F29,F33,F37,F41,F45,F49,F85,F81,F77,F73,F69,F65,F61,F57,F53)</f>
        <v>0</v>
      </c>
      <c r="G87" s="89">
        <f t="shared" si="57"/>
        <v>0.375</v>
      </c>
      <c r="H87" s="89">
        <f t="shared" si="57"/>
        <v>0</v>
      </c>
      <c r="I87" s="89">
        <f t="shared" si="57"/>
        <v>0</v>
      </c>
      <c r="J87" s="89">
        <f t="shared" si="57"/>
        <v>0</v>
      </c>
      <c r="K87" s="89">
        <f t="shared" si="57"/>
        <v>0</v>
      </c>
      <c r="L87" s="89">
        <f t="shared" si="57"/>
        <v>0</v>
      </c>
      <c r="M87" s="89">
        <f t="shared" si="57"/>
        <v>0</v>
      </c>
      <c r="N87" s="89">
        <f t="shared" si="57"/>
        <v>0</v>
      </c>
      <c r="O87" s="89">
        <f t="shared" si="57"/>
        <v>0</v>
      </c>
      <c r="P87" s="89">
        <f t="shared" si="57"/>
        <v>0</v>
      </c>
      <c r="Q87" s="90">
        <f>SUM(Q7:Q86)</f>
        <v>1.6666666666666665</v>
      </c>
      <c r="R87" s="90">
        <f>SUM(R7:R86)</f>
        <v>1.1166666666666667</v>
      </c>
      <c r="S87" s="90">
        <f>SUM(S7:S86)</f>
        <v>0</v>
      </c>
      <c r="T87" s="90">
        <f>SUM(T7:T86)</f>
        <v>2.7833333333333332</v>
      </c>
      <c r="U87" s="90">
        <f t="shared" ref="U87:Z87" si="58">SUM(U7:U86)</f>
        <v>-11.374999999999996</v>
      </c>
      <c r="V87" s="90">
        <f t="shared" si="58"/>
        <v>0</v>
      </c>
      <c r="W87" s="90">
        <f t="shared" si="58"/>
        <v>-11.374999999999996</v>
      </c>
      <c r="X87" s="91">
        <f t="shared" si="58"/>
        <v>276</v>
      </c>
      <c r="Y87" s="91">
        <f t="shared" si="58"/>
        <v>0</v>
      </c>
      <c r="Z87" s="91">
        <f t="shared" si="58"/>
        <v>276</v>
      </c>
      <c r="AE87" s="74"/>
      <c r="AF87" s="74"/>
    </row>
    <row r="89" spans="1:32" x14ac:dyDescent="0.25">
      <c r="A89" s="10" t="s">
        <v>49</v>
      </c>
      <c r="B89" s="92">
        <v>0.4</v>
      </c>
      <c r="D89" s="93">
        <v>43192</v>
      </c>
      <c r="E89" s="93">
        <v>4.04</v>
      </c>
      <c r="G89" s="10" t="s">
        <v>50</v>
      </c>
    </row>
    <row r="90" spans="1:32" x14ac:dyDescent="0.25">
      <c r="D90" s="94">
        <v>16.5</v>
      </c>
      <c r="E90" s="94">
        <v>16.5</v>
      </c>
      <c r="G90" s="10" t="s">
        <v>51</v>
      </c>
    </row>
    <row r="91" spans="1:32" x14ac:dyDescent="0.25">
      <c r="D91" s="94">
        <v>22.25</v>
      </c>
      <c r="E91" s="94">
        <v>22.25</v>
      </c>
      <c r="G91" s="10" t="s">
        <v>52</v>
      </c>
    </row>
    <row r="92" spans="1:32" x14ac:dyDescent="0.25">
      <c r="D92" s="94"/>
      <c r="E92" s="94"/>
    </row>
  </sheetData>
  <mergeCells count="223">
    <mergeCell ref="Z83:Z86"/>
    <mergeCell ref="Z79:Z82"/>
    <mergeCell ref="Q83:Q86"/>
    <mergeCell ref="R83:R86"/>
    <mergeCell ref="S83:S86"/>
    <mergeCell ref="T83:T86"/>
    <mergeCell ref="U83:U86"/>
    <mergeCell ref="V83:V86"/>
    <mergeCell ref="W83:W86"/>
    <mergeCell ref="X83:X86"/>
    <mergeCell ref="Y83:Y86"/>
    <mergeCell ref="Z75:Z78"/>
    <mergeCell ref="Q79:Q82"/>
    <mergeCell ref="R79:R82"/>
    <mergeCell ref="S79:S82"/>
    <mergeCell ref="T79:T82"/>
    <mergeCell ref="U79:U82"/>
    <mergeCell ref="V79:V82"/>
    <mergeCell ref="W79:W82"/>
    <mergeCell ref="X79:X82"/>
    <mergeCell ref="Y79:Y82"/>
    <mergeCell ref="Z71:Z74"/>
    <mergeCell ref="Q75:Q78"/>
    <mergeCell ref="R75:R78"/>
    <mergeCell ref="S75:S78"/>
    <mergeCell ref="T75:T78"/>
    <mergeCell ref="U75:U78"/>
    <mergeCell ref="V75:V78"/>
    <mergeCell ref="W75:W78"/>
    <mergeCell ref="X75:X78"/>
    <mergeCell ref="Y75:Y78"/>
    <mergeCell ref="Z67:Z70"/>
    <mergeCell ref="Q71:Q74"/>
    <mergeCell ref="R71:R74"/>
    <mergeCell ref="S71:S74"/>
    <mergeCell ref="T71:T74"/>
    <mergeCell ref="U71:U74"/>
    <mergeCell ref="V71:V74"/>
    <mergeCell ref="W71:W74"/>
    <mergeCell ref="X71:X74"/>
    <mergeCell ref="Y71:Y74"/>
    <mergeCell ref="Z63:Z66"/>
    <mergeCell ref="Q67:Q70"/>
    <mergeCell ref="R67:R70"/>
    <mergeCell ref="S67:S70"/>
    <mergeCell ref="T67:T70"/>
    <mergeCell ref="U67:U70"/>
    <mergeCell ref="V67:V70"/>
    <mergeCell ref="W67:W70"/>
    <mergeCell ref="X67:X70"/>
    <mergeCell ref="Y67:Y70"/>
    <mergeCell ref="Z59:Z62"/>
    <mergeCell ref="Q63:Q66"/>
    <mergeCell ref="R63:R66"/>
    <mergeCell ref="S63:S66"/>
    <mergeCell ref="T63:T66"/>
    <mergeCell ref="U63:U66"/>
    <mergeCell ref="V63:V66"/>
    <mergeCell ref="W63:W66"/>
    <mergeCell ref="X63:X66"/>
    <mergeCell ref="Y63:Y66"/>
    <mergeCell ref="Z55:Z58"/>
    <mergeCell ref="Q59:Q62"/>
    <mergeCell ref="R59:R62"/>
    <mergeCell ref="S59:S62"/>
    <mergeCell ref="T59:T62"/>
    <mergeCell ref="U59:U62"/>
    <mergeCell ref="V59:V62"/>
    <mergeCell ref="W59:W62"/>
    <mergeCell ref="X59:X62"/>
    <mergeCell ref="Y59:Y62"/>
    <mergeCell ref="Z51:Z54"/>
    <mergeCell ref="Q55:Q58"/>
    <mergeCell ref="R55:R58"/>
    <mergeCell ref="S55:S58"/>
    <mergeCell ref="T55:T58"/>
    <mergeCell ref="U55:U58"/>
    <mergeCell ref="V55:V58"/>
    <mergeCell ref="W55:W58"/>
    <mergeCell ref="X55:X58"/>
    <mergeCell ref="Y55:Y58"/>
    <mergeCell ref="Z47:Z50"/>
    <mergeCell ref="Q51:Q54"/>
    <mergeCell ref="R51:R54"/>
    <mergeCell ref="S51:S54"/>
    <mergeCell ref="T51:T54"/>
    <mergeCell ref="U51:U54"/>
    <mergeCell ref="V51:V54"/>
    <mergeCell ref="W51:W54"/>
    <mergeCell ref="X51:X54"/>
    <mergeCell ref="Y51:Y54"/>
    <mergeCell ref="Z43:Z46"/>
    <mergeCell ref="Q47:Q50"/>
    <mergeCell ref="R47:R50"/>
    <mergeCell ref="S47:S50"/>
    <mergeCell ref="T47:T50"/>
    <mergeCell ref="U47:U50"/>
    <mergeCell ref="V47:V50"/>
    <mergeCell ref="W47:W50"/>
    <mergeCell ref="X47:X50"/>
    <mergeCell ref="Y47:Y50"/>
    <mergeCell ref="Z39:Z42"/>
    <mergeCell ref="Q43:Q46"/>
    <mergeCell ref="R43:R46"/>
    <mergeCell ref="S43:S46"/>
    <mergeCell ref="T43:T46"/>
    <mergeCell ref="U43:U46"/>
    <mergeCell ref="V43:V46"/>
    <mergeCell ref="W43:W46"/>
    <mergeCell ref="X43:X46"/>
    <mergeCell ref="Y43:Y46"/>
    <mergeCell ref="Z35:Z38"/>
    <mergeCell ref="Q39:Q42"/>
    <mergeCell ref="R39:R42"/>
    <mergeCell ref="S39:S42"/>
    <mergeCell ref="T39:T42"/>
    <mergeCell ref="U39:U42"/>
    <mergeCell ref="V39:V42"/>
    <mergeCell ref="W39:W42"/>
    <mergeCell ref="X39:X42"/>
    <mergeCell ref="Y39:Y42"/>
    <mergeCell ref="Z31:Z34"/>
    <mergeCell ref="Q35:Q38"/>
    <mergeCell ref="R35:R38"/>
    <mergeCell ref="S35:S38"/>
    <mergeCell ref="T35:T38"/>
    <mergeCell ref="U35:U38"/>
    <mergeCell ref="V35:V38"/>
    <mergeCell ref="W35:W38"/>
    <mergeCell ref="X35:X38"/>
    <mergeCell ref="Y35:Y38"/>
    <mergeCell ref="Z27:Z30"/>
    <mergeCell ref="Q31:Q34"/>
    <mergeCell ref="R31:R34"/>
    <mergeCell ref="S31:S34"/>
    <mergeCell ref="T31:T34"/>
    <mergeCell ref="U31:U34"/>
    <mergeCell ref="V31:V34"/>
    <mergeCell ref="W31:W34"/>
    <mergeCell ref="X31:X34"/>
    <mergeCell ref="Y31:Y34"/>
    <mergeCell ref="Z23:Z26"/>
    <mergeCell ref="Q27:Q30"/>
    <mergeCell ref="R27:R30"/>
    <mergeCell ref="S27:S30"/>
    <mergeCell ref="T27:T30"/>
    <mergeCell ref="U27:U30"/>
    <mergeCell ref="V27:V30"/>
    <mergeCell ref="W27:W30"/>
    <mergeCell ref="X27:X30"/>
    <mergeCell ref="Y27:Y30"/>
    <mergeCell ref="Z19:Z22"/>
    <mergeCell ref="Q23:Q26"/>
    <mergeCell ref="R23:R26"/>
    <mergeCell ref="S23:S26"/>
    <mergeCell ref="T23:T26"/>
    <mergeCell ref="U23:U26"/>
    <mergeCell ref="V23:V26"/>
    <mergeCell ref="W23:W26"/>
    <mergeCell ref="X23:X26"/>
    <mergeCell ref="Y23:Y26"/>
    <mergeCell ref="Z15:Z18"/>
    <mergeCell ref="Q19:Q22"/>
    <mergeCell ref="R19:R22"/>
    <mergeCell ref="S19:S22"/>
    <mergeCell ref="T19:T22"/>
    <mergeCell ref="U19:U22"/>
    <mergeCell ref="V19:V22"/>
    <mergeCell ref="W19:W22"/>
    <mergeCell ref="X19:X22"/>
    <mergeCell ref="Y19:Y22"/>
    <mergeCell ref="Z11:Z14"/>
    <mergeCell ref="Q15:Q18"/>
    <mergeCell ref="R15:R18"/>
    <mergeCell ref="S15:S18"/>
    <mergeCell ref="T15:T18"/>
    <mergeCell ref="U15:U18"/>
    <mergeCell ref="V15:V18"/>
    <mergeCell ref="W15:W18"/>
    <mergeCell ref="X15:X18"/>
    <mergeCell ref="Y15:Y18"/>
    <mergeCell ref="Z7:Z10"/>
    <mergeCell ref="Q11:Q14"/>
    <mergeCell ref="R11:R14"/>
    <mergeCell ref="S11:S14"/>
    <mergeCell ref="T11:T14"/>
    <mergeCell ref="U11:U14"/>
    <mergeCell ref="V11:V14"/>
    <mergeCell ref="W11:W14"/>
    <mergeCell ref="X11:X14"/>
    <mergeCell ref="Y11:Y14"/>
    <mergeCell ref="T7:T10"/>
    <mergeCell ref="U7:U10"/>
    <mergeCell ref="V7:V10"/>
    <mergeCell ref="W7:W10"/>
    <mergeCell ref="X7:X10"/>
    <mergeCell ref="Y7:Y10"/>
    <mergeCell ref="K4:L4"/>
    <mergeCell ref="M4:N4"/>
    <mergeCell ref="O4:P4"/>
    <mergeCell ref="Q7:Q10"/>
    <mergeCell ref="R7:R10"/>
    <mergeCell ref="S7:S10"/>
    <mergeCell ref="V2:V6"/>
    <mergeCell ref="W2:W6"/>
    <mergeCell ref="X2:X6"/>
    <mergeCell ref="Y2:Y6"/>
    <mergeCell ref="Z2:Z6"/>
    <mergeCell ref="B3:B6"/>
    <mergeCell ref="C4:D4"/>
    <mergeCell ref="E4:F4"/>
    <mergeCell ref="G4:H4"/>
    <mergeCell ref="I4:J4"/>
    <mergeCell ref="G1:H1"/>
    <mergeCell ref="J1:K1"/>
    <mergeCell ref="L1:P3"/>
    <mergeCell ref="V1:W1"/>
    <mergeCell ref="C2:D2"/>
    <mergeCell ref="Q2:Q6"/>
    <mergeCell ref="R2:R6"/>
    <mergeCell ref="S2:S6"/>
    <mergeCell ref="T2:T6"/>
    <mergeCell ref="U2:U6"/>
  </mergeCells>
  <conditionalFormatting sqref="C10">
    <cfRule type="cellIs" dxfId="2521" priority="2514" operator="equal">
      <formula>"mat"</formula>
    </cfRule>
    <cfRule type="cellIs" dxfId="2520" priority="2515" operator="equal">
      <formula>"mil"</formula>
    </cfRule>
    <cfRule type="cellIs" dxfId="2519" priority="2516" operator="equal">
      <formula>"jf"</formula>
    </cfRule>
    <cfRule type="cellIs" dxfId="2518" priority="2517" operator="equal">
      <formula>"mal"</formula>
    </cfRule>
    <cfRule type="cellIs" dxfId="2517" priority="2518" operator="equal">
      <formula>"hs"</formula>
    </cfRule>
    <cfRule type="cellIs" dxfId="2516" priority="2519" operator="equal">
      <formula>"vac"</formula>
    </cfRule>
    <cfRule type="cellIs" dxfId="2515" priority="2520" operator="equal">
      <formula>"acc"</formula>
    </cfRule>
    <cfRule type="cellIs" dxfId="2514" priority="2521" operator="equal">
      <formula>"congesp"</formula>
    </cfRule>
    <cfRule type="cellIs" dxfId="2513" priority="2522" operator="equal">
      <formula>"cours"</formula>
    </cfRule>
  </conditionalFormatting>
  <conditionalFormatting sqref="D10">
    <cfRule type="cellIs" dxfId="2512" priority="2505" operator="equal">
      <formula>"mat"</formula>
    </cfRule>
    <cfRule type="cellIs" dxfId="2511" priority="2506" operator="equal">
      <formula>"mil"</formula>
    </cfRule>
    <cfRule type="cellIs" dxfId="2510" priority="2507" operator="equal">
      <formula>"jf"</formula>
    </cfRule>
    <cfRule type="cellIs" dxfId="2509" priority="2508" operator="equal">
      <formula>"mal"</formula>
    </cfRule>
    <cfRule type="cellIs" dxfId="2508" priority="2509" operator="equal">
      <formula>"hs"</formula>
    </cfRule>
    <cfRule type="cellIs" dxfId="2507" priority="2510" operator="equal">
      <formula>"vac"</formula>
    </cfRule>
    <cfRule type="cellIs" dxfId="2506" priority="2511" operator="equal">
      <formula>"acc"</formula>
    </cfRule>
    <cfRule type="cellIs" dxfId="2505" priority="2512" operator="equal">
      <formula>"congesp"</formula>
    </cfRule>
    <cfRule type="cellIs" dxfId="2504" priority="2513" operator="equal">
      <formula>"cours"</formula>
    </cfRule>
  </conditionalFormatting>
  <conditionalFormatting sqref="E10">
    <cfRule type="cellIs" dxfId="2503" priority="2496" operator="equal">
      <formula>"mat"</formula>
    </cfRule>
    <cfRule type="cellIs" dxfId="2502" priority="2497" operator="equal">
      <formula>"mil"</formula>
    </cfRule>
    <cfRule type="cellIs" dxfId="2501" priority="2498" operator="equal">
      <formula>"jf"</formula>
    </cfRule>
    <cfRule type="cellIs" dxfId="2500" priority="2499" operator="equal">
      <formula>"mal"</formula>
    </cfRule>
    <cfRule type="cellIs" dxfId="2499" priority="2500" operator="equal">
      <formula>"hs"</formula>
    </cfRule>
    <cfRule type="cellIs" dxfId="2498" priority="2501" operator="equal">
      <formula>"vac"</formula>
    </cfRule>
    <cfRule type="cellIs" dxfId="2497" priority="2502" operator="equal">
      <formula>"acc"</formula>
    </cfRule>
    <cfRule type="cellIs" dxfId="2496" priority="2503" operator="equal">
      <formula>"congesp"</formula>
    </cfRule>
    <cfRule type="cellIs" dxfId="2495" priority="2504" operator="equal">
      <formula>"cours"</formula>
    </cfRule>
  </conditionalFormatting>
  <conditionalFormatting sqref="F10">
    <cfRule type="cellIs" dxfId="2494" priority="2487" operator="equal">
      <formula>"mat"</formula>
    </cfRule>
    <cfRule type="cellIs" dxfId="2493" priority="2488" operator="equal">
      <formula>"mil"</formula>
    </cfRule>
    <cfRule type="cellIs" dxfId="2492" priority="2489" operator="equal">
      <formula>"jf"</formula>
    </cfRule>
    <cfRule type="cellIs" dxfId="2491" priority="2490" operator="equal">
      <formula>"mal"</formula>
    </cfRule>
    <cfRule type="cellIs" dxfId="2490" priority="2491" operator="equal">
      <formula>"hs"</formula>
    </cfRule>
    <cfRule type="cellIs" dxfId="2489" priority="2492" operator="equal">
      <formula>"vac"</formula>
    </cfRule>
    <cfRule type="cellIs" dxfId="2488" priority="2493" operator="equal">
      <formula>"acc"</formula>
    </cfRule>
    <cfRule type="cellIs" dxfId="2487" priority="2494" operator="equal">
      <formula>"congesp"</formula>
    </cfRule>
    <cfRule type="cellIs" dxfId="2486" priority="2495" operator="equal">
      <formula>"cours"</formula>
    </cfRule>
  </conditionalFormatting>
  <conditionalFormatting sqref="G10">
    <cfRule type="cellIs" dxfId="2485" priority="2478" operator="equal">
      <formula>"mat"</formula>
    </cfRule>
    <cfRule type="cellIs" dxfId="2484" priority="2479" operator="equal">
      <formula>"mil"</formula>
    </cfRule>
    <cfRule type="cellIs" dxfId="2483" priority="2480" operator="equal">
      <formula>"jf"</formula>
    </cfRule>
    <cfRule type="cellIs" dxfId="2482" priority="2481" operator="equal">
      <formula>"mal"</formula>
    </cfRule>
    <cfRule type="cellIs" dxfId="2481" priority="2482" operator="equal">
      <formula>"hs"</formula>
    </cfRule>
    <cfRule type="cellIs" dxfId="2480" priority="2483" operator="equal">
      <formula>"vac"</formula>
    </cfRule>
    <cfRule type="cellIs" dxfId="2479" priority="2484" operator="equal">
      <formula>"acc"</formula>
    </cfRule>
    <cfRule type="cellIs" dxfId="2478" priority="2485" operator="equal">
      <formula>"congesp"</formula>
    </cfRule>
    <cfRule type="cellIs" dxfId="2477" priority="2486" operator="equal">
      <formula>"cours"</formula>
    </cfRule>
  </conditionalFormatting>
  <conditionalFormatting sqref="H10">
    <cfRule type="cellIs" dxfId="2476" priority="2469" operator="equal">
      <formula>"mat"</formula>
    </cfRule>
    <cfRule type="cellIs" dxfId="2475" priority="2470" operator="equal">
      <formula>"mil"</formula>
    </cfRule>
    <cfRule type="cellIs" dxfId="2474" priority="2471" operator="equal">
      <formula>"jf"</formula>
    </cfRule>
    <cfRule type="cellIs" dxfId="2473" priority="2472" operator="equal">
      <formula>"mal"</formula>
    </cfRule>
    <cfRule type="cellIs" dxfId="2472" priority="2473" operator="equal">
      <formula>"hs"</formula>
    </cfRule>
    <cfRule type="cellIs" dxfId="2471" priority="2474" operator="equal">
      <formula>"vac"</formula>
    </cfRule>
    <cfRule type="cellIs" dxfId="2470" priority="2475" operator="equal">
      <formula>"acc"</formula>
    </cfRule>
    <cfRule type="cellIs" dxfId="2469" priority="2476" operator="equal">
      <formula>"congesp"</formula>
    </cfRule>
    <cfRule type="cellIs" dxfId="2468" priority="2477" operator="equal">
      <formula>"cours"</formula>
    </cfRule>
  </conditionalFormatting>
  <conditionalFormatting sqref="I10">
    <cfRule type="cellIs" dxfId="2467" priority="2460" operator="equal">
      <formula>"mat"</formula>
    </cfRule>
    <cfRule type="cellIs" dxfId="2466" priority="2461" operator="equal">
      <formula>"mil"</formula>
    </cfRule>
    <cfRule type="cellIs" dxfId="2465" priority="2462" operator="equal">
      <formula>"jf"</formula>
    </cfRule>
    <cfRule type="cellIs" dxfId="2464" priority="2463" operator="equal">
      <formula>"mal"</formula>
    </cfRule>
    <cfRule type="cellIs" dxfId="2463" priority="2464" operator="equal">
      <formula>"hs"</formula>
    </cfRule>
    <cfRule type="cellIs" dxfId="2462" priority="2465" operator="equal">
      <formula>"vac"</formula>
    </cfRule>
    <cfRule type="cellIs" dxfId="2461" priority="2466" operator="equal">
      <formula>"acc"</formula>
    </cfRule>
    <cfRule type="cellIs" dxfId="2460" priority="2467" operator="equal">
      <formula>"congesp"</formula>
    </cfRule>
    <cfRule type="cellIs" dxfId="2459" priority="2468" operator="equal">
      <formula>"cours"</formula>
    </cfRule>
  </conditionalFormatting>
  <conditionalFormatting sqref="J10">
    <cfRule type="cellIs" dxfId="2458" priority="2451" operator="equal">
      <formula>"mat"</formula>
    </cfRule>
    <cfRule type="cellIs" dxfId="2457" priority="2452" operator="equal">
      <formula>"mil"</formula>
    </cfRule>
    <cfRule type="cellIs" dxfId="2456" priority="2453" operator="equal">
      <formula>"jf"</formula>
    </cfRule>
    <cfRule type="cellIs" dxfId="2455" priority="2454" operator="equal">
      <formula>"mal"</formula>
    </cfRule>
    <cfRule type="cellIs" dxfId="2454" priority="2455" operator="equal">
      <formula>"hs"</formula>
    </cfRule>
    <cfRule type="cellIs" dxfId="2453" priority="2456" operator="equal">
      <formula>"vac"</formula>
    </cfRule>
    <cfRule type="cellIs" dxfId="2452" priority="2457" operator="equal">
      <formula>"acc"</formula>
    </cfRule>
    <cfRule type="cellIs" dxfId="2451" priority="2458" operator="equal">
      <formula>"congesp"</formula>
    </cfRule>
    <cfRule type="cellIs" dxfId="2450" priority="2459" operator="equal">
      <formula>"cours"</formula>
    </cfRule>
  </conditionalFormatting>
  <conditionalFormatting sqref="K10">
    <cfRule type="cellIs" dxfId="2449" priority="2442" operator="equal">
      <formula>"mat"</formula>
    </cfRule>
    <cfRule type="cellIs" dxfId="2448" priority="2443" operator="equal">
      <formula>"mil"</formula>
    </cfRule>
    <cfRule type="cellIs" dxfId="2447" priority="2444" operator="equal">
      <formula>"jf"</formula>
    </cfRule>
    <cfRule type="cellIs" dxfId="2446" priority="2445" operator="equal">
      <formula>"mal"</formula>
    </cfRule>
    <cfRule type="cellIs" dxfId="2445" priority="2446" operator="equal">
      <formula>"hs"</formula>
    </cfRule>
    <cfRule type="cellIs" dxfId="2444" priority="2447" operator="equal">
      <formula>"vac"</formula>
    </cfRule>
    <cfRule type="cellIs" dxfId="2443" priority="2448" operator="equal">
      <formula>"acc"</formula>
    </cfRule>
    <cfRule type="cellIs" dxfId="2442" priority="2449" operator="equal">
      <formula>"congesp"</formula>
    </cfRule>
    <cfRule type="cellIs" dxfId="2441" priority="2450" operator="equal">
      <formula>"cours"</formula>
    </cfRule>
  </conditionalFormatting>
  <conditionalFormatting sqref="L10">
    <cfRule type="cellIs" dxfId="2440" priority="2433" operator="equal">
      <formula>"mat"</formula>
    </cfRule>
    <cfRule type="cellIs" dxfId="2439" priority="2434" operator="equal">
      <formula>"mil"</formula>
    </cfRule>
    <cfRule type="cellIs" dxfId="2438" priority="2435" operator="equal">
      <formula>"jf"</formula>
    </cfRule>
    <cfRule type="cellIs" dxfId="2437" priority="2436" operator="equal">
      <formula>"mal"</formula>
    </cfRule>
    <cfRule type="cellIs" dxfId="2436" priority="2437" operator="equal">
      <formula>"hs"</formula>
    </cfRule>
    <cfRule type="cellIs" dxfId="2435" priority="2438" operator="equal">
      <formula>"vac"</formula>
    </cfRule>
    <cfRule type="cellIs" dxfId="2434" priority="2439" operator="equal">
      <formula>"acc"</formula>
    </cfRule>
    <cfRule type="cellIs" dxfId="2433" priority="2440" operator="equal">
      <formula>"congesp"</formula>
    </cfRule>
    <cfRule type="cellIs" dxfId="2432" priority="2441" operator="equal">
      <formula>"cours"</formula>
    </cfRule>
  </conditionalFormatting>
  <conditionalFormatting sqref="M10">
    <cfRule type="cellIs" dxfId="2431" priority="2424" operator="equal">
      <formula>"mat"</formula>
    </cfRule>
    <cfRule type="cellIs" dxfId="2430" priority="2425" operator="equal">
      <formula>"mil"</formula>
    </cfRule>
    <cfRule type="cellIs" dxfId="2429" priority="2426" operator="equal">
      <formula>"jf"</formula>
    </cfRule>
    <cfRule type="cellIs" dxfId="2428" priority="2427" operator="equal">
      <formula>"mal"</formula>
    </cfRule>
    <cfRule type="cellIs" dxfId="2427" priority="2428" operator="equal">
      <formula>"hs"</formula>
    </cfRule>
    <cfRule type="cellIs" dxfId="2426" priority="2429" operator="equal">
      <formula>"vac"</formula>
    </cfRule>
    <cfRule type="cellIs" dxfId="2425" priority="2430" operator="equal">
      <formula>"acc"</formula>
    </cfRule>
    <cfRule type="cellIs" dxfId="2424" priority="2431" operator="equal">
      <formula>"congesp"</formula>
    </cfRule>
    <cfRule type="cellIs" dxfId="2423" priority="2432" operator="equal">
      <formula>"cours"</formula>
    </cfRule>
  </conditionalFormatting>
  <conditionalFormatting sqref="N10">
    <cfRule type="cellIs" dxfId="2422" priority="2415" operator="equal">
      <formula>"mat"</formula>
    </cfRule>
    <cfRule type="cellIs" dxfId="2421" priority="2416" operator="equal">
      <formula>"mil"</formula>
    </cfRule>
    <cfRule type="cellIs" dxfId="2420" priority="2417" operator="equal">
      <formula>"jf"</formula>
    </cfRule>
    <cfRule type="cellIs" dxfId="2419" priority="2418" operator="equal">
      <formula>"mal"</formula>
    </cfRule>
    <cfRule type="cellIs" dxfId="2418" priority="2419" operator="equal">
      <formula>"hs"</formula>
    </cfRule>
    <cfRule type="cellIs" dxfId="2417" priority="2420" operator="equal">
      <formula>"vac"</formula>
    </cfRule>
    <cfRule type="cellIs" dxfId="2416" priority="2421" operator="equal">
      <formula>"acc"</formula>
    </cfRule>
    <cfRule type="cellIs" dxfId="2415" priority="2422" operator="equal">
      <formula>"congesp"</formula>
    </cfRule>
    <cfRule type="cellIs" dxfId="2414" priority="2423" operator="equal">
      <formula>"cours"</formula>
    </cfRule>
  </conditionalFormatting>
  <conditionalFormatting sqref="O10">
    <cfRule type="cellIs" dxfId="2413" priority="2406" operator="equal">
      <formula>"mat"</formula>
    </cfRule>
    <cfRule type="cellIs" dxfId="2412" priority="2407" operator="equal">
      <formula>"mil"</formula>
    </cfRule>
    <cfRule type="cellIs" dxfId="2411" priority="2408" operator="equal">
      <formula>"jf"</formula>
    </cfRule>
    <cfRule type="cellIs" dxfId="2410" priority="2409" operator="equal">
      <formula>"mal"</formula>
    </cfRule>
    <cfRule type="cellIs" dxfId="2409" priority="2410" operator="equal">
      <formula>"hs"</formula>
    </cfRule>
    <cfRule type="cellIs" dxfId="2408" priority="2411" operator="equal">
      <formula>"vac"</formula>
    </cfRule>
    <cfRule type="cellIs" dxfId="2407" priority="2412" operator="equal">
      <formula>"acc"</formula>
    </cfRule>
    <cfRule type="cellIs" dxfId="2406" priority="2413" operator="equal">
      <formula>"congesp"</formula>
    </cfRule>
    <cfRule type="cellIs" dxfId="2405" priority="2414" operator="equal">
      <formula>"cours"</formula>
    </cfRule>
  </conditionalFormatting>
  <conditionalFormatting sqref="P10">
    <cfRule type="cellIs" dxfId="2404" priority="2397" operator="equal">
      <formula>"mat"</formula>
    </cfRule>
    <cfRule type="cellIs" dxfId="2403" priority="2398" operator="equal">
      <formula>"mil"</formula>
    </cfRule>
    <cfRule type="cellIs" dxfId="2402" priority="2399" operator="equal">
      <formula>"jf"</formula>
    </cfRule>
    <cfRule type="cellIs" dxfId="2401" priority="2400" operator="equal">
      <formula>"mal"</formula>
    </cfRule>
    <cfRule type="cellIs" dxfId="2400" priority="2401" operator="equal">
      <formula>"hs"</formula>
    </cfRule>
    <cfRule type="cellIs" dxfId="2399" priority="2402" operator="equal">
      <formula>"vac"</formula>
    </cfRule>
    <cfRule type="cellIs" dxfId="2398" priority="2403" operator="equal">
      <formula>"acc"</formula>
    </cfRule>
    <cfRule type="cellIs" dxfId="2397" priority="2404" operator="equal">
      <formula>"congesp"</formula>
    </cfRule>
    <cfRule type="cellIs" dxfId="2396" priority="2405" operator="equal">
      <formula>"cours"</formula>
    </cfRule>
  </conditionalFormatting>
  <conditionalFormatting sqref="C14">
    <cfRule type="cellIs" dxfId="2395" priority="2388" operator="equal">
      <formula>"mat"</formula>
    </cfRule>
    <cfRule type="cellIs" dxfId="2394" priority="2389" operator="equal">
      <formula>"mil"</formula>
    </cfRule>
    <cfRule type="cellIs" dxfId="2393" priority="2390" operator="equal">
      <formula>"jf"</formula>
    </cfRule>
    <cfRule type="cellIs" dxfId="2392" priority="2391" operator="equal">
      <formula>"mal"</formula>
    </cfRule>
    <cfRule type="cellIs" dxfId="2391" priority="2392" operator="equal">
      <formula>"hs"</formula>
    </cfRule>
    <cfRule type="cellIs" dxfId="2390" priority="2393" operator="equal">
      <formula>"vac"</formula>
    </cfRule>
    <cfRule type="cellIs" dxfId="2389" priority="2394" operator="equal">
      <formula>"acc"</formula>
    </cfRule>
    <cfRule type="cellIs" dxfId="2388" priority="2395" operator="equal">
      <formula>"congesp"</formula>
    </cfRule>
    <cfRule type="cellIs" dxfId="2387" priority="2396" operator="equal">
      <formula>"cours"</formula>
    </cfRule>
  </conditionalFormatting>
  <conditionalFormatting sqref="D14">
    <cfRule type="cellIs" dxfId="2386" priority="2379" operator="equal">
      <formula>"mat"</formula>
    </cfRule>
    <cfRule type="cellIs" dxfId="2385" priority="2380" operator="equal">
      <formula>"mil"</formula>
    </cfRule>
    <cfRule type="cellIs" dxfId="2384" priority="2381" operator="equal">
      <formula>"jf"</formula>
    </cfRule>
    <cfRule type="cellIs" dxfId="2383" priority="2382" operator="equal">
      <formula>"mal"</formula>
    </cfRule>
    <cfRule type="cellIs" dxfId="2382" priority="2383" operator="equal">
      <formula>"hs"</formula>
    </cfRule>
    <cfRule type="cellIs" dxfId="2381" priority="2384" operator="equal">
      <formula>"vac"</formula>
    </cfRule>
    <cfRule type="cellIs" dxfId="2380" priority="2385" operator="equal">
      <formula>"acc"</formula>
    </cfRule>
    <cfRule type="cellIs" dxfId="2379" priority="2386" operator="equal">
      <formula>"congesp"</formula>
    </cfRule>
    <cfRule type="cellIs" dxfId="2378" priority="2387" operator="equal">
      <formula>"cours"</formula>
    </cfRule>
  </conditionalFormatting>
  <conditionalFormatting sqref="E14">
    <cfRule type="cellIs" dxfId="2377" priority="2370" operator="equal">
      <formula>"mat"</formula>
    </cfRule>
    <cfRule type="cellIs" dxfId="2376" priority="2371" operator="equal">
      <formula>"mil"</formula>
    </cfRule>
    <cfRule type="cellIs" dxfId="2375" priority="2372" operator="equal">
      <formula>"jf"</formula>
    </cfRule>
    <cfRule type="cellIs" dxfId="2374" priority="2373" operator="equal">
      <formula>"mal"</formula>
    </cfRule>
    <cfRule type="cellIs" dxfId="2373" priority="2374" operator="equal">
      <formula>"hs"</formula>
    </cfRule>
    <cfRule type="cellIs" dxfId="2372" priority="2375" operator="equal">
      <formula>"vac"</formula>
    </cfRule>
    <cfRule type="cellIs" dxfId="2371" priority="2376" operator="equal">
      <formula>"acc"</formula>
    </cfRule>
    <cfRule type="cellIs" dxfId="2370" priority="2377" operator="equal">
      <formula>"congesp"</formula>
    </cfRule>
    <cfRule type="cellIs" dxfId="2369" priority="2378" operator="equal">
      <formula>"cours"</formula>
    </cfRule>
  </conditionalFormatting>
  <conditionalFormatting sqref="F14">
    <cfRule type="cellIs" dxfId="2368" priority="2361" operator="equal">
      <formula>"mat"</formula>
    </cfRule>
    <cfRule type="cellIs" dxfId="2367" priority="2362" operator="equal">
      <formula>"mil"</formula>
    </cfRule>
    <cfRule type="cellIs" dxfId="2366" priority="2363" operator="equal">
      <formula>"jf"</formula>
    </cfRule>
    <cfRule type="cellIs" dxfId="2365" priority="2364" operator="equal">
      <formula>"mal"</formula>
    </cfRule>
    <cfRule type="cellIs" dxfId="2364" priority="2365" operator="equal">
      <formula>"hs"</formula>
    </cfRule>
    <cfRule type="cellIs" dxfId="2363" priority="2366" operator="equal">
      <formula>"vac"</formula>
    </cfRule>
    <cfRule type="cellIs" dxfId="2362" priority="2367" operator="equal">
      <formula>"acc"</formula>
    </cfRule>
    <cfRule type="cellIs" dxfId="2361" priority="2368" operator="equal">
      <formula>"congesp"</formula>
    </cfRule>
    <cfRule type="cellIs" dxfId="2360" priority="2369" operator="equal">
      <formula>"cours"</formula>
    </cfRule>
  </conditionalFormatting>
  <conditionalFormatting sqref="G14">
    <cfRule type="cellIs" dxfId="2359" priority="2352" operator="equal">
      <formula>"mat"</formula>
    </cfRule>
    <cfRule type="cellIs" dxfId="2358" priority="2353" operator="equal">
      <formula>"mil"</formula>
    </cfRule>
    <cfRule type="cellIs" dxfId="2357" priority="2354" operator="equal">
      <formula>"jf"</formula>
    </cfRule>
    <cfRule type="cellIs" dxfId="2356" priority="2355" operator="equal">
      <formula>"mal"</formula>
    </cfRule>
    <cfRule type="cellIs" dxfId="2355" priority="2356" operator="equal">
      <formula>"hs"</formula>
    </cfRule>
    <cfRule type="cellIs" dxfId="2354" priority="2357" operator="equal">
      <formula>"vac"</formula>
    </cfRule>
    <cfRule type="cellIs" dxfId="2353" priority="2358" operator="equal">
      <formula>"acc"</formula>
    </cfRule>
    <cfRule type="cellIs" dxfId="2352" priority="2359" operator="equal">
      <formula>"congesp"</formula>
    </cfRule>
    <cfRule type="cellIs" dxfId="2351" priority="2360" operator="equal">
      <formula>"cours"</formula>
    </cfRule>
  </conditionalFormatting>
  <conditionalFormatting sqref="H14">
    <cfRule type="cellIs" dxfId="2350" priority="2343" operator="equal">
      <formula>"mat"</formula>
    </cfRule>
    <cfRule type="cellIs" dxfId="2349" priority="2344" operator="equal">
      <formula>"mil"</formula>
    </cfRule>
    <cfRule type="cellIs" dxfId="2348" priority="2345" operator="equal">
      <formula>"jf"</formula>
    </cfRule>
    <cfRule type="cellIs" dxfId="2347" priority="2346" operator="equal">
      <formula>"mal"</formula>
    </cfRule>
    <cfRule type="cellIs" dxfId="2346" priority="2347" operator="equal">
      <formula>"hs"</formula>
    </cfRule>
    <cfRule type="cellIs" dxfId="2345" priority="2348" operator="equal">
      <formula>"vac"</formula>
    </cfRule>
    <cfRule type="cellIs" dxfId="2344" priority="2349" operator="equal">
      <formula>"acc"</formula>
    </cfRule>
    <cfRule type="cellIs" dxfId="2343" priority="2350" operator="equal">
      <formula>"congesp"</formula>
    </cfRule>
    <cfRule type="cellIs" dxfId="2342" priority="2351" operator="equal">
      <formula>"cours"</formula>
    </cfRule>
  </conditionalFormatting>
  <conditionalFormatting sqref="I14">
    <cfRule type="cellIs" dxfId="2341" priority="2334" operator="equal">
      <formula>"mat"</formula>
    </cfRule>
    <cfRule type="cellIs" dxfId="2340" priority="2335" operator="equal">
      <formula>"mil"</formula>
    </cfRule>
    <cfRule type="cellIs" dxfId="2339" priority="2336" operator="equal">
      <formula>"jf"</formula>
    </cfRule>
    <cfRule type="cellIs" dxfId="2338" priority="2337" operator="equal">
      <formula>"mal"</formula>
    </cfRule>
    <cfRule type="cellIs" dxfId="2337" priority="2338" operator="equal">
      <formula>"hs"</formula>
    </cfRule>
    <cfRule type="cellIs" dxfId="2336" priority="2339" operator="equal">
      <formula>"vac"</formula>
    </cfRule>
    <cfRule type="cellIs" dxfId="2335" priority="2340" operator="equal">
      <formula>"acc"</formula>
    </cfRule>
    <cfRule type="cellIs" dxfId="2334" priority="2341" operator="equal">
      <formula>"congesp"</formula>
    </cfRule>
    <cfRule type="cellIs" dxfId="2333" priority="2342" operator="equal">
      <formula>"cours"</formula>
    </cfRule>
  </conditionalFormatting>
  <conditionalFormatting sqref="J14">
    <cfRule type="cellIs" dxfId="2332" priority="2325" operator="equal">
      <formula>"mat"</formula>
    </cfRule>
    <cfRule type="cellIs" dxfId="2331" priority="2326" operator="equal">
      <formula>"mil"</formula>
    </cfRule>
    <cfRule type="cellIs" dxfId="2330" priority="2327" operator="equal">
      <formula>"jf"</formula>
    </cfRule>
    <cfRule type="cellIs" dxfId="2329" priority="2328" operator="equal">
      <formula>"mal"</formula>
    </cfRule>
    <cfRule type="cellIs" dxfId="2328" priority="2329" operator="equal">
      <formula>"hs"</formula>
    </cfRule>
    <cfRule type="cellIs" dxfId="2327" priority="2330" operator="equal">
      <formula>"vac"</formula>
    </cfRule>
    <cfRule type="cellIs" dxfId="2326" priority="2331" operator="equal">
      <formula>"acc"</formula>
    </cfRule>
    <cfRule type="cellIs" dxfId="2325" priority="2332" operator="equal">
      <formula>"congesp"</formula>
    </cfRule>
    <cfRule type="cellIs" dxfId="2324" priority="2333" operator="equal">
      <formula>"cours"</formula>
    </cfRule>
  </conditionalFormatting>
  <conditionalFormatting sqref="K14">
    <cfRule type="cellIs" dxfId="2323" priority="2316" operator="equal">
      <formula>"mat"</formula>
    </cfRule>
    <cfRule type="cellIs" dxfId="2322" priority="2317" operator="equal">
      <formula>"mil"</formula>
    </cfRule>
    <cfRule type="cellIs" dxfId="2321" priority="2318" operator="equal">
      <formula>"jf"</formula>
    </cfRule>
    <cfRule type="cellIs" dxfId="2320" priority="2319" operator="equal">
      <formula>"mal"</formula>
    </cfRule>
    <cfRule type="cellIs" dxfId="2319" priority="2320" operator="equal">
      <formula>"hs"</formula>
    </cfRule>
    <cfRule type="cellIs" dxfId="2318" priority="2321" operator="equal">
      <formula>"vac"</formula>
    </cfRule>
    <cfRule type="cellIs" dxfId="2317" priority="2322" operator="equal">
      <formula>"acc"</formula>
    </cfRule>
    <cfRule type="cellIs" dxfId="2316" priority="2323" operator="equal">
      <formula>"congesp"</formula>
    </cfRule>
    <cfRule type="cellIs" dxfId="2315" priority="2324" operator="equal">
      <formula>"cours"</formula>
    </cfRule>
  </conditionalFormatting>
  <conditionalFormatting sqref="L14">
    <cfRule type="cellIs" dxfId="2314" priority="2307" operator="equal">
      <formula>"mat"</formula>
    </cfRule>
    <cfRule type="cellIs" dxfId="2313" priority="2308" operator="equal">
      <formula>"mil"</formula>
    </cfRule>
    <cfRule type="cellIs" dxfId="2312" priority="2309" operator="equal">
      <formula>"jf"</formula>
    </cfRule>
    <cfRule type="cellIs" dxfId="2311" priority="2310" operator="equal">
      <formula>"mal"</formula>
    </cfRule>
    <cfRule type="cellIs" dxfId="2310" priority="2311" operator="equal">
      <formula>"hs"</formula>
    </cfRule>
    <cfRule type="cellIs" dxfId="2309" priority="2312" operator="equal">
      <formula>"vac"</formula>
    </cfRule>
    <cfRule type="cellIs" dxfId="2308" priority="2313" operator="equal">
      <formula>"acc"</formula>
    </cfRule>
    <cfRule type="cellIs" dxfId="2307" priority="2314" operator="equal">
      <formula>"congesp"</formula>
    </cfRule>
    <cfRule type="cellIs" dxfId="2306" priority="2315" operator="equal">
      <formula>"cours"</formula>
    </cfRule>
  </conditionalFormatting>
  <conditionalFormatting sqref="M14">
    <cfRule type="cellIs" dxfId="2305" priority="2298" operator="equal">
      <formula>"mat"</formula>
    </cfRule>
    <cfRule type="cellIs" dxfId="2304" priority="2299" operator="equal">
      <formula>"mil"</formula>
    </cfRule>
    <cfRule type="cellIs" dxfId="2303" priority="2300" operator="equal">
      <formula>"jf"</formula>
    </cfRule>
    <cfRule type="cellIs" dxfId="2302" priority="2301" operator="equal">
      <formula>"mal"</formula>
    </cfRule>
    <cfRule type="cellIs" dxfId="2301" priority="2302" operator="equal">
      <formula>"hs"</formula>
    </cfRule>
    <cfRule type="cellIs" dxfId="2300" priority="2303" operator="equal">
      <formula>"vac"</formula>
    </cfRule>
    <cfRule type="cellIs" dxfId="2299" priority="2304" operator="equal">
      <formula>"acc"</formula>
    </cfRule>
    <cfRule type="cellIs" dxfId="2298" priority="2305" operator="equal">
      <formula>"congesp"</formula>
    </cfRule>
    <cfRule type="cellIs" dxfId="2297" priority="2306" operator="equal">
      <formula>"cours"</formula>
    </cfRule>
  </conditionalFormatting>
  <conditionalFormatting sqref="N14">
    <cfRule type="cellIs" dxfId="2296" priority="2289" operator="equal">
      <formula>"mat"</formula>
    </cfRule>
    <cfRule type="cellIs" dxfId="2295" priority="2290" operator="equal">
      <formula>"mil"</formula>
    </cfRule>
    <cfRule type="cellIs" dxfId="2294" priority="2291" operator="equal">
      <formula>"jf"</formula>
    </cfRule>
    <cfRule type="cellIs" dxfId="2293" priority="2292" operator="equal">
      <formula>"mal"</formula>
    </cfRule>
    <cfRule type="cellIs" dxfId="2292" priority="2293" operator="equal">
      <formula>"hs"</formula>
    </cfRule>
    <cfRule type="cellIs" dxfId="2291" priority="2294" operator="equal">
      <formula>"vac"</formula>
    </cfRule>
    <cfRule type="cellIs" dxfId="2290" priority="2295" operator="equal">
      <formula>"acc"</formula>
    </cfRule>
    <cfRule type="cellIs" dxfId="2289" priority="2296" operator="equal">
      <formula>"congesp"</formula>
    </cfRule>
    <cfRule type="cellIs" dxfId="2288" priority="2297" operator="equal">
      <formula>"cours"</formula>
    </cfRule>
  </conditionalFormatting>
  <conditionalFormatting sqref="O14">
    <cfRule type="cellIs" dxfId="2287" priority="2280" operator="equal">
      <formula>"mat"</formula>
    </cfRule>
    <cfRule type="cellIs" dxfId="2286" priority="2281" operator="equal">
      <formula>"mil"</formula>
    </cfRule>
    <cfRule type="cellIs" dxfId="2285" priority="2282" operator="equal">
      <formula>"jf"</formula>
    </cfRule>
    <cfRule type="cellIs" dxfId="2284" priority="2283" operator="equal">
      <formula>"mal"</formula>
    </cfRule>
    <cfRule type="cellIs" dxfId="2283" priority="2284" operator="equal">
      <formula>"hs"</formula>
    </cfRule>
    <cfRule type="cellIs" dxfId="2282" priority="2285" operator="equal">
      <formula>"vac"</formula>
    </cfRule>
    <cfRule type="cellIs" dxfId="2281" priority="2286" operator="equal">
      <formula>"acc"</formula>
    </cfRule>
    <cfRule type="cellIs" dxfId="2280" priority="2287" operator="equal">
      <formula>"congesp"</formula>
    </cfRule>
    <cfRule type="cellIs" dxfId="2279" priority="2288" operator="equal">
      <formula>"cours"</formula>
    </cfRule>
  </conditionalFormatting>
  <conditionalFormatting sqref="P14">
    <cfRule type="cellIs" dxfId="2278" priority="2271" operator="equal">
      <formula>"mat"</formula>
    </cfRule>
    <cfRule type="cellIs" dxfId="2277" priority="2272" operator="equal">
      <formula>"mil"</formula>
    </cfRule>
    <cfRule type="cellIs" dxfId="2276" priority="2273" operator="equal">
      <formula>"jf"</formula>
    </cfRule>
    <cfRule type="cellIs" dxfId="2275" priority="2274" operator="equal">
      <formula>"mal"</formula>
    </cfRule>
    <cfRule type="cellIs" dxfId="2274" priority="2275" operator="equal">
      <formula>"hs"</formula>
    </cfRule>
    <cfRule type="cellIs" dxfId="2273" priority="2276" operator="equal">
      <formula>"vac"</formula>
    </cfRule>
    <cfRule type="cellIs" dxfId="2272" priority="2277" operator="equal">
      <formula>"acc"</formula>
    </cfRule>
    <cfRule type="cellIs" dxfId="2271" priority="2278" operator="equal">
      <formula>"congesp"</formula>
    </cfRule>
    <cfRule type="cellIs" dxfId="2270" priority="2279" operator="equal">
      <formula>"cours"</formula>
    </cfRule>
  </conditionalFormatting>
  <conditionalFormatting sqref="C18">
    <cfRule type="cellIs" dxfId="2269" priority="2262" operator="equal">
      <formula>"mat"</formula>
    </cfRule>
    <cfRule type="cellIs" dxfId="2268" priority="2263" operator="equal">
      <formula>"mil"</formula>
    </cfRule>
    <cfRule type="cellIs" dxfId="2267" priority="2264" operator="equal">
      <formula>"jf"</formula>
    </cfRule>
    <cfRule type="cellIs" dxfId="2266" priority="2265" operator="equal">
      <formula>"mal"</formula>
    </cfRule>
    <cfRule type="cellIs" dxfId="2265" priority="2266" operator="equal">
      <formula>"hs"</formula>
    </cfRule>
    <cfRule type="cellIs" dxfId="2264" priority="2267" operator="equal">
      <formula>"vac"</formula>
    </cfRule>
    <cfRule type="cellIs" dxfId="2263" priority="2268" operator="equal">
      <formula>"acc"</formula>
    </cfRule>
    <cfRule type="cellIs" dxfId="2262" priority="2269" operator="equal">
      <formula>"congesp"</formula>
    </cfRule>
    <cfRule type="cellIs" dxfId="2261" priority="2270" operator="equal">
      <formula>"cours"</formula>
    </cfRule>
  </conditionalFormatting>
  <conditionalFormatting sqref="D18">
    <cfRule type="cellIs" dxfId="2260" priority="2253" operator="equal">
      <formula>"mat"</formula>
    </cfRule>
    <cfRule type="cellIs" dxfId="2259" priority="2254" operator="equal">
      <formula>"mil"</formula>
    </cfRule>
    <cfRule type="cellIs" dxfId="2258" priority="2255" operator="equal">
      <formula>"jf"</formula>
    </cfRule>
    <cfRule type="cellIs" dxfId="2257" priority="2256" operator="equal">
      <formula>"mal"</formula>
    </cfRule>
    <cfRule type="cellIs" dxfId="2256" priority="2257" operator="equal">
      <formula>"hs"</formula>
    </cfRule>
    <cfRule type="cellIs" dxfId="2255" priority="2258" operator="equal">
      <formula>"vac"</formula>
    </cfRule>
    <cfRule type="cellIs" dxfId="2254" priority="2259" operator="equal">
      <formula>"acc"</formula>
    </cfRule>
    <cfRule type="cellIs" dxfId="2253" priority="2260" operator="equal">
      <formula>"congesp"</formula>
    </cfRule>
    <cfRule type="cellIs" dxfId="2252" priority="2261" operator="equal">
      <formula>"cours"</formula>
    </cfRule>
  </conditionalFormatting>
  <conditionalFormatting sqref="E18">
    <cfRule type="cellIs" dxfId="2251" priority="2244" operator="equal">
      <formula>"mat"</formula>
    </cfRule>
    <cfRule type="cellIs" dxfId="2250" priority="2245" operator="equal">
      <formula>"mil"</formula>
    </cfRule>
    <cfRule type="cellIs" dxfId="2249" priority="2246" operator="equal">
      <formula>"jf"</formula>
    </cfRule>
    <cfRule type="cellIs" dxfId="2248" priority="2247" operator="equal">
      <formula>"mal"</formula>
    </cfRule>
    <cfRule type="cellIs" dxfId="2247" priority="2248" operator="equal">
      <formula>"hs"</formula>
    </cfRule>
    <cfRule type="cellIs" dxfId="2246" priority="2249" operator="equal">
      <formula>"vac"</formula>
    </cfRule>
    <cfRule type="cellIs" dxfId="2245" priority="2250" operator="equal">
      <formula>"acc"</formula>
    </cfRule>
    <cfRule type="cellIs" dxfId="2244" priority="2251" operator="equal">
      <formula>"congesp"</formula>
    </cfRule>
    <cfRule type="cellIs" dxfId="2243" priority="2252" operator="equal">
      <formula>"cours"</formula>
    </cfRule>
  </conditionalFormatting>
  <conditionalFormatting sqref="F18">
    <cfRule type="cellIs" dxfId="2242" priority="2235" operator="equal">
      <formula>"mat"</formula>
    </cfRule>
    <cfRule type="cellIs" dxfId="2241" priority="2236" operator="equal">
      <formula>"mil"</formula>
    </cfRule>
    <cfRule type="cellIs" dxfId="2240" priority="2237" operator="equal">
      <formula>"jf"</formula>
    </cfRule>
    <cfRule type="cellIs" dxfId="2239" priority="2238" operator="equal">
      <formula>"mal"</formula>
    </cfRule>
    <cfRule type="cellIs" dxfId="2238" priority="2239" operator="equal">
      <formula>"hs"</formula>
    </cfRule>
    <cfRule type="cellIs" dxfId="2237" priority="2240" operator="equal">
      <formula>"vac"</formula>
    </cfRule>
    <cfRule type="cellIs" dxfId="2236" priority="2241" operator="equal">
      <formula>"acc"</formula>
    </cfRule>
    <cfRule type="cellIs" dxfId="2235" priority="2242" operator="equal">
      <formula>"congesp"</formula>
    </cfRule>
    <cfRule type="cellIs" dxfId="2234" priority="2243" operator="equal">
      <formula>"cours"</formula>
    </cfRule>
  </conditionalFormatting>
  <conditionalFormatting sqref="G18">
    <cfRule type="cellIs" dxfId="2233" priority="2226" operator="equal">
      <formula>"mat"</formula>
    </cfRule>
    <cfRule type="cellIs" dxfId="2232" priority="2227" operator="equal">
      <formula>"mil"</formula>
    </cfRule>
    <cfRule type="cellIs" dxfId="2231" priority="2228" operator="equal">
      <formula>"jf"</formula>
    </cfRule>
    <cfRule type="cellIs" dxfId="2230" priority="2229" operator="equal">
      <formula>"mal"</formula>
    </cfRule>
    <cfRule type="cellIs" dxfId="2229" priority="2230" operator="equal">
      <formula>"hs"</formula>
    </cfRule>
    <cfRule type="cellIs" dxfId="2228" priority="2231" operator="equal">
      <formula>"vac"</formula>
    </cfRule>
    <cfRule type="cellIs" dxfId="2227" priority="2232" operator="equal">
      <formula>"acc"</formula>
    </cfRule>
    <cfRule type="cellIs" dxfId="2226" priority="2233" operator="equal">
      <formula>"congesp"</formula>
    </cfRule>
    <cfRule type="cellIs" dxfId="2225" priority="2234" operator="equal">
      <formula>"cours"</formula>
    </cfRule>
  </conditionalFormatting>
  <conditionalFormatting sqref="H18">
    <cfRule type="cellIs" dxfId="2224" priority="2217" operator="equal">
      <formula>"mat"</formula>
    </cfRule>
    <cfRule type="cellIs" dxfId="2223" priority="2218" operator="equal">
      <formula>"mil"</formula>
    </cfRule>
    <cfRule type="cellIs" dxfId="2222" priority="2219" operator="equal">
      <formula>"jf"</formula>
    </cfRule>
    <cfRule type="cellIs" dxfId="2221" priority="2220" operator="equal">
      <formula>"mal"</formula>
    </cfRule>
    <cfRule type="cellIs" dxfId="2220" priority="2221" operator="equal">
      <formula>"hs"</formula>
    </cfRule>
    <cfRule type="cellIs" dxfId="2219" priority="2222" operator="equal">
      <formula>"vac"</formula>
    </cfRule>
    <cfRule type="cellIs" dxfId="2218" priority="2223" operator="equal">
      <formula>"acc"</formula>
    </cfRule>
    <cfRule type="cellIs" dxfId="2217" priority="2224" operator="equal">
      <formula>"congesp"</formula>
    </cfRule>
    <cfRule type="cellIs" dxfId="2216" priority="2225" operator="equal">
      <formula>"cours"</formula>
    </cfRule>
  </conditionalFormatting>
  <conditionalFormatting sqref="I18">
    <cfRule type="cellIs" dxfId="2215" priority="2208" operator="equal">
      <formula>"mat"</formula>
    </cfRule>
    <cfRule type="cellIs" dxfId="2214" priority="2209" operator="equal">
      <formula>"mil"</formula>
    </cfRule>
    <cfRule type="cellIs" dxfId="2213" priority="2210" operator="equal">
      <formula>"jf"</formula>
    </cfRule>
    <cfRule type="cellIs" dxfId="2212" priority="2211" operator="equal">
      <formula>"mal"</formula>
    </cfRule>
    <cfRule type="cellIs" dxfId="2211" priority="2212" operator="equal">
      <formula>"hs"</formula>
    </cfRule>
    <cfRule type="cellIs" dxfId="2210" priority="2213" operator="equal">
      <formula>"vac"</formula>
    </cfRule>
    <cfRule type="cellIs" dxfId="2209" priority="2214" operator="equal">
      <formula>"acc"</formula>
    </cfRule>
    <cfRule type="cellIs" dxfId="2208" priority="2215" operator="equal">
      <formula>"congesp"</formula>
    </cfRule>
    <cfRule type="cellIs" dxfId="2207" priority="2216" operator="equal">
      <formula>"cours"</formula>
    </cfRule>
  </conditionalFormatting>
  <conditionalFormatting sqref="J18">
    <cfRule type="cellIs" dxfId="2206" priority="2199" operator="equal">
      <formula>"mat"</formula>
    </cfRule>
    <cfRule type="cellIs" dxfId="2205" priority="2200" operator="equal">
      <formula>"mil"</formula>
    </cfRule>
    <cfRule type="cellIs" dxfId="2204" priority="2201" operator="equal">
      <formula>"jf"</formula>
    </cfRule>
    <cfRule type="cellIs" dxfId="2203" priority="2202" operator="equal">
      <formula>"mal"</formula>
    </cfRule>
    <cfRule type="cellIs" dxfId="2202" priority="2203" operator="equal">
      <formula>"hs"</formula>
    </cfRule>
    <cfRule type="cellIs" dxfId="2201" priority="2204" operator="equal">
      <formula>"vac"</formula>
    </cfRule>
    <cfRule type="cellIs" dxfId="2200" priority="2205" operator="equal">
      <formula>"acc"</formula>
    </cfRule>
    <cfRule type="cellIs" dxfId="2199" priority="2206" operator="equal">
      <formula>"congesp"</formula>
    </cfRule>
    <cfRule type="cellIs" dxfId="2198" priority="2207" operator="equal">
      <formula>"cours"</formula>
    </cfRule>
  </conditionalFormatting>
  <conditionalFormatting sqref="K18">
    <cfRule type="cellIs" dxfId="2197" priority="2190" operator="equal">
      <formula>"mat"</formula>
    </cfRule>
    <cfRule type="cellIs" dxfId="2196" priority="2191" operator="equal">
      <formula>"mil"</formula>
    </cfRule>
    <cfRule type="cellIs" dxfId="2195" priority="2192" operator="equal">
      <formula>"jf"</formula>
    </cfRule>
    <cfRule type="cellIs" dxfId="2194" priority="2193" operator="equal">
      <formula>"mal"</formula>
    </cfRule>
    <cfRule type="cellIs" dxfId="2193" priority="2194" operator="equal">
      <formula>"hs"</formula>
    </cfRule>
    <cfRule type="cellIs" dxfId="2192" priority="2195" operator="equal">
      <formula>"vac"</formula>
    </cfRule>
    <cfRule type="cellIs" dxfId="2191" priority="2196" operator="equal">
      <formula>"acc"</formula>
    </cfRule>
    <cfRule type="cellIs" dxfId="2190" priority="2197" operator="equal">
      <formula>"congesp"</formula>
    </cfRule>
    <cfRule type="cellIs" dxfId="2189" priority="2198" operator="equal">
      <formula>"cours"</formula>
    </cfRule>
  </conditionalFormatting>
  <conditionalFormatting sqref="L18">
    <cfRule type="cellIs" dxfId="2188" priority="2181" operator="equal">
      <formula>"mat"</formula>
    </cfRule>
    <cfRule type="cellIs" dxfId="2187" priority="2182" operator="equal">
      <formula>"mil"</formula>
    </cfRule>
    <cfRule type="cellIs" dxfId="2186" priority="2183" operator="equal">
      <formula>"jf"</formula>
    </cfRule>
    <cfRule type="cellIs" dxfId="2185" priority="2184" operator="equal">
      <formula>"mal"</formula>
    </cfRule>
    <cfRule type="cellIs" dxfId="2184" priority="2185" operator="equal">
      <formula>"hs"</formula>
    </cfRule>
    <cfRule type="cellIs" dxfId="2183" priority="2186" operator="equal">
      <formula>"vac"</formula>
    </cfRule>
    <cfRule type="cellIs" dxfId="2182" priority="2187" operator="equal">
      <formula>"acc"</formula>
    </cfRule>
    <cfRule type="cellIs" dxfId="2181" priority="2188" operator="equal">
      <formula>"congesp"</formula>
    </cfRule>
    <cfRule type="cellIs" dxfId="2180" priority="2189" operator="equal">
      <formula>"cours"</formula>
    </cfRule>
  </conditionalFormatting>
  <conditionalFormatting sqref="M18">
    <cfRule type="cellIs" dxfId="2179" priority="2172" operator="equal">
      <formula>"mat"</formula>
    </cfRule>
    <cfRule type="cellIs" dxfId="2178" priority="2173" operator="equal">
      <formula>"mil"</formula>
    </cfRule>
    <cfRule type="cellIs" dxfId="2177" priority="2174" operator="equal">
      <formula>"jf"</formula>
    </cfRule>
    <cfRule type="cellIs" dxfId="2176" priority="2175" operator="equal">
      <formula>"mal"</formula>
    </cfRule>
    <cfRule type="cellIs" dxfId="2175" priority="2176" operator="equal">
      <formula>"hs"</formula>
    </cfRule>
    <cfRule type="cellIs" dxfId="2174" priority="2177" operator="equal">
      <formula>"vac"</formula>
    </cfRule>
    <cfRule type="cellIs" dxfId="2173" priority="2178" operator="equal">
      <formula>"acc"</formula>
    </cfRule>
    <cfRule type="cellIs" dxfId="2172" priority="2179" operator="equal">
      <formula>"congesp"</formula>
    </cfRule>
    <cfRule type="cellIs" dxfId="2171" priority="2180" operator="equal">
      <formula>"cours"</formula>
    </cfRule>
  </conditionalFormatting>
  <conditionalFormatting sqref="N18">
    <cfRule type="cellIs" dxfId="2170" priority="2163" operator="equal">
      <formula>"mat"</formula>
    </cfRule>
    <cfRule type="cellIs" dxfId="2169" priority="2164" operator="equal">
      <formula>"mil"</formula>
    </cfRule>
    <cfRule type="cellIs" dxfId="2168" priority="2165" operator="equal">
      <formula>"jf"</formula>
    </cfRule>
    <cfRule type="cellIs" dxfId="2167" priority="2166" operator="equal">
      <formula>"mal"</formula>
    </cfRule>
    <cfRule type="cellIs" dxfId="2166" priority="2167" operator="equal">
      <formula>"hs"</formula>
    </cfRule>
    <cfRule type="cellIs" dxfId="2165" priority="2168" operator="equal">
      <formula>"vac"</formula>
    </cfRule>
    <cfRule type="cellIs" dxfId="2164" priority="2169" operator="equal">
      <formula>"acc"</formula>
    </cfRule>
    <cfRule type="cellIs" dxfId="2163" priority="2170" operator="equal">
      <formula>"congesp"</formula>
    </cfRule>
    <cfRule type="cellIs" dxfId="2162" priority="2171" operator="equal">
      <formula>"cours"</formula>
    </cfRule>
  </conditionalFormatting>
  <conditionalFormatting sqref="O18">
    <cfRule type="cellIs" dxfId="2161" priority="2154" operator="equal">
      <formula>"mat"</formula>
    </cfRule>
    <cfRule type="cellIs" dxfId="2160" priority="2155" operator="equal">
      <formula>"mil"</formula>
    </cfRule>
    <cfRule type="cellIs" dxfId="2159" priority="2156" operator="equal">
      <formula>"jf"</formula>
    </cfRule>
    <cfRule type="cellIs" dxfId="2158" priority="2157" operator="equal">
      <formula>"mal"</formula>
    </cfRule>
    <cfRule type="cellIs" dxfId="2157" priority="2158" operator="equal">
      <formula>"hs"</formula>
    </cfRule>
    <cfRule type="cellIs" dxfId="2156" priority="2159" operator="equal">
      <formula>"vac"</formula>
    </cfRule>
    <cfRule type="cellIs" dxfId="2155" priority="2160" operator="equal">
      <formula>"acc"</formula>
    </cfRule>
    <cfRule type="cellIs" dxfId="2154" priority="2161" operator="equal">
      <formula>"congesp"</formula>
    </cfRule>
    <cfRule type="cellIs" dxfId="2153" priority="2162" operator="equal">
      <formula>"cours"</formula>
    </cfRule>
  </conditionalFormatting>
  <conditionalFormatting sqref="P18">
    <cfRule type="cellIs" dxfId="2152" priority="2145" operator="equal">
      <formula>"mat"</formula>
    </cfRule>
    <cfRule type="cellIs" dxfId="2151" priority="2146" operator="equal">
      <formula>"mil"</formula>
    </cfRule>
    <cfRule type="cellIs" dxfId="2150" priority="2147" operator="equal">
      <formula>"jf"</formula>
    </cfRule>
    <cfRule type="cellIs" dxfId="2149" priority="2148" operator="equal">
      <formula>"mal"</formula>
    </cfRule>
    <cfRule type="cellIs" dxfId="2148" priority="2149" operator="equal">
      <formula>"hs"</formula>
    </cfRule>
    <cfRule type="cellIs" dxfId="2147" priority="2150" operator="equal">
      <formula>"vac"</formula>
    </cfRule>
    <cfRule type="cellIs" dxfId="2146" priority="2151" operator="equal">
      <formula>"acc"</formula>
    </cfRule>
    <cfRule type="cellIs" dxfId="2145" priority="2152" operator="equal">
      <formula>"congesp"</formula>
    </cfRule>
    <cfRule type="cellIs" dxfId="2144" priority="2153" operator="equal">
      <formula>"cours"</formula>
    </cfRule>
  </conditionalFormatting>
  <conditionalFormatting sqref="C22">
    <cfRule type="cellIs" dxfId="2143" priority="2136" operator="equal">
      <formula>"mat"</formula>
    </cfRule>
    <cfRule type="cellIs" dxfId="2142" priority="2137" operator="equal">
      <formula>"mil"</formula>
    </cfRule>
    <cfRule type="cellIs" dxfId="2141" priority="2138" operator="equal">
      <formula>"jf"</formula>
    </cfRule>
    <cfRule type="cellIs" dxfId="2140" priority="2139" operator="equal">
      <formula>"mal"</formula>
    </cfRule>
    <cfRule type="cellIs" dxfId="2139" priority="2140" operator="equal">
      <formula>"hs"</formula>
    </cfRule>
    <cfRule type="cellIs" dxfId="2138" priority="2141" operator="equal">
      <formula>"vac"</formula>
    </cfRule>
    <cfRule type="cellIs" dxfId="2137" priority="2142" operator="equal">
      <formula>"acc"</formula>
    </cfRule>
    <cfRule type="cellIs" dxfId="2136" priority="2143" operator="equal">
      <formula>"congesp"</formula>
    </cfRule>
    <cfRule type="cellIs" dxfId="2135" priority="2144" operator="equal">
      <formula>"cours"</formula>
    </cfRule>
  </conditionalFormatting>
  <conditionalFormatting sqref="D22">
    <cfRule type="cellIs" dxfId="2134" priority="2127" operator="equal">
      <formula>"mat"</formula>
    </cfRule>
    <cfRule type="cellIs" dxfId="2133" priority="2128" operator="equal">
      <formula>"mil"</formula>
    </cfRule>
    <cfRule type="cellIs" dxfId="2132" priority="2129" operator="equal">
      <formula>"jf"</formula>
    </cfRule>
    <cfRule type="cellIs" dxfId="2131" priority="2130" operator="equal">
      <formula>"mal"</formula>
    </cfRule>
    <cfRule type="cellIs" dxfId="2130" priority="2131" operator="equal">
      <formula>"hs"</formula>
    </cfRule>
    <cfRule type="cellIs" dxfId="2129" priority="2132" operator="equal">
      <formula>"vac"</formula>
    </cfRule>
    <cfRule type="cellIs" dxfId="2128" priority="2133" operator="equal">
      <formula>"acc"</formula>
    </cfRule>
    <cfRule type="cellIs" dxfId="2127" priority="2134" operator="equal">
      <formula>"congesp"</formula>
    </cfRule>
    <cfRule type="cellIs" dxfId="2126" priority="2135" operator="equal">
      <formula>"cours"</formula>
    </cfRule>
  </conditionalFormatting>
  <conditionalFormatting sqref="E22">
    <cfRule type="cellIs" dxfId="2125" priority="2118" operator="equal">
      <formula>"mat"</formula>
    </cfRule>
    <cfRule type="cellIs" dxfId="2124" priority="2119" operator="equal">
      <formula>"mil"</formula>
    </cfRule>
    <cfRule type="cellIs" dxfId="2123" priority="2120" operator="equal">
      <formula>"jf"</formula>
    </cfRule>
    <cfRule type="cellIs" dxfId="2122" priority="2121" operator="equal">
      <formula>"mal"</formula>
    </cfRule>
    <cfRule type="cellIs" dxfId="2121" priority="2122" operator="equal">
      <formula>"hs"</formula>
    </cfRule>
    <cfRule type="cellIs" dxfId="2120" priority="2123" operator="equal">
      <formula>"vac"</formula>
    </cfRule>
    <cfRule type="cellIs" dxfId="2119" priority="2124" operator="equal">
      <formula>"acc"</formula>
    </cfRule>
    <cfRule type="cellIs" dxfId="2118" priority="2125" operator="equal">
      <formula>"congesp"</formula>
    </cfRule>
    <cfRule type="cellIs" dxfId="2117" priority="2126" operator="equal">
      <formula>"cours"</formula>
    </cfRule>
  </conditionalFormatting>
  <conditionalFormatting sqref="F22">
    <cfRule type="cellIs" dxfId="2116" priority="2109" operator="equal">
      <formula>"mat"</formula>
    </cfRule>
    <cfRule type="cellIs" dxfId="2115" priority="2110" operator="equal">
      <formula>"mil"</formula>
    </cfRule>
    <cfRule type="cellIs" dxfId="2114" priority="2111" operator="equal">
      <formula>"jf"</formula>
    </cfRule>
    <cfRule type="cellIs" dxfId="2113" priority="2112" operator="equal">
      <formula>"mal"</formula>
    </cfRule>
    <cfRule type="cellIs" dxfId="2112" priority="2113" operator="equal">
      <formula>"hs"</formula>
    </cfRule>
    <cfRule type="cellIs" dxfId="2111" priority="2114" operator="equal">
      <formula>"vac"</formula>
    </cfRule>
    <cfRule type="cellIs" dxfId="2110" priority="2115" operator="equal">
      <formula>"acc"</formula>
    </cfRule>
    <cfRule type="cellIs" dxfId="2109" priority="2116" operator="equal">
      <formula>"congesp"</formula>
    </cfRule>
    <cfRule type="cellIs" dxfId="2108" priority="2117" operator="equal">
      <formula>"cours"</formula>
    </cfRule>
  </conditionalFormatting>
  <conditionalFormatting sqref="G22">
    <cfRule type="cellIs" dxfId="2107" priority="2100" operator="equal">
      <formula>"mat"</formula>
    </cfRule>
    <cfRule type="cellIs" dxfId="2106" priority="2101" operator="equal">
      <formula>"mil"</formula>
    </cfRule>
    <cfRule type="cellIs" dxfId="2105" priority="2102" operator="equal">
      <formula>"jf"</formula>
    </cfRule>
    <cfRule type="cellIs" dxfId="2104" priority="2103" operator="equal">
      <formula>"mal"</formula>
    </cfRule>
    <cfRule type="cellIs" dxfId="2103" priority="2104" operator="equal">
      <formula>"hs"</formula>
    </cfRule>
    <cfRule type="cellIs" dxfId="2102" priority="2105" operator="equal">
      <formula>"vac"</formula>
    </cfRule>
    <cfRule type="cellIs" dxfId="2101" priority="2106" operator="equal">
      <formula>"acc"</formula>
    </cfRule>
    <cfRule type="cellIs" dxfId="2100" priority="2107" operator="equal">
      <formula>"congesp"</formula>
    </cfRule>
    <cfRule type="cellIs" dxfId="2099" priority="2108" operator="equal">
      <formula>"cours"</formula>
    </cfRule>
  </conditionalFormatting>
  <conditionalFormatting sqref="H22">
    <cfRule type="cellIs" dxfId="2098" priority="2091" operator="equal">
      <formula>"mat"</formula>
    </cfRule>
    <cfRule type="cellIs" dxfId="2097" priority="2092" operator="equal">
      <formula>"mil"</formula>
    </cfRule>
    <cfRule type="cellIs" dxfId="2096" priority="2093" operator="equal">
      <formula>"jf"</formula>
    </cfRule>
    <cfRule type="cellIs" dxfId="2095" priority="2094" operator="equal">
      <formula>"mal"</formula>
    </cfRule>
    <cfRule type="cellIs" dxfId="2094" priority="2095" operator="equal">
      <formula>"hs"</formula>
    </cfRule>
    <cfRule type="cellIs" dxfId="2093" priority="2096" operator="equal">
      <formula>"vac"</formula>
    </cfRule>
    <cfRule type="cellIs" dxfId="2092" priority="2097" operator="equal">
      <formula>"acc"</formula>
    </cfRule>
    <cfRule type="cellIs" dxfId="2091" priority="2098" operator="equal">
      <formula>"congesp"</formula>
    </cfRule>
    <cfRule type="cellIs" dxfId="2090" priority="2099" operator="equal">
      <formula>"cours"</formula>
    </cfRule>
  </conditionalFormatting>
  <conditionalFormatting sqref="I22">
    <cfRule type="cellIs" dxfId="2089" priority="2082" operator="equal">
      <formula>"mat"</formula>
    </cfRule>
    <cfRule type="cellIs" dxfId="2088" priority="2083" operator="equal">
      <formula>"mil"</formula>
    </cfRule>
    <cfRule type="cellIs" dxfId="2087" priority="2084" operator="equal">
      <formula>"jf"</formula>
    </cfRule>
    <cfRule type="cellIs" dxfId="2086" priority="2085" operator="equal">
      <formula>"mal"</formula>
    </cfRule>
    <cfRule type="cellIs" dxfId="2085" priority="2086" operator="equal">
      <formula>"hs"</formula>
    </cfRule>
    <cfRule type="cellIs" dxfId="2084" priority="2087" operator="equal">
      <formula>"vac"</formula>
    </cfRule>
    <cfRule type="cellIs" dxfId="2083" priority="2088" operator="equal">
      <formula>"acc"</formula>
    </cfRule>
    <cfRule type="cellIs" dxfId="2082" priority="2089" operator="equal">
      <formula>"congesp"</formula>
    </cfRule>
    <cfRule type="cellIs" dxfId="2081" priority="2090" operator="equal">
      <formula>"cours"</formula>
    </cfRule>
  </conditionalFormatting>
  <conditionalFormatting sqref="J22">
    <cfRule type="cellIs" dxfId="2080" priority="2073" operator="equal">
      <formula>"mat"</formula>
    </cfRule>
    <cfRule type="cellIs" dxfId="2079" priority="2074" operator="equal">
      <formula>"mil"</formula>
    </cfRule>
    <cfRule type="cellIs" dxfId="2078" priority="2075" operator="equal">
      <formula>"jf"</formula>
    </cfRule>
    <cfRule type="cellIs" dxfId="2077" priority="2076" operator="equal">
      <formula>"mal"</formula>
    </cfRule>
    <cfRule type="cellIs" dxfId="2076" priority="2077" operator="equal">
      <formula>"hs"</formula>
    </cfRule>
    <cfRule type="cellIs" dxfId="2075" priority="2078" operator="equal">
      <formula>"vac"</formula>
    </cfRule>
    <cfRule type="cellIs" dxfId="2074" priority="2079" operator="equal">
      <formula>"acc"</formula>
    </cfRule>
    <cfRule type="cellIs" dxfId="2073" priority="2080" operator="equal">
      <formula>"congesp"</formula>
    </cfRule>
    <cfRule type="cellIs" dxfId="2072" priority="2081" operator="equal">
      <formula>"cours"</formula>
    </cfRule>
  </conditionalFormatting>
  <conditionalFormatting sqref="K22">
    <cfRule type="cellIs" dxfId="2071" priority="2064" operator="equal">
      <formula>"mat"</formula>
    </cfRule>
    <cfRule type="cellIs" dxfId="2070" priority="2065" operator="equal">
      <formula>"mil"</formula>
    </cfRule>
    <cfRule type="cellIs" dxfId="2069" priority="2066" operator="equal">
      <formula>"jf"</formula>
    </cfRule>
    <cfRule type="cellIs" dxfId="2068" priority="2067" operator="equal">
      <formula>"mal"</formula>
    </cfRule>
    <cfRule type="cellIs" dxfId="2067" priority="2068" operator="equal">
      <formula>"hs"</formula>
    </cfRule>
    <cfRule type="cellIs" dxfId="2066" priority="2069" operator="equal">
      <formula>"vac"</formula>
    </cfRule>
    <cfRule type="cellIs" dxfId="2065" priority="2070" operator="equal">
      <formula>"acc"</formula>
    </cfRule>
    <cfRule type="cellIs" dxfId="2064" priority="2071" operator="equal">
      <formula>"congesp"</formula>
    </cfRule>
    <cfRule type="cellIs" dxfId="2063" priority="2072" operator="equal">
      <formula>"cours"</formula>
    </cfRule>
  </conditionalFormatting>
  <conditionalFormatting sqref="L22">
    <cfRule type="cellIs" dxfId="2062" priority="2055" operator="equal">
      <formula>"mat"</formula>
    </cfRule>
    <cfRule type="cellIs" dxfId="2061" priority="2056" operator="equal">
      <formula>"mil"</formula>
    </cfRule>
    <cfRule type="cellIs" dxfId="2060" priority="2057" operator="equal">
      <formula>"jf"</formula>
    </cfRule>
    <cfRule type="cellIs" dxfId="2059" priority="2058" operator="equal">
      <formula>"mal"</formula>
    </cfRule>
    <cfRule type="cellIs" dxfId="2058" priority="2059" operator="equal">
      <formula>"hs"</formula>
    </cfRule>
    <cfRule type="cellIs" dxfId="2057" priority="2060" operator="equal">
      <formula>"vac"</formula>
    </cfRule>
    <cfRule type="cellIs" dxfId="2056" priority="2061" operator="equal">
      <formula>"acc"</formula>
    </cfRule>
    <cfRule type="cellIs" dxfId="2055" priority="2062" operator="equal">
      <formula>"congesp"</formula>
    </cfRule>
    <cfRule type="cellIs" dxfId="2054" priority="2063" operator="equal">
      <formula>"cours"</formula>
    </cfRule>
  </conditionalFormatting>
  <conditionalFormatting sqref="M22">
    <cfRule type="cellIs" dxfId="2053" priority="2046" operator="equal">
      <formula>"mat"</formula>
    </cfRule>
    <cfRule type="cellIs" dxfId="2052" priority="2047" operator="equal">
      <formula>"mil"</formula>
    </cfRule>
    <cfRule type="cellIs" dxfId="2051" priority="2048" operator="equal">
      <formula>"jf"</formula>
    </cfRule>
    <cfRule type="cellIs" dxfId="2050" priority="2049" operator="equal">
      <formula>"mal"</formula>
    </cfRule>
    <cfRule type="cellIs" dxfId="2049" priority="2050" operator="equal">
      <formula>"hs"</formula>
    </cfRule>
    <cfRule type="cellIs" dxfId="2048" priority="2051" operator="equal">
      <formula>"vac"</formula>
    </cfRule>
    <cfRule type="cellIs" dxfId="2047" priority="2052" operator="equal">
      <formula>"acc"</formula>
    </cfRule>
    <cfRule type="cellIs" dxfId="2046" priority="2053" operator="equal">
      <formula>"congesp"</formula>
    </cfRule>
    <cfRule type="cellIs" dxfId="2045" priority="2054" operator="equal">
      <formula>"cours"</formula>
    </cfRule>
  </conditionalFormatting>
  <conditionalFormatting sqref="N22">
    <cfRule type="cellIs" dxfId="2044" priority="2037" operator="equal">
      <formula>"mat"</formula>
    </cfRule>
    <cfRule type="cellIs" dxfId="2043" priority="2038" operator="equal">
      <formula>"mil"</formula>
    </cfRule>
    <cfRule type="cellIs" dxfId="2042" priority="2039" operator="equal">
      <formula>"jf"</formula>
    </cfRule>
    <cfRule type="cellIs" dxfId="2041" priority="2040" operator="equal">
      <formula>"mal"</formula>
    </cfRule>
    <cfRule type="cellIs" dxfId="2040" priority="2041" operator="equal">
      <formula>"hs"</formula>
    </cfRule>
    <cfRule type="cellIs" dxfId="2039" priority="2042" operator="equal">
      <formula>"vac"</formula>
    </cfRule>
    <cfRule type="cellIs" dxfId="2038" priority="2043" operator="equal">
      <formula>"acc"</formula>
    </cfRule>
    <cfRule type="cellIs" dxfId="2037" priority="2044" operator="equal">
      <formula>"congesp"</formula>
    </cfRule>
    <cfRule type="cellIs" dxfId="2036" priority="2045" operator="equal">
      <formula>"cours"</formula>
    </cfRule>
  </conditionalFormatting>
  <conditionalFormatting sqref="O22">
    <cfRule type="cellIs" dxfId="2035" priority="2028" operator="equal">
      <formula>"mat"</formula>
    </cfRule>
    <cfRule type="cellIs" dxfId="2034" priority="2029" operator="equal">
      <formula>"mil"</formula>
    </cfRule>
    <cfRule type="cellIs" dxfId="2033" priority="2030" operator="equal">
      <formula>"jf"</formula>
    </cfRule>
    <cfRule type="cellIs" dxfId="2032" priority="2031" operator="equal">
      <formula>"mal"</formula>
    </cfRule>
    <cfRule type="cellIs" dxfId="2031" priority="2032" operator="equal">
      <formula>"hs"</formula>
    </cfRule>
    <cfRule type="cellIs" dxfId="2030" priority="2033" operator="equal">
      <formula>"vac"</formula>
    </cfRule>
    <cfRule type="cellIs" dxfId="2029" priority="2034" operator="equal">
      <formula>"acc"</formula>
    </cfRule>
    <cfRule type="cellIs" dxfId="2028" priority="2035" operator="equal">
      <formula>"congesp"</formula>
    </cfRule>
    <cfRule type="cellIs" dxfId="2027" priority="2036" operator="equal">
      <formula>"cours"</formula>
    </cfRule>
  </conditionalFormatting>
  <conditionalFormatting sqref="P22">
    <cfRule type="cellIs" dxfId="2026" priority="2019" operator="equal">
      <formula>"mat"</formula>
    </cfRule>
    <cfRule type="cellIs" dxfId="2025" priority="2020" operator="equal">
      <formula>"mil"</formula>
    </cfRule>
    <cfRule type="cellIs" dxfId="2024" priority="2021" operator="equal">
      <formula>"jf"</formula>
    </cfRule>
    <cfRule type="cellIs" dxfId="2023" priority="2022" operator="equal">
      <formula>"mal"</formula>
    </cfRule>
    <cfRule type="cellIs" dxfId="2022" priority="2023" operator="equal">
      <formula>"hs"</formula>
    </cfRule>
    <cfRule type="cellIs" dxfId="2021" priority="2024" operator="equal">
      <formula>"vac"</formula>
    </cfRule>
    <cfRule type="cellIs" dxfId="2020" priority="2025" operator="equal">
      <formula>"acc"</formula>
    </cfRule>
    <cfRule type="cellIs" dxfId="2019" priority="2026" operator="equal">
      <formula>"congesp"</formula>
    </cfRule>
    <cfRule type="cellIs" dxfId="2018" priority="2027" operator="equal">
      <formula>"cours"</formula>
    </cfRule>
  </conditionalFormatting>
  <conditionalFormatting sqref="C26">
    <cfRule type="cellIs" dxfId="2017" priority="2010" operator="equal">
      <formula>"mat"</formula>
    </cfRule>
    <cfRule type="cellIs" dxfId="2016" priority="2011" operator="equal">
      <formula>"mil"</formula>
    </cfRule>
    <cfRule type="cellIs" dxfId="2015" priority="2012" operator="equal">
      <formula>"jf"</formula>
    </cfRule>
    <cfRule type="cellIs" dxfId="2014" priority="2013" operator="equal">
      <formula>"mal"</formula>
    </cfRule>
    <cfRule type="cellIs" dxfId="2013" priority="2014" operator="equal">
      <formula>"hs"</formula>
    </cfRule>
    <cfRule type="cellIs" dxfId="2012" priority="2015" operator="equal">
      <formula>"vac"</formula>
    </cfRule>
    <cfRule type="cellIs" dxfId="2011" priority="2016" operator="equal">
      <formula>"acc"</formula>
    </cfRule>
    <cfRule type="cellIs" dxfId="2010" priority="2017" operator="equal">
      <formula>"congesp"</formula>
    </cfRule>
    <cfRule type="cellIs" dxfId="2009" priority="2018" operator="equal">
      <formula>"cours"</formula>
    </cfRule>
  </conditionalFormatting>
  <conditionalFormatting sqref="D26">
    <cfRule type="cellIs" dxfId="2008" priority="2001" operator="equal">
      <formula>"mat"</formula>
    </cfRule>
    <cfRule type="cellIs" dxfId="2007" priority="2002" operator="equal">
      <formula>"mil"</formula>
    </cfRule>
    <cfRule type="cellIs" dxfId="2006" priority="2003" operator="equal">
      <formula>"jf"</formula>
    </cfRule>
    <cfRule type="cellIs" dxfId="2005" priority="2004" operator="equal">
      <formula>"mal"</formula>
    </cfRule>
    <cfRule type="cellIs" dxfId="2004" priority="2005" operator="equal">
      <formula>"hs"</formula>
    </cfRule>
    <cfRule type="cellIs" dxfId="2003" priority="2006" operator="equal">
      <formula>"vac"</formula>
    </cfRule>
    <cfRule type="cellIs" dxfId="2002" priority="2007" operator="equal">
      <formula>"acc"</formula>
    </cfRule>
    <cfRule type="cellIs" dxfId="2001" priority="2008" operator="equal">
      <formula>"congesp"</formula>
    </cfRule>
    <cfRule type="cellIs" dxfId="2000" priority="2009" operator="equal">
      <formula>"cours"</formula>
    </cfRule>
  </conditionalFormatting>
  <conditionalFormatting sqref="E26">
    <cfRule type="cellIs" dxfId="1999" priority="1992" operator="equal">
      <formula>"mat"</formula>
    </cfRule>
    <cfRule type="cellIs" dxfId="1998" priority="1993" operator="equal">
      <formula>"mil"</formula>
    </cfRule>
    <cfRule type="cellIs" dxfId="1997" priority="1994" operator="equal">
      <formula>"jf"</formula>
    </cfRule>
    <cfRule type="cellIs" dxfId="1996" priority="1995" operator="equal">
      <formula>"mal"</formula>
    </cfRule>
    <cfRule type="cellIs" dxfId="1995" priority="1996" operator="equal">
      <formula>"hs"</formula>
    </cfRule>
    <cfRule type="cellIs" dxfId="1994" priority="1997" operator="equal">
      <formula>"vac"</formula>
    </cfRule>
    <cfRule type="cellIs" dxfId="1993" priority="1998" operator="equal">
      <formula>"acc"</formula>
    </cfRule>
    <cfRule type="cellIs" dxfId="1992" priority="1999" operator="equal">
      <formula>"congesp"</formula>
    </cfRule>
    <cfRule type="cellIs" dxfId="1991" priority="2000" operator="equal">
      <formula>"cours"</formula>
    </cfRule>
  </conditionalFormatting>
  <conditionalFormatting sqref="F26">
    <cfRule type="cellIs" dxfId="1990" priority="1983" operator="equal">
      <formula>"mat"</formula>
    </cfRule>
    <cfRule type="cellIs" dxfId="1989" priority="1984" operator="equal">
      <formula>"mil"</formula>
    </cfRule>
    <cfRule type="cellIs" dxfId="1988" priority="1985" operator="equal">
      <formula>"jf"</formula>
    </cfRule>
    <cfRule type="cellIs" dxfId="1987" priority="1986" operator="equal">
      <formula>"mal"</formula>
    </cfRule>
    <cfRule type="cellIs" dxfId="1986" priority="1987" operator="equal">
      <formula>"hs"</formula>
    </cfRule>
    <cfRule type="cellIs" dxfId="1985" priority="1988" operator="equal">
      <formula>"vac"</formula>
    </cfRule>
    <cfRule type="cellIs" dxfId="1984" priority="1989" operator="equal">
      <formula>"acc"</formula>
    </cfRule>
    <cfRule type="cellIs" dxfId="1983" priority="1990" operator="equal">
      <formula>"congesp"</formula>
    </cfRule>
    <cfRule type="cellIs" dxfId="1982" priority="1991" operator="equal">
      <formula>"cours"</formula>
    </cfRule>
  </conditionalFormatting>
  <conditionalFormatting sqref="G26">
    <cfRule type="cellIs" dxfId="1981" priority="1974" operator="equal">
      <formula>"mat"</formula>
    </cfRule>
    <cfRule type="cellIs" dxfId="1980" priority="1975" operator="equal">
      <formula>"mil"</formula>
    </cfRule>
    <cfRule type="cellIs" dxfId="1979" priority="1976" operator="equal">
      <formula>"jf"</formula>
    </cfRule>
    <cfRule type="cellIs" dxfId="1978" priority="1977" operator="equal">
      <formula>"mal"</formula>
    </cfRule>
    <cfRule type="cellIs" dxfId="1977" priority="1978" operator="equal">
      <formula>"hs"</formula>
    </cfRule>
    <cfRule type="cellIs" dxfId="1976" priority="1979" operator="equal">
      <formula>"vac"</formula>
    </cfRule>
    <cfRule type="cellIs" dxfId="1975" priority="1980" operator="equal">
      <formula>"acc"</formula>
    </cfRule>
    <cfRule type="cellIs" dxfId="1974" priority="1981" operator="equal">
      <formula>"congesp"</formula>
    </cfRule>
    <cfRule type="cellIs" dxfId="1973" priority="1982" operator="equal">
      <formula>"cours"</formula>
    </cfRule>
  </conditionalFormatting>
  <conditionalFormatting sqref="H26">
    <cfRule type="cellIs" dxfId="1972" priority="1965" operator="equal">
      <formula>"mat"</formula>
    </cfRule>
    <cfRule type="cellIs" dxfId="1971" priority="1966" operator="equal">
      <formula>"mil"</formula>
    </cfRule>
    <cfRule type="cellIs" dxfId="1970" priority="1967" operator="equal">
      <formula>"jf"</formula>
    </cfRule>
    <cfRule type="cellIs" dxfId="1969" priority="1968" operator="equal">
      <formula>"mal"</formula>
    </cfRule>
    <cfRule type="cellIs" dxfId="1968" priority="1969" operator="equal">
      <formula>"hs"</formula>
    </cfRule>
    <cfRule type="cellIs" dxfId="1967" priority="1970" operator="equal">
      <formula>"vac"</formula>
    </cfRule>
    <cfRule type="cellIs" dxfId="1966" priority="1971" operator="equal">
      <formula>"acc"</formula>
    </cfRule>
    <cfRule type="cellIs" dxfId="1965" priority="1972" operator="equal">
      <formula>"congesp"</formula>
    </cfRule>
    <cfRule type="cellIs" dxfId="1964" priority="1973" operator="equal">
      <formula>"cours"</formula>
    </cfRule>
  </conditionalFormatting>
  <conditionalFormatting sqref="I26">
    <cfRule type="cellIs" dxfId="1963" priority="1956" operator="equal">
      <formula>"mat"</formula>
    </cfRule>
    <cfRule type="cellIs" dxfId="1962" priority="1957" operator="equal">
      <formula>"mil"</formula>
    </cfRule>
    <cfRule type="cellIs" dxfId="1961" priority="1958" operator="equal">
      <formula>"jf"</formula>
    </cfRule>
    <cfRule type="cellIs" dxfId="1960" priority="1959" operator="equal">
      <formula>"mal"</formula>
    </cfRule>
    <cfRule type="cellIs" dxfId="1959" priority="1960" operator="equal">
      <formula>"hs"</formula>
    </cfRule>
    <cfRule type="cellIs" dxfId="1958" priority="1961" operator="equal">
      <formula>"vac"</formula>
    </cfRule>
    <cfRule type="cellIs" dxfId="1957" priority="1962" operator="equal">
      <formula>"acc"</formula>
    </cfRule>
    <cfRule type="cellIs" dxfId="1956" priority="1963" operator="equal">
      <formula>"congesp"</formula>
    </cfRule>
    <cfRule type="cellIs" dxfId="1955" priority="1964" operator="equal">
      <formula>"cours"</formula>
    </cfRule>
  </conditionalFormatting>
  <conditionalFormatting sqref="J26">
    <cfRule type="cellIs" dxfId="1954" priority="1947" operator="equal">
      <formula>"mat"</formula>
    </cfRule>
    <cfRule type="cellIs" dxfId="1953" priority="1948" operator="equal">
      <formula>"mil"</formula>
    </cfRule>
    <cfRule type="cellIs" dxfId="1952" priority="1949" operator="equal">
      <formula>"jf"</formula>
    </cfRule>
    <cfRule type="cellIs" dxfId="1951" priority="1950" operator="equal">
      <formula>"mal"</formula>
    </cfRule>
    <cfRule type="cellIs" dxfId="1950" priority="1951" operator="equal">
      <formula>"hs"</formula>
    </cfRule>
    <cfRule type="cellIs" dxfId="1949" priority="1952" operator="equal">
      <formula>"vac"</formula>
    </cfRule>
    <cfRule type="cellIs" dxfId="1948" priority="1953" operator="equal">
      <formula>"acc"</formula>
    </cfRule>
    <cfRule type="cellIs" dxfId="1947" priority="1954" operator="equal">
      <formula>"congesp"</formula>
    </cfRule>
    <cfRule type="cellIs" dxfId="1946" priority="1955" operator="equal">
      <formula>"cours"</formula>
    </cfRule>
  </conditionalFormatting>
  <conditionalFormatting sqref="K26">
    <cfRule type="cellIs" dxfId="1945" priority="1938" operator="equal">
      <formula>"mat"</formula>
    </cfRule>
    <cfRule type="cellIs" dxfId="1944" priority="1939" operator="equal">
      <formula>"mil"</formula>
    </cfRule>
    <cfRule type="cellIs" dxfId="1943" priority="1940" operator="equal">
      <formula>"jf"</formula>
    </cfRule>
    <cfRule type="cellIs" dxfId="1942" priority="1941" operator="equal">
      <formula>"mal"</formula>
    </cfRule>
    <cfRule type="cellIs" dxfId="1941" priority="1942" operator="equal">
      <formula>"hs"</formula>
    </cfRule>
    <cfRule type="cellIs" dxfId="1940" priority="1943" operator="equal">
      <formula>"vac"</formula>
    </cfRule>
    <cfRule type="cellIs" dxfId="1939" priority="1944" operator="equal">
      <formula>"acc"</formula>
    </cfRule>
    <cfRule type="cellIs" dxfId="1938" priority="1945" operator="equal">
      <formula>"congesp"</formula>
    </cfRule>
    <cfRule type="cellIs" dxfId="1937" priority="1946" operator="equal">
      <formula>"cours"</formula>
    </cfRule>
  </conditionalFormatting>
  <conditionalFormatting sqref="L26">
    <cfRule type="cellIs" dxfId="1936" priority="1929" operator="equal">
      <formula>"mat"</formula>
    </cfRule>
    <cfRule type="cellIs" dxfId="1935" priority="1930" operator="equal">
      <formula>"mil"</formula>
    </cfRule>
    <cfRule type="cellIs" dxfId="1934" priority="1931" operator="equal">
      <formula>"jf"</formula>
    </cfRule>
    <cfRule type="cellIs" dxfId="1933" priority="1932" operator="equal">
      <formula>"mal"</formula>
    </cfRule>
    <cfRule type="cellIs" dxfId="1932" priority="1933" operator="equal">
      <formula>"hs"</formula>
    </cfRule>
    <cfRule type="cellIs" dxfId="1931" priority="1934" operator="equal">
      <formula>"vac"</formula>
    </cfRule>
    <cfRule type="cellIs" dxfId="1930" priority="1935" operator="equal">
      <formula>"acc"</formula>
    </cfRule>
    <cfRule type="cellIs" dxfId="1929" priority="1936" operator="equal">
      <formula>"congesp"</formula>
    </cfRule>
    <cfRule type="cellIs" dxfId="1928" priority="1937" operator="equal">
      <formula>"cours"</formula>
    </cfRule>
  </conditionalFormatting>
  <conditionalFormatting sqref="M26">
    <cfRule type="cellIs" dxfId="1927" priority="1920" operator="equal">
      <formula>"mat"</formula>
    </cfRule>
    <cfRule type="cellIs" dxfId="1926" priority="1921" operator="equal">
      <formula>"mil"</formula>
    </cfRule>
    <cfRule type="cellIs" dxfId="1925" priority="1922" operator="equal">
      <formula>"jf"</formula>
    </cfRule>
    <cfRule type="cellIs" dxfId="1924" priority="1923" operator="equal">
      <formula>"mal"</formula>
    </cfRule>
    <cfRule type="cellIs" dxfId="1923" priority="1924" operator="equal">
      <formula>"hs"</formula>
    </cfRule>
    <cfRule type="cellIs" dxfId="1922" priority="1925" operator="equal">
      <formula>"vac"</formula>
    </cfRule>
    <cfRule type="cellIs" dxfId="1921" priority="1926" operator="equal">
      <formula>"acc"</formula>
    </cfRule>
    <cfRule type="cellIs" dxfId="1920" priority="1927" operator="equal">
      <formula>"congesp"</formula>
    </cfRule>
    <cfRule type="cellIs" dxfId="1919" priority="1928" operator="equal">
      <formula>"cours"</formula>
    </cfRule>
  </conditionalFormatting>
  <conditionalFormatting sqref="N26">
    <cfRule type="cellIs" dxfId="1918" priority="1911" operator="equal">
      <formula>"mat"</formula>
    </cfRule>
    <cfRule type="cellIs" dxfId="1917" priority="1912" operator="equal">
      <formula>"mil"</formula>
    </cfRule>
    <cfRule type="cellIs" dxfId="1916" priority="1913" operator="equal">
      <formula>"jf"</formula>
    </cfRule>
    <cfRule type="cellIs" dxfId="1915" priority="1914" operator="equal">
      <formula>"mal"</formula>
    </cfRule>
    <cfRule type="cellIs" dxfId="1914" priority="1915" operator="equal">
      <formula>"hs"</formula>
    </cfRule>
    <cfRule type="cellIs" dxfId="1913" priority="1916" operator="equal">
      <formula>"vac"</formula>
    </cfRule>
    <cfRule type="cellIs" dxfId="1912" priority="1917" operator="equal">
      <formula>"acc"</formula>
    </cfRule>
    <cfRule type="cellIs" dxfId="1911" priority="1918" operator="equal">
      <formula>"congesp"</formula>
    </cfRule>
    <cfRule type="cellIs" dxfId="1910" priority="1919" operator="equal">
      <formula>"cours"</formula>
    </cfRule>
  </conditionalFormatting>
  <conditionalFormatting sqref="O26">
    <cfRule type="cellIs" dxfId="1909" priority="1902" operator="equal">
      <formula>"mat"</formula>
    </cfRule>
    <cfRule type="cellIs" dxfId="1908" priority="1903" operator="equal">
      <formula>"mil"</formula>
    </cfRule>
    <cfRule type="cellIs" dxfId="1907" priority="1904" operator="equal">
      <formula>"jf"</formula>
    </cfRule>
    <cfRule type="cellIs" dxfId="1906" priority="1905" operator="equal">
      <formula>"mal"</formula>
    </cfRule>
    <cfRule type="cellIs" dxfId="1905" priority="1906" operator="equal">
      <formula>"hs"</formula>
    </cfRule>
    <cfRule type="cellIs" dxfId="1904" priority="1907" operator="equal">
      <formula>"vac"</formula>
    </cfRule>
    <cfRule type="cellIs" dxfId="1903" priority="1908" operator="equal">
      <formula>"acc"</formula>
    </cfRule>
    <cfRule type="cellIs" dxfId="1902" priority="1909" operator="equal">
      <formula>"congesp"</formula>
    </cfRule>
    <cfRule type="cellIs" dxfId="1901" priority="1910" operator="equal">
      <formula>"cours"</formula>
    </cfRule>
  </conditionalFormatting>
  <conditionalFormatting sqref="P26">
    <cfRule type="cellIs" dxfId="1900" priority="1893" operator="equal">
      <formula>"mat"</formula>
    </cfRule>
    <cfRule type="cellIs" dxfId="1899" priority="1894" operator="equal">
      <formula>"mil"</formula>
    </cfRule>
    <cfRule type="cellIs" dxfId="1898" priority="1895" operator="equal">
      <formula>"jf"</formula>
    </cfRule>
    <cfRule type="cellIs" dxfId="1897" priority="1896" operator="equal">
      <formula>"mal"</formula>
    </cfRule>
    <cfRule type="cellIs" dxfId="1896" priority="1897" operator="equal">
      <formula>"hs"</formula>
    </cfRule>
    <cfRule type="cellIs" dxfId="1895" priority="1898" operator="equal">
      <formula>"vac"</formula>
    </cfRule>
    <cfRule type="cellIs" dxfId="1894" priority="1899" operator="equal">
      <formula>"acc"</formula>
    </cfRule>
    <cfRule type="cellIs" dxfId="1893" priority="1900" operator="equal">
      <formula>"congesp"</formula>
    </cfRule>
    <cfRule type="cellIs" dxfId="1892" priority="1901" operator="equal">
      <formula>"cours"</formula>
    </cfRule>
  </conditionalFormatting>
  <conditionalFormatting sqref="C30">
    <cfRule type="cellIs" dxfId="1891" priority="1884" operator="equal">
      <formula>"mat"</formula>
    </cfRule>
    <cfRule type="cellIs" dxfId="1890" priority="1885" operator="equal">
      <formula>"mil"</formula>
    </cfRule>
    <cfRule type="cellIs" dxfId="1889" priority="1886" operator="equal">
      <formula>"jf"</formula>
    </cfRule>
    <cfRule type="cellIs" dxfId="1888" priority="1887" operator="equal">
      <formula>"mal"</formula>
    </cfRule>
    <cfRule type="cellIs" dxfId="1887" priority="1888" operator="equal">
      <formula>"hs"</formula>
    </cfRule>
    <cfRule type="cellIs" dxfId="1886" priority="1889" operator="equal">
      <formula>"vac"</formula>
    </cfRule>
    <cfRule type="cellIs" dxfId="1885" priority="1890" operator="equal">
      <formula>"acc"</formula>
    </cfRule>
    <cfRule type="cellIs" dxfId="1884" priority="1891" operator="equal">
      <formula>"congesp"</formula>
    </cfRule>
    <cfRule type="cellIs" dxfId="1883" priority="1892" operator="equal">
      <formula>"cours"</formula>
    </cfRule>
  </conditionalFormatting>
  <conditionalFormatting sqref="D30">
    <cfRule type="cellIs" dxfId="1882" priority="1875" operator="equal">
      <formula>"mat"</formula>
    </cfRule>
    <cfRule type="cellIs" dxfId="1881" priority="1876" operator="equal">
      <formula>"mil"</formula>
    </cfRule>
    <cfRule type="cellIs" dxfId="1880" priority="1877" operator="equal">
      <formula>"jf"</formula>
    </cfRule>
    <cfRule type="cellIs" dxfId="1879" priority="1878" operator="equal">
      <formula>"mal"</formula>
    </cfRule>
    <cfRule type="cellIs" dxfId="1878" priority="1879" operator="equal">
      <formula>"hs"</formula>
    </cfRule>
    <cfRule type="cellIs" dxfId="1877" priority="1880" operator="equal">
      <formula>"vac"</formula>
    </cfRule>
    <cfRule type="cellIs" dxfId="1876" priority="1881" operator="equal">
      <formula>"acc"</formula>
    </cfRule>
    <cfRule type="cellIs" dxfId="1875" priority="1882" operator="equal">
      <formula>"congesp"</formula>
    </cfRule>
    <cfRule type="cellIs" dxfId="1874" priority="1883" operator="equal">
      <formula>"cours"</formula>
    </cfRule>
  </conditionalFormatting>
  <conditionalFormatting sqref="E30">
    <cfRule type="cellIs" dxfId="1873" priority="1866" operator="equal">
      <formula>"mat"</formula>
    </cfRule>
    <cfRule type="cellIs" dxfId="1872" priority="1867" operator="equal">
      <formula>"mil"</formula>
    </cfRule>
    <cfRule type="cellIs" dxfId="1871" priority="1868" operator="equal">
      <formula>"jf"</formula>
    </cfRule>
    <cfRule type="cellIs" dxfId="1870" priority="1869" operator="equal">
      <formula>"mal"</formula>
    </cfRule>
    <cfRule type="cellIs" dxfId="1869" priority="1870" operator="equal">
      <formula>"hs"</formula>
    </cfRule>
    <cfRule type="cellIs" dxfId="1868" priority="1871" operator="equal">
      <formula>"vac"</formula>
    </cfRule>
    <cfRule type="cellIs" dxfId="1867" priority="1872" operator="equal">
      <formula>"acc"</formula>
    </cfRule>
    <cfRule type="cellIs" dxfId="1866" priority="1873" operator="equal">
      <formula>"congesp"</formula>
    </cfRule>
    <cfRule type="cellIs" dxfId="1865" priority="1874" operator="equal">
      <formula>"cours"</formula>
    </cfRule>
  </conditionalFormatting>
  <conditionalFormatting sqref="F30">
    <cfRule type="cellIs" dxfId="1864" priority="1857" operator="equal">
      <formula>"mat"</formula>
    </cfRule>
    <cfRule type="cellIs" dxfId="1863" priority="1858" operator="equal">
      <formula>"mil"</formula>
    </cfRule>
    <cfRule type="cellIs" dxfId="1862" priority="1859" operator="equal">
      <formula>"jf"</formula>
    </cfRule>
    <cfRule type="cellIs" dxfId="1861" priority="1860" operator="equal">
      <formula>"mal"</formula>
    </cfRule>
    <cfRule type="cellIs" dxfId="1860" priority="1861" operator="equal">
      <formula>"hs"</formula>
    </cfRule>
    <cfRule type="cellIs" dxfId="1859" priority="1862" operator="equal">
      <formula>"vac"</formula>
    </cfRule>
    <cfRule type="cellIs" dxfId="1858" priority="1863" operator="equal">
      <formula>"acc"</formula>
    </cfRule>
    <cfRule type="cellIs" dxfId="1857" priority="1864" operator="equal">
      <formula>"congesp"</formula>
    </cfRule>
    <cfRule type="cellIs" dxfId="1856" priority="1865" operator="equal">
      <formula>"cours"</formula>
    </cfRule>
  </conditionalFormatting>
  <conditionalFormatting sqref="G30">
    <cfRule type="cellIs" dxfId="1855" priority="1848" operator="equal">
      <formula>"mat"</formula>
    </cfRule>
    <cfRule type="cellIs" dxfId="1854" priority="1849" operator="equal">
      <formula>"mil"</formula>
    </cfRule>
    <cfRule type="cellIs" dxfId="1853" priority="1850" operator="equal">
      <formula>"jf"</formula>
    </cfRule>
    <cfRule type="cellIs" dxfId="1852" priority="1851" operator="equal">
      <formula>"mal"</formula>
    </cfRule>
    <cfRule type="cellIs" dxfId="1851" priority="1852" operator="equal">
      <formula>"hs"</formula>
    </cfRule>
    <cfRule type="cellIs" dxfId="1850" priority="1853" operator="equal">
      <formula>"vac"</formula>
    </cfRule>
    <cfRule type="cellIs" dxfId="1849" priority="1854" operator="equal">
      <formula>"acc"</formula>
    </cfRule>
    <cfRule type="cellIs" dxfId="1848" priority="1855" operator="equal">
      <formula>"congesp"</formula>
    </cfRule>
    <cfRule type="cellIs" dxfId="1847" priority="1856" operator="equal">
      <formula>"cours"</formula>
    </cfRule>
  </conditionalFormatting>
  <conditionalFormatting sqref="H30">
    <cfRule type="cellIs" dxfId="1846" priority="1839" operator="equal">
      <formula>"mat"</formula>
    </cfRule>
    <cfRule type="cellIs" dxfId="1845" priority="1840" operator="equal">
      <formula>"mil"</formula>
    </cfRule>
    <cfRule type="cellIs" dxfId="1844" priority="1841" operator="equal">
      <formula>"jf"</formula>
    </cfRule>
    <cfRule type="cellIs" dxfId="1843" priority="1842" operator="equal">
      <formula>"mal"</formula>
    </cfRule>
    <cfRule type="cellIs" dxfId="1842" priority="1843" operator="equal">
      <formula>"hs"</formula>
    </cfRule>
    <cfRule type="cellIs" dxfId="1841" priority="1844" operator="equal">
      <formula>"vac"</formula>
    </cfRule>
    <cfRule type="cellIs" dxfId="1840" priority="1845" operator="equal">
      <formula>"acc"</formula>
    </cfRule>
    <cfRule type="cellIs" dxfId="1839" priority="1846" operator="equal">
      <formula>"congesp"</formula>
    </cfRule>
    <cfRule type="cellIs" dxfId="1838" priority="1847" operator="equal">
      <formula>"cours"</formula>
    </cfRule>
  </conditionalFormatting>
  <conditionalFormatting sqref="I30">
    <cfRule type="cellIs" dxfId="1837" priority="1830" operator="equal">
      <formula>"mat"</formula>
    </cfRule>
    <cfRule type="cellIs" dxfId="1836" priority="1831" operator="equal">
      <formula>"mil"</formula>
    </cfRule>
    <cfRule type="cellIs" dxfId="1835" priority="1832" operator="equal">
      <formula>"jf"</formula>
    </cfRule>
    <cfRule type="cellIs" dxfId="1834" priority="1833" operator="equal">
      <formula>"mal"</formula>
    </cfRule>
    <cfRule type="cellIs" dxfId="1833" priority="1834" operator="equal">
      <formula>"hs"</formula>
    </cfRule>
    <cfRule type="cellIs" dxfId="1832" priority="1835" operator="equal">
      <formula>"vac"</formula>
    </cfRule>
    <cfRule type="cellIs" dxfId="1831" priority="1836" operator="equal">
      <formula>"acc"</formula>
    </cfRule>
    <cfRule type="cellIs" dxfId="1830" priority="1837" operator="equal">
      <formula>"congesp"</formula>
    </cfRule>
    <cfRule type="cellIs" dxfId="1829" priority="1838" operator="equal">
      <formula>"cours"</formula>
    </cfRule>
  </conditionalFormatting>
  <conditionalFormatting sqref="J30">
    <cfRule type="cellIs" dxfId="1828" priority="1821" operator="equal">
      <formula>"mat"</formula>
    </cfRule>
    <cfRule type="cellIs" dxfId="1827" priority="1822" operator="equal">
      <formula>"mil"</formula>
    </cfRule>
    <cfRule type="cellIs" dxfId="1826" priority="1823" operator="equal">
      <formula>"jf"</formula>
    </cfRule>
    <cfRule type="cellIs" dxfId="1825" priority="1824" operator="equal">
      <formula>"mal"</formula>
    </cfRule>
    <cfRule type="cellIs" dxfId="1824" priority="1825" operator="equal">
      <formula>"hs"</formula>
    </cfRule>
    <cfRule type="cellIs" dxfId="1823" priority="1826" operator="equal">
      <formula>"vac"</formula>
    </cfRule>
    <cfRule type="cellIs" dxfId="1822" priority="1827" operator="equal">
      <formula>"acc"</formula>
    </cfRule>
    <cfRule type="cellIs" dxfId="1821" priority="1828" operator="equal">
      <formula>"congesp"</formula>
    </cfRule>
    <cfRule type="cellIs" dxfId="1820" priority="1829" operator="equal">
      <formula>"cours"</formula>
    </cfRule>
  </conditionalFormatting>
  <conditionalFormatting sqref="K30">
    <cfRule type="cellIs" dxfId="1819" priority="1812" operator="equal">
      <formula>"mat"</formula>
    </cfRule>
    <cfRule type="cellIs" dxfId="1818" priority="1813" operator="equal">
      <formula>"mil"</formula>
    </cfRule>
    <cfRule type="cellIs" dxfId="1817" priority="1814" operator="equal">
      <formula>"jf"</formula>
    </cfRule>
    <cfRule type="cellIs" dxfId="1816" priority="1815" operator="equal">
      <formula>"mal"</formula>
    </cfRule>
    <cfRule type="cellIs" dxfId="1815" priority="1816" operator="equal">
      <formula>"hs"</formula>
    </cfRule>
    <cfRule type="cellIs" dxfId="1814" priority="1817" operator="equal">
      <formula>"vac"</formula>
    </cfRule>
    <cfRule type="cellIs" dxfId="1813" priority="1818" operator="equal">
      <formula>"acc"</formula>
    </cfRule>
    <cfRule type="cellIs" dxfId="1812" priority="1819" operator="equal">
      <formula>"congesp"</formula>
    </cfRule>
    <cfRule type="cellIs" dxfId="1811" priority="1820" operator="equal">
      <formula>"cours"</formula>
    </cfRule>
  </conditionalFormatting>
  <conditionalFormatting sqref="L30">
    <cfRule type="cellIs" dxfId="1810" priority="1803" operator="equal">
      <formula>"mat"</formula>
    </cfRule>
    <cfRule type="cellIs" dxfId="1809" priority="1804" operator="equal">
      <formula>"mil"</formula>
    </cfRule>
    <cfRule type="cellIs" dxfId="1808" priority="1805" operator="equal">
      <formula>"jf"</formula>
    </cfRule>
    <cfRule type="cellIs" dxfId="1807" priority="1806" operator="equal">
      <formula>"mal"</formula>
    </cfRule>
    <cfRule type="cellIs" dxfId="1806" priority="1807" operator="equal">
      <formula>"hs"</formula>
    </cfRule>
    <cfRule type="cellIs" dxfId="1805" priority="1808" operator="equal">
      <formula>"vac"</formula>
    </cfRule>
    <cfRule type="cellIs" dxfId="1804" priority="1809" operator="equal">
      <formula>"acc"</formula>
    </cfRule>
    <cfRule type="cellIs" dxfId="1803" priority="1810" operator="equal">
      <formula>"congesp"</formula>
    </cfRule>
    <cfRule type="cellIs" dxfId="1802" priority="1811" operator="equal">
      <formula>"cours"</formula>
    </cfRule>
  </conditionalFormatting>
  <conditionalFormatting sqref="M30">
    <cfRule type="cellIs" dxfId="1801" priority="1794" operator="equal">
      <formula>"mat"</formula>
    </cfRule>
    <cfRule type="cellIs" dxfId="1800" priority="1795" operator="equal">
      <formula>"mil"</formula>
    </cfRule>
    <cfRule type="cellIs" dxfId="1799" priority="1796" operator="equal">
      <formula>"jf"</formula>
    </cfRule>
    <cfRule type="cellIs" dxfId="1798" priority="1797" operator="equal">
      <formula>"mal"</formula>
    </cfRule>
    <cfRule type="cellIs" dxfId="1797" priority="1798" operator="equal">
      <formula>"hs"</formula>
    </cfRule>
    <cfRule type="cellIs" dxfId="1796" priority="1799" operator="equal">
      <formula>"vac"</formula>
    </cfRule>
    <cfRule type="cellIs" dxfId="1795" priority="1800" operator="equal">
      <formula>"acc"</formula>
    </cfRule>
    <cfRule type="cellIs" dxfId="1794" priority="1801" operator="equal">
      <formula>"congesp"</formula>
    </cfRule>
    <cfRule type="cellIs" dxfId="1793" priority="1802" operator="equal">
      <formula>"cours"</formula>
    </cfRule>
  </conditionalFormatting>
  <conditionalFormatting sqref="N30">
    <cfRule type="cellIs" dxfId="1792" priority="1785" operator="equal">
      <formula>"mat"</formula>
    </cfRule>
    <cfRule type="cellIs" dxfId="1791" priority="1786" operator="equal">
      <formula>"mil"</formula>
    </cfRule>
    <cfRule type="cellIs" dxfId="1790" priority="1787" operator="equal">
      <formula>"jf"</formula>
    </cfRule>
    <cfRule type="cellIs" dxfId="1789" priority="1788" operator="equal">
      <formula>"mal"</formula>
    </cfRule>
    <cfRule type="cellIs" dxfId="1788" priority="1789" operator="equal">
      <formula>"hs"</formula>
    </cfRule>
    <cfRule type="cellIs" dxfId="1787" priority="1790" operator="equal">
      <formula>"vac"</formula>
    </cfRule>
    <cfRule type="cellIs" dxfId="1786" priority="1791" operator="equal">
      <formula>"acc"</formula>
    </cfRule>
    <cfRule type="cellIs" dxfId="1785" priority="1792" operator="equal">
      <formula>"congesp"</formula>
    </cfRule>
    <cfRule type="cellIs" dxfId="1784" priority="1793" operator="equal">
      <formula>"cours"</formula>
    </cfRule>
  </conditionalFormatting>
  <conditionalFormatting sqref="O30">
    <cfRule type="cellIs" dxfId="1783" priority="1776" operator="equal">
      <formula>"mat"</formula>
    </cfRule>
    <cfRule type="cellIs" dxfId="1782" priority="1777" operator="equal">
      <formula>"mil"</formula>
    </cfRule>
    <cfRule type="cellIs" dxfId="1781" priority="1778" operator="equal">
      <formula>"jf"</formula>
    </cfRule>
    <cfRule type="cellIs" dxfId="1780" priority="1779" operator="equal">
      <formula>"mal"</formula>
    </cfRule>
    <cfRule type="cellIs" dxfId="1779" priority="1780" operator="equal">
      <formula>"hs"</formula>
    </cfRule>
    <cfRule type="cellIs" dxfId="1778" priority="1781" operator="equal">
      <formula>"vac"</formula>
    </cfRule>
    <cfRule type="cellIs" dxfId="1777" priority="1782" operator="equal">
      <formula>"acc"</formula>
    </cfRule>
    <cfRule type="cellIs" dxfId="1776" priority="1783" operator="equal">
      <formula>"congesp"</formula>
    </cfRule>
    <cfRule type="cellIs" dxfId="1775" priority="1784" operator="equal">
      <formula>"cours"</formula>
    </cfRule>
  </conditionalFormatting>
  <conditionalFormatting sqref="P30">
    <cfRule type="cellIs" dxfId="1774" priority="1767" operator="equal">
      <formula>"mat"</formula>
    </cfRule>
    <cfRule type="cellIs" dxfId="1773" priority="1768" operator="equal">
      <formula>"mil"</formula>
    </cfRule>
    <cfRule type="cellIs" dxfId="1772" priority="1769" operator="equal">
      <formula>"jf"</formula>
    </cfRule>
    <cfRule type="cellIs" dxfId="1771" priority="1770" operator="equal">
      <formula>"mal"</formula>
    </cfRule>
    <cfRule type="cellIs" dxfId="1770" priority="1771" operator="equal">
      <formula>"hs"</formula>
    </cfRule>
    <cfRule type="cellIs" dxfId="1769" priority="1772" operator="equal">
      <formula>"vac"</formula>
    </cfRule>
    <cfRule type="cellIs" dxfId="1768" priority="1773" operator="equal">
      <formula>"acc"</formula>
    </cfRule>
    <cfRule type="cellIs" dxfId="1767" priority="1774" operator="equal">
      <formula>"congesp"</formula>
    </cfRule>
    <cfRule type="cellIs" dxfId="1766" priority="1775" operator="equal">
      <formula>"cours"</formula>
    </cfRule>
  </conditionalFormatting>
  <conditionalFormatting sqref="C34">
    <cfRule type="cellIs" dxfId="1765" priority="1758" operator="equal">
      <formula>"mat"</formula>
    </cfRule>
    <cfRule type="cellIs" dxfId="1764" priority="1759" operator="equal">
      <formula>"mil"</formula>
    </cfRule>
    <cfRule type="cellIs" dxfId="1763" priority="1760" operator="equal">
      <formula>"jf"</formula>
    </cfRule>
    <cfRule type="cellIs" dxfId="1762" priority="1761" operator="equal">
      <formula>"mal"</formula>
    </cfRule>
    <cfRule type="cellIs" dxfId="1761" priority="1762" operator="equal">
      <formula>"hs"</formula>
    </cfRule>
    <cfRule type="cellIs" dxfId="1760" priority="1763" operator="equal">
      <formula>"vac"</formula>
    </cfRule>
    <cfRule type="cellIs" dxfId="1759" priority="1764" operator="equal">
      <formula>"acc"</formula>
    </cfRule>
    <cfRule type="cellIs" dxfId="1758" priority="1765" operator="equal">
      <formula>"congesp"</formula>
    </cfRule>
    <cfRule type="cellIs" dxfId="1757" priority="1766" operator="equal">
      <formula>"cours"</formula>
    </cfRule>
  </conditionalFormatting>
  <conditionalFormatting sqref="D34">
    <cfRule type="cellIs" dxfId="1756" priority="1749" operator="equal">
      <formula>"mat"</formula>
    </cfRule>
    <cfRule type="cellIs" dxfId="1755" priority="1750" operator="equal">
      <formula>"mil"</formula>
    </cfRule>
    <cfRule type="cellIs" dxfId="1754" priority="1751" operator="equal">
      <formula>"jf"</formula>
    </cfRule>
    <cfRule type="cellIs" dxfId="1753" priority="1752" operator="equal">
      <formula>"mal"</formula>
    </cfRule>
    <cfRule type="cellIs" dxfId="1752" priority="1753" operator="equal">
      <formula>"hs"</formula>
    </cfRule>
    <cfRule type="cellIs" dxfId="1751" priority="1754" operator="equal">
      <formula>"vac"</formula>
    </cfRule>
    <cfRule type="cellIs" dxfId="1750" priority="1755" operator="equal">
      <formula>"acc"</formula>
    </cfRule>
    <cfRule type="cellIs" dxfId="1749" priority="1756" operator="equal">
      <formula>"congesp"</formula>
    </cfRule>
    <cfRule type="cellIs" dxfId="1748" priority="1757" operator="equal">
      <formula>"cours"</formula>
    </cfRule>
  </conditionalFormatting>
  <conditionalFormatting sqref="E34">
    <cfRule type="cellIs" dxfId="1747" priority="1740" operator="equal">
      <formula>"mat"</formula>
    </cfRule>
    <cfRule type="cellIs" dxfId="1746" priority="1741" operator="equal">
      <formula>"mil"</formula>
    </cfRule>
    <cfRule type="cellIs" dxfId="1745" priority="1742" operator="equal">
      <formula>"jf"</formula>
    </cfRule>
    <cfRule type="cellIs" dxfId="1744" priority="1743" operator="equal">
      <formula>"mal"</formula>
    </cfRule>
    <cfRule type="cellIs" dxfId="1743" priority="1744" operator="equal">
      <formula>"hs"</formula>
    </cfRule>
    <cfRule type="cellIs" dxfId="1742" priority="1745" operator="equal">
      <formula>"vac"</formula>
    </cfRule>
    <cfRule type="cellIs" dxfId="1741" priority="1746" operator="equal">
      <formula>"acc"</formula>
    </cfRule>
    <cfRule type="cellIs" dxfId="1740" priority="1747" operator="equal">
      <formula>"congesp"</formula>
    </cfRule>
    <cfRule type="cellIs" dxfId="1739" priority="1748" operator="equal">
      <formula>"cours"</formula>
    </cfRule>
  </conditionalFormatting>
  <conditionalFormatting sqref="F34">
    <cfRule type="cellIs" dxfId="1738" priority="1731" operator="equal">
      <formula>"mat"</formula>
    </cfRule>
    <cfRule type="cellIs" dxfId="1737" priority="1732" operator="equal">
      <formula>"mil"</formula>
    </cfRule>
    <cfRule type="cellIs" dxfId="1736" priority="1733" operator="equal">
      <formula>"jf"</formula>
    </cfRule>
    <cfRule type="cellIs" dxfId="1735" priority="1734" operator="equal">
      <formula>"mal"</formula>
    </cfRule>
    <cfRule type="cellIs" dxfId="1734" priority="1735" operator="equal">
      <formula>"hs"</formula>
    </cfRule>
    <cfRule type="cellIs" dxfId="1733" priority="1736" operator="equal">
      <formula>"vac"</formula>
    </cfRule>
    <cfRule type="cellIs" dxfId="1732" priority="1737" operator="equal">
      <formula>"acc"</formula>
    </cfRule>
    <cfRule type="cellIs" dxfId="1731" priority="1738" operator="equal">
      <formula>"congesp"</formula>
    </cfRule>
    <cfRule type="cellIs" dxfId="1730" priority="1739" operator="equal">
      <formula>"cours"</formula>
    </cfRule>
  </conditionalFormatting>
  <conditionalFormatting sqref="G34">
    <cfRule type="cellIs" dxfId="1729" priority="1722" operator="equal">
      <formula>"mat"</formula>
    </cfRule>
    <cfRule type="cellIs" dxfId="1728" priority="1723" operator="equal">
      <formula>"mil"</formula>
    </cfRule>
    <cfRule type="cellIs" dxfId="1727" priority="1724" operator="equal">
      <formula>"jf"</formula>
    </cfRule>
    <cfRule type="cellIs" dxfId="1726" priority="1725" operator="equal">
      <formula>"mal"</formula>
    </cfRule>
    <cfRule type="cellIs" dxfId="1725" priority="1726" operator="equal">
      <formula>"hs"</formula>
    </cfRule>
    <cfRule type="cellIs" dxfId="1724" priority="1727" operator="equal">
      <formula>"vac"</formula>
    </cfRule>
    <cfRule type="cellIs" dxfId="1723" priority="1728" operator="equal">
      <formula>"acc"</formula>
    </cfRule>
    <cfRule type="cellIs" dxfId="1722" priority="1729" operator="equal">
      <formula>"congesp"</formula>
    </cfRule>
    <cfRule type="cellIs" dxfId="1721" priority="1730" operator="equal">
      <formula>"cours"</formula>
    </cfRule>
  </conditionalFormatting>
  <conditionalFormatting sqref="H34">
    <cfRule type="cellIs" dxfId="1720" priority="1713" operator="equal">
      <formula>"mat"</formula>
    </cfRule>
    <cfRule type="cellIs" dxfId="1719" priority="1714" operator="equal">
      <formula>"mil"</formula>
    </cfRule>
    <cfRule type="cellIs" dxfId="1718" priority="1715" operator="equal">
      <formula>"jf"</formula>
    </cfRule>
    <cfRule type="cellIs" dxfId="1717" priority="1716" operator="equal">
      <formula>"mal"</formula>
    </cfRule>
    <cfRule type="cellIs" dxfId="1716" priority="1717" operator="equal">
      <formula>"hs"</formula>
    </cfRule>
    <cfRule type="cellIs" dxfId="1715" priority="1718" operator="equal">
      <formula>"vac"</formula>
    </cfRule>
    <cfRule type="cellIs" dxfId="1714" priority="1719" operator="equal">
      <formula>"acc"</formula>
    </cfRule>
    <cfRule type="cellIs" dxfId="1713" priority="1720" operator="equal">
      <formula>"congesp"</formula>
    </cfRule>
    <cfRule type="cellIs" dxfId="1712" priority="1721" operator="equal">
      <formula>"cours"</formula>
    </cfRule>
  </conditionalFormatting>
  <conditionalFormatting sqref="I34">
    <cfRule type="cellIs" dxfId="1711" priority="1704" operator="equal">
      <formula>"mat"</formula>
    </cfRule>
    <cfRule type="cellIs" dxfId="1710" priority="1705" operator="equal">
      <formula>"mil"</formula>
    </cfRule>
    <cfRule type="cellIs" dxfId="1709" priority="1706" operator="equal">
      <formula>"jf"</formula>
    </cfRule>
    <cfRule type="cellIs" dxfId="1708" priority="1707" operator="equal">
      <formula>"mal"</formula>
    </cfRule>
    <cfRule type="cellIs" dxfId="1707" priority="1708" operator="equal">
      <formula>"hs"</formula>
    </cfRule>
    <cfRule type="cellIs" dxfId="1706" priority="1709" operator="equal">
      <formula>"vac"</formula>
    </cfRule>
    <cfRule type="cellIs" dxfId="1705" priority="1710" operator="equal">
      <formula>"acc"</formula>
    </cfRule>
    <cfRule type="cellIs" dxfId="1704" priority="1711" operator="equal">
      <formula>"congesp"</formula>
    </cfRule>
    <cfRule type="cellIs" dxfId="1703" priority="1712" operator="equal">
      <formula>"cours"</formula>
    </cfRule>
  </conditionalFormatting>
  <conditionalFormatting sqref="J34">
    <cfRule type="cellIs" dxfId="1702" priority="1695" operator="equal">
      <formula>"mat"</formula>
    </cfRule>
    <cfRule type="cellIs" dxfId="1701" priority="1696" operator="equal">
      <formula>"mil"</formula>
    </cfRule>
    <cfRule type="cellIs" dxfId="1700" priority="1697" operator="equal">
      <formula>"jf"</formula>
    </cfRule>
    <cfRule type="cellIs" dxfId="1699" priority="1698" operator="equal">
      <formula>"mal"</formula>
    </cfRule>
    <cfRule type="cellIs" dxfId="1698" priority="1699" operator="equal">
      <formula>"hs"</formula>
    </cfRule>
    <cfRule type="cellIs" dxfId="1697" priority="1700" operator="equal">
      <formula>"vac"</formula>
    </cfRule>
    <cfRule type="cellIs" dxfId="1696" priority="1701" operator="equal">
      <formula>"acc"</formula>
    </cfRule>
    <cfRule type="cellIs" dxfId="1695" priority="1702" operator="equal">
      <formula>"congesp"</formula>
    </cfRule>
    <cfRule type="cellIs" dxfId="1694" priority="1703" operator="equal">
      <formula>"cours"</formula>
    </cfRule>
  </conditionalFormatting>
  <conditionalFormatting sqref="K34">
    <cfRule type="cellIs" dxfId="1693" priority="1686" operator="equal">
      <formula>"mat"</formula>
    </cfRule>
    <cfRule type="cellIs" dxfId="1692" priority="1687" operator="equal">
      <formula>"mil"</formula>
    </cfRule>
    <cfRule type="cellIs" dxfId="1691" priority="1688" operator="equal">
      <formula>"jf"</formula>
    </cfRule>
    <cfRule type="cellIs" dxfId="1690" priority="1689" operator="equal">
      <formula>"mal"</formula>
    </cfRule>
    <cfRule type="cellIs" dxfId="1689" priority="1690" operator="equal">
      <formula>"hs"</formula>
    </cfRule>
    <cfRule type="cellIs" dxfId="1688" priority="1691" operator="equal">
      <formula>"vac"</formula>
    </cfRule>
    <cfRule type="cellIs" dxfId="1687" priority="1692" operator="equal">
      <formula>"acc"</formula>
    </cfRule>
    <cfRule type="cellIs" dxfId="1686" priority="1693" operator="equal">
      <formula>"congesp"</formula>
    </cfRule>
    <cfRule type="cellIs" dxfId="1685" priority="1694" operator="equal">
      <formula>"cours"</formula>
    </cfRule>
  </conditionalFormatting>
  <conditionalFormatting sqref="L34">
    <cfRule type="cellIs" dxfId="1684" priority="1677" operator="equal">
      <formula>"mat"</formula>
    </cfRule>
    <cfRule type="cellIs" dxfId="1683" priority="1678" operator="equal">
      <formula>"mil"</formula>
    </cfRule>
    <cfRule type="cellIs" dxfId="1682" priority="1679" operator="equal">
      <formula>"jf"</formula>
    </cfRule>
    <cfRule type="cellIs" dxfId="1681" priority="1680" operator="equal">
      <formula>"mal"</formula>
    </cfRule>
    <cfRule type="cellIs" dxfId="1680" priority="1681" operator="equal">
      <formula>"hs"</formula>
    </cfRule>
    <cfRule type="cellIs" dxfId="1679" priority="1682" operator="equal">
      <formula>"vac"</formula>
    </cfRule>
    <cfRule type="cellIs" dxfId="1678" priority="1683" operator="equal">
      <formula>"acc"</formula>
    </cfRule>
    <cfRule type="cellIs" dxfId="1677" priority="1684" operator="equal">
      <formula>"congesp"</formula>
    </cfRule>
    <cfRule type="cellIs" dxfId="1676" priority="1685" operator="equal">
      <formula>"cours"</formula>
    </cfRule>
  </conditionalFormatting>
  <conditionalFormatting sqref="M34">
    <cfRule type="cellIs" dxfId="1675" priority="1668" operator="equal">
      <formula>"mat"</formula>
    </cfRule>
    <cfRule type="cellIs" dxfId="1674" priority="1669" operator="equal">
      <formula>"mil"</formula>
    </cfRule>
    <cfRule type="cellIs" dxfId="1673" priority="1670" operator="equal">
      <formula>"jf"</formula>
    </cfRule>
    <cfRule type="cellIs" dxfId="1672" priority="1671" operator="equal">
      <formula>"mal"</formula>
    </cfRule>
    <cfRule type="cellIs" dxfId="1671" priority="1672" operator="equal">
      <formula>"hs"</formula>
    </cfRule>
    <cfRule type="cellIs" dxfId="1670" priority="1673" operator="equal">
      <formula>"vac"</formula>
    </cfRule>
    <cfRule type="cellIs" dxfId="1669" priority="1674" operator="equal">
      <formula>"acc"</formula>
    </cfRule>
    <cfRule type="cellIs" dxfId="1668" priority="1675" operator="equal">
      <formula>"congesp"</formula>
    </cfRule>
    <cfRule type="cellIs" dxfId="1667" priority="1676" operator="equal">
      <formula>"cours"</formula>
    </cfRule>
  </conditionalFormatting>
  <conditionalFormatting sqref="N34">
    <cfRule type="cellIs" dxfId="1666" priority="1659" operator="equal">
      <formula>"mat"</formula>
    </cfRule>
    <cfRule type="cellIs" dxfId="1665" priority="1660" operator="equal">
      <formula>"mil"</formula>
    </cfRule>
    <cfRule type="cellIs" dxfId="1664" priority="1661" operator="equal">
      <formula>"jf"</formula>
    </cfRule>
    <cfRule type="cellIs" dxfId="1663" priority="1662" operator="equal">
      <formula>"mal"</formula>
    </cfRule>
    <cfRule type="cellIs" dxfId="1662" priority="1663" operator="equal">
      <formula>"hs"</formula>
    </cfRule>
    <cfRule type="cellIs" dxfId="1661" priority="1664" operator="equal">
      <formula>"vac"</formula>
    </cfRule>
    <cfRule type="cellIs" dxfId="1660" priority="1665" operator="equal">
      <formula>"acc"</formula>
    </cfRule>
    <cfRule type="cellIs" dxfId="1659" priority="1666" operator="equal">
      <formula>"congesp"</formula>
    </cfRule>
    <cfRule type="cellIs" dxfId="1658" priority="1667" operator="equal">
      <formula>"cours"</formula>
    </cfRule>
  </conditionalFormatting>
  <conditionalFormatting sqref="O34">
    <cfRule type="cellIs" dxfId="1657" priority="1650" operator="equal">
      <formula>"mat"</formula>
    </cfRule>
    <cfRule type="cellIs" dxfId="1656" priority="1651" operator="equal">
      <formula>"mil"</formula>
    </cfRule>
    <cfRule type="cellIs" dxfId="1655" priority="1652" operator="equal">
      <formula>"jf"</formula>
    </cfRule>
    <cfRule type="cellIs" dxfId="1654" priority="1653" operator="equal">
      <formula>"mal"</formula>
    </cfRule>
    <cfRule type="cellIs" dxfId="1653" priority="1654" operator="equal">
      <formula>"hs"</formula>
    </cfRule>
    <cfRule type="cellIs" dxfId="1652" priority="1655" operator="equal">
      <formula>"vac"</formula>
    </cfRule>
    <cfRule type="cellIs" dxfId="1651" priority="1656" operator="equal">
      <formula>"acc"</formula>
    </cfRule>
    <cfRule type="cellIs" dxfId="1650" priority="1657" operator="equal">
      <formula>"congesp"</formula>
    </cfRule>
    <cfRule type="cellIs" dxfId="1649" priority="1658" operator="equal">
      <formula>"cours"</formula>
    </cfRule>
  </conditionalFormatting>
  <conditionalFormatting sqref="P34">
    <cfRule type="cellIs" dxfId="1648" priority="1641" operator="equal">
      <formula>"mat"</formula>
    </cfRule>
    <cfRule type="cellIs" dxfId="1647" priority="1642" operator="equal">
      <formula>"mil"</formula>
    </cfRule>
    <cfRule type="cellIs" dxfId="1646" priority="1643" operator="equal">
      <formula>"jf"</formula>
    </cfRule>
    <cfRule type="cellIs" dxfId="1645" priority="1644" operator="equal">
      <formula>"mal"</formula>
    </cfRule>
    <cfRule type="cellIs" dxfId="1644" priority="1645" operator="equal">
      <formula>"hs"</formula>
    </cfRule>
    <cfRule type="cellIs" dxfId="1643" priority="1646" operator="equal">
      <formula>"vac"</formula>
    </cfRule>
    <cfRule type="cellIs" dxfId="1642" priority="1647" operator="equal">
      <formula>"acc"</formula>
    </cfRule>
    <cfRule type="cellIs" dxfId="1641" priority="1648" operator="equal">
      <formula>"congesp"</formula>
    </cfRule>
    <cfRule type="cellIs" dxfId="1640" priority="1649" operator="equal">
      <formula>"cours"</formula>
    </cfRule>
  </conditionalFormatting>
  <conditionalFormatting sqref="C38">
    <cfRule type="cellIs" dxfId="1639" priority="1632" operator="equal">
      <formula>"mat"</formula>
    </cfRule>
    <cfRule type="cellIs" dxfId="1638" priority="1633" operator="equal">
      <formula>"mil"</formula>
    </cfRule>
    <cfRule type="cellIs" dxfId="1637" priority="1634" operator="equal">
      <formula>"jf"</formula>
    </cfRule>
    <cfRule type="cellIs" dxfId="1636" priority="1635" operator="equal">
      <formula>"mal"</formula>
    </cfRule>
    <cfRule type="cellIs" dxfId="1635" priority="1636" operator="equal">
      <formula>"hs"</formula>
    </cfRule>
    <cfRule type="cellIs" dxfId="1634" priority="1637" operator="equal">
      <formula>"vac"</formula>
    </cfRule>
    <cfRule type="cellIs" dxfId="1633" priority="1638" operator="equal">
      <formula>"acc"</formula>
    </cfRule>
    <cfRule type="cellIs" dxfId="1632" priority="1639" operator="equal">
      <formula>"congesp"</formula>
    </cfRule>
    <cfRule type="cellIs" dxfId="1631" priority="1640" operator="equal">
      <formula>"cours"</formula>
    </cfRule>
  </conditionalFormatting>
  <conditionalFormatting sqref="D38">
    <cfRule type="cellIs" dxfId="1630" priority="1623" operator="equal">
      <formula>"mat"</formula>
    </cfRule>
    <cfRule type="cellIs" dxfId="1629" priority="1624" operator="equal">
      <formula>"mil"</formula>
    </cfRule>
    <cfRule type="cellIs" dxfId="1628" priority="1625" operator="equal">
      <formula>"jf"</formula>
    </cfRule>
    <cfRule type="cellIs" dxfId="1627" priority="1626" operator="equal">
      <formula>"mal"</formula>
    </cfRule>
    <cfRule type="cellIs" dxfId="1626" priority="1627" operator="equal">
      <formula>"hs"</formula>
    </cfRule>
    <cfRule type="cellIs" dxfId="1625" priority="1628" operator="equal">
      <formula>"vac"</formula>
    </cfRule>
    <cfRule type="cellIs" dxfId="1624" priority="1629" operator="equal">
      <formula>"acc"</formula>
    </cfRule>
    <cfRule type="cellIs" dxfId="1623" priority="1630" operator="equal">
      <formula>"congesp"</formula>
    </cfRule>
    <cfRule type="cellIs" dxfId="1622" priority="1631" operator="equal">
      <formula>"cours"</formula>
    </cfRule>
  </conditionalFormatting>
  <conditionalFormatting sqref="E38">
    <cfRule type="cellIs" dxfId="1621" priority="1614" operator="equal">
      <formula>"mat"</formula>
    </cfRule>
    <cfRule type="cellIs" dxfId="1620" priority="1615" operator="equal">
      <formula>"mil"</formula>
    </cfRule>
    <cfRule type="cellIs" dxfId="1619" priority="1616" operator="equal">
      <formula>"jf"</formula>
    </cfRule>
    <cfRule type="cellIs" dxfId="1618" priority="1617" operator="equal">
      <formula>"mal"</formula>
    </cfRule>
    <cfRule type="cellIs" dxfId="1617" priority="1618" operator="equal">
      <formula>"hs"</formula>
    </cfRule>
    <cfRule type="cellIs" dxfId="1616" priority="1619" operator="equal">
      <formula>"vac"</formula>
    </cfRule>
    <cfRule type="cellIs" dxfId="1615" priority="1620" operator="equal">
      <formula>"acc"</formula>
    </cfRule>
    <cfRule type="cellIs" dxfId="1614" priority="1621" operator="equal">
      <formula>"congesp"</formula>
    </cfRule>
    <cfRule type="cellIs" dxfId="1613" priority="1622" operator="equal">
      <formula>"cours"</formula>
    </cfRule>
  </conditionalFormatting>
  <conditionalFormatting sqref="F38">
    <cfRule type="cellIs" dxfId="1612" priority="1605" operator="equal">
      <formula>"mat"</formula>
    </cfRule>
    <cfRule type="cellIs" dxfId="1611" priority="1606" operator="equal">
      <formula>"mil"</formula>
    </cfRule>
    <cfRule type="cellIs" dxfId="1610" priority="1607" operator="equal">
      <formula>"jf"</formula>
    </cfRule>
    <cfRule type="cellIs" dxfId="1609" priority="1608" operator="equal">
      <formula>"mal"</formula>
    </cfRule>
    <cfRule type="cellIs" dxfId="1608" priority="1609" operator="equal">
      <formula>"hs"</formula>
    </cfRule>
    <cfRule type="cellIs" dxfId="1607" priority="1610" operator="equal">
      <formula>"vac"</formula>
    </cfRule>
    <cfRule type="cellIs" dxfId="1606" priority="1611" operator="equal">
      <formula>"acc"</formula>
    </cfRule>
    <cfRule type="cellIs" dxfId="1605" priority="1612" operator="equal">
      <formula>"congesp"</formula>
    </cfRule>
    <cfRule type="cellIs" dxfId="1604" priority="1613" operator="equal">
      <formula>"cours"</formula>
    </cfRule>
  </conditionalFormatting>
  <conditionalFormatting sqref="G38">
    <cfRule type="cellIs" dxfId="1603" priority="1596" operator="equal">
      <formula>"mat"</formula>
    </cfRule>
    <cfRule type="cellIs" dxfId="1602" priority="1597" operator="equal">
      <formula>"mil"</formula>
    </cfRule>
    <cfRule type="cellIs" dxfId="1601" priority="1598" operator="equal">
      <formula>"jf"</formula>
    </cfRule>
    <cfRule type="cellIs" dxfId="1600" priority="1599" operator="equal">
      <formula>"mal"</formula>
    </cfRule>
    <cfRule type="cellIs" dxfId="1599" priority="1600" operator="equal">
      <formula>"hs"</formula>
    </cfRule>
    <cfRule type="cellIs" dxfId="1598" priority="1601" operator="equal">
      <formula>"vac"</formula>
    </cfRule>
    <cfRule type="cellIs" dxfId="1597" priority="1602" operator="equal">
      <formula>"acc"</formula>
    </cfRule>
    <cfRule type="cellIs" dxfId="1596" priority="1603" operator="equal">
      <formula>"congesp"</formula>
    </cfRule>
    <cfRule type="cellIs" dxfId="1595" priority="1604" operator="equal">
      <formula>"cours"</formula>
    </cfRule>
  </conditionalFormatting>
  <conditionalFormatting sqref="H38">
    <cfRule type="cellIs" dxfId="1594" priority="1587" operator="equal">
      <formula>"mat"</formula>
    </cfRule>
    <cfRule type="cellIs" dxfId="1593" priority="1588" operator="equal">
      <formula>"mil"</formula>
    </cfRule>
    <cfRule type="cellIs" dxfId="1592" priority="1589" operator="equal">
      <formula>"jf"</formula>
    </cfRule>
    <cfRule type="cellIs" dxfId="1591" priority="1590" operator="equal">
      <formula>"mal"</formula>
    </cfRule>
    <cfRule type="cellIs" dxfId="1590" priority="1591" operator="equal">
      <formula>"hs"</formula>
    </cfRule>
    <cfRule type="cellIs" dxfId="1589" priority="1592" operator="equal">
      <formula>"vac"</formula>
    </cfRule>
    <cfRule type="cellIs" dxfId="1588" priority="1593" operator="equal">
      <formula>"acc"</formula>
    </cfRule>
    <cfRule type="cellIs" dxfId="1587" priority="1594" operator="equal">
      <formula>"congesp"</formula>
    </cfRule>
    <cfRule type="cellIs" dxfId="1586" priority="1595" operator="equal">
      <formula>"cours"</formula>
    </cfRule>
  </conditionalFormatting>
  <conditionalFormatting sqref="I38">
    <cfRule type="cellIs" dxfId="1585" priority="1578" operator="equal">
      <formula>"mat"</formula>
    </cfRule>
    <cfRule type="cellIs" dxfId="1584" priority="1579" operator="equal">
      <formula>"mil"</formula>
    </cfRule>
    <cfRule type="cellIs" dxfId="1583" priority="1580" operator="equal">
      <formula>"jf"</formula>
    </cfRule>
    <cfRule type="cellIs" dxfId="1582" priority="1581" operator="equal">
      <formula>"mal"</formula>
    </cfRule>
    <cfRule type="cellIs" dxfId="1581" priority="1582" operator="equal">
      <formula>"hs"</formula>
    </cfRule>
    <cfRule type="cellIs" dxfId="1580" priority="1583" operator="equal">
      <formula>"vac"</formula>
    </cfRule>
    <cfRule type="cellIs" dxfId="1579" priority="1584" operator="equal">
      <formula>"acc"</formula>
    </cfRule>
    <cfRule type="cellIs" dxfId="1578" priority="1585" operator="equal">
      <formula>"congesp"</formula>
    </cfRule>
    <cfRule type="cellIs" dxfId="1577" priority="1586" operator="equal">
      <formula>"cours"</formula>
    </cfRule>
  </conditionalFormatting>
  <conditionalFormatting sqref="J38">
    <cfRule type="cellIs" dxfId="1576" priority="1569" operator="equal">
      <formula>"mat"</formula>
    </cfRule>
    <cfRule type="cellIs" dxfId="1575" priority="1570" operator="equal">
      <formula>"mil"</formula>
    </cfRule>
    <cfRule type="cellIs" dxfId="1574" priority="1571" operator="equal">
      <formula>"jf"</formula>
    </cfRule>
    <cfRule type="cellIs" dxfId="1573" priority="1572" operator="equal">
      <formula>"mal"</formula>
    </cfRule>
    <cfRule type="cellIs" dxfId="1572" priority="1573" operator="equal">
      <formula>"hs"</formula>
    </cfRule>
    <cfRule type="cellIs" dxfId="1571" priority="1574" operator="equal">
      <formula>"vac"</formula>
    </cfRule>
    <cfRule type="cellIs" dxfId="1570" priority="1575" operator="equal">
      <formula>"acc"</formula>
    </cfRule>
    <cfRule type="cellIs" dxfId="1569" priority="1576" operator="equal">
      <formula>"congesp"</formula>
    </cfRule>
    <cfRule type="cellIs" dxfId="1568" priority="1577" operator="equal">
      <formula>"cours"</formula>
    </cfRule>
  </conditionalFormatting>
  <conditionalFormatting sqref="K38">
    <cfRule type="cellIs" dxfId="1567" priority="1560" operator="equal">
      <formula>"mat"</formula>
    </cfRule>
    <cfRule type="cellIs" dxfId="1566" priority="1561" operator="equal">
      <formula>"mil"</formula>
    </cfRule>
    <cfRule type="cellIs" dxfId="1565" priority="1562" operator="equal">
      <formula>"jf"</formula>
    </cfRule>
    <cfRule type="cellIs" dxfId="1564" priority="1563" operator="equal">
      <formula>"mal"</formula>
    </cfRule>
    <cfRule type="cellIs" dxfId="1563" priority="1564" operator="equal">
      <formula>"hs"</formula>
    </cfRule>
    <cfRule type="cellIs" dxfId="1562" priority="1565" operator="equal">
      <formula>"vac"</formula>
    </cfRule>
    <cfRule type="cellIs" dxfId="1561" priority="1566" operator="equal">
      <formula>"acc"</formula>
    </cfRule>
    <cfRule type="cellIs" dxfId="1560" priority="1567" operator="equal">
      <formula>"congesp"</formula>
    </cfRule>
    <cfRule type="cellIs" dxfId="1559" priority="1568" operator="equal">
      <formula>"cours"</formula>
    </cfRule>
  </conditionalFormatting>
  <conditionalFormatting sqref="L38">
    <cfRule type="cellIs" dxfId="1558" priority="1551" operator="equal">
      <formula>"mat"</formula>
    </cfRule>
    <cfRule type="cellIs" dxfId="1557" priority="1552" operator="equal">
      <formula>"mil"</formula>
    </cfRule>
    <cfRule type="cellIs" dxfId="1556" priority="1553" operator="equal">
      <formula>"jf"</formula>
    </cfRule>
    <cfRule type="cellIs" dxfId="1555" priority="1554" operator="equal">
      <formula>"mal"</formula>
    </cfRule>
    <cfRule type="cellIs" dxfId="1554" priority="1555" operator="equal">
      <formula>"hs"</formula>
    </cfRule>
    <cfRule type="cellIs" dxfId="1553" priority="1556" operator="equal">
      <formula>"vac"</formula>
    </cfRule>
    <cfRule type="cellIs" dxfId="1552" priority="1557" operator="equal">
      <formula>"acc"</formula>
    </cfRule>
    <cfRule type="cellIs" dxfId="1551" priority="1558" operator="equal">
      <formula>"congesp"</formula>
    </cfRule>
    <cfRule type="cellIs" dxfId="1550" priority="1559" operator="equal">
      <formula>"cours"</formula>
    </cfRule>
  </conditionalFormatting>
  <conditionalFormatting sqref="M38">
    <cfRule type="cellIs" dxfId="1549" priority="1542" operator="equal">
      <formula>"mat"</formula>
    </cfRule>
    <cfRule type="cellIs" dxfId="1548" priority="1543" operator="equal">
      <formula>"mil"</formula>
    </cfRule>
    <cfRule type="cellIs" dxfId="1547" priority="1544" operator="equal">
      <formula>"jf"</formula>
    </cfRule>
    <cfRule type="cellIs" dxfId="1546" priority="1545" operator="equal">
      <formula>"mal"</formula>
    </cfRule>
    <cfRule type="cellIs" dxfId="1545" priority="1546" operator="equal">
      <formula>"hs"</formula>
    </cfRule>
    <cfRule type="cellIs" dxfId="1544" priority="1547" operator="equal">
      <formula>"vac"</formula>
    </cfRule>
    <cfRule type="cellIs" dxfId="1543" priority="1548" operator="equal">
      <formula>"acc"</formula>
    </cfRule>
    <cfRule type="cellIs" dxfId="1542" priority="1549" operator="equal">
      <formula>"congesp"</formula>
    </cfRule>
    <cfRule type="cellIs" dxfId="1541" priority="1550" operator="equal">
      <formula>"cours"</formula>
    </cfRule>
  </conditionalFormatting>
  <conditionalFormatting sqref="N38">
    <cfRule type="cellIs" dxfId="1540" priority="1533" operator="equal">
      <formula>"mat"</formula>
    </cfRule>
    <cfRule type="cellIs" dxfId="1539" priority="1534" operator="equal">
      <formula>"mil"</formula>
    </cfRule>
    <cfRule type="cellIs" dxfId="1538" priority="1535" operator="equal">
      <formula>"jf"</formula>
    </cfRule>
    <cfRule type="cellIs" dxfId="1537" priority="1536" operator="equal">
      <formula>"mal"</formula>
    </cfRule>
    <cfRule type="cellIs" dxfId="1536" priority="1537" operator="equal">
      <formula>"hs"</formula>
    </cfRule>
    <cfRule type="cellIs" dxfId="1535" priority="1538" operator="equal">
      <formula>"vac"</formula>
    </cfRule>
    <cfRule type="cellIs" dxfId="1534" priority="1539" operator="equal">
      <formula>"acc"</formula>
    </cfRule>
    <cfRule type="cellIs" dxfId="1533" priority="1540" operator="equal">
      <formula>"congesp"</formula>
    </cfRule>
    <cfRule type="cellIs" dxfId="1532" priority="1541" operator="equal">
      <formula>"cours"</formula>
    </cfRule>
  </conditionalFormatting>
  <conditionalFormatting sqref="O38">
    <cfRule type="cellIs" dxfId="1531" priority="1524" operator="equal">
      <formula>"mat"</formula>
    </cfRule>
    <cfRule type="cellIs" dxfId="1530" priority="1525" operator="equal">
      <formula>"mil"</formula>
    </cfRule>
    <cfRule type="cellIs" dxfId="1529" priority="1526" operator="equal">
      <formula>"jf"</formula>
    </cfRule>
    <cfRule type="cellIs" dxfId="1528" priority="1527" operator="equal">
      <formula>"mal"</formula>
    </cfRule>
    <cfRule type="cellIs" dxfId="1527" priority="1528" operator="equal">
      <formula>"hs"</formula>
    </cfRule>
    <cfRule type="cellIs" dxfId="1526" priority="1529" operator="equal">
      <formula>"vac"</formula>
    </cfRule>
    <cfRule type="cellIs" dxfId="1525" priority="1530" operator="equal">
      <formula>"acc"</formula>
    </cfRule>
    <cfRule type="cellIs" dxfId="1524" priority="1531" operator="equal">
      <formula>"congesp"</formula>
    </cfRule>
    <cfRule type="cellIs" dxfId="1523" priority="1532" operator="equal">
      <formula>"cours"</formula>
    </cfRule>
  </conditionalFormatting>
  <conditionalFormatting sqref="P38">
    <cfRule type="cellIs" dxfId="1522" priority="1515" operator="equal">
      <formula>"mat"</formula>
    </cfRule>
    <cfRule type="cellIs" dxfId="1521" priority="1516" operator="equal">
      <formula>"mil"</formula>
    </cfRule>
    <cfRule type="cellIs" dxfId="1520" priority="1517" operator="equal">
      <formula>"jf"</formula>
    </cfRule>
    <cfRule type="cellIs" dxfId="1519" priority="1518" operator="equal">
      <formula>"mal"</formula>
    </cfRule>
    <cfRule type="cellIs" dxfId="1518" priority="1519" operator="equal">
      <formula>"hs"</formula>
    </cfRule>
    <cfRule type="cellIs" dxfId="1517" priority="1520" operator="equal">
      <formula>"vac"</formula>
    </cfRule>
    <cfRule type="cellIs" dxfId="1516" priority="1521" operator="equal">
      <formula>"acc"</formula>
    </cfRule>
    <cfRule type="cellIs" dxfId="1515" priority="1522" operator="equal">
      <formula>"congesp"</formula>
    </cfRule>
    <cfRule type="cellIs" dxfId="1514" priority="1523" operator="equal">
      <formula>"cours"</formula>
    </cfRule>
  </conditionalFormatting>
  <conditionalFormatting sqref="C42">
    <cfRule type="cellIs" dxfId="1513" priority="1506" operator="equal">
      <formula>"mat"</formula>
    </cfRule>
    <cfRule type="cellIs" dxfId="1512" priority="1507" operator="equal">
      <formula>"mil"</formula>
    </cfRule>
    <cfRule type="cellIs" dxfId="1511" priority="1508" operator="equal">
      <formula>"jf"</formula>
    </cfRule>
    <cfRule type="cellIs" dxfId="1510" priority="1509" operator="equal">
      <formula>"mal"</formula>
    </cfRule>
    <cfRule type="cellIs" dxfId="1509" priority="1510" operator="equal">
      <formula>"hs"</formula>
    </cfRule>
    <cfRule type="cellIs" dxfId="1508" priority="1511" operator="equal">
      <formula>"vac"</formula>
    </cfRule>
    <cfRule type="cellIs" dxfId="1507" priority="1512" operator="equal">
      <formula>"acc"</formula>
    </cfRule>
    <cfRule type="cellIs" dxfId="1506" priority="1513" operator="equal">
      <formula>"congesp"</formula>
    </cfRule>
    <cfRule type="cellIs" dxfId="1505" priority="1514" operator="equal">
      <formula>"cours"</formula>
    </cfRule>
  </conditionalFormatting>
  <conditionalFormatting sqref="D42">
    <cfRule type="cellIs" dxfId="1504" priority="1497" operator="equal">
      <formula>"mat"</formula>
    </cfRule>
    <cfRule type="cellIs" dxfId="1503" priority="1498" operator="equal">
      <formula>"mil"</formula>
    </cfRule>
    <cfRule type="cellIs" dxfId="1502" priority="1499" operator="equal">
      <formula>"jf"</formula>
    </cfRule>
    <cfRule type="cellIs" dxfId="1501" priority="1500" operator="equal">
      <formula>"mal"</formula>
    </cfRule>
    <cfRule type="cellIs" dxfId="1500" priority="1501" operator="equal">
      <formula>"hs"</formula>
    </cfRule>
    <cfRule type="cellIs" dxfId="1499" priority="1502" operator="equal">
      <formula>"vac"</formula>
    </cfRule>
    <cfRule type="cellIs" dxfId="1498" priority="1503" operator="equal">
      <formula>"acc"</formula>
    </cfRule>
    <cfRule type="cellIs" dxfId="1497" priority="1504" operator="equal">
      <formula>"congesp"</formula>
    </cfRule>
    <cfRule type="cellIs" dxfId="1496" priority="1505" operator="equal">
      <formula>"cours"</formula>
    </cfRule>
  </conditionalFormatting>
  <conditionalFormatting sqref="E42">
    <cfRule type="cellIs" dxfId="1495" priority="1488" operator="equal">
      <formula>"mat"</formula>
    </cfRule>
    <cfRule type="cellIs" dxfId="1494" priority="1489" operator="equal">
      <formula>"mil"</formula>
    </cfRule>
    <cfRule type="cellIs" dxfId="1493" priority="1490" operator="equal">
      <formula>"jf"</formula>
    </cfRule>
    <cfRule type="cellIs" dxfId="1492" priority="1491" operator="equal">
      <formula>"mal"</formula>
    </cfRule>
    <cfRule type="cellIs" dxfId="1491" priority="1492" operator="equal">
      <formula>"hs"</formula>
    </cfRule>
    <cfRule type="cellIs" dxfId="1490" priority="1493" operator="equal">
      <formula>"vac"</formula>
    </cfRule>
    <cfRule type="cellIs" dxfId="1489" priority="1494" operator="equal">
      <formula>"acc"</formula>
    </cfRule>
    <cfRule type="cellIs" dxfId="1488" priority="1495" operator="equal">
      <formula>"congesp"</formula>
    </cfRule>
    <cfRule type="cellIs" dxfId="1487" priority="1496" operator="equal">
      <formula>"cours"</formula>
    </cfRule>
  </conditionalFormatting>
  <conditionalFormatting sqref="F42">
    <cfRule type="cellIs" dxfId="1486" priority="1479" operator="equal">
      <formula>"mat"</formula>
    </cfRule>
    <cfRule type="cellIs" dxfId="1485" priority="1480" operator="equal">
      <formula>"mil"</formula>
    </cfRule>
    <cfRule type="cellIs" dxfId="1484" priority="1481" operator="equal">
      <formula>"jf"</formula>
    </cfRule>
    <cfRule type="cellIs" dxfId="1483" priority="1482" operator="equal">
      <formula>"mal"</formula>
    </cfRule>
    <cfRule type="cellIs" dxfId="1482" priority="1483" operator="equal">
      <formula>"hs"</formula>
    </cfRule>
    <cfRule type="cellIs" dxfId="1481" priority="1484" operator="equal">
      <formula>"vac"</formula>
    </cfRule>
    <cfRule type="cellIs" dxfId="1480" priority="1485" operator="equal">
      <formula>"acc"</formula>
    </cfRule>
    <cfRule type="cellIs" dxfId="1479" priority="1486" operator="equal">
      <formula>"congesp"</formula>
    </cfRule>
    <cfRule type="cellIs" dxfId="1478" priority="1487" operator="equal">
      <formula>"cours"</formula>
    </cfRule>
  </conditionalFormatting>
  <conditionalFormatting sqref="G42">
    <cfRule type="cellIs" dxfId="1477" priority="1470" operator="equal">
      <formula>"mat"</formula>
    </cfRule>
    <cfRule type="cellIs" dxfId="1476" priority="1471" operator="equal">
      <formula>"mil"</formula>
    </cfRule>
    <cfRule type="cellIs" dxfId="1475" priority="1472" operator="equal">
      <formula>"jf"</formula>
    </cfRule>
    <cfRule type="cellIs" dxfId="1474" priority="1473" operator="equal">
      <formula>"mal"</formula>
    </cfRule>
    <cfRule type="cellIs" dxfId="1473" priority="1474" operator="equal">
      <formula>"hs"</formula>
    </cfRule>
    <cfRule type="cellIs" dxfId="1472" priority="1475" operator="equal">
      <formula>"vac"</formula>
    </cfRule>
    <cfRule type="cellIs" dxfId="1471" priority="1476" operator="equal">
      <formula>"acc"</formula>
    </cfRule>
    <cfRule type="cellIs" dxfId="1470" priority="1477" operator="equal">
      <formula>"congesp"</formula>
    </cfRule>
    <cfRule type="cellIs" dxfId="1469" priority="1478" operator="equal">
      <formula>"cours"</formula>
    </cfRule>
  </conditionalFormatting>
  <conditionalFormatting sqref="H42">
    <cfRule type="cellIs" dxfId="1468" priority="1461" operator="equal">
      <formula>"mat"</formula>
    </cfRule>
    <cfRule type="cellIs" dxfId="1467" priority="1462" operator="equal">
      <formula>"mil"</formula>
    </cfRule>
    <cfRule type="cellIs" dxfId="1466" priority="1463" operator="equal">
      <formula>"jf"</formula>
    </cfRule>
    <cfRule type="cellIs" dxfId="1465" priority="1464" operator="equal">
      <formula>"mal"</formula>
    </cfRule>
    <cfRule type="cellIs" dxfId="1464" priority="1465" operator="equal">
      <formula>"hs"</formula>
    </cfRule>
    <cfRule type="cellIs" dxfId="1463" priority="1466" operator="equal">
      <formula>"vac"</formula>
    </cfRule>
    <cfRule type="cellIs" dxfId="1462" priority="1467" operator="equal">
      <formula>"acc"</formula>
    </cfRule>
    <cfRule type="cellIs" dxfId="1461" priority="1468" operator="equal">
      <formula>"congesp"</formula>
    </cfRule>
    <cfRule type="cellIs" dxfId="1460" priority="1469" operator="equal">
      <formula>"cours"</formula>
    </cfRule>
  </conditionalFormatting>
  <conditionalFormatting sqref="I42">
    <cfRule type="cellIs" dxfId="1459" priority="1452" operator="equal">
      <formula>"mat"</formula>
    </cfRule>
    <cfRule type="cellIs" dxfId="1458" priority="1453" operator="equal">
      <formula>"mil"</formula>
    </cfRule>
    <cfRule type="cellIs" dxfId="1457" priority="1454" operator="equal">
      <formula>"jf"</formula>
    </cfRule>
    <cfRule type="cellIs" dxfId="1456" priority="1455" operator="equal">
      <formula>"mal"</formula>
    </cfRule>
    <cfRule type="cellIs" dxfId="1455" priority="1456" operator="equal">
      <formula>"hs"</formula>
    </cfRule>
    <cfRule type="cellIs" dxfId="1454" priority="1457" operator="equal">
      <formula>"vac"</formula>
    </cfRule>
    <cfRule type="cellIs" dxfId="1453" priority="1458" operator="equal">
      <formula>"acc"</formula>
    </cfRule>
    <cfRule type="cellIs" dxfId="1452" priority="1459" operator="equal">
      <formula>"congesp"</formula>
    </cfRule>
    <cfRule type="cellIs" dxfId="1451" priority="1460" operator="equal">
      <formula>"cours"</formula>
    </cfRule>
  </conditionalFormatting>
  <conditionalFormatting sqref="J42">
    <cfRule type="cellIs" dxfId="1450" priority="1443" operator="equal">
      <formula>"mat"</formula>
    </cfRule>
    <cfRule type="cellIs" dxfId="1449" priority="1444" operator="equal">
      <formula>"mil"</formula>
    </cfRule>
    <cfRule type="cellIs" dxfId="1448" priority="1445" operator="equal">
      <formula>"jf"</formula>
    </cfRule>
    <cfRule type="cellIs" dxfId="1447" priority="1446" operator="equal">
      <formula>"mal"</formula>
    </cfRule>
    <cfRule type="cellIs" dxfId="1446" priority="1447" operator="equal">
      <formula>"hs"</formula>
    </cfRule>
    <cfRule type="cellIs" dxfId="1445" priority="1448" operator="equal">
      <formula>"vac"</formula>
    </cfRule>
    <cfRule type="cellIs" dxfId="1444" priority="1449" operator="equal">
      <formula>"acc"</formula>
    </cfRule>
    <cfRule type="cellIs" dxfId="1443" priority="1450" operator="equal">
      <formula>"congesp"</formula>
    </cfRule>
    <cfRule type="cellIs" dxfId="1442" priority="1451" operator="equal">
      <formula>"cours"</formula>
    </cfRule>
  </conditionalFormatting>
  <conditionalFormatting sqref="K42">
    <cfRule type="cellIs" dxfId="1441" priority="1434" operator="equal">
      <formula>"mat"</formula>
    </cfRule>
    <cfRule type="cellIs" dxfId="1440" priority="1435" operator="equal">
      <formula>"mil"</formula>
    </cfRule>
    <cfRule type="cellIs" dxfId="1439" priority="1436" operator="equal">
      <formula>"jf"</formula>
    </cfRule>
    <cfRule type="cellIs" dxfId="1438" priority="1437" operator="equal">
      <formula>"mal"</formula>
    </cfRule>
    <cfRule type="cellIs" dxfId="1437" priority="1438" operator="equal">
      <formula>"hs"</formula>
    </cfRule>
    <cfRule type="cellIs" dxfId="1436" priority="1439" operator="equal">
      <formula>"vac"</formula>
    </cfRule>
    <cfRule type="cellIs" dxfId="1435" priority="1440" operator="equal">
      <formula>"acc"</formula>
    </cfRule>
    <cfRule type="cellIs" dxfId="1434" priority="1441" operator="equal">
      <formula>"congesp"</formula>
    </cfRule>
    <cfRule type="cellIs" dxfId="1433" priority="1442" operator="equal">
      <formula>"cours"</formula>
    </cfRule>
  </conditionalFormatting>
  <conditionalFormatting sqref="L42">
    <cfRule type="cellIs" dxfId="1432" priority="1425" operator="equal">
      <formula>"mat"</formula>
    </cfRule>
    <cfRule type="cellIs" dxfId="1431" priority="1426" operator="equal">
      <formula>"mil"</formula>
    </cfRule>
    <cfRule type="cellIs" dxfId="1430" priority="1427" operator="equal">
      <formula>"jf"</formula>
    </cfRule>
    <cfRule type="cellIs" dxfId="1429" priority="1428" operator="equal">
      <formula>"mal"</formula>
    </cfRule>
    <cfRule type="cellIs" dxfId="1428" priority="1429" operator="equal">
      <formula>"hs"</formula>
    </cfRule>
    <cfRule type="cellIs" dxfId="1427" priority="1430" operator="equal">
      <formula>"vac"</formula>
    </cfRule>
    <cfRule type="cellIs" dxfId="1426" priority="1431" operator="equal">
      <formula>"acc"</formula>
    </cfRule>
    <cfRule type="cellIs" dxfId="1425" priority="1432" operator="equal">
      <formula>"congesp"</formula>
    </cfRule>
    <cfRule type="cellIs" dxfId="1424" priority="1433" operator="equal">
      <formula>"cours"</formula>
    </cfRule>
  </conditionalFormatting>
  <conditionalFormatting sqref="M42">
    <cfRule type="cellIs" dxfId="1423" priority="1416" operator="equal">
      <formula>"mat"</formula>
    </cfRule>
    <cfRule type="cellIs" dxfId="1422" priority="1417" operator="equal">
      <formula>"mil"</formula>
    </cfRule>
    <cfRule type="cellIs" dxfId="1421" priority="1418" operator="equal">
      <formula>"jf"</formula>
    </cfRule>
    <cfRule type="cellIs" dxfId="1420" priority="1419" operator="equal">
      <formula>"mal"</formula>
    </cfRule>
    <cfRule type="cellIs" dxfId="1419" priority="1420" operator="equal">
      <formula>"hs"</formula>
    </cfRule>
    <cfRule type="cellIs" dxfId="1418" priority="1421" operator="equal">
      <formula>"vac"</formula>
    </cfRule>
    <cfRule type="cellIs" dxfId="1417" priority="1422" operator="equal">
      <formula>"acc"</formula>
    </cfRule>
    <cfRule type="cellIs" dxfId="1416" priority="1423" operator="equal">
      <formula>"congesp"</formula>
    </cfRule>
    <cfRule type="cellIs" dxfId="1415" priority="1424" operator="equal">
      <formula>"cours"</formula>
    </cfRule>
  </conditionalFormatting>
  <conditionalFormatting sqref="N42">
    <cfRule type="cellIs" dxfId="1414" priority="1407" operator="equal">
      <formula>"mat"</formula>
    </cfRule>
    <cfRule type="cellIs" dxfId="1413" priority="1408" operator="equal">
      <formula>"mil"</formula>
    </cfRule>
    <cfRule type="cellIs" dxfId="1412" priority="1409" operator="equal">
      <formula>"jf"</formula>
    </cfRule>
    <cfRule type="cellIs" dxfId="1411" priority="1410" operator="equal">
      <formula>"mal"</formula>
    </cfRule>
    <cfRule type="cellIs" dxfId="1410" priority="1411" operator="equal">
      <formula>"hs"</formula>
    </cfRule>
    <cfRule type="cellIs" dxfId="1409" priority="1412" operator="equal">
      <formula>"vac"</formula>
    </cfRule>
    <cfRule type="cellIs" dxfId="1408" priority="1413" operator="equal">
      <formula>"acc"</formula>
    </cfRule>
    <cfRule type="cellIs" dxfId="1407" priority="1414" operator="equal">
      <formula>"congesp"</formula>
    </cfRule>
    <cfRule type="cellIs" dxfId="1406" priority="1415" operator="equal">
      <formula>"cours"</formula>
    </cfRule>
  </conditionalFormatting>
  <conditionalFormatting sqref="O42">
    <cfRule type="cellIs" dxfId="1405" priority="1398" operator="equal">
      <formula>"mat"</formula>
    </cfRule>
    <cfRule type="cellIs" dxfId="1404" priority="1399" operator="equal">
      <formula>"mil"</formula>
    </cfRule>
    <cfRule type="cellIs" dxfId="1403" priority="1400" operator="equal">
      <formula>"jf"</formula>
    </cfRule>
    <cfRule type="cellIs" dxfId="1402" priority="1401" operator="equal">
      <formula>"mal"</formula>
    </cfRule>
    <cfRule type="cellIs" dxfId="1401" priority="1402" operator="equal">
      <formula>"hs"</formula>
    </cfRule>
    <cfRule type="cellIs" dxfId="1400" priority="1403" operator="equal">
      <formula>"vac"</formula>
    </cfRule>
    <cfRule type="cellIs" dxfId="1399" priority="1404" operator="equal">
      <formula>"acc"</formula>
    </cfRule>
    <cfRule type="cellIs" dxfId="1398" priority="1405" operator="equal">
      <formula>"congesp"</formula>
    </cfRule>
    <cfRule type="cellIs" dxfId="1397" priority="1406" operator="equal">
      <formula>"cours"</formula>
    </cfRule>
  </conditionalFormatting>
  <conditionalFormatting sqref="P42">
    <cfRule type="cellIs" dxfId="1396" priority="1389" operator="equal">
      <formula>"mat"</formula>
    </cfRule>
    <cfRule type="cellIs" dxfId="1395" priority="1390" operator="equal">
      <formula>"mil"</formula>
    </cfRule>
    <cfRule type="cellIs" dxfId="1394" priority="1391" operator="equal">
      <formula>"jf"</formula>
    </cfRule>
    <cfRule type="cellIs" dxfId="1393" priority="1392" operator="equal">
      <formula>"mal"</formula>
    </cfRule>
    <cfRule type="cellIs" dxfId="1392" priority="1393" operator="equal">
      <formula>"hs"</formula>
    </cfRule>
    <cfRule type="cellIs" dxfId="1391" priority="1394" operator="equal">
      <formula>"vac"</formula>
    </cfRule>
    <cfRule type="cellIs" dxfId="1390" priority="1395" operator="equal">
      <formula>"acc"</formula>
    </cfRule>
    <cfRule type="cellIs" dxfId="1389" priority="1396" operator="equal">
      <formula>"congesp"</formula>
    </cfRule>
    <cfRule type="cellIs" dxfId="1388" priority="1397" operator="equal">
      <formula>"cours"</formula>
    </cfRule>
  </conditionalFormatting>
  <conditionalFormatting sqref="C46">
    <cfRule type="cellIs" dxfId="1387" priority="1380" operator="equal">
      <formula>"mat"</formula>
    </cfRule>
    <cfRule type="cellIs" dxfId="1386" priority="1381" operator="equal">
      <formula>"mil"</formula>
    </cfRule>
    <cfRule type="cellIs" dxfId="1385" priority="1382" operator="equal">
      <formula>"jf"</formula>
    </cfRule>
    <cfRule type="cellIs" dxfId="1384" priority="1383" operator="equal">
      <formula>"mal"</formula>
    </cfRule>
    <cfRule type="cellIs" dxfId="1383" priority="1384" operator="equal">
      <formula>"hs"</formula>
    </cfRule>
    <cfRule type="cellIs" dxfId="1382" priority="1385" operator="equal">
      <formula>"vac"</formula>
    </cfRule>
    <cfRule type="cellIs" dxfId="1381" priority="1386" operator="equal">
      <formula>"acc"</formula>
    </cfRule>
    <cfRule type="cellIs" dxfId="1380" priority="1387" operator="equal">
      <formula>"congesp"</formula>
    </cfRule>
    <cfRule type="cellIs" dxfId="1379" priority="1388" operator="equal">
      <formula>"cours"</formula>
    </cfRule>
  </conditionalFormatting>
  <conditionalFormatting sqref="D46">
    <cfRule type="cellIs" dxfId="1378" priority="1371" operator="equal">
      <formula>"mat"</formula>
    </cfRule>
    <cfRule type="cellIs" dxfId="1377" priority="1372" operator="equal">
      <formula>"mil"</formula>
    </cfRule>
    <cfRule type="cellIs" dxfId="1376" priority="1373" operator="equal">
      <formula>"jf"</formula>
    </cfRule>
    <cfRule type="cellIs" dxfId="1375" priority="1374" operator="equal">
      <formula>"mal"</formula>
    </cfRule>
    <cfRule type="cellIs" dxfId="1374" priority="1375" operator="equal">
      <formula>"hs"</formula>
    </cfRule>
    <cfRule type="cellIs" dxfId="1373" priority="1376" operator="equal">
      <formula>"vac"</formula>
    </cfRule>
    <cfRule type="cellIs" dxfId="1372" priority="1377" operator="equal">
      <formula>"acc"</formula>
    </cfRule>
    <cfRule type="cellIs" dxfId="1371" priority="1378" operator="equal">
      <formula>"congesp"</formula>
    </cfRule>
    <cfRule type="cellIs" dxfId="1370" priority="1379" operator="equal">
      <formula>"cours"</formula>
    </cfRule>
  </conditionalFormatting>
  <conditionalFormatting sqref="E46">
    <cfRule type="cellIs" dxfId="1369" priority="1362" operator="equal">
      <formula>"mat"</formula>
    </cfRule>
    <cfRule type="cellIs" dxfId="1368" priority="1363" operator="equal">
      <formula>"mil"</formula>
    </cfRule>
    <cfRule type="cellIs" dxfId="1367" priority="1364" operator="equal">
      <formula>"jf"</formula>
    </cfRule>
    <cfRule type="cellIs" dxfId="1366" priority="1365" operator="equal">
      <formula>"mal"</formula>
    </cfRule>
    <cfRule type="cellIs" dxfId="1365" priority="1366" operator="equal">
      <formula>"hs"</formula>
    </cfRule>
    <cfRule type="cellIs" dxfId="1364" priority="1367" operator="equal">
      <formula>"vac"</formula>
    </cfRule>
    <cfRule type="cellIs" dxfId="1363" priority="1368" operator="equal">
      <formula>"acc"</formula>
    </cfRule>
    <cfRule type="cellIs" dxfId="1362" priority="1369" operator="equal">
      <formula>"congesp"</formula>
    </cfRule>
    <cfRule type="cellIs" dxfId="1361" priority="1370" operator="equal">
      <formula>"cours"</formula>
    </cfRule>
  </conditionalFormatting>
  <conditionalFormatting sqref="F46">
    <cfRule type="cellIs" dxfId="1360" priority="1353" operator="equal">
      <formula>"mat"</formula>
    </cfRule>
    <cfRule type="cellIs" dxfId="1359" priority="1354" operator="equal">
      <formula>"mil"</formula>
    </cfRule>
    <cfRule type="cellIs" dxfId="1358" priority="1355" operator="equal">
      <formula>"jf"</formula>
    </cfRule>
    <cfRule type="cellIs" dxfId="1357" priority="1356" operator="equal">
      <formula>"mal"</formula>
    </cfRule>
    <cfRule type="cellIs" dxfId="1356" priority="1357" operator="equal">
      <formula>"hs"</formula>
    </cfRule>
    <cfRule type="cellIs" dxfId="1355" priority="1358" operator="equal">
      <formula>"vac"</formula>
    </cfRule>
    <cfRule type="cellIs" dxfId="1354" priority="1359" operator="equal">
      <formula>"acc"</formula>
    </cfRule>
    <cfRule type="cellIs" dxfId="1353" priority="1360" operator="equal">
      <formula>"congesp"</formula>
    </cfRule>
    <cfRule type="cellIs" dxfId="1352" priority="1361" operator="equal">
      <formula>"cours"</formula>
    </cfRule>
  </conditionalFormatting>
  <conditionalFormatting sqref="G46">
    <cfRule type="cellIs" dxfId="1351" priority="1344" operator="equal">
      <formula>"mat"</formula>
    </cfRule>
    <cfRule type="cellIs" dxfId="1350" priority="1345" operator="equal">
      <formula>"mil"</formula>
    </cfRule>
    <cfRule type="cellIs" dxfId="1349" priority="1346" operator="equal">
      <formula>"jf"</formula>
    </cfRule>
    <cfRule type="cellIs" dxfId="1348" priority="1347" operator="equal">
      <formula>"mal"</formula>
    </cfRule>
    <cfRule type="cellIs" dxfId="1347" priority="1348" operator="equal">
      <formula>"hs"</formula>
    </cfRule>
    <cfRule type="cellIs" dxfId="1346" priority="1349" operator="equal">
      <formula>"vac"</formula>
    </cfRule>
    <cfRule type="cellIs" dxfId="1345" priority="1350" operator="equal">
      <formula>"acc"</formula>
    </cfRule>
    <cfRule type="cellIs" dxfId="1344" priority="1351" operator="equal">
      <formula>"congesp"</formula>
    </cfRule>
    <cfRule type="cellIs" dxfId="1343" priority="1352" operator="equal">
      <formula>"cours"</formula>
    </cfRule>
  </conditionalFormatting>
  <conditionalFormatting sqref="H46">
    <cfRule type="cellIs" dxfId="1342" priority="1335" operator="equal">
      <formula>"mat"</formula>
    </cfRule>
    <cfRule type="cellIs" dxfId="1341" priority="1336" operator="equal">
      <formula>"mil"</formula>
    </cfRule>
    <cfRule type="cellIs" dxfId="1340" priority="1337" operator="equal">
      <formula>"jf"</formula>
    </cfRule>
    <cfRule type="cellIs" dxfId="1339" priority="1338" operator="equal">
      <formula>"mal"</formula>
    </cfRule>
    <cfRule type="cellIs" dxfId="1338" priority="1339" operator="equal">
      <formula>"hs"</formula>
    </cfRule>
    <cfRule type="cellIs" dxfId="1337" priority="1340" operator="equal">
      <formula>"vac"</formula>
    </cfRule>
    <cfRule type="cellIs" dxfId="1336" priority="1341" operator="equal">
      <formula>"acc"</formula>
    </cfRule>
    <cfRule type="cellIs" dxfId="1335" priority="1342" operator="equal">
      <formula>"congesp"</formula>
    </cfRule>
    <cfRule type="cellIs" dxfId="1334" priority="1343" operator="equal">
      <formula>"cours"</formula>
    </cfRule>
  </conditionalFormatting>
  <conditionalFormatting sqref="I46">
    <cfRule type="cellIs" dxfId="1333" priority="1326" operator="equal">
      <formula>"mat"</formula>
    </cfRule>
    <cfRule type="cellIs" dxfId="1332" priority="1327" operator="equal">
      <formula>"mil"</formula>
    </cfRule>
    <cfRule type="cellIs" dxfId="1331" priority="1328" operator="equal">
      <formula>"jf"</formula>
    </cfRule>
    <cfRule type="cellIs" dxfId="1330" priority="1329" operator="equal">
      <formula>"mal"</formula>
    </cfRule>
    <cfRule type="cellIs" dxfId="1329" priority="1330" operator="equal">
      <formula>"hs"</formula>
    </cfRule>
    <cfRule type="cellIs" dxfId="1328" priority="1331" operator="equal">
      <formula>"vac"</formula>
    </cfRule>
    <cfRule type="cellIs" dxfId="1327" priority="1332" operator="equal">
      <formula>"acc"</formula>
    </cfRule>
    <cfRule type="cellIs" dxfId="1326" priority="1333" operator="equal">
      <formula>"congesp"</formula>
    </cfRule>
    <cfRule type="cellIs" dxfId="1325" priority="1334" operator="equal">
      <formula>"cours"</formula>
    </cfRule>
  </conditionalFormatting>
  <conditionalFormatting sqref="J46">
    <cfRule type="cellIs" dxfId="1324" priority="1317" operator="equal">
      <formula>"mat"</formula>
    </cfRule>
    <cfRule type="cellIs" dxfId="1323" priority="1318" operator="equal">
      <formula>"mil"</formula>
    </cfRule>
    <cfRule type="cellIs" dxfId="1322" priority="1319" operator="equal">
      <formula>"jf"</formula>
    </cfRule>
    <cfRule type="cellIs" dxfId="1321" priority="1320" operator="equal">
      <formula>"mal"</formula>
    </cfRule>
    <cfRule type="cellIs" dxfId="1320" priority="1321" operator="equal">
      <formula>"hs"</formula>
    </cfRule>
    <cfRule type="cellIs" dxfId="1319" priority="1322" operator="equal">
      <formula>"vac"</formula>
    </cfRule>
    <cfRule type="cellIs" dxfId="1318" priority="1323" operator="equal">
      <formula>"acc"</formula>
    </cfRule>
    <cfRule type="cellIs" dxfId="1317" priority="1324" operator="equal">
      <formula>"congesp"</formula>
    </cfRule>
    <cfRule type="cellIs" dxfId="1316" priority="1325" operator="equal">
      <formula>"cours"</formula>
    </cfRule>
  </conditionalFormatting>
  <conditionalFormatting sqref="K46">
    <cfRule type="cellIs" dxfId="1315" priority="1308" operator="equal">
      <formula>"mat"</formula>
    </cfRule>
    <cfRule type="cellIs" dxfId="1314" priority="1309" operator="equal">
      <formula>"mil"</formula>
    </cfRule>
    <cfRule type="cellIs" dxfId="1313" priority="1310" operator="equal">
      <formula>"jf"</formula>
    </cfRule>
    <cfRule type="cellIs" dxfId="1312" priority="1311" operator="equal">
      <formula>"mal"</formula>
    </cfRule>
    <cfRule type="cellIs" dxfId="1311" priority="1312" operator="equal">
      <formula>"hs"</formula>
    </cfRule>
    <cfRule type="cellIs" dxfId="1310" priority="1313" operator="equal">
      <formula>"vac"</formula>
    </cfRule>
    <cfRule type="cellIs" dxfId="1309" priority="1314" operator="equal">
      <formula>"acc"</formula>
    </cfRule>
    <cfRule type="cellIs" dxfId="1308" priority="1315" operator="equal">
      <formula>"congesp"</formula>
    </cfRule>
    <cfRule type="cellIs" dxfId="1307" priority="1316" operator="equal">
      <formula>"cours"</formula>
    </cfRule>
  </conditionalFormatting>
  <conditionalFormatting sqref="L46">
    <cfRule type="cellIs" dxfId="1306" priority="1299" operator="equal">
      <formula>"mat"</formula>
    </cfRule>
    <cfRule type="cellIs" dxfId="1305" priority="1300" operator="equal">
      <formula>"mil"</formula>
    </cfRule>
    <cfRule type="cellIs" dxfId="1304" priority="1301" operator="equal">
      <formula>"jf"</formula>
    </cfRule>
    <cfRule type="cellIs" dxfId="1303" priority="1302" operator="equal">
      <formula>"mal"</formula>
    </cfRule>
    <cfRule type="cellIs" dxfId="1302" priority="1303" operator="equal">
      <formula>"hs"</formula>
    </cfRule>
    <cfRule type="cellIs" dxfId="1301" priority="1304" operator="equal">
      <formula>"vac"</formula>
    </cfRule>
    <cfRule type="cellIs" dxfId="1300" priority="1305" operator="equal">
      <formula>"acc"</formula>
    </cfRule>
    <cfRule type="cellIs" dxfId="1299" priority="1306" operator="equal">
      <formula>"congesp"</formula>
    </cfRule>
    <cfRule type="cellIs" dxfId="1298" priority="1307" operator="equal">
      <formula>"cours"</formula>
    </cfRule>
  </conditionalFormatting>
  <conditionalFormatting sqref="M46">
    <cfRule type="cellIs" dxfId="1297" priority="1290" operator="equal">
      <formula>"mat"</formula>
    </cfRule>
    <cfRule type="cellIs" dxfId="1296" priority="1291" operator="equal">
      <formula>"mil"</formula>
    </cfRule>
    <cfRule type="cellIs" dxfId="1295" priority="1292" operator="equal">
      <formula>"jf"</formula>
    </cfRule>
    <cfRule type="cellIs" dxfId="1294" priority="1293" operator="equal">
      <formula>"mal"</formula>
    </cfRule>
    <cfRule type="cellIs" dxfId="1293" priority="1294" operator="equal">
      <formula>"hs"</formula>
    </cfRule>
    <cfRule type="cellIs" dxfId="1292" priority="1295" operator="equal">
      <formula>"vac"</formula>
    </cfRule>
    <cfRule type="cellIs" dxfId="1291" priority="1296" operator="equal">
      <formula>"acc"</formula>
    </cfRule>
    <cfRule type="cellIs" dxfId="1290" priority="1297" operator="equal">
      <formula>"congesp"</formula>
    </cfRule>
    <cfRule type="cellIs" dxfId="1289" priority="1298" operator="equal">
      <formula>"cours"</formula>
    </cfRule>
  </conditionalFormatting>
  <conditionalFormatting sqref="N46">
    <cfRule type="cellIs" dxfId="1288" priority="1281" operator="equal">
      <formula>"mat"</formula>
    </cfRule>
    <cfRule type="cellIs" dxfId="1287" priority="1282" operator="equal">
      <formula>"mil"</formula>
    </cfRule>
    <cfRule type="cellIs" dxfId="1286" priority="1283" operator="equal">
      <formula>"jf"</formula>
    </cfRule>
    <cfRule type="cellIs" dxfId="1285" priority="1284" operator="equal">
      <formula>"mal"</formula>
    </cfRule>
    <cfRule type="cellIs" dxfId="1284" priority="1285" operator="equal">
      <formula>"hs"</formula>
    </cfRule>
    <cfRule type="cellIs" dxfId="1283" priority="1286" operator="equal">
      <formula>"vac"</formula>
    </cfRule>
    <cfRule type="cellIs" dxfId="1282" priority="1287" operator="equal">
      <formula>"acc"</formula>
    </cfRule>
    <cfRule type="cellIs" dxfId="1281" priority="1288" operator="equal">
      <formula>"congesp"</formula>
    </cfRule>
    <cfRule type="cellIs" dxfId="1280" priority="1289" operator="equal">
      <formula>"cours"</formula>
    </cfRule>
  </conditionalFormatting>
  <conditionalFormatting sqref="O46">
    <cfRule type="cellIs" dxfId="1279" priority="1272" operator="equal">
      <formula>"mat"</formula>
    </cfRule>
    <cfRule type="cellIs" dxfId="1278" priority="1273" operator="equal">
      <formula>"mil"</formula>
    </cfRule>
    <cfRule type="cellIs" dxfId="1277" priority="1274" operator="equal">
      <formula>"jf"</formula>
    </cfRule>
    <cfRule type="cellIs" dxfId="1276" priority="1275" operator="equal">
      <formula>"mal"</formula>
    </cfRule>
    <cfRule type="cellIs" dxfId="1275" priority="1276" operator="equal">
      <formula>"hs"</formula>
    </cfRule>
    <cfRule type="cellIs" dxfId="1274" priority="1277" operator="equal">
      <formula>"vac"</formula>
    </cfRule>
    <cfRule type="cellIs" dxfId="1273" priority="1278" operator="equal">
      <formula>"acc"</formula>
    </cfRule>
    <cfRule type="cellIs" dxfId="1272" priority="1279" operator="equal">
      <formula>"congesp"</formula>
    </cfRule>
    <cfRule type="cellIs" dxfId="1271" priority="1280" operator="equal">
      <formula>"cours"</formula>
    </cfRule>
  </conditionalFormatting>
  <conditionalFormatting sqref="P46">
    <cfRule type="cellIs" dxfId="1270" priority="1263" operator="equal">
      <formula>"mat"</formula>
    </cfRule>
    <cfRule type="cellIs" dxfId="1269" priority="1264" operator="equal">
      <formula>"mil"</formula>
    </cfRule>
    <cfRule type="cellIs" dxfId="1268" priority="1265" operator="equal">
      <formula>"jf"</formula>
    </cfRule>
    <cfRule type="cellIs" dxfId="1267" priority="1266" operator="equal">
      <formula>"mal"</formula>
    </cfRule>
    <cfRule type="cellIs" dxfId="1266" priority="1267" operator="equal">
      <formula>"hs"</formula>
    </cfRule>
    <cfRule type="cellIs" dxfId="1265" priority="1268" operator="equal">
      <formula>"vac"</formula>
    </cfRule>
    <cfRule type="cellIs" dxfId="1264" priority="1269" operator="equal">
      <formula>"acc"</formula>
    </cfRule>
    <cfRule type="cellIs" dxfId="1263" priority="1270" operator="equal">
      <formula>"congesp"</formula>
    </cfRule>
    <cfRule type="cellIs" dxfId="1262" priority="1271" operator="equal">
      <formula>"cours"</formula>
    </cfRule>
  </conditionalFormatting>
  <conditionalFormatting sqref="C50">
    <cfRule type="cellIs" dxfId="1261" priority="1254" operator="equal">
      <formula>"mat"</formula>
    </cfRule>
    <cfRule type="cellIs" dxfId="1260" priority="1255" operator="equal">
      <formula>"mil"</formula>
    </cfRule>
    <cfRule type="cellIs" dxfId="1259" priority="1256" operator="equal">
      <formula>"jf"</formula>
    </cfRule>
    <cfRule type="cellIs" dxfId="1258" priority="1257" operator="equal">
      <formula>"mal"</formula>
    </cfRule>
    <cfRule type="cellIs" dxfId="1257" priority="1258" operator="equal">
      <formula>"hs"</formula>
    </cfRule>
    <cfRule type="cellIs" dxfId="1256" priority="1259" operator="equal">
      <formula>"vac"</formula>
    </cfRule>
    <cfRule type="cellIs" dxfId="1255" priority="1260" operator="equal">
      <formula>"acc"</formula>
    </cfRule>
    <cfRule type="cellIs" dxfId="1254" priority="1261" operator="equal">
      <formula>"congesp"</formula>
    </cfRule>
    <cfRule type="cellIs" dxfId="1253" priority="1262" operator="equal">
      <formula>"cours"</formula>
    </cfRule>
  </conditionalFormatting>
  <conditionalFormatting sqref="D50">
    <cfRule type="cellIs" dxfId="1252" priority="1245" operator="equal">
      <formula>"mat"</formula>
    </cfRule>
    <cfRule type="cellIs" dxfId="1251" priority="1246" operator="equal">
      <formula>"mil"</formula>
    </cfRule>
    <cfRule type="cellIs" dxfId="1250" priority="1247" operator="equal">
      <formula>"jf"</formula>
    </cfRule>
    <cfRule type="cellIs" dxfId="1249" priority="1248" operator="equal">
      <formula>"mal"</formula>
    </cfRule>
    <cfRule type="cellIs" dxfId="1248" priority="1249" operator="equal">
      <formula>"hs"</formula>
    </cfRule>
    <cfRule type="cellIs" dxfId="1247" priority="1250" operator="equal">
      <formula>"vac"</formula>
    </cfRule>
    <cfRule type="cellIs" dxfId="1246" priority="1251" operator="equal">
      <formula>"acc"</formula>
    </cfRule>
    <cfRule type="cellIs" dxfId="1245" priority="1252" operator="equal">
      <formula>"congesp"</formula>
    </cfRule>
    <cfRule type="cellIs" dxfId="1244" priority="1253" operator="equal">
      <formula>"cours"</formula>
    </cfRule>
  </conditionalFormatting>
  <conditionalFormatting sqref="E50">
    <cfRule type="cellIs" dxfId="1243" priority="1236" operator="equal">
      <formula>"mat"</formula>
    </cfRule>
    <cfRule type="cellIs" dxfId="1242" priority="1237" operator="equal">
      <formula>"mil"</formula>
    </cfRule>
    <cfRule type="cellIs" dxfId="1241" priority="1238" operator="equal">
      <formula>"jf"</formula>
    </cfRule>
    <cfRule type="cellIs" dxfId="1240" priority="1239" operator="equal">
      <formula>"mal"</formula>
    </cfRule>
    <cfRule type="cellIs" dxfId="1239" priority="1240" operator="equal">
      <formula>"hs"</formula>
    </cfRule>
    <cfRule type="cellIs" dxfId="1238" priority="1241" operator="equal">
      <formula>"vac"</formula>
    </cfRule>
    <cfRule type="cellIs" dxfId="1237" priority="1242" operator="equal">
      <formula>"acc"</formula>
    </cfRule>
    <cfRule type="cellIs" dxfId="1236" priority="1243" operator="equal">
      <formula>"congesp"</formula>
    </cfRule>
    <cfRule type="cellIs" dxfId="1235" priority="1244" operator="equal">
      <formula>"cours"</formula>
    </cfRule>
  </conditionalFormatting>
  <conditionalFormatting sqref="F50">
    <cfRule type="cellIs" dxfId="1234" priority="1227" operator="equal">
      <formula>"mat"</formula>
    </cfRule>
    <cfRule type="cellIs" dxfId="1233" priority="1228" operator="equal">
      <formula>"mil"</formula>
    </cfRule>
    <cfRule type="cellIs" dxfId="1232" priority="1229" operator="equal">
      <formula>"jf"</formula>
    </cfRule>
    <cfRule type="cellIs" dxfId="1231" priority="1230" operator="equal">
      <formula>"mal"</formula>
    </cfRule>
    <cfRule type="cellIs" dxfId="1230" priority="1231" operator="equal">
      <formula>"hs"</formula>
    </cfRule>
    <cfRule type="cellIs" dxfId="1229" priority="1232" operator="equal">
      <formula>"vac"</formula>
    </cfRule>
    <cfRule type="cellIs" dxfId="1228" priority="1233" operator="equal">
      <formula>"acc"</formula>
    </cfRule>
    <cfRule type="cellIs" dxfId="1227" priority="1234" operator="equal">
      <formula>"congesp"</formula>
    </cfRule>
    <cfRule type="cellIs" dxfId="1226" priority="1235" operator="equal">
      <formula>"cours"</formula>
    </cfRule>
  </conditionalFormatting>
  <conditionalFormatting sqref="G50">
    <cfRule type="cellIs" dxfId="1225" priority="1218" operator="equal">
      <formula>"mat"</formula>
    </cfRule>
    <cfRule type="cellIs" dxfId="1224" priority="1219" operator="equal">
      <formula>"mil"</formula>
    </cfRule>
    <cfRule type="cellIs" dxfId="1223" priority="1220" operator="equal">
      <formula>"jf"</formula>
    </cfRule>
    <cfRule type="cellIs" dxfId="1222" priority="1221" operator="equal">
      <formula>"mal"</formula>
    </cfRule>
    <cfRule type="cellIs" dxfId="1221" priority="1222" operator="equal">
      <formula>"hs"</formula>
    </cfRule>
    <cfRule type="cellIs" dxfId="1220" priority="1223" operator="equal">
      <formula>"vac"</formula>
    </cfRule>
    <cfRule type="cellIs" dxfId="1219" priority="1224" operator="equal">
      <formula>"acc"</formula>
    </cfRule>
    <cfRule type="cellIs" dxfId="1218" priority="1225" operator="equal">
      <formula>"congesp"</formula>
    </cfRule>
    <cfRule type="cellIs" dxfId="1217" priority="1226" operator="equal">
      <formula>"cours"</formula>
    </cfRule>
  </conditionalFormatting>
  <conditionalFormatting sqref="H50">
    <cfRule type="cellIs" dxfId="1216" priority="1209" operator="equal">
      <formula>"mat"</formula>
    </cfRule>
    <cfRule type="cellIs" dxfId="1215" priority="1210" operator="equal">
      <formula>"mil"</formula>
    </cfRule>
    <cfRule type="cellIs" dxfId="1214" priority="1211" operator="equal">
      <formula>"jf"</formula>
    </cfRule>
    <cfRule type="cellIs" dxfId="1213" priority="1212" operator="equal">
      <formula>"mal"</formula>
    </cfRule>
    <cfRule type="cellIs" dxfId="1212" priority="1213" operator="equal">
      <formula>"hs"</formula>
    </cfRule>
    <cfRule type="cellIs" dxfId="1211" priority="1214" operator="equal">
      <formula>"vac"</formula>
    </cfRule>
    <cfRule type="cellIs" dxfId="1210" priority="1215" operator="equal">
      <formula>"acc"</formula>
    </cfRule>
    <cfRule type="cellIs" dxfId="1209" priority="1216" operator="equal">
      <formula>"congesp"</formula>
    </cfRule>
    <cfRule type="cellIs" dxfId="1208" priority="1217" operator="equal">
      <formula>"cours"</formula>
    </cfRule>
  </conditionalFormatting>
  <conditionalFormatting sqref="I50">
    <cfRule type="cellIs" dxfId="1207" priority="1200" operator="equal">
      <formula>"mat"</formula>
    </cfRule>
    <cfRule type="cellIs" dxfId="1206" priority="1201" operator="equal">
      <formula>"mil"</formula>
    </cfRule>
    <cfRule type="cellIs" dxfId="1205" priority="1202" operator="equal">
      <formula>"jf"</formula>
    </cfRule>
    <cfRule type="cellIs" dxfId="1204" priority="1203" operator="equal">
      <formula>"mal"</formula>
    </cfRule>
    <cfRule type="cellIs" dxfId="1203" priority="1204" operator="equal">
      <formula>"hs"</formula>
    </cfRule>
    <cfRule type="cellIs" dxfId="1202" priority="1205" operator="equal">
      <formula>"vac"</formula>
    </cfRule>
    <cfRule type="cellIs" dxfId="1201" priority="1206" operator="equal">
      <formula>"acc"</formula>
    </cfRule>
    <cfRule type="cellIs" dxfId="1200" priority="1207" operator="equal">
      <formula>"congesp"</formula>
    </cfRule>
    <cfRule type="cellIs" dxfId="1199" priority="1208" operator="equal">
      <formula>"cours"</formula>
    </cfRule>
  </conditionalFormatting>
  <conditionalFormatting sqref="J50">
    <cfRule type="cellIs" dxfId="1198" priority="1191" operator="equal">
      <formula>"mat"</formula>
    </cfRule>
    <cfRule type="cellIs" dxfId="1197" priority="1192" operator="equal">
      <formula>"mil"</formula>
    </cfRule>
    <cfRule type="cellIs" dxfId="1196" priority="1193" operator="equal">
      <formula>"jf"</formula>
    </cfRule>
    <cfRule type="cellIs" dxfId="1195" priority="1194" operator="equal">
      <formula>"mal"</formula>
    </cfRule>
    <cfRule type="cellIs" dxfId="1194" priority="1195" operator="equal">
      <formula>"hs"</formula>
    </cfRule>
    <cfRule type="cellIs" dxfId="1193" priority="1196" operator="equal">
      <formula>"vac"</formula>
    </cfRule>
    <cfRule type="cellIs" dxfId="1192" priority="1197" operator="equal">
      <formula>"acc"</formula>
    </cfRule>
    <cfRule type="cellIs" dxfId="1191" priority="1198" operator="equal">
      <formula>"congesp"</formula>
    </cfRule>
    <cfRule type="cellIs" dxfId="1190" priority="1199" operator="equal">
      <formula>"cours"</formula>
    </cfRule>
  </conditionalFormatting>
  <conditionalFormatting sqref="K50">
    <cfRule type="cellIs" dxfId="1189" priority="1182" operator="equal">
      <formula>"mat"</formula>
    </cfRule>
    <cfRule type="cellIs" dxfId="1188" priority="1183" operator="equal">
      <formula>"mil"</formula>
    </cfRule>
    <cfRule type="cellIs" dxfId="1187" priority="1184" operator="equal">
      <formula>"jf"</formula>
    </cfRule>
    <cfRule type="cellIs" dxfId="1186" priority="1185" operator="equal">
      <formula>"mal"</formula>
    </cfRule>
    <cfRule type="cellIs" dxfId="1185" priority="1186" operator="equal">
      <formula>"hs"</formula>
    </cfRule>
    <cfRule type="cellIs" dxfId="1184" priority="1187" operator="equal">
      <formula>"vac"</formula>
    </cfRule>
    <cfRule type="cellIs" dxfId="1183" priority="1188" operator="equal">
      <formula>"acc"</formula>
    </cfRule>
    <cfRule type="cellIs" dxfId="1182" priority="1189" operator="equal">
      <formula>"congesp"</formula>
    </cfRule>
    <cfRule type="cellIs" dxfId="1181" priority="1190" operator="equal">
      <formula>"cours"</formula>
    </cfRule>
  </conditionalFormatting>
  <conditionalFormatting sqref="L50">
    <cfRule type="cellIs" dxfId="1180" priority="1173" operator="equal">
      <formula>"mat"</formula>
    </cfRule>
    <cfRule type="cellIs" dxfId="1179" priority="1174" operator="equal">
      <formula>"mil"</formula>
    </cfRule>
    <cfRule type="cellIs" dxfId="1178" priority="1175" operator="equal">
      <formula>"jf"</formula>
    </cfRule>
    <cfRule type="cellIs" dxfId="1177" priority="1176" operator="equal">
      <formula>"mal"</formula>
    </cfRule>
    <cfRule type="cellIs" dxfId="1176" priority="1177" operator="equal">
      <formula>"hs"</formula>
    </cfRule>
    <cfRule type="cellIs" dxfId="1175" priority="1178" operator="equal">
      <formula>"vac"</formula>
    </cfRule>
    <cfRule type="cellIs" dxfId="1174" priority="1179" operator="equal">
      <formula>"acc"</formula>
    </cfRule>
    <cfRule type="cellIs" dxfId="1173" priority="1180" operator="equal">
      <formula>"congesp"</formula>
    </cfRule>
    <cfRule type="cellIs" dxfId="1172" priority="1181" operator="equal">
      <formula>"cours"</formula>
    </cfRule>
  </conditionalFormatting>
  <conditionalFormatting sqref="M50">
    <cfRule type="cellIs" dxfId="1171" priority="1164" operator="equal">
      <formula>"mat"</formula>
    </cfRule>
    <cfRule type="cellIs" dxfId="1170" priority="1165" operator="equal">
      <formula>"mil"</formula>
    </cfRule>
    <cfRule type="cellIs" dxfId="1169" priority="1166" operator="equal">
      <formula>"jf"</formula>
    </cfRule>
    <cfRule type="cellIs" dxfId="1168" priority="1167" operator="equal">
      <formula>"mal"</formula>
    </cfRule>
    <cfRule type="cellIs" dxfId="1167" priority="1168" operator="equal">
      <formula>"hs"</formula>
    </cfRule>
    <cfRule type="cellIs" dxfId="1166" priority="1169" operator="equal">
      <formula>"vac"</formula>
    </cfRule>
    <cfRule type="cellIs" dxfId="1165" priority="1170" operator="equal">
      <formula>"acc"</formula>
    </cfRule>
    <cfRule type="cellIs" dxfId="1164" priority="1171" operator="equal">
      <formula>"congesp"</formula>
    </cfRule>
    <cfRule type="cellIs" dxfId="1163" priority="1172" operator="equal">
      <formula>"cours"</formula>
    </cfRule>
  </conditionalFormatting>
  <conditionalFormatting sqref="N50">
    <cfRule type="cellIs" dxfId="1162" priority="1155" operator="equal">
      <formula>"mat"</formula>
    </cfRule>
    <cfRule type="cellIs" dxfId="1161" priority="1156" operator="equal">
      <formula>"mil"</formula>
    </cfRule>
    <cfRule type="cellIs" dxfId="1160" priority="1157" operator="equal">
      <formula>"jf"</formula>
    </cfRule>
    <cfRule type="cellIs" dxfId="1159" priority="1158" operator="equal">
      <formula>"mal"</formula>
    </cfRule>
    <cfRule type="cellIs" dxfId="1158" priority="1159" operator="equal">
      <formula>"hs"</formula>
    </cfRule>
    <cfRule type="cellIs" dxfId="1157" priority="1160" operator="equal">
      <formula>"vac"</formula>
    </cfRule>
    <cfRule type="cellIs" dxfId="1156" priority="1161" operator="equal">
      <formula>"acc"</formula>
    </cfRule>
    <cfRule type="cellIs" dxfId="1155" priority="1162" operator="equal">
      <formula>"congesp"</formula>
    </cfRule>
    <cfRule type="cellIs" dxfId="1154" priority="1163" operator="equal">
      <formula>"cours"</formula>
    </cfRule>
  </conditionalFormatting>
  <conditionalFormatting sqref="O50">
    <cfRule type="cellIs" dxfId="1153" priority="1146" operator="equal">
      <formula>"mat"</formula>
    </cfRule>
    <cfRule type="cellIs" dxfId="1152" priority="1147" operator="equal">
      <formula>"mil"</formula>
    </cfRule>
    <cfRule type="cellIs" dxfId="1151" priority="1148" operator="equal">
      <formula>"jf"</formula>
    </cfRule>
    <cfRule type="cellIs" dxfId="1150" priority="1149" operator="equal">
      <formula>"mal"</formula>
    </cfRule>
    <cfRule type="cellIs" dxfId="1149" priority="1150" operator="equal">
      <formula>"hs"</formula>
    </cfRule>
    <cfRule type="cellIs" dxfId="1148" priority="1151" operator="equal">
      <formula>"vac"</formula>
    </cfRule>
    <cfRule type="cellIs" dxfId="1147" priority="1152" operator="equal">
      <formula>"acc"</formula>
    </cfRule>
    <cfRule type="cellIs" dxfId="1146" priority="1153" operator="equal">
      <formula>"congesp"</formula>
    </cfRule>
    <cfRule type="cellIs" dxfId="1145" priority="1154" operator="equal">
      <formula>"cours"</formula>
    </cfRule>
  </conditionalFormatting>
  <conditionalFormatting sqref="P50">
    <cfRule type="cellIs" dxfId="1144" priority="1137" operator="equal">
      <formula>"mat"</formula>
    </cfRule>
    <cfRule type="cellIs" dxfId="1143" priority="1138" operator="equal">
      <formula>"mil"</formula>
    </cfRule>
    <cfRule type="cellIs" dxfId="1142" priority="1139" operator="equal">
      <formula>"jf"</formula>
    </cfRule>
    <cfRule type="cellIs" dxfId="1141" priority="1140" operator="equal">
      <formula>"mal"</formula>
    </cfRule>
    <cfRule type="cellIs" dxfId="1140" priority="1141" operator="equal">
      <formula>"hs"</formula>
    </cfRule>
    <cfRule type="cellIs" dxfId="1139" priority="1142" operator="equal">
      <formula>"vac"</formula>
    </cfRule>
    <cfRule type="cellIs" dxfId="1138" priority="1143" operator="equal">
      <formula>"acc"</formula>
    </cfRule>
    <cfRule type="cellIs" dxfId="1137" priority="1144" operator="equal">
      <formula>"congesp"</formula>
    </cfRule>
    <cfRule type="cellIs" dxfId="1136" priority="1145" operator="equal">
      <formula>"cours"</formula>
    </cfRule>
  </conditionalFormatting>
  <conditionalFormatting sqref="C54">
    <cfRule type="cellIs" dxfId="1135" priority="1128" operator="equal">
      <formula>"mat"</formula>
    </cfRule>
    <cfRule type="cellIs" dxfId="1134" priority="1129" operator="equal">
      <formula>"mil"</formula>
    </cfRule>
    <cfRule type="cellIs" dxfId="1133" priority="1130" operator="equal">
      <formula>"jf"</formula>
    </cfRule>
    <cfRule type="cellIs" dxfId="1132" priority="1131" operator="equal">
      <formula>"mal"</formula>
    </cfRule>
    <cfRule type="cellIs" dxfId="1131" priority="1132" operator="equal">
      <formula>"hs"</formula>
    </cfRule>
    <cfRule type="cellIs" dxfId="1130" priority="1133" operator="equal">
      <formula>"vac"</formula>
    </cfRule>
    <cfRule type="cellIs" dxfId="1129" priority="1134" operator="equal">
      <formula>"acc"</formula>
    </cfRule>
    <cfRule type="cellIs" dxfId="1128" priority="1135" operator="equal">
      <formula>"congesp"</formula>
    </cfRule>
    <cfRule type="cellIs" dxfId="1127" priority="1136" operator="equal">
      <formula>"cours"</formula>
    </cfRule>
  </conditionalFormatting>
  <conditionalFormatting sqref="D54">
    <cfRule type="cellIs" dxfId="1126" priority="1119" operator="equal">
      <formula>"mat"</formula>
    </cfRule>
    <cfRule type="cellIs" dxfId="1125" priority="1120" operator="equal">
      <formula>"mil"</formula>
    </cfRule>
    <cfRule type="cellIs" dxfId="1124" priority="1121" operator="equal">
      <formula>"jf"</formula>
    </cfRule>
    <cfRule type="cellIs" dxfId="1123" priority="1122" operator="equal">
      <formula>"mal"</formula>
    </cfRule>
    <cfRule type="cellIs" dxfId="1122" priority="1123" operator="equal">
      <formula>"hs"</formula>
    </cfRule>
    <cfRule type="cellIs" dxfId="1121" priority="1124" operator="equal">
      <formula>"vac"</formula>
    </cfRule>
    <cfRule type="cellIs" dxfId="1120" priority="1125" operator="equal">
      <formula>"acc"</formula>
    </cfRule>
    <cfRule type="cellIs" dxfId="1119" priority="1126" operator="equal">
      <formula>"congesp"</formula>
    </cfRule>
    <cfRule type="cellIs" dxfId="1118" priority="1127" operator="equal">
      <formula>"cours"</formula>
    </cfRule>
  </conditionalFormatting>
  <conditionalFormatting sqref="E54">
    <cfRule type="cellIs" dxfId="1117" priority="1110" operator="equal">
      <formula>"mat"</formula>
    </cfRule>
    <cfRule type="cellIs" dxfId="1116" priority="1111" operator="equal">
      <formula>"mil"</formula>
    </cfRule>
    <cfRule type="cellIs" dxfId="1115" priority="1112" operator="equal">
      <formula>"jf"</formula>
    </cfRule>
    <cfRule type="cellIs" dxfId="1114" priority="1113" operator="equal">
      <formula>"mal"</formula>
    </cfRule>
    <cfRule type="cellIs" dxfId="1113" priority="1114" operator="equal">
      <formula>"hs"</formula>
    </cfRule>
    <cfRule type="cellIs" dxfId="1112" priority="1115" operator="equal">
      <formula>"vac"</formula>
    </cfRule>
    <cfRule type="cellIs" dxfId="1111" priority="1116" operator="equal">
      <formula>"acc"</formula>
    </cfRule>
    <cfRule type="cellIs" dxfId="1110" priority="1117" operator="equal">
      <formula>"congesp"</formula>
    </cfRule>
    <cfRule type="cellIs" dxfId="1109" priority="1118" operator="equal">
      <formula>"cours"</formula>
    </cfRule>
  </conditionalFormatting>
  <conditionalFormatting sqref="F54">
    <cfRule type="cellIs" dxfId="1108" priority="1101" operator="equal">
      <formula>"mat"</formula>
    </cfRule>
    <cfRule type="cellIs" dxfId="1107" priority="1102" operator="equal">
      <formula>"mil"</formula>
    </cfRule>
    <cfRule type="cellIs" dxfId="1106" priority="1103" operator="equal">
      <formula>"jf"</formula>
    </cfRule>
    <cfRule type="cellIs" dxfId="1105" priority="1104" operator="equal">
      <formula>"mal"</formula>
    </cfRule>
    <cfRule type="cellIs" dxfId="1104" priority="1105" operator="equal">
      <formula>"hs"</formula>
    </cfRule>
    <cfRule type="cellIs" dxfId="1103" priority="1106" operator="equal">
      <formula>"vac"</formula>
    </cfRule>
    <cfRule type="cellIs" dxfId="1102" priority="1107" operator="equal">
      <formula>"acc"</formula>
    </cfRule>
    <cfRule type="cellIs" dxfId="1101" priority="1108" operator="equal">
      <formula>"congesp"</formula>
    </cfRule>
    <cfRule type="cellIs" dxfId="1100" priority="1109" operator="equal">
      <formula>"cours"</formula>
    </cfRule>
  </conditionalFormatting>
  <conditionalFormatting sqref="G54">
    <cfRule type="cellIs" dxfId="1099" priority="1092" operator="equal">
      <formula>"mat"</formula>
    </cfRule>
    <cfRule type="cellIs" dxfId="1098" priority="1093" operator="equal">
      <formula>"mil"</formula>
    </cfRule>
    <cfRule type="cellIs" dxfId="1097" priority="1094" operator="equal">
      <formula>"jf"</formula>
    </cfRule>
    <cfRule type="cellIs" dxfId="1096" priority="1095" operator="equal">
      <formula>"mal"</formula>
    </cfRule>
    <cfRule type="cellIs" dxfId="1095" priority="1096" operator="equal">
      <formula>"hs"</formula>
    </cfRule>
    <cfRule type="cellIs" dxfId="1094" priority="1097" operator="equal">
      <formula>"vac"</formula>
    </cfRule>
    <cfRule type="cellIs" dxfId="1093" priority="1098" operator="equal">
      <formula>"acc"</formula>
    </cfRule>
    <cfRule type="cellIs" dxfId="1092" priority="1099" operator="equal">
      <formula>"congesp"</formula>
    </cfRule>
    <cfRule type="cellIs" dxfId="1091" priority="1100" operator="equal">
      <formula>"cours"</formula>
    </cfRule>
  </conditionalFormatting>
  <conditionalFormatting sqref="H54">
    <cfRule type="cellIs" dxfId="1090" priority="1083" operator="equal">
      <formula>"mat"</formula>
    </cfRule>
    <cfRule type="cellIs" dxfId="1089" priority="1084" operator="equal">
      <formula>"mil"</formula>
    </cfRule>
    <cfRule type="cellIs" dxfId="1088" priority="1085" operator="equal">
      <formula>"jf"</formula>
    </cfRule>
    <cfRule type="cellIs" dxfId="1087" priority="1086" operator="equal">
      <formula>"mal"</formula>
    </cfRule>
    <cfRule type="cellIs" dxfId="1086" priority="1087" operator="equal">
      <formula>"hs"</formula>
    </cfRule>
    <cfRule type="cellIs" dxfId="1085" priority="1088" operator="equal">
      <formula>"vac"</formula>
    </cfRule>
    <cfRule type="cellIs" dxfId="1084" priority="1089" operator="equal">
      <formula>"acc"</formula>
    </cfRule>
    <cfRule type="cellIs" dxfId="1083" priority="1090" operator="equal">
      <formula>"congesp"</formula>
    </cfRule>
    <cfRule type="cellIs" dxfId="1082" priority="1091" operator="equal">
      <formula>"cours"</formula>
    </cfRule>
  </conditionalFormatting>
  <conditionalFormatting sqref="I54">
    <cfRule type="cellIs" dxfId="1081" priority="1074" operator="equal">
      <formula>"mat"</formula>
    </cfRule>
    <cfRule type="cellIs" dxfId="1080" priority="1075" operator="equal">
      <formula>"mil"</formula>
    </cfRule>
    <cfRule type="cellIs" dxfId="1079" priority="1076" operator="equal">
      <formula>"jf"</formula>
    </cfRule>
    <cfRule type="cellIs" dxfId="1078" priority="1077" operator="equal">
      <formula>"mal"</formula>
    </cfRule>
    <cfRule type="cellIs" dxfId="1077" priority="1078" operator="equal">
      <formula>"hs"</formula>
    </cfRule>
    <cfRule type="cellIs" dxfId="1076" priority="1079" operator="equal">
      <formula>"vac"</formula>
    </cfRule>
    <cfRule type="cellIs" dxfId="1075" priority="1080" operator="equal">
      <formula>"acc"</formula>
    </cfRule>
    <cfRule type="cellIs" dxfId="1074" priority="1081" operator="equal">
      <formula>"congesp"</formula>
    </cfRule>
    <cfRule type="cellIs" dxfId="1073" priority="1082" operator="equal">
      <formula>"cours"</formula>
    </cfRule>
  </conditionalFormatting>
  <conditionalFormatting sqref="J54">
    <cfRule type="cellIs" dxfId="1072" priority="1065" operator="equal">
      <formula>"mat"</formula>
    </cfRule>
    <cfRule type="cellIs" dxfId="1071" priority="1066" operator="equal">
      <formula>"mil"</formula>
    </cfRule>
    <cfRule type="cellIs" dxfId="1070" priority="1067" operator="equal">
      <formula>"jf"</formula>
    </cfRule>
    <cfRule type="cellIs" dxfId="1069" priority="1068" operator="equal">
      <formula>"mal"</formula>
    </cfRule>
    <cfRule type="cellIs" dxfId="1068" priority="1069" operator="equal">
      <formula>"hs"</formula>
    </cfRule>
    <cfRule type="cellIs" dxfId="1067" priority="1070" operator="equal">
      <formula>"vac"</formula>
    </cfRule>
    <cfRule type="cellIs" dxfId="1066" priority="1071" operator="equal">
      <formula>"acc"</formula>
    </cfRule>
    <cfRule type="cellIs" dxfId="1065" priority="1072" operator="equal">
      <formula>"congesp"</formula>
    </cfRule>
    <cfRule type="cellIs" dxfId="1064" priority="1073" operator="equal">
      <formula>"cours"</formula>
    </cfRule>
  </conditionalFormatting>
  <conditionalFormatting sqref="K54">
    <cfRule type="cellIs" dxfId="1063" priority="1056" operator="equal">
      <formula>"mat"</formula>
    </cfRule>
    <cfRule type="cellIs" dxfId="1062" priority="1057" operator="equal">
      <formula>"mil"</formula>
    </cfRule>
    <cfRule type="cellIs" dxfId="1061" priority="1058" operator="equal">
      <formula>"jf"</formula>
    </cfRule>
    <cfRule type="cellIs" dxfId="1060" priority="1059" operator="equal">
      <formula>"mal"</formula>
    </cfRule>
    <cfRule type="cellIs" dxfId="1059" priority="1060" operator="equal">
      <formula>"hs"</formula>
    </cfRule>
    <cfRule type="cellIs" dxfId="1058" priority="1061" operator="equal">
      <formula>"vac"</formula>
    </cfRule>
    <cfRule type="cellIs" dxfId="1057" priority="1062" operator="equal">
      <formula>"acc"</formula>
    </cfRule>
    <cfRule type="cellIs" dxfId="1056" priority="1063" operator="equal">
      <formula>"congesp"</formula>
    </cfRule>
    <cfRule type="cellIs" dxfId="1055" priority="1064" operator="equal">
      <formula>"cours"</formula>
    </cfRule>
  </conditionalFormatting>
  <conditionalFormatting sqref="L54">
    <cfRule type="cellIs" dxfId="1054" priority="1047" operator="equal">
      <formula>"mat"</formula>
    </cfRule>
    <cfRule type="cellIs" dxfId="1053" priority="1048" operator="equal">
      <formula>"mil"</formula>
    </cfRule>
    <cfRule type="cellIs" dxfId="1052" priority="1049" operator="equal">
      <formula>"jf"</formula>
    </cfRule>
    <cfRule type="cellIs" dxfId="1051" priority="1050" operator="equal">
      <formula>"mal"</formula>
    </cfRule>
    <cfRule type="cellIs" dxfId="1050" priority="1051" operator="equal">
      <formula>"hs"</formula>
    </cfRule>
    <cfRule type="cellIs" dxfId="1049" priority="1052" operator="equal">
      <formula>"vac"</formula>
    </cfRule>
    <cfRule type="cellIs" dxfId="1048" priority="1053" operator="equal">
      <formula>"acc"</formula>
    </cfRule>
    <cfRule type="cellIs" dxfId="1047" priority="1054" operator="equal">
      <formula>"congesp"</formula>
    </cfRule>
    <cfRule type="cellIs" dxfId="1046" priority="1055" operator="equal">
      <formula>"cours"</formula>
    </cfRule>
  </conditionalFormatting>
  <conditionalFormatting sqref="M54">
    <cfRule type="cellIs" dxfId="1045" priority="1038" operator="equal">
      <formula>"mat"</formula>
    </cfRule>
    <cfRule type="cellIs" dxfId="1044" priority="1039" operator="equal">
      <formula>"mil"</formula>
    </cfRule>
    <cfRule type="cellIs" dxfId="1043" priority="1040" operator="equal">
      <formula>"jf"</formula>
    </cfRule>
    <cfRule type="cellIs" dxfId="1042" priority="1041" operator="equal">
      <formula>"mal"</formula>
    </cfRule>
    <cfRule type="cellIs" dxfId="1041" priority="1042" operator="equal">
      <formula>"hs"</formula>
    </cfRule>
    <cfRule type="cellIs" dxfId="1040" priority="1043" operator="equal">
      <formula>"vac"</formula>
    </cfRule>
    <cfRule type="cellIs" dxfId="1039" priority="1044" operator="equal">
      <formula>"acc"</formula>
    </cfRule>
    <cfRule type="cellIs" dxfId="1038" priority="1045" operator="equal">
      <formula>"congesp"</formula>
    </cfRule>
    <cfRule type="cellIs" dxfId="1037" priority="1046" operator="equal">
      <formula>"cours"</formula>
    </cfRule>
  </conditionalFormatting>
  <conditionalFormatting sqref="N54">
    <cfRule type="cellIs" dxfId="1036" priority="1029" operator="equal">
      <formula>"mat"</formula>
    </cfRule>
    <cfRule type="cellIs" dxfId="1035" priority="1030" operator="equal">
      <formula>"mil"</formula>
    </cfRule>
    <cfRule type="cellIs" dxfId="1034" priority="1031" operator="equal">
      <formula>"jf"</formula>
    </cfRule>
    <cfRule type="cellIs" dxfId="1033" priority="1032" operator="equal">
      <formula>"mal"</formula>
    </cfRule>
    <cfRule type="cellIs" dxfId="1032" priority="1033" operator="equal">
      <formula>"hs"</formula>
    </cfRule>
    <cfRule type="cellIs" dxfId="1031" priority="1034" operator="equal">
      <formula>"vac"</formula>
    </cfRule>
    <cfRule type="cellIs" dxfId="1030" priority="1035" operator="equal">
      <formula>"acc"</formula>
    </cfRule>
    <cfRule type="cellIs" dxfId="1029" priority="1036" operator="equal">
      <formula>"congesp"</formula>
    </cfRule>
    <cfRule type="cellIs" dxfId="1028" priority="1037" operator="equal">
      <formula>"cours"</formula>
    </cfRule>
  </conditionalFormatting>
  <conditionalFormatting sqref="O54">
    <cfRule type="cellIs" dxfId="1027" priority="1020" operator="equal">
      <formula>"mat"</formula>
    </cfRule>
    <cfRule type="cellIs" dxfId="1026" priority="1021" operator="equal">
      <formula>"mil"</formula>
    </cfRule>
    <cfRule type="cellIs" dxfId="1025" priority="1022" operator="equal">
      <formula>"jf"</formula>
    </cfRule>
    <cfRule type="cellIs" dxfId="1024" priority="1023" operator="equal">
      <formula>"mal"</formula>
    </cfRule>
    <cfRule type="cellIs" dxfId="1023" priority="1024" operator="equal">
      <formula>"hs"</formula>
    </cfRule>
    <cfRule type="cellIs" dxfId="1022" priority="1025" operator="equal">
      <formula>"vac"</formula>
    </cfRule>
    <cfRule type="cellIs" dxfId="1021" priority="1026" operator="equal">
      <formula>"acc"</formula>
    </cfRule>
    <cfRule type="cellIs" dxfId="1020" priority="1027" operator="equal">
      <formula>"congesp"</formula>
    </cfRule>
    <cfRule type="cellIs" dxfId="1019" priority="1028" operator="equal">
      <formula>"cours"</formula>
    </cfRule>
  </conditionalFormatting>
  <conditionalFormatting sqref="P54">
    <cfRule type="cellIs" dxfId="1018" priority="1011" operator="equal">
      <formula>"mat"</formula>
    </cfRule>
    <cfRule type="cellIs" dxfId="1017" priority="1012" operator="equal">
      <formula>"mil"</formula>
    </cfRule>
    <cfRule type="cellIs" dxfId="1016" priority="1013" operator="equal">
      <formula>"jf"</formula>
    </cfRule>
    <cfRule type="cellIs" dxfId="1015" priority="1014" operator="equal">
      <formula>"mal"</formula>
    </cfRule>
    <cfRule type="cellIs" dxfId="1014" priority="1015" operator="equal">
      <formula>"hs"</formula>
    </cfRule>
    <cfRule type="cellIs" dxfId="1013" priority="1016" operator="equal">
      <formula>"vac"</formula>
    </cfRule>
    <cfRule type="cellIs" dxfId="1012" priority="1017" operator="equal">
      <formula>"acc"</formula>
    </cfRule>
    <cfRule type="cellIs" dxfId="1011" priority="1018" operator="equal">
      <formula>"congesp"</formula>
    </cfRule>
    <cfRule type="cellIs" dxfId="1010" priority="1019" operator="equal">
      <formula>"cours"</formula>
    </cfRule>
  </conditionalFormatting>
  <conditionalFormatting sqref="C58">
    <cfRule type="cellIs" dxfId="1009" priority="1002" operator="equal">
      <formula>"mat"</formula>
    </cfRule>
    <cfRule type="cellIs" dxfId="1008" priority="1003" operator="equal">
      <formula>"mil"</formula>
    </cfRule>
    <cfRule type="cellIs" dxfId="1007" priority="1004" operator="equal">
      <formula>"jf"</formula>
    </cfRule>
    <cfRule type="cellIs" dxfId="1006" priority="1005" operator="equal">
      <formula>"mal"</formula>
    </cfRule>
    <cfRule type="cellIs" dxfId="1005" priority="1006" operator="equal">
      <formula>"hs"</formula>
    </cfRule>
    <cfRule type="cellIs" dxfId="1004" priority="1007" operator="equal">
      <formula>"vac"</formula>
    </cfRule>
    <cfRule type="cellIs" dxfId="1003" priority="1008" operator="equal">
      <formula>"acc"</formula>
    </cfRule>
    <cfRule type="cellIs" dxfId="1002" priority="1009" operator="equal">
      <formula>"congesp"</formula>
    </cfRule>
    <cfRule type="cellIs" dxfId="1001" priority="1010" operator="equal">
      <formula>"cours"</formula>
    </cfRule>
  </conditionalFormatting>
  <conditionalFormatting sqref="D58">
    <cfRule type="cellIs" dxfId="1000" priority="993" operator="equal">
      <formula>"mat"</formula>
    </cfRule>
    <cfRule type="cellIs" dxfId="999" priority="994" operator="equal">
      <formula>"mil"</formula>
    </cfRule>
    <cfRule type="cellIs" dxfId="998" priority="995" operator="equal">
      <formula>"jf"</formula>
    </cfRule>
    <cfRule type="cellIs" dxfId="997" priority="996" operator="equal">
      <formula>"mal"</formula>
    </cfRule>
    <cfRule type="cellIs" dxfId="996" priority="997" operator="equal">
      <formula>"hs"</formula>
    </cfRule>
    <cfRule type="cellIs" dxfId="995" priority="998" operator="equal">
      <formula>"vac"</formula>
    </cfRule>
    <cfRule type="cellIs" dxfId="994" priority="999" operator="equal">
      <formula>"acc"</formula>
    </cfRule>
    <cfRule type="cellIs" dxfId="993" priority="1000" operator="equal">
      <formula>"congesp"</formula>
    </cfRule>
    <cfRule type="cellIs" dxfId="992" priority="1001" operator="equal">
      <formula>"cours"</formula>
    </cfRule>
  </conditionalFormatting>
  <conditionalFormatting sqref="E58">
    <cfRule type="cellIs" dxfId="991" priority="984" operator="equal">
      <formula>"mat"</formula>
    </cfRule>
    <cfRule type="cellIs" dxfId="990" priority="985" operator="equal">
      <formula>"mil"</formula>
    </cfRule>
    <cfRule type="cellIs" dxfId="989" priority="986" operator="equal">
      <formula>"jf"</formula>
    </cfRule>
    <cfRule type="cellIs" dxfId="988" priority="987" operator="equal">
      <formula>"mal"</formula>
    </cfRule>
    <cfRule type="cellIs" dxfId="987" priority="988" operator="equal">
      <formula>"hs"</formula>
    </cfRule>
    <cfRule type="cellIs" dxfId="986" priority="989" operator="equal">
      <formula>"vac"</formula>
    </cfRule>
    <cfRule type="cellIs" dxfId="985" priority="990" operator="equal">
      <formula>"acc"</formula>
    </cfRule>
    <cfRule type="cellIs" dxfId="984" priority="991" operator="equal">
      <formula>"congesp"</formula>
    </cfRule>
    <cfRule type="cellIs" dxfId="983" priority="992" operator="equal">
      <formula>"cours"</formula>
    </cfRule>
  </conditionalFormatting>
  <conditionalFormatting sqref="F58">
    <cfRule type="cellIs" dxfId="982" priority="975" operator="equal">
      <formula>"mat"</formula>
    </cfRule>
    <cfRule type="cellIs" dxfId="981" priority="976" operator="equal">
      <formula>"mil"</formula>
    </cfRule>
    <cfRule type="cellIs" dxfId="980" priority="977" operator="equal">
      <formula>"jf"</formula>
    </cfRule>
    <cfRule type="cellIs" dxfId="979" priority="978" operator="equal">
      <formula>"mal"</formula>
    </cfRule>
    <cfRule type="cellIs" dxfId="978" priority="979" operator="equal">
      <formula>"hs"</formula>
    </cfRule>
    <cfRule type="cellIs" dxfId="977" priority="980" operator="equal">
      <formula>"vac"</formula>
    </cfRule>
    <cfRule type="cellIs" dxfId="976" priority="981" operator="equal">
      <formula>"acc"</formula>
    </cfRule>
    <cfRule type="cellIs" dxfId="975" priority="982" operator="equal">
      <formula>"congesp"</formula>
    </cfRule>
    <cfRule type="cellIs" dxfId="974" priority="983" operator="equal">
      <formula>"cours"</formula>
    </cfRule>
  </conditionalFormatting>
  <conditionalFormatting sqref="G58">
    <cfRule type="cellIs" dxfId="973" priority="966" operator="equal">
      <formula>"mat"</formula>
    </cfRule>
    <cfRule type="cellIs" dxfId="972" priority="967" operator="equal">
      <formula>"mil"</formula>
    </cfRule>
    <cfRule type="cellIs" dxfId="971" priority="968" operator="equal">
      <formula>"jf"</formula>
    </cfRule>
    <cfRule type="cellIs" dxfId="970" priority="969" operator="equal">
      <formula>"mal"</formula>
    </cfRule>
    <cfRule type="cellIs" dxfId="969" priority="970" operator="equal">
      <formula>"hs"</formula>
    </cfRule>
    <cfRule type="cellIs" dxfId="968" priority="971" operator="equal">
      <formula>"vac"</formula>
    </cfRule>
    <cfRule type="cellIs" dxfId="967" priority="972" operator="equal">
      <formula>"acc"</formula>
    </cfRule>
    <cfRule type="cellIs" dxfId="966" priority="973" operator="equal">
      <formula>"congesp"</formula>
    </cfRule>
    <cfRule type="cellIs" dxfId="965" priority="974" operator="equal">
      <formula>"cours"</formula>
    </cfRule>
  </conditionalFormatting>
  <conditionalFormatting sqref="H58">
    <cfRule type="cellIs" dxfId="964" priority="957" operator="equal">
      <formula>"mat"</formula>
    </cfRule>
    <cfRule type="cellIs" dxfId="963" priority="958" operator="equal">
      <formula>"mil"</formula>
    </cfRule>
    <cfRule type="cellIs" dxfId="962" priority="959" operator="equal">
      <formula>"jf"</formula>
    </cfRule>
    <cfRule type="cellIs" dxfId="961" priority="960" operator="equal">
      <formula>"mal"</formula>
    </cfRule>
    <cfRule type="cellIs" dxfId="960" priority="961" operator="equal">
      <formula>"hs"</formula>
    </cfRule>
    <cfRule type="cellIs" dxfId="959" priority="962" operator="equal">
      <formula>"vac"</formula>
    </cfRule>
    <cfRule type="cellIs" dxfId="958" priority="963" operator="equal">
      <formula>"acc"</formula>
    </cfRule>
    <cfRule type="cellIs" dxfId="957" priority="964" operator="equal">
      <formula>"congesp"</formula>
    </cfRule>
    <cfRule type="cellIs" dxfId="956" priority="965" operator="equal">
      <formula>"cours"</formula>
    </cfRule>
  </conditionalFormatting>
  <conditionalFormatting sqref="I58">
    <cfRule type="cellIs" dxfId="955" priority="948" operator="equal">
      <formula>"mat"</formula>
    </cfRule>
    <cfRule type="cellIs" dxfId="954" priority="949" operator="equal">
      <formula>"mil"</formula>
    </cfRule>
    <cfRule type="cellIs" dxfId="953" priority="950" operator="equal">
      <formula>"jf"</formula>
    </cfRule>
    <cfRule type="cellIs" dxfId="952" priority="951" operator="equal">
      <formula>"mal"</formula>
    </cfRule>
    <cfRule type="cellIs" dxfId="951" priority="952" operator="equal">
      <formula>"hs"</formula>
    </cfRule>
    <cfRule type="cellIs" dxfId="950" priority="953" operator="equal">
      <formula>"vac"</formula>
    </cfRule>
    <cfRule type="cellIs" dxfId="949" priority="954" operator="equal">
      <formula>"acc"</formula>
    </cfRule>
    <cfRule type="cellIs" dxfId="948" priority="955" operator="equal">
      <formula>"congesp"</formula>
    </cfRule>
    <cfRule type="cellIs" dxfId="947" priority="956" operator="equal">
      <formula>"cours"</formula>
    </cfRule>
  </conditionalFormatting>
  <conditionalFormatting sqref="J58">
    <cfRule type="cellIs" dxfId="946" priority="939" operator="equal">
      <formula>"mat"</formula>
    </cfRule>
    <cfRule type="cellIs" dxfId="945" priority="940" operator="equal">
      <formula>"mil"</formula>
    </cfRule>
    <cfRule type="cellIs" dxfId="944" priority="941" operator="equal">
      <formula>"jf"</formula>
    </cfRule>
    <cfRule type="cellIs" dxfId="943" priority="942" operator="equal">
      <formula>"mal"</formula>
    </cfRule>
    <cfRule type="cellIs" dxfId="942" priority="943" operator="equal">
      <formula>"hs"</formula>
    </cfRule>
    <cfRule type="cellIs" dxfId="941" priority="944" operator="equal">
      <formula>"vac"</formula>
    </cfRule>
    <cfRule type="cellIs" dxfId="940" priority="945" operator="equal">
      <formula>"acc"</formula>
    </cfRule>
    <cfRule type="cellIs" dxfId="939" priority="946" operator="equal">
      <formula>"congesp"</formula>
    </cfRule>
    <cfRule type="cellIs" dxfId="938" priority="947" operator="equal">
      <formula>"cours"</formula>
    </cfRule>
  </conditionalFormatting>
  <conditionalFormatting sqref="K58">
    <cfRule type="cellIs" dxfId="937" priority="930" operator="equal">
      <formula>"mat"</formula>
    </cfRule>
    <cfRule type="cellIs" dxfId="936" priority="931" operator="equal">
      <formula>"mil"</formula>
    </cfRule>
    <cfRule type="cellIs" dxfId="935" priority="932" operator="equal">
      <formula>"jf"</formula>
    </cfRule>
    <cfRule type="cellIs" dxfId="934" priority="933" operator="equal">
      <formula>"mal"</formula>
    </cfRule>
    <cfRule type="cellIs" dxfId="933" priority="934" operator="equal">
      <formula>"hs"</formula>
    </cfRule>
    <cfRule type="cellIs" dxfId="932" priority="935" operator="equal">
      <formula>"vac"</formula>
    </cfRule>
    <cfRule type="cellIs" dxfId="931" priority="936" operator="equal">
      <formula>"acc"</formula>
    </cfRule>
    <cfRule type="cellIs" dxfId="930" priority="937" operator="equal">
      <formula>"congesp"</formula>
    </cfRule>
    <cfRule type="cellIs" dxfId="929" priority="938" operator="equal">
      <formula>"cours"</formula>
    </cfRule>
  </conditionalFormatting>
  <conditionalFormatting sqref="L58">
    <cfRule type="cellIs" dxfId="928" priority="921" operator="equal">
      <formula>"mat"</formula>
    </cfRule>
    <cfRule type="cellIs" dxfId="927" priority="922" operator="equal">
      <formula>"mil"</formula>
    </cfRule>
    <cfRule type="cellIs" dxfId="926" priority="923" operator="equal">
      <formula>"jf"</formula>
    </cfRule>
    <cfRule type="cellIs" dxfId="925" priority="924" operator="equal">
      <formula>"mal"</formula>
    </cfRule>
    <cfRule type="cellIs" dxfId="924" priority="925" operator="equal">
      <formula>"hs"</formula>
    </cfRule>
    <cfRule type="cellIs" dxfId="923" priority="926" operator="equal">
      <formula>"vac"</formula>
    </cfRule>
    <cfRule type="cellIs" dxfId="922" priority="927" operator="equal">
      <formula>"acc"</formula>
    </cfRule>
    <cfRule type="cellIs" dxfId="921" priority="928" operator="equal">
      <formula>"congesp"</formula>
    </cfRule>
    <cfRule type="cellIs" dxfId="920" priority="929" operator="equal">
      <formula>"cours"</formula>
    </cfRule>
  </conditionalFormatting>
  <conditionalFormatting sqref="M58">
    <cfRule type="cellIs" dxfId="919" priority="912" operator="equal">
      <formula>"mat"</formula>
    </cfRule>
    <cfRule type="cellIs" dxfId="918" priority="913" operator="equal">
      <formula>"mil"</formula>
    </cfRule>
    <cfRule type="cellIs" dxfId="917" priority="914" operator="equal">
      <formula>"jf"</formula>
    </cfRule>
    <cfRule type="cellIs" dxfId="916" priority="915" operator="equal">
      <formula>"mal"</formula>
    </cfRule>
    <cfRule type="cellIs" dxfId="915" priority="916" operator="equal">
      <formula>"hs"</formula>
    </cfRule>
    <cfRule type="cellIs" dxfId="914" priority="917" operator="equal">
      <formula>"vac"</formula>
    </cfRule>
    <cfRule type="cellIs" dxfId="913" priority="918" operator="equal">
      <formula>"acc"</formula>
    </cfRule>
    <cfRule type="cellIs" dxfId="912" priority="919" operator="equal">
      <formula>"congesp"</formula>
    </cfRule>
    <cfRule type="cellIs" dxfId="911" priority="920" operator="equal">
      <formula>"cours"</formula>
    </cfRule>
  </conditionalFormatting>
  <conditionalFormatting sqref="N58">
    <cfRule type="cellIs" dxfId="910" priority="903" operator="equal">
      <formula>"mat"</formula>
    </cfRule>
    <cfRule type="cellIs" dxfId="909" priority="904" operator="equal">
      <formula>"mil"</formula>
    </cfRule>
    <cfRule type="cellIs" dxfId="908" priority="905" operator="equal">
      <formula>"jf"</formula>
    </cfRule>
    <cfRule type="cellIs" dxfId="907" priority="906" operator="equal">
      <formula>"mal"</formula>
    </cfRule>
    <cfRule type="cellIs" dxfId="906" priority="907" operator="equal">
      <formula>"hs"</formula>
    </cfRule>
    <cfRule type="cellIs" dxfId="905" priority="908" operator="equal">
      <formula>"vac"</formula>
    </cfRule>
    <cfRule type="cellIs" dxfId="904" priority="909" operator="equal">
      <formula>"acc"</formula>
    </cfRule>
    <cfRule type="cellIs" dxfId="903" priority="910" operator="equal">
      <formula>"congesp"</formula>
    </cfRule>
    <cfRule type="cellIs" dxfId="902" priority="911" operator="equal">
      <formula>"cours"</formula>
    </cfRule>
  </conditionalFormatting>
  <conditionalFormatting sqref="O58">
    <cfRule type="cellIs" dxfId="901" priority="894" operator="equal">
      <formula>"mat"</formula>
    </cfRule>
    <cfRule type="cellIs" dxfId="900" priority="895" operator="equal">
      <formula>"mil"</formula>
    </cfRule>
    <cfRule type="cellIs" dxfId="899" priority="896" operator="equal">
      <formula>"jf"</formula>
    </cfRule>
    <cfRule type="cellIs" dxfId="898" priority="897" operator="equal">
      <formula>"mal"</formula>
    </cfRule>
    <cfRule type="cellIs" dxfId="897" priority="898" operator="equal">
      <formula>"hs"</formula>
    </cfRule>
    <cfRule type="cellIs" dxfId="896" priority="899" operator="equal">
      <formula>"vac"</formula>
    </cfRule>
    <cfRule type="cellIs" dxfId="895" priority="900" operator="equal">
      <formula>"acc"</formula>
    </cfRule>
    <cfRule type="cellIs" dxfId="894" priority="901" operator="equal">
      <formula>"congesp"</formula>
    </cfRule>
    <cfRule type="cellIs" dxfId="893" priority="902" operator="equal">
      <formula>"cours"</formula>
    </cfRule>
  </conditionalFormatting>
  <conditionalFormatting sqref="P58">
    <cfRule type="cellIs" dxfId="892" priority="885" operator="equal">
      <formula>"mat"</formula>
    </cfRule>
    <cfRule type="cellIs" dxfId="891" priority="886" operator="equal">
      <formula>"mil"</formula>
    </cfRule>
    <cfRule type="cellIs" dxfId="890" priority="887" operator="equal">
      <formula>"jf"</formula>
    </cfRule>
    <cfRule type="cellIs" dxfId="889" priority="888" operator="equal">
      <formula>"mal"</formula>
    </cfRule>
    <cfRule type="cellIs" dxfId="888" priority="889" operator="equal">
      <formula>"hs"</formula>
    </cfRule>
    <cfRule type="cellIs" dxfId="887" priority="890" operator="equal">
      <formula>"vac"</formula>
    </cfRule>
    <cfRule type="cellIs" dxfId="886" priority="891" operator="equal">
      <formula>"acc"</formula>
    </cfRule>
    <cfRule type="cellIs" dxfId="885" priority="892" operator="equal">
      <formula>"congesp"</formula>
    </cfRule>
    <cfRule type="cellIs" dxfId="884" priority="893" operator="equal">
      <formula>"cours"</formula>
    </cfRule>
  </conditionalFormatting>
  <conditionalFormatting sqref="C62">
    <cfRule type="cellIs" dxfId="883" priority="876" operator="equal">
      <formula>"mat"</formula>
    </cfRule>
    <cfRule type="cellIs" dxfId="882" priority="877" operator="equal">
      <formula>"mil"</formula>
    </cfRule>
    <cfRule type="cellIs" dxfId="881" priority="878" operator="equal">
      <formula>"jf"</formula>
    </cfRule>
    <cfRule type="cellIs" dxfId="880" priority="879" operator="equal">
      <formula>"mal"</formula>
    </cfRule>
    <cfRule type="cellIs" dxfId="879" priority="880" operator="equal">
      <formula>"hs"</formula>
    </cfRule>
    <cfRule type="cellIs" dxfId="878" priority="881" operator="equal">
      <formula>"vac"</formula>
    </cfRule>
    <cfRule type="cellIs" dxfId="877" priority="882" operator="equal">
      <formula>"acc"</formula>
    </cfRule>
    <cfRule type="cellIs" dxfId="876" priority="883" operator="equal">
      <formula>"congesp"</formula>
    </cfRule>
    <cfRule type="cellIs" dxfId="875" priority="884" operator="equal">
      <formula>"cours"</formula>
    </cfRule>
  </conditionalFormatting>
  <conditionalFormatting sqref="D62">
    <cfRule type="cellIs" dxfId="874" priority="867" operator="equal">
      <formula>"mat"</formula>
    </cfRule>
    <cfRule type="cellIs" dxfId="873" priority="868" operator="equal">
      <formula>"mil"</formula>
    </cfRule>
    <cfRule type="cellIs" dxfId="872" priority="869" operator="equal">
      <formula>"jf"</formula>
    </cfRule>
    <cfRule type="cellIs" dxfId="871" priority="870" operator="equal">
      <formula>"mal"</formula>
    </cfRule>
    <cfRule type="cellIs" dxfId="870" priority="871" operator="equal">
      <formula>"hs"</formula>
    </cfRule>
    <cfRule type="cellIs" dxfId="869" priority="872" operator="equal">
      <formula>"vac"</formula>
    </cfRule>
    <cfRule type="cellIs" dxfId="868" priority="873" operator="equal">
      <formula>"acc"</formula>
    </cfRule>
    <cfRule type="cellIs" dxfId="867" priority="874" operator="equal">
      <formula>"congesp"</formula>
    </cfRule>
    <cfRule type="cellIs" dxfId="866" priority="875" operator="equal">
      <formula>"cours"</formula>
    </cfRule>
  </conditionalFormatting>
  <conditionalFormatting sqref="E62">
    <cfRule type="cellIs" dxfId="865" priority="858" operator="equal">
      <formula>"mat"</formula>
    </cfRule>
    <cfRule type="cellIs" dxfId="864" priority="859" operator="equal">
      <formula>"mil"</formula>
    </cfRule>
    <cfRule type="cellIs" dxfId="863" priority="860" operator="equal">
      <formula>"jf"</formula>
    </cfRule>
    <cfRule type="cellIs" dxfId="862" priority="861" operator="equal">
      <formula>"mal"</formula>
    </cfRule>
    <cfRule type="cellIs" dxfId="861" priority="862" operator="equal">
      <formula>"hs"</formula>
    </cfRule>
    <cfRule type="cellIs" dxfId="860" priority="863" operator="equal">
      <formula>"vac"</formula>
    </cfRule>
    <cfRule type="cellIs" dxfId="859" priority="864" operator="equal">
      <formula>"acc"</formula>
    </cfRule>
    <cfRule type="cellIs" dxfId="858" priority="865" operator="equal">
      <formula>"congesp"</formula>
    </cfRule>
    <cfRule type="cellIs" dxfId="857" priority="866" operator="equal">
      <formula>"cours"</formula>
    </cfRule>
  </conditionalFormatting>
  <conditionalFormatting sqref="F62">
    <cfRule type="cellIs" dxfId="856" priority="849" operator="equal">
      <formula>"mat"</formula>
    </cfRule>
    <cfRule type="cellIs" dxfId="855" priority="850" operator="equal">
      <formula>"mil"</formula>
    </cfRule>
    <cfRule type="cellIs" dxfId="854" priority="851" operator="equal">
      <formula>"jf"</formula>
    </cfRule>
    <cfRule type="cellIs" dxfId="853" priority="852" operator="equal">
      <formula>"mal"</formula>
    </cfRule>
    <cfRule type="cellIs" dxfId="852" priority="853" operator="equal">
      <formula>"hs"</formula>
    </cfRule>
    <cfRule type="cellIs" dxfId="851" priority="854" operator="equal">
      <formula>"vac"</formula>
    </cfRule>
    <cfRule type="cellIs" dxfId="850" priority="855" operator="equal">
      <formula>"acc"</formula>
    </cfRule>
    <cfRule type="cellIs" dxfId="849" priority="856" operator="equal">
      <formula>"congesp"</formula>
    </cfRule>
    <cfRule type="cellIs" dxfId="848" priority="857" operator="equal">
      <formula>"cours"</formula>
    </cfRule>
  </conditionalFormatting>
  <conditionalFormatting sqref="G62">
    <cfRule type="cellIs" dxfId="847" priority="840" operator="equal">
      <formula>"mat"</formula>
    </cfRule>
    <cfRule type="cellIs" dxfId="846" priority="841" operator="equal">
      <formula>"mil"</formula>
    </cfRule>
    <cfRule type="cellIs" dxfId="845" priority="842" operator="equal">
      <formula>"jf"</formula>
    </cfRule>
    <cfRule type="cellIs" dxfId="844" priority="843" operator="equal">
      <formula>"mal"</formula>
    </cfRule>
    <cfRule type="cellIs" dxfId="843" priority="844" operator="equal">
      <formula>"hs"</formula>
    </cfRule>
    <cfRule type="cellIs" dxfId="842" priority="845" operator="equal">
      <formula>"vac"</formula>
    </cfRule>
    <cfRule type="cellIs" dxfId="841" priority="846" operator="equal">
      <formula>"acc"</formula>
    </cfRule>
    <cfRule type="cellIs" dxfId="840" priority="847" operator="equal">
      <formula>"congesp"</formula>
    </cfRule>
    <cfRule type="cellIs" dxfId="839" priority="848" operator="equal">
      <formula>"cours"</formula>
    </cfRule>
  </conditionalFormatting>
  <conditionalFormatting sqref="H62">
    <cfRule type="cellIs" dxfId="838" priority="831" operator="equal">
      <formula>"mat"</formula>
    </cfRule>
    <cfRule type="cellIs" dxfId="837" priority="832" operator="equal">
      <formula>"mil"</formula>
    </cfRule>
    <cfRule type="cellIs" dxfId="836" priority="833" operator="equal">
      <formula>"jf"</formula>
    </cfRule>
    <cfRule type="cellIs" dxfId="835" priority="834" operator="equal">
      <formula>"mal"</formula>
    </cfRule>
    <cfRule type="cellIs" dxfId="834" priority="835" operator="equal">
      <formula>"hs"</formula>
    </cfRule>
    <cfRule type="cellIs" dxfId="833" priority="836" operator="equal">
      <formula>"vac"</formula>
    </cfRule>
    <cfRule type="cellIs" dxfId="832" priority="837" operator="equal">
      <formula>"acc"</formula>
    </cfRule>
    <cfRule type="cellIs" dxfId="831" priority="838" operator="equal">
      <formula>"congesp"</formula>
    </cfRule>
    <cfRule type="cellIs" dxfId="830" priority="839" operator="equal">
      <formula>"cours"</formula>
    </cfRule>
  </conditionalFormatting>
  <conditionalFormatting sqref="I62">
    <cfRule type="cellIs" dxfId="829" priority="822" operator="equal">
      <formula>"mat"</formula>
    </cfRule>
    <cfRule type="cellIs" dxfId="828" priority="823" operator="equal">
      <formula>"mil"</formula>
    </cfRule>
    <cfRule type="cellIs" dxfId="827" priority="824" operator="equal">
      <formula>"jf"</formula>
    </cfRule>
    <cfRule type="cellIs" dxfId="826" priority="825" operator="equal">
      <formula>"mal"</formula>
    </cfRule>
    <cfRule type="cellIs" dxfId="825" priority="826" operator="equal">
      <formula>"hs"</formula>
    </cfRule>
    <cfRule type="cellIs" dxfId="824" priority="827" operator="equal">
      <formula>"vac"</formula>
    </cfRule>
    <cfRule type="cellIs" dxfId="823" priority="828" operator="equal">
      <formula>"acc"</formula>
    </cfRule>
    <cfRule type="cellIs" dxfId="822" priority="829" operator="equal">
      <formula>"congesp"</formula>
    </cfRule>
    <cfRule type="cellIs" dxfId="821" priority="830" operator="equal">
      <formula>"cours"</formula>
    </cfRule>
  </conditionalFormatting>
  <conditionalFormatting sqref="J62">
    <cfRule type="cellIs" dxfId="820" priority="813" operator="equal">
      <formula>"mat"</formula>
    </cfRule>
    <cfRule type="cellIs" dxfId="819" priority="814" operator="equal">
      <formula>"mil"</formula>
    </cfRule>
    <cfRule type="cellIs" dxfId="818" priority="815" operator="equal">
      <formula>"jf"</formula>
    </cfRule>
    <cfRule type="cellIs" dxfId="817" priority="816" operator="equal">
      <formula>"mal"</formula>
    </cfRule>
    <cfRule type="cellIs" dxfId="816" priority="817" operator="equal">
      <formula>"hs"</formula>
    </cfRule>
    <cfRule type="cellIs" dxfId="815" priority="818" operator="equal">
      <formula>"vac"</formula>
    </cfRule>
    <cfRule type="cellIs" dxfId="814" priority="819" operator="equal">
      <formula>"acc"</formula>
    </cfRule>
    <cfRule type="cellIs" dxfId="813" priority="820" operator="equal">
      <formula>"congesp"</formula>
    </cfRule>
    <cfRule type="cellIs" dxfId="812" priority="821" operator="equal">
      <formula>"cours"</formula>
    </cfRule>
  </conditionalFormatting>
  <conditionalFormatting sqref="K62">
    <cfRule type="cellIs" dxfId="811" priority="804" operator="equal">
      <formula>"mat"</formula>
    </cfRule>
    <cfRule type="cellIs" dxfId="810" priority="805" operator="equal">
      <formula>"mil"</formula>
    </cfRule>
    <cfRule type="cellIs" dxfId="809" priority="806" operator="equal">
      <formula>"jf"</formula>
    </cfRule>
    <cfRule type="cellIs" dxfId="808" priority="807" operator="equal">
      <formula>"mal"</formula>
    </cfRule>
    <cfRule type="cellIs" dxfId="807" priority="808" operator="equal">
      <formula>"hs"</formula>
    </cfRule>
    <cfRule type="cellIs" dxfId="806" priority="809" operator="equal">
      <formula>"vac"</formula>
    </cfRule>
    <cfRule type="cellIs" dxfId="805" priority="810" operator="equal">
      <formula>"acc"</formula>
    </cfRule>
    <cfRule type="cellIs" dxfId="804" priority="811" operator="equal">
      <formula>"congesp"</formula>
    </cfRule>
    <cfRule type="cellIs" dxfId="803" priority="812" operator="equal">
      <formula>"cours"</formula>
    </cfRule>
  </conditionalFormatting>
  <conditionalFormatting sqref="L62">
    <cfRule type="cellIs" dxfId="802" priority="795" operator="equal">
      <formula>"mat"</formula>
    </cfRule>
    <cfRule type="cellIs" dxfId="801" priority="796" operator="equal">
      <formula>"mil"</formula>
    </cfRule>
    <cfRule type="cellIs" dxfId="800" priority="797" operator="equal">
      <formula>"jf"</formula>
    </cfRule>
    <cfRule type="cellIs" dxfId="799" priority="798" operator="equal">
      <formula>"mal"</formula>
    </cfRule>
    <cfRule type="cellIs" dxfId="798" priority="799" operator="equal">
      <formula>"hs"</formula>
    </cfRule>
    <cfRule type="cellIs" dxfId="797" priority="800" operator="equal">
      <formula>"vac"</formula>
    </cfRule>
    <cfRule type="cellIs" dxfId="796" priority="801" operator="equal">
      <formula>"acc"</formula>
    </cfRule>
    <cfRule type="cellIs" dxfId="795" priority="802" operator="equal">
      <formula>"congesp"</formula>
    </cfRule>
    <cfRule type="cellIs" dxfId="794" priority="803" operator="equal">
      <formula>"cours"</formula>
    </cfRule>
  </conditionalFormatting>
  <conditionalFormatting sqref="M62">
    <cfRule type="cellIs" dxfId="793" priority="786" operator="equal">
      <formula>"mat"</formula>
    </cfRule>
    <cfRule type="cellIs" dxfId="792" priority="787" operator="equal">
      <formula>"mil"</formula>
    </cfRule>
    <cfRule type="cellIs" dxfId="791" priority="788" operator="equal">
      <formula>"jf"</formula>
    </cfRule>
    <cfRule type="cellIs" dxfId="790" priority="789" operator="equal">
      <formula>"mal"</formula>
    </cfRule>
    <cfRule type="cellIs" dxfId="789" priority="790" operator="equal">
      <formula>"hs"</formula>
    </cfRule>
    <cfRule type="cellIs" dxfId="788" priority="791" operator="equal">
      <formula>"vac"</formula>
    </cfRule>
    <cfRule type="cellIs" dxfId="787" priority="792" operator="equal">
      <formula>"acc"</formula>
    </cfRule>
    <cfRule type="cellIs" dxfId="786" priority="793" operator="equal">
      <formula>"congesp"</formula>
    </cfRule>
    <cfRule type="cellIs" dxfId="785" priority="794" operator="equal">
      <formula>"cours"</formula>
    </cfRule>
  </conditionalFormatting>
  <conditionalFormatting sqref="N62">
    <cfRule type="cellIs" dxfId="784" priority="777" operator="equal">
      <formula>"mat"</formula>
    </cfRule>
    <cfRule type="cellIs" dxfId="783" priority="778" operator="equal">
      <formula>"mil"</formula>
    </cfRule>
    <cfRule type="cellIs" dxfId="782" priority="779" operator="equal">
      <formula>"jf"</formula>
    </cfRule>
    <cfRule type="cellIs" dxfId="781" priority="780" operator="equal">
      <formula>"mal"</formula>
    </cfRule>
    <cfRule type="cellIs" dxfId="780" priority="781" operator="equal">
      <formula>"hs"</formula>
    </cfRule>
    <cfRule type="cellIs" dxfId="779" priority="782" operator="equal">
      <formula>"vac"</formula>
    </cfRule>
    <cfRule type="cellIs" dxfId="778" priority="783" operator="equal">
      <formula>"acc"</formula>
    </cfRule>
    <cfRule type="cellIs" dxfId="777" priority="784" operator="equal">
      <formula>"congesp"</formula>
    </cfRule>
    <cfRule type="cellIs" dxfId="776" priority="785" operator="equal">
      <formula>"cours"</formula>
    </cfRule>
  </conditionalFormatting>
  <conditionalFormatting sqref="O62">
    <cfRule type="cellIs" dxfId="775" priority="768" operator="equal">
      <formula>"mat"</formula>
    </cfRule>
    <cfRule type="cellIs" dxfId="774" priority="769" operator="equal">
      <formula>"mil"</formula>
    </cfRule>
    <cfRule type="cellIs" dxfId="773" priority="770" operator="equal">
      <formula>"jf"</formula>
    </cfRule>
    <cfRule type="cellIs" dxfId="772" priority="771" operator="equal">
      <formula>"mal"</formula>
    </cfRule>
    <cfRule type="cellIs" dxfId="771" priority="772" operator="equal">
      <formula>"hs"</formula>
    </cfRule>
    <cfRule type="cellIs" dxfId="770" priority="773" operator="equal">
      <formula>"vac"</formula>
    </cfRule>
    <cfRule type="cellIs" dxfId="769" priority="774" operator="equal">
      <formula>"acc"</formula>
    </cfRule>
    <cfRule type="cellIs" dxfId="768" priority="775" operator="equal">
      <formula>"congesp"</formula>
    </cfRule>
    <cfRule type="cellIs" dxfId="767" priority="776" operator="equal">
      <formula>"cours"</formula>
    </cfRule>
  </conditionalFormatting>
  <conditionalFormatting sqref="P62">
    <cfRule type="cellIs" dxfId="766" priority="759" operator="equal">
      <formula>"mat"</formula>
    </cfRule>
    <cfRule type="cellIs" dxfId="765" priority="760" operator="equal">
      <formula>"mil"</formula>
    </cfRule>
    <cfRule type="cellIs" dxfId="764" priority="761" operator="equal">
      <formula>"jf"</formula>
    </cfRule>
    <cfRule type="cellIs" dxfId="763" priority="762" operator="equal">
      <formula>"mal"</formula>
    </cfRule>
    <cfRule type="cellIs" dxfId="762" priority="763" operator="equal">
      <formula>"hs"</formula>
    </cfRule>
    <cfRule type="cellIs" dxfId="761" priority="764" operator="equal">
      <formula>"vac"</formula>
    </cfRule>
    <cfRule type="cellIs" dxfId="760" priority="765" operator="equal">
      <formula>"acc"</formula>
    </cfRule>
    <cfRule type="cellIs" dxfId="759" priority="766" operator="equal">
      <formula>"congesp"</formula>
    </cfRule>
    <cfRule type="cellIs" dxfId="758" priority="767" operator="equal">
      <formula>"cours"</formula>
    </cfRule>
  </conditionalFormatting>
  <conditionalFormatting sqref="C66">
    <cfRule type="cellIs" dxfId="757" priority="750" operator="equal">
      <formula>"mat"</formula>
    </cfRule>
    <cfRule type="cellIs" dxfId="756" priority="751" operator="equal">
      <formula>"mil"</formula>
    </cfRule>
    <cfRule type="cellIs" dxfId="755" priority="752" operator="equal">
      <formula>"jf"</formula>
    </cfRule>
    <cfRule type="cellIs" dxfId="754" priority="753" operator="equal">
      <formula>"mal"</formula>
    </cfRule>
    <cfRule type="cellIs" dxfId="753" priority="754" operator="equal">
      <formula>"hs"</formula>
    </cfRule>
    <cfRule type="cellIs" dxfId="752" priority="755" operator="equal">
      <formula>"vac"</formula>
    </cfRule>
    <cfRule type="cellIs" dxfId="751" priority="756" operator="equal">
      <formula>"acc"</formula>
    </cfRule>
    <cfRule type="cellIs" dxfId="750" priority="757" operator="equal">
      <formula>"congesp"</formula>
    </cfRule>
    <cfRule type="cellIs" dxfId="749" priority="758" operator="equal">
      <formula>"cours"</formula>
    </cfRule>
  </conditionalFormatting>
  <conditionalFormatting sqref="D66">
    <cfRule type="cellIs" dxfId="748" priority="741" operator="equal">
      <formula>"mat"</formula>
    </cfRule>
    <cfRule type="cellIs" dxfId="747" priority="742" operator="equal">
      <formula>"mil"</formula>
    </cfRule>
    <cfRule type="cellIs" dxfId="746" priority="743" operator="equal">
      <formula>"jf"</formula>
    </cfRule>
    <cfRule type="cellIs" dxfId="745" priority="744" operator="equal">
      <formula>"mal"</formula>
    </cfRule>
    <cfRule type="cellIs" dxfId="744" priority="745" operator="equal">
      <formula>"hs"</formula>
    </cfRule>
    <cfRule type="cellIs" dxfId="743" priority="746" operator="equal">
      <formula>"vac"</formula>
    </cfRule>
    <cfRule type="cellIs" dxfId="742" priority="747" operator="equal">
      <formula>"acc"</formula>
    </cfRule>
    <cfRule type="cellIs" dxfId="741" priority="748" operator="equal">
      <formula>"congesp"</formula>
    </cfRule>
    <cfRule type="cellIs" dxfId="740" priority="749" operator="equal">
      <formula>"cours"</formula>
    </cfRule>
  </conditionalFormatting>
  <conditionalFormatting sqref="E66">
    <cfRule type="cellIs" dxfId="739" priority="732" operator="equal">
      <formula>"mat"</formula>
    </cfRule>
    <cfRule type="cellIs" dxfId="738" priority="733" operator="equal">
      <formula>"mil"</formula>
    </cfRule>
    <cfRule type="cellIs" dxfId="737" priority="734" operator="equal">
      <formula>"jf"</formula>
    </cfRule>
    <cfRule type="cellIs" dxfId="736" priority="735" operator="equal">
      <formula>"mal"</formula>
    </cfRule>
    <cfRule type="cellIs" dxfId="735" priority="736" operator="equal">
      <formula>"hs"</formula>
    </cfRule>
    <cfRule type="cellIs" dxfId="734" priority="737" operator="equal">
      <formula>"vac"</formula>
    </cfRule>
    <cfRule type="cellIs" dxfId="733" priority="738" operator="equal">
      <formula>"acc"</formula>
    </cfRule>
    <cfRule type="cellIs" dxfId="732" priority="739" operator="equal">
      <formula>"congesp"</formula>
    </cfRule>
    <cfRule type="cellIs" dxfId="731" priority="740" operator="equal">
      <formula>"cours"</formula>
    </cfRule>
  </conditionalFormatting>
  <conditionalFormatting sqref="F66">
    <cfRule type="cellIs" dxfId="730" priority="723" operator="equal">
      <formula>"mat"</formula>
    </cfRule>
    <cfRule type="cellIs" dxfId="729" priority="724" operator="equal">
      <formula>"mil"</formula>
    </cfRule>
    <cfRule type="cellIs" dxfId="728" priority="725" operator="equal">
      <formula>"jf"</formula>
    </cfRule>
    <cfRule type="cellIs" dxfId="727" priority="726" operator="equal">
      <formula>"mal"</formula>
    </cfRule>
    <cfRule type="cellIs" dxfId="726" priority="727" operator="equal">
      <formula>"hs"</formula>
    </cfRule>
    <cfRule type="cellIs" dxfId="725" priority="728" operator="equal">
      <formula>"vac"</formula>
    </cfRule>
    <cfRule type="cellIs" dxfId="724" priority="729" operator="equal">
      <formula>"acc"</formula>
    </cfRule>
    <cfRule type="cellIs" dxfId="723" priority="730" operator="equal">
      <formula>"congesp"</formula>
    </cfRule>
    <cfRule type="cellIs" dxfId="722" priority="731" operator="equal">
      <formula>"cours"</formula>
    </cfRule>
  </conditionalFormatting>
  <conditionalFormatting sqref="G66">
    <cfRule type="cellIs" dxfId="721" priority="714" operator="equal">
      <formula>"mat"</formula>
    </cfRule>
    <cfRule type="cellIs" dxfId="720" priority="715" operator="equal">
      <formula>"mil"</formula>
    </cfRule>
    <cfRule type="cellIs" dxfId="719" priority="716" operator="equal">
      <formula>"jf"</formula>
    </cfRule>
    <cfRule type="cellIs" dxfId="718" priority="717" operator="equal">
      <formula>"mal"</formula>
    </cfRule>
    <cfRule type="cellIs" dxfId="717" priority="718" operator="equal">
      <formula>"hs"</formula>
    </cfRule>
    <cfRule type="cellIs" dxfId="716" priority="719" operator="equal">
      <formula>"vac"</formula>
    </cfRule>
    <cfRule type="cellIs" dxfId="715" priority="720" operator="equal">
      <formula>"acc"</formula>
    </cfRule>
    <cfRule type="cellIs" dxfId="714" priority="721" operator="equal">
      <formula>"congesp"</formula>
    </cfRule>
    <cfRule type="cellIs" dxfId="713" priority="722" operator="equal">
      <formula>"cours"</formula>
    </cfRule>
  </conditionalFormatting>
  <conditionalFormatting sqref="H66">
    <cfRule type="cellIs" dxfId="712" priority="705" operator="equal">
      <formula>"mat"</formula>
    </cfRule>
    <cfRule type="cellIs" dxfId="711" priority="706" operator="equal">
      <formula>"mil"</formula>
    </cfRule>
    <cfRule type="cellIs" dxfId="710" priority="707" operator="equal">
      <formula>"jf"</formula>
    </cfRule>
    <cfRule type="cellIs" dxfId="709" priority="708" operator="equal">
      <formula>"mal"</formula>
    </cfRule>
    <cfRule type="cellIs" dxfId="708" priority="709" operator="equal">
      <formula>"hs"</formula>
    </cfRule>
    <cfRule type="cellIs" dxfId="707" priority="710" operator="equal">
      <formula>"vac"</formula>
    </cfRule>
    <cfRule type="cellIs" dxfId="706" priority="711" operator="equal">
      <formula>"acc"</formula>
    </cfRule>
    <cfRule type="cellIs" dxfId="705" priority="712" operator="equal">
      <formula>"congesp"</formula>
    </cfRule>
    <cfRule type="cellIs" dxfId="704" priority="713" operator="equal">
      <formula>"cours"</formula>
    </cfRule>
  </conditionalFormatting>
  <conditionalFormatting sqref="I66">
    <cfRule type="cellIs" dxfId="703" priority="696" operator="equal">
      <formula>"mat"</formula>
    </cfRule>
    <cfRule type="cellIs" dxfId="702" priority="697" operator="equal">
      <formula>"mil"</formula>
    </cfRule>
    <cfRule type="cellIs" dxfId="701" priority="698" operator="equal">
      <formula>"jf"</formula>
    </cfRule>
    <cfRule type="cellIs" dxfId="700" priority="699" operator="equal">
      <formula>"mal"</formula>
    </cfRule>
    <cfRule type="cellIs" dxfId="699" priority="700" operator="equal">
      <formula>"hs"</formula>
    </cfRule>
    <cfRule type="cellIs" dxfId="698" priority="701" operator="equal">
      <formula>"vac"</formula>
    </cfRule>
    <cfRule type="cellIs" dxfId="697" priority="702" operator="equal">
      <formula>"acc"</formula>
    </cfRule>
    <cfRule type="cellIs" dxfId="696" priority="703" operator="equal">
      <formula>"congesp"</formula>
    </cfRule>
    <cfRule type="cellIs" dxfId="695" priority="704" operator="equal">
      <formula>"cours"</formula>
    </cfRule>
  </conditionalFormatting>
  <conditionalFormatting sqref="J66">
    <cfRule type="cellIs" dxfId="694" priority="687" operator="equal">
      <formula>"mat"</formula>
    </cfRule>
    <cfRule type="cellIs" dxfId="693" priority="688" operator="equal">
      <formula>"mil"</formula>
    </cfRule>
    <cfRule type="cellIs" dxfId="692" priority="689" operator="equal">
      <formula>"jf"</formula>
    </cfRule>
    <cfRule type="cellIs" dxfId="691" priority="690" operator="equal">
      <formula>"mal"</formula>
    </cfRule>
    <cfRule type="cellIs" dxfId="690" priority="691" operator="equal">
      <formula>"hs"</formula>
    </cfRule>
    <cfRule type="cellIs" dxfId="689" priority="692" operator="equal">
      <formula>"vac"</formula>
    </cfRule>
    <cfRule type="cellIs" dxfId="688" priority="693" operator="equal">
      <formula>"acc"</formula>
    </cfRule>
    <cfRule type="cellIs" dxfId="687" priority="694" operator="equal">
      <formula>"congesp"</formula>
    </cfRule>
    <cfRule type="cellIs" dxfId="686" priority="695" operator="equal">
      <formula>"cours"</formula>
    </cfRule>
  </conditionalFormatting>
  <conditionalFormatting sqref="K66">
    <cfRule type="cellIs" dxfId="685" priority="678" operator="equal">
      <formula>"mat"</formula>
    </cfRule>
    <cfRule type="cellIs" dxfId="684" priority="679" operator="equal">
      <formula>"mil"</formula>
    </cfRule>
    <cfRule type="cellIs" dxfId="683" priority="680" operator="equal">
      <formula>"jf"</formula>
    </cfRule>
    <cfRule type="cellIs" dxfId="682" priority="681" operator="equal">
      <formula>"mal"</formula>
    </cfRule>
    <cfRule type="cellIs" dxfId="681" priority="682" operator="equal">
      <formula>"hs"</formula>
    </cfRule>
    <cfRule type="cellIs" dxfId="680" priority="683" operator="equal">
      <formula>"vac"</formula>
    </cfRule>
    <cfRule type="cellIs" dxfId="679" priority="684" operator="equal">
      <formula>"acc"</formula>
    </cfRule>
    <cfRule type="cellIs" dxfId="678" priority="685" operator="equal">
      <formula>"congesp"</formula>
    </cfRule>
    <cfRule type="cellIs" dxfId="677" priority="686" operator="equal">
      <formula>"cours"</formula>
    </cfRule>
  </conditionalFormatting>
  <conditionalFormatting sqref="L66">
    <cfRule type="cellIs" dxfId="676" priority="669" operator="equal">
      <formula>"mat"</formula>
    </cfRule>
    <cfRule type="cellIs" dxfId="675" priority="670" operator="equal">
      <formula>"mil"</formula>
    </cfRule>
    <cfRule type="cellIs" dxfId="674" priority="671" operator="equal">
      <formula>"jf"</formula>
    </cfRule>
    <cfRule type="cellIs" dxfId="673" priority="672" operator="equal">
      <formula>"mal"</formula>
    </cfRule>
    <cfRule type="cellIs" dxfId="672" priority="673" operator="equal">
      <formula>"hs"</formula>
    </cfRule>
    <cfRule type="cellIs" dxfId="671" priority="674" operator="equal">
      <formula>"vac"</formula>
    </cfRule>
    <cfRule type="cellIs" dxfId="670" priority="675" operator="equal">
      <formula>"acc"</formula>
    </cfRule>
    <cfRule type="cellIs" dxfId="669" priority="676" operator="equal">
      <formula>"congesp"</formula>
    </cfRule>
    <cfRule type="cellIs" dxfId="668" priority="677" operator="equal">
      <formula>"cours"</formula>
    </cfRule>
  </conditionalFormatting>
  <conditionalFormatting sqref="M66">
    <cfRule type="cellIs" dxfId="667" priority="660" operator="equal">
      <formula>"mat"</formula>
    </cfRule>
    <cfRule type="cellIs" dxfId="666" priority="661" operator="equal">
      <formula>"mil"</formula>
    </cfRule>
    <cfRule type="cellIs" dxfId="665" priority="662" operator="equal">
      <formula>"jf"</formula>
    </cfRule>
    <cfRule type="cellIs" dxfId="664" priority="663" operator="equal">
      <formula>"mal"</formula>
    </cfRule>
    <cfRule type="cellIs" dxfId="663" priority="664" operator="equal">
      <formula>"hs"</formula>
    </cfRule>
    <cfRule type="cellIs" dxfId="662" priority="665" operator="equal">
      <formula>"vac"</formula>
    </cfRule>
    <cfRule type="cellIs" dxfId="661" priority="666" operator="equal">
      <formula>"acc"</formula>
    </cfRule>
    <cfRule type="cellIs" dxfId="660" priority="667" operator="equal">
      <formula>"congesp"</formula>
    </cfRule>
    <cfRule type="cellIs" dxfId="659" priority="668" operator="equal">
      <formula>"cours"</formula>
    </cfRule>
  </conditionalFormatting>
  <conditionalFormatting sqref="N66">
    <cfRule type="cellIs" dxfId="658" priority="651" operator="equal">
      <formula>"mat"</formula>
    </cfRule>
    <cfRule type="cellIs" dxfId="657" priority="652" operator="equal">
      <formula>"mil"</formula>
    </cfRule>
    <cfRule type="cellIs" dxfId="656" priority="653" operator="equal">
      <formula>"jf"</formula>
    </cfRule>
    <cfRule type="cellIs" dxfId="655" priority="654" operator="equal">
      <formula>"mal"</formula>
    </cfRule>
    <cfRule type="cellIs" dxfId="654" priority="655" operator="equal">
      <formula>"hs"</formula>
    </cfRule>
    <cfRule type="cellIs" dxfId="653" priority="656" operator="equal">
      <formula>"vac"</formula>
    </cfRule>
    <cfRule type="cellIs" dxfId="652" priority="657" operator="equal">
      <formula>"acc"</formula>
    </cfRule>
    <cfRule type="cellIs" dxfId="651" priority="658" operator="equal">
      <formula>"congesp"</formula>
    </cfRule>
    <cfRule type="cellIs" dxfId="650" priority="659" operator="equal">
      <formula>"cours"</formula>
    </cfRule>
  </conditionalFormatting>
  <conditionalFormatting sqref="O66">
    <cfRule type="cellIs" dxfId="649" priority="642" operator="equal">
      <formula>"mat"</formula>
    </cfRule>
    <cfRule type="cellIs" dxfId="648" priority="643" operator="equal">
      <formula>"mil"</formula>
    </cfRule>
    <cfRule type="cellIs" dxfId="647" priority="644" operator="equal">
      <formula>"jf"</formula>
    </cfRule>
    <cfRule type="cellIs" dxfId="646" priority="645" operator="equal">
      <formula>"mal"</formula>
    </cfRule>
    <cfRule type="cellIs" dxfId="645" priority="646" operator="equal">
      <formula>"hs"</formula>
    </cfRule>
    <cfRule type="cellIs" dxfId="644" priority="647" operator="equal">
      <formula>"vac"</formula>
    </cfRule>
    <cfRule type="cellIs" dxfId="643" priority="648" operator="equal">
      <formula>"acc"</formula>
    </cfRule>
    <cfRule type="cellIs" dxfId="642" priority="649" operator="equal">
      <formula>"congesp"</formula>
    </cfRule>
    <cfRule type="cellIs" dxfId="641" priority="650" operator="equal">
      <formula>"cours"</formula>
    </cfRule>
  </conditionalFormatting>
  <conditionalFormatting sqref="P66">
    <cfRule type="cellIs" dxfId="640" priority="633" operator="equal">
      <formula>"mat"</formula>
    </cfRule>
    <cfRule type="cellIs" dxfId="639" priority="634" operator="equal">
      <formula>"mil"</formula>
    </cfRule>
    <cfRule type="cellIs" dxfId="638" priority="635" operator="equal">
      <formula>"jf"</formula>
    </cfRule>
    <cfRule type="cellIs" dxfId="637" priority="636" operator="equal">
      <formula>"mal"</formula>
    </cfRule>
    <cfRule type="cellIs" dxfId="636" priority="637" operator="equal">
      <formula>"hs"</formula>
    </cfRule>
    <cfRule type="cellIs" dxfId="635" priority="638" operator="equal">
      <formula>"vac"</formula>
    </cfRule>
    <cfRule type="cellIs" dxfId="634" priority="639" operator="equal">
      <formula>"acc"</formula>
    </cfRule>
    <cfRule type="cellIs" dxfId="633" priority="640" operator="equal">
      <formula>"congesp"</formula>
    </cfRule>
    <cfRule type="cellIs" dxfId="632" priority="641" operator="equal">
      <formula>"cours"</formula>
    </cfRule>
  </conditionalFormatting>
  <conditionalFormatting sqref="C70">
    <cfRule type="cellIs" dxfId="631" priority="624" operator="equal">
      <formula>"mat"</formula>
    </cfRule>
    <cfRule type="cellIs" dxfId="630" priority="625" operator="equal">
      <formula>"mil"</formula>
    </cfRule>
    <cfRule type="cellIs" dxfId="629" priority="626" operator="equal">
      <formula>"jf"</formula>
    </cfRule>
    <cfRule type="cellIs" dxfId="628" priority="627" operator="equal">
      <formula>"mal"</formula>
    </cfRule>
    <cfRule type="cellIs" dxfId="627" priority="628" operator="equal">
      <formula>"hs"</formula>
    </cfRule>
    <cfRule type="cellIs" dxfId="626" priority="629" operator="equal">
      <formula>"vac"</formula>
    </cfRule>
    <cfRule type="cellIs" dxfId="625" priority="630" operator="equal">
      <formula>"acc"</formula>
    </cfRule>
    <cfRule type="cellIs" dxfId="624" priority="631" operator="equal">
      <formula>"congesp"</formula>
    </cfRule>
    <cfRule type="cellIs" dxfId="623" priority="632" operator="equal">
      <formula>"cours"</formula>
    </cfRule>
  </conditionalFormatting>
  <conditionalFormatting sqref="D70">
    <cfRule type="cellIs" dxfId="622" priority="615" operator="equal">
      <formula>"mat"</formula>
    </cfRule>
    <cfRule type="cellIs" dxfId="621" priority="616" operator="equal">
      <formula>"mil"</formula>
    </cfRule>
    <cfRule type="cellIs" dxfId="620" priority="617" operator="equal">
      <formula>"jf"</formula>
    </cfRule>
    <cfRule type="cellIs" dxfId="619" priority="618" operator="equal">
      <formula>"mal"</formula>
    </cfRule>
    <cfRule type="cellIs" dxfId="618" priority="619" operator="equal">
      <formula>"hs"</formula>
    </cfRule>
    <cfRule type="cellIs" dxfId="617" priority="620" operator="equal">
      <formula>"vac"</formula>
    </cfRule>
    <cfRule type="cellIs" dxfId="616" priority="621" operator="equal">
      <formula>"acc"</formula>
    </cfRule>
    <cfRule type="cellIs" dxfId="615" priority="622" operator="equal">
      <formula>"congesp"</formula>
    </cfRule>
    <cfRule type="cellIs" dxfId="614" priority="623" operator="equal">
      <formula>"cours"</formula>
    </cfRule>
  </conditionalFormatting>
  <conditionalFormatting sqref="E70">
    <cfRule type="cellIs" dxfId="613" priority="606" operator="equal">
      <formula>"mat"</formula>
    </cfRule>
    <cfRule type="cellIs" dxfId="612" priority="607" operator="equal">
      <formula>"mil"</formula>
    </cfRule>
    <cfRule type="cellIs" dxfId="611" priority="608" operator="equal">
      <formula>"jf"</formula>
    </cfRule>
    <cfRule type="cellIs" dxfId="610" priority="609" operator="equal">
      <formula>"mal"</formula>
    </cfRule>
    <cfRule type="cellIs" dxfId="609" priority="610" operator="equal">
      <formula>"hs"</formula>
    </cfRule>
    <cfRule type="cellIs" dxfId="608" priority="611" operator="equal">
      <formula>"vac"</formula>
    </cfRule>
    <cfRule type="cellIs" dxfId="607" priority="612" operator="equal">
      <formula>"acc"</formula>
    </cfRule>
    <cfRule type="cellIs" dxfId="606" priority="613" operator="equal">
      <formula>"congesp"</formula>
    </cfRule>
    <cfRule type="cellIs" dxfId="605" priority="614" operator="equal">
      <formula>"cours"</formula>
    </cfRule>
  </conditionalFormatting>
  <conditionalFormatting sqref="F70">
    <cfRule type="cellIs" dxfId="604" priority="597" operator="equal">
      <formula>"mat"</formula>
    </cfRule>
    <cfRule type="cellIs" dxfId="603" priority="598" operator="equal">
      <formula>"mil"</formula>
    </cfRule>
    <cfRule type="cellIs" dxfId="602" priority="599" operator="equal">
      <formula>"jf"</formula>
    </cfRule>
    <cfRule type="cellIs" dxfId="601" priority="600" operator="equal">
      <formula>"mal"</formula>
    </cfRule>
    <cfRule type="cellIs" dxfId="600" priority="601" operator="equal">
      <formula>"hs"</formula>
    </cfRule>
    <cfRule type="cellIs" dxfId="599" priority="602" operator="equal">
      <formula>"vac"</formula>
    </cfRule>
    <cfRule type="cellIs" dxfId="598" priority="603" operator="equal">
      <formula>"acc"</formula>
    </cfRule>
    <cfRule type="cellIs" dxfId="597" priority="604" operator="equal">
      <formula>"congesp"</formula>
    </cfRule>
    <cfRule type="cellIs" dxfId="596" priority="605" operator="equal">
      <formula>"cours"</formula>
    </cfRule>
  </conditionalFormatting>
  <conditionalFormatting sqref="G70">
    <cfRule type="cellIs" dxfId="595" priority="588" operator="equal">
      <formula>"mat"</formula>
    </cfRule>
    <cfRule type="cellIs" dxfId="594" priority="589" operator="equal">
      <formula>"mil"</formula>
    </cfRule>
    <cfRule type="cellIs" dxfId="593" priority="590" operator="equal">
      <formula>"jf"</formula>
    </cfRule>
    <cfRule type="cellIs" dxfId="592" priority="591" operator="equal">
      <formula>"mal"</formula>
    </cfRule>
    <cfRule type="cellIs" dxfId="591" priority="592" operator="equal">
      <formula>"hs"</formula>
    </cfRule>
    <cfRule type="cellIs" dxfId="590" priority="593" operator="equal">
      <formula>"vac"</formula>
    </cfRule>
    <cfRule type="cellIs" dxfId="589" priority="594" operator="equal">
      <formula>"acc"</formula>
    </cfRule>
    <cfRule type="cellIs" dxfId="588" priority="595" operator="equal">
      <formula>"congesp"</formula>
    </cfRule>
    <cfRule type="cellIs" dxfId="587" priority="596" operator="equal">
      <formula>"cours"</formula>
    </cfRule>
  </conditionalFormatting>
  <conditionalFormatting sqref="H70">
    <cfRule type="cellIs" dxfId="586" priority="579" operator="equal">
      <formula>"mat"</formula>
    </cfRule>
    <cfRule type="cellIs" dxfId="585" priority="580" operator="equal">
      <formula>"mil"</formula>
    </cfRule>
    <cfRule type="cellIs" dxfId="584" priority="581" operator="equal">
      <formula>"jf"</formula>
    </cfRule>
    <cfRule type="cellIs" dxfId="583" priority="582" operator="equal">
      <formula>"mal"</formula>
    </cfRule>
    <cfRule type="cellIs" dxfId="582" priority="583" operator="equal">
      <formula>"hs"</formula>
    </cfRule>
    <cfRule type="cellIs" dxfId="581" priority="584" operator="equal">
      <formula>"vac"</formula>
    </cfRule>
    <cfRule type="cellIs" dxfId="580" priority="585" operator="equal">
      <formula>"acc"</formula>
    </cfRule>
    <cfRule type="cellIs" dxfId="579" priority="586" operator="equal">
      <formula>"congesp"</formula>
    </cfRule>
    <cfRule type="cellIs" dxfId="578" priority="587" operator="equal">
      <formula>"cours"</formula>
    </cfRule>
  </conditionalFormatting>
  <conditionalFormatting sqref="I70">
    <cfRule type="cellIs" dxfId="577" priority="570" operator="equal">
      <formula>"mat"</formula>
    </cfRule>
    <cfRule type="cellIs" dxfId="576" priority="571" operator="equal">
      <formula>"mil"</formula>
    </cfRule>
    <cfRule type="cellIs" dxfId="575" priority="572" operator="equal">
      <formula>"jf"</formula>
    </cfRule>
    <cfRule type="cellIs" dxfId="574" priority="573" operator="equal">
      <formula>"mal"</formula>
    </cfRule>
    <cfRule type="cellIs" dxfId="573" priority="574" operator="equal">
      <formula>"hs"</formula>
    </cfRule>
    <cfRule type="cellIs" dxfId="572" priority="575" operator="equal">
      <formula>"vac"</formula>
    </cfRule>
    <cfRule type="cellIs" dxfId="571" priority="576" operator="equal">
      <formula>"acc"</formula>
    </cfRule>
    <cfRule type="cellIs" dxfId="570" priority="577" operator="equal">
      <formula>"congesp"</formula>
    </cfRule>
    <cfRule type="cellIs" dxfId="569" priority="578" operator="equal">
      <formula>"cours"</formula>
    </cfRule>
  </conditionalFormatting>
  <conditionalFormatting sqref="J70">
    <cfRule type="cellIs" dxfId="568" priority="561" operator="equal">
      <formula>"mat"</formula>
    </cfRule>
    <cfRule type="cellIs" dxfId="567" priority="562" operator="equal">
      <formula>"mil"</formula>
    </cfRule>
    <cfRule type="cellIs" dxfId="566" priority="563" operator="equal">
      <formula>"jf"</formula>
    </cfRule>
    <cfRule type="cellIs" dxfId="565" priority="564" operator="equal">
      <formula>"mal"</formula>
    </cfRule>
    <cfRule type="cellIs" dxfId="564" priority="565" operator="equal">
      <formula>"hs"</formula>
    </cfRule>
    <cfRule type="cellIs" dxfId="563" priority="566" operator="equal">
      <formula>"vac"</formula>
    </cfRule>
    <cfRule type="cellIs" dxfId="562" priority="567" operator="equal">
      <formula>"acc"</formula>
    </cfRule>
    <cfRule type="cellIs" dxfId="561" priority="568" operator="equal">
      <formula>"congesp"</formula>
    </cfRule>
    <cfRule type="cellIs" dxfId="560" priority="569" operator="equal">
      <formula>"cours"</formula>
    </cfRule>
  </conditionalFormatting>
  <conditionalFormatting sqref="K70">
    <cfRule type="cellIs" dxfId="559" priority="552" operator="equal">
      <formula>"mat"</formula>
    </cfRule>
    <cfRule type="cellIs" dxfId="558" priority="553" operator="equal">
      <formula>"mil"</formula>
    </cfRule>
    <cfRule type="cellIs" dxfId="557" priority="554" operator="equal">
      <formula>"jf"</formula>
    </cfRule>
    <cfRule type="cellIs" dxfId="556" priority="555" operator="equal">
      <formula>"mal"</formula>
    </cfRule>
    <cfRule type="cellIs" dxfId="555" priority="556" operator="equal">
      <formula>"hs"</formula>
    </cfRule>
    <cfRule type="cellIs" dxfId="554" priority="557" operator="equal">
      <formula>"vac"</formula>
    </cfRule>
    <cfRule type="cellIs" dxfId="553" priority="558" operator="equal">
      <formula>"acc"</formula>
    </cfRule>
    <cfRule type="cellIs" dxfId="552" priority="559" operator="equal">
      <formula>"congesp"</formula>
    </cfRule>
    <cfRule type="cellIs" dxfId="551" priority="560" operator="equal">
      <formula>"cours"</formula>
    </cfRule>
  </conditionalFormatting>
  <conditionalFormatting sqref="L70">
    <cfRule type="cellIs" dxfId="550" priority="543" operator="equal">
      <formula>"mat"</formula>
    </cfRule>
    <cfRule type="cellIs" dxfId="549" priority="544" operator="equal">
      <formula>"mil"</formula>
    </cfRule>
    <cfRule type="cellIs" dxfId="548" priority="545" operator="equal">
      <formula>"jf"</formula>
    </cfRule>
    <cfRule type="cellIs" dxfId="547" priority="546" operator="equal">
      <formula>"mal"</formula>
    </cfRule>
    <cfRule type="cellIs" dxfId="546" priority="547" operator="equal">
      <formula>"hs"</formula>
    </cfRule>
    <cfRule type="cellIs" dxfId="545" priority="548" operator="equal">
      <formula>"vac"</formula>
    </cfRule>
    <cfRule type="cellIs" dxfId="544" priority="549" operator="equal">
      <formula>"acc"</formula>
    </cfRule>
    <cfRule type="cellIs" dxfId="543" priority="550" operator="equal">
      <formula>"congesp"</formula>
    </cfRule>
    <cfRule type="cellIs" dxfId="542" priority="551" operator="equal">
      <formula>"cours"</formula>
    </cfRule>
  </conditionalFormatting>
  <conditionalFormatting sqref="M70">
    <cfRule type="cellIs" dxfId="541" priority="534" operator="equal">
      <formula>"mat"</formula>
    </cfRule>
    <cfRule type="cellIs" dxfId="540" priority="535" operator="equal">
      <formula>"mil"</formula>
    </cfRule>
    <cfRule type="cellIs" dxfId="539" priority="536" operator="equal">
      <formula>"jf"</formula>
    </cfRule>
    <cfRule type="cellIs" dxfId="538" priority="537" operator="equal">
      <formula>"mal"</formula>
    </cfRule>
    <cfRule type="cellIs" dxfId="537" priority="538" operator="equal">
      <formula>"hs"</formula>
    </cfRule>
    <cfRule type="cellIs" dxfId="536" priority="539" operator="equal">
      <formula>"vac"</formula>
    </cfRule>
    <cfRule type="cellIs" dxfId="535" priority="540" operator="equal">
      <formula>"acc"</formula>
    </cfRule>
    <cfRule type="cellIs" dxfId="534" priority="541" operator="equal">
      <formula>"congesp"</formula>
    </cfRule>
    <cfRule type="cellIs" dxfId="533" priority="542" operator="equal">
      <formula>"cours"</formula>
    </cfRule>
  </conditionalFormatting>
  <conditionalFormatting sqref="N70">
    <cfRule type="cellIs" dxfId="532" priority="525" operator="equal">
      <formula>"mat"</formula>
    </cfRule>
    <cfRule type="cellIs" dxfId="531" priority="526" operator="equal">
      <formula>"mil"</formula>
    </cfRule>
    <cfRule type="cellIs" dxfId="530" priority="527" operator="equal">
      <formula>"jf"</formula>
    </cfRule>
    <cfRule type="cellIs" dxfId="529" priority="528" operator="equal">
      <formula>"mal"</formula>
    </cfRule>
    <cfRule type="cellIs" dxfId="528" priority="529" operator="equal">
      <formula>"hs"</formula>
    </cfRule>
    <cfRule type="cellIs" dxfId="527" priority="530" operator="equal">
      <formula>"vac"</formula>
    </cfRule>
    <cfRule type="cellIs" dxfId="526" priority="531" operator="equal">
      <formula>"acc"</formula>
    </cfRule>
    <cfRule type="cellIs" dxfId="525" priority="532" operator="equal">
      <formula>"congesp"</formula>
    </cfRule>
    <cfRule type="cellIs" dxfId="524" priority="533" operator="equal">
      <formula>"cours"</formula>
    </cfRule>
  </conditionalFormatting>
  <conditionalFormatting sqref="O70">
    <cfRule type="cellIs" dxfId="523" priority="516" operator="equal">
      <formula>"mat"</formula>
    </cfRule>
    <cfRule type="cellIs" dxfId="522" priority="517" operator="equal">
      <formula>"mil"</formula>
    </cfRule>
    <cfRule type="cellIs" dxfId="521" priority="518" operator="equal">
      <formula>"jf"</formula>
    </cfRule>
    <cfRule type="cellIs" dxfId="520" priority="519" operator="equal">
      <formula>"mal"</formula>
    </cfRule>
    <cfRule type="cellIs" dxfId="519" priority="520" operator="equal">
      <formula>"hs"</formula>
    </cfRule>
    <cfRule type="cellIs" dxfId="518" priority="521" operator="equal">
      <formula>"vac"</formula>
    </cfRule>
    <cfRule type="cellIs" dxfId="517" priority="522" operator="equal">
      <formula>"acc"</formula>
    </cfRule>
    <cfRule type="cellIs" dxfId="516" priority="523" operator="equal">
      <formula>"congesp"</formula>
    </cfRule>
    <cfRule type="cellIs" dxfId="515" priority="524" operator="equal">
      <formula>"cours"</formula>
    </cfRule>
  </conditionalFormatting>
  <conditionalFormatting sqref="P70">
    <cfRule type="cellIs" dxfId="514" priority="507" operator="equal">
      <formula>"mat"</formula>
    </cfRule>
    <cfRule type="cellIs" dxfId="513" priority="508" operator="equal">
      <formula>"mil"</formula>
    </cfRule>
    <cfRule type="cellIs" dxfId="512" priority="509" operator="equal">
      <formula>"jf"</formula>
    </cfRule>
    <cfRule type="cellIs" dxfId="511" priority="510" operator="equal">
      <formula>"mal"</formula>
    </cfRule>
    <cfRule type="cellIs" dxfId="510" priority="511" operator="equal">
      <formula>"hs"</formula>
    </cfRule>
    <cfRule type="cellIs" dxfId="509" priority="512" operator="equal">
      <formula>"vac"</formula>
    </cfRule>
    <cfRule type="cellIs" dxfId="508" priority="513" operator="equal">
      <formula>"acc"</formula>
    </cfRule>
    <cfRule type="cellIs" dxfId="507" priority="514" operator="equal">
      <formula>"congesp"</formula>
    </cfRule>
    <cfRule type="cellIs" dxfId="506" priority="515" operator="equal">
      <formula>"cours"</formula>
    </cfRule>
  </conditionalFormatting>
  <conditionalFormatting sqref="C74">
    <cfRule type="cellIs" dxfId="505" priority="498" operator="equal">
      <formula>"mat"</formula>
    </cfRule>
    <cfRule type="cellIs" dxfId="504" priority="499" operator="equal">
      <formula>"mil"</formula>
    </cfRule>
    <cfRule type="cellIs" dxfId="503" priority="500" operator="equal">
      <formula>"jf"</formula>
    </cfRule>
    <cfRule type="cellIs" dxfId="502" priority="501" operator="equal">
      <formula>"mal"</formula>
    </cfRule>
    <cfRule type="cellIs" dxfId="501" priority="502" operator="equal">
      <formula>"hs"</formula>
    </cfRule>
    <cfRule type="cellIs" dxfId="500" priority="503" operator="equal">
      <formula>"vac"</formula>
    </cfRule>
    <cfRule type="cellIs" dxfId="499" priority="504" operator="equal">
      <formula>"acc"</formula>
    </cfRule>
    <cfRule type="cellIs" dxfId="498" priority="505" operator="equal">
      <formula>"congesp"</formula>
    </cfRule>
    <cfRule type="cellIs" dxfId="497" priority="506" operator="equal">
      <formula>"cours"</formula>
    </cfRule>
  </conditionalFormatting>
  <conditionalFormatting sqref="D74">
    <cfRule type="cellIs" dxfId="496" priority="489" operator="equal">
      <formula>"mat"</formula>
    </cfRule>
    <cfRule type="cellIs" dxfId="495" priority="490" operator="equal">
      <formula>"mil"</formula>
    </cfRule>
    <cfRule type="cellIs" dxfId="494" priority="491" operator="equal">
      <formula>"jf"</formula>
    </cfRule>
    <cfRule type="cellIs" dxfId="493" priority="492" operator="equal">
      <formula>"mal"</formula>
    </cfRule>
    <cfRule type="cellIs" dxfId="492" priority="493" operator="equal">
      <formula>"hs"</formula>
    </cfRule>
    <cfRule type="cellIs" dxfId="491" priority="494" operator="equal">
      <formula>"vac"</formula>
    </cfRule>
    <cfRule type="cellIs" dxfId="490" priority="495" operator="equal">
      <formula>"acc"</formula>
    </cfRule>
    <cfRule type="cellIs" dxfId="489" priority="496" operator="equal">
      <formula>"congesp"</formula>
    </cfRule>
    <cfRule type="cellIs" dxfId="488" priority="497" operator="equal">
      <formula>"cours"</formula>
    </cfRule>
  </conditionalFormatting>
  <conditionalFormatting sqref="E74">
    <cfRule type="cellIs" dxfId="487" priority="480" operator="equal">
      <formula>"mat"</formula>
    </cfRule>
    <cfRule type="cellIs" dxfId="486" priority="481" operator="equal">
      <formula>"mil"</formula>
    </cfRule>
    <cfRule type="cellIs" dxfId="485" priority="482" operator="equal">
      <formula>"jf"</formula>
    </cfRule>
    <cfRule type="cellIs" dxfId="484" priority="483" operator="equal">
      <formula>"mal"</formula>
    </cfRule>
    <cfRule type="cellIs" dxfId="483" priority="484" operator="equal">
      <formula>"hs"</formula>
    </cfRule>
    <cfRule type="cellIs" dxfId="482" priority="485" operator="equal">
      <formula>"vac"</formula>
    </cfRule>
    <cfRule type="cellIs" dxfId="481" priority="486" operator="equal">
      <formula>"acc"</formula>
    </cfRule>
    <cfRule type="cellIs" dxfId="480" priority="487" operator="equal">
      <formula>"congesp"</formula>
    </cfRule>
    <cfRule type="cellIs" dxfId="479" priority="488" operator="equal">
      <formula>"cours"</formula>
    </cfRule>
  </conditionalFormatting>
  <conditionalFormatting sqref="F74">
    <cfRule type="cellIs" dxfId="478" priority="471" operator="equal">
      <formula>"mat"</formula>
    </cfRule>
    <cfRule type="cellIs" dxfId="477" priority="472" operator="equal">
      <formula>"mil"</formula>
    </cfRule>
    <cfRule type="cellIs" dxfId="476" priority="473" operator="equal">
      <formula>"jf"</formula>
    </cfRule>
    <cfRule type="cellIs" dxfId="475" priority="474" operator="equal">
      <formula>"mal"</formula>
    </cfRule>
    <cfRule type="cellIs" dxfId="474" priority="475" operator="equal">
      <formula>"hs"</formula>
    </cfRule>
    <cfRule type="cellIs" dxfId="473" priority="476" operator="equal">
      <formula>"vac"</formula>
    </cfRule>
    <cfRule type="cellIs" dxfId="472" priority="477" operator="equal">
      <formula>"acc"</formula>
    </cfRule>
    <cfRule type="cellIs" dxfId="471" priority="478" operator="equal">
      <formula>"congesp"</formula>
    </cfRule>
    <cfRule type="cellIs" dxfId="470" priority="479" operator="equal">
      <formula>"cours"</formula>
    </cfRule>
  </conditionalFormatting>
  <conditionalFormatting sqref="G74">
    <cfRule type="cellIs" dxfId="469" priority="462" operator="equal">
      <formula>"mat"</formula>
    </cfRule>
    <cfRule type="cellIs" dxfId="468" priority="463" operator="equal">
      <formula>"mil"</formula>
    </cfRule>
    <cfRule type="cellIs" dxfId="467" priority="464" operator="equal">
      <formula>"jf"</formula>
    </cfRule>
    <cfRule type="cellIs" dxfId="466" priority="465" operator="equal">
      <formula>"mal"</formula>
    </cfRule>
    <cfRule type="cellIs" dxfId="465" priority="466" operator="equal">
      <formula>"hs"</formula>
    </cfRule>
    <cfRule type="cellIs" dxfId="464" priority="467" operator="equal">
      <formula>"vac"</formula>
    </cfRule>
    <cfRule type="cellIs" dxfId="463" priority="468" operator="equal">
      <formula>"acc"</formula>
    </cfRule>
    <cfRule type="cellIs" dxfId="462" priority="469" operator="equal">
      <formula>"congesp"</formula>
    </cfRule>
    <cfRule type="cellIs" dxfId="461" priority="470" operator="equal">
      <formula>"cours"</formula>
    </cfRule>
  </conditionalFormatting>
  <conditionalFormatting sqref="H74">
    <cfRule type="cellIs" dxfId="460" priority="453" operator="equal">
      <formula>"mat"</formula>
    </cfRule>
    <cfRule type="cellIs" dxfId="459" priority="454" operator="equal">
      <formula>"mil"</formula>
    </cfRule>
    <cfRule type="cellIs" dxfId="458" priority="455" operator="equal">
      <formula>"jf"</formula>
    </cfRule>
    <cfRule type="cellIs" dxfId="457" priority="456" operator="equal">
      <formula>"mal"</formula>
    </cfRule>
    <cfRule type="cellIs" dxfId="456" priority="457" operator="equal">
      <formula>"hs"</formula>
    </cfRule>
    <cfRule type="cellIs" dxfId="455" priority="458" operator="equal">
      <formula>"vac"</formula>
    </cfRule>
    <cfRule type="cellIs" dxfId="454" priority="459" operator="equal">
      <formula>"acc"</formula>
    </cfRule>
    <cfRule type="cellIs" dxfId="453" priority="460" operator="equal">
      <formula>"congesp"</formula>
    </cfRule>
    <cfRule type="cellIs" dxfId="452" priority="461" operator="equal">
      <formula>"cours"</formula>
    </cfRule>
  </conditionalFormatting>
  <conditionalFormatting sqref="I74">
    <cfRule type="cellIs" dxfId="451" priority="444" operator="equal">
      <formula>"mat"</formula>
    </cfRule>
    <cfRule type="cellIs" dxfId="450" priority="445" operator="equal">
      <formula>"mil"</formula>
    </cfRule>
    <cfRule type="cellIs" dxfId="449" priority="446" operator="equal">
      <formula>"jf"</formula>
    </cfRule>
    <cfRule type="cellIs" dxfId="448" priority="447" operator="equal">
      <formula>"mal"</formula>
    </cfRule>
    <cfRule type="cellIs" dxfId="447" priority="448" operator="equal">
      <formula>"hs"</formula>
    </cfRule>
    <cfRule type="cellIs" dxfId="446" priority="449" operator="equal">
      <formula>"vac"</formula>
    </cfRule>
    <cfRule type="cellIs" dxfId="445" priority="450" operator="equal">
      <formula>"acc"</formula>
    </cfRule>
    <cfRule type="cellIs" dxfId="444" priority="451" operator="equal">
      <formula>"congesp"</formula>
    </cfRule>
    <cfRule type="cellIs" dxfId="443" priority="452" operator="equal">
      <formula>"cours"</formula>
    </cfRule>
  </conditionalFormatting>
  <conditionalFormatting sqref="J74">
    <cfRule type="cellIs" dxfId="442" priority="435" operator="equal">
      <formula>"mat"</formula>
    </cfRule>
    <cfRule type="cellIs" dxfId="441" priority="436" operator="equal">
      <formula>"mil"</formula>
    </cfRule>
    <cfRule type="cellIs" dxfId="440" priority="437" operator="equal">
      <formula>"jf"</formula>
    </cfRule>
    <cfRule type="cellIs" dxfId="439" priority="438" operator="equal">
      <formula>"mal"</formula>
    </cfRule>
    <cfRule type="cellIs" dxfId="438" priority="439" operator="equal">
      <formula>"hs"</formula>
    </cfRule>
    <cfRule type="cellIs" dxfId="437" priority="440" operator="equal">
      <formula>"vac"</formula>
    </cfRule>
    <cfRule type="cellIs" dxfId="436" priority="441" operator="equal">
      <formula>"acc"</formula>
    </cfRule>
    <cfRule type="cellIs" dxfId="435" priority="442" operator="equal">
      <formula>"congesp"</formula>
    </cfRule>
    <cfRule type="cellIs" dxfId="434" priority="443" operator="equal">
      <formula>"cours"</formula>
    </cfRule>
  </conditionalFormatting>
  <conditionalFormatting sqref="K74">
    <cfRule type="cellIs" dxfId="433" priority="426" operator="equal">
      <formula>"mat"</formula>
    </cfRule>
    <cfRule type="cellIs" dxfId="432" priority="427" operator="equal">
      <formula>"mil"</formula>
    </cfRule>
    <cfRule type="cellIs" dxfId="431" priority="428" operator="equal">
      <formula>"jf"</formula>
    </cfRule>
    <cfRule type="cellIs" dxfId="430" priority="429" operator="equal">
      <formula>"mal"</formula>
    </cfRule>
    <cfRule type="cellIs" dxfId="429" priority="430" operator="equal">
      <formula>"hs"</formula>
    </cfRule>
    <cfRule type="cellIs" dxfId="428" priority="431" operator="equal">
      <formula>"vac"</formula>
    </cfRule>
    <cfRule type="cellIs" dxfId="427" priority="432" operator="equal">
      <formula>"acc"</formula>
    </cfRule>
    <cfRule type="cellIs" dxfId="426" priority="433" operator="equal">
      <formula>"congesp"</formula>
    </cfRule>
    <cfRule type="cellIs" dxfId="425" priority="434" operator="equal">
      <formula>"cours"</formula>
    </cfRule>
  </conditionalFormatting>
  <conditionalFormatting sqref="L74">
    <cfRule type="cellIs" dxfId="424" priority="417" operator="equal">
      <formula>"mat"</formula>
    </cfRule>
    <cfRule type="cellIs" dxfId="423" priority="418" operator="equal">
      <formula>"mil"</formula>
    </cfRule>
    <cfRule type="cellIs" dxfId="422" priority="419" operator="equal">
      <formula>"jf"</formula>
    </cfRule>
    <cfRule type="cellIs" dxfId="421" priority="420" operator="equal">
      <formula>"mal"</formula>
    </cfRule>
    <cfRule type="cellIs" dxfId="420" priority="421" operator="equal">
      <formula>"hs"</formula>
    </cfRule>
    <cfRule type="cellIs" dxfId="419" priority="422" operator="equal">
      <formula>"vac"</formula>
    </cfRule>
    <cfRule type="cellIs" dxfId="418" priority="423" operator="equal">
      <formula>"acc"</formula>
    </cfRule>
    <cfRule type="cellIs" dxfId="417" priority="424" operator="equal">
      <formula>"congesp"</formula>
    </cfRule>
    <cfRule type="cellIs" dxfId="416" priority="425" operator="equal">
      <formula>"cours"</formula>
    </cfRule>
  </conditionalFormatting>
  <conditionalFormatting sqref="M74">
    <cfRule type="cellIs" dxfId="415" priority="408" operator="equal">
      <formula>"mat"</formula>
    </cfRule>
    <cfRule type="cellIs" dxfId="414" priority="409" operator="equal">
      <formula>"mil"</formula>
    </cfRule>
    <cfRule type="cellIs" dxfId="413" priority="410" operator="equal">
      <formula>"jf"</formula>
    </cfRule>
    <cfRule type="cellIs" dxfId="412" priority="411" operator="equal">
      <formula>"mal"</formula>
    </cfRule>
    <cfRule type="cellIs" dxfId="411" priority="412" operator="equal">
      <formula>"hs"</formula>
    </cfRule>
    <cfRule type="cellIs" dxfId="410" priority="413" operator="equal">
      <formula>"vac"</formula>
    </cfRule>
    <cfRule type="cellIs" dxfId="409" priority="414" operator="equal">
      <formula>"acc"</formula>
    </cfRule>
    <cfRule type="cellIs" dxfId="408" priority="415" operator="equal">
      <formula>"congesp"</formula>
    </cfRule>
    <cfRule type="cellIs" dxfId="407" priority="416" operator="equal">
      <formula>"cours"</formula>
    </cfRule>
  </conditionalFormatting>
  <conditionalFormatting sqref="N74">
    <cfRule type="cellIs" dxfId="406" priority="399" operator="equal">
      <formula>"mat"</formula>
    </cfRule>
    <cfRule type="cellIs" dxfId="405" priority="400" operator="equal">
      <formula>"mil"</formula>
    </cfRule>
    <cfRule type="cellIs" dxfId="404" priority="401" operator="equal">
      <formula>"jf"</formula>
    </cfRule>
    <cfRule type="cellIs" dxfId="403" priority="402" operator="equal">
      <formula>"mal"</formula>
    </cfRule>
    <cfRule type="cellIs" dxfId="402" priority="403" operator="equal">
      <formula>"hs"</formula>
    </cfRule>
    <cfRule type="cellIs" dxfId="401" priority="404" operator="equal">
      <formula>"vac"</formula>
    </cfRule>
    <cfRule type="cellIs" dxfId="400" priority="405" operator="equal">
      <formula>"acc"</formula>
    </cfRule>
    <cfRule type="cellIs" dxfId="399" priority="406" operator="equal">
      <formula>"congesp"</formula>
    </cfRule>
    <cfRule type="cellIs" dxfId="398" priority="407" operator="equal">
      <formula>"cours"</formula>
    </cfRule>
  </conditionalFormatting>
  <conditionalFormatting sqref="O74">
    <cfRule type="cellIs" dxfId="397" priority="390" operator="equal">
      <formula>"mat"</formula>
    </cfRule>
    <cfRule type="cellIs" dxfId="396" priority="391" operator="equal">
      <formula>"mil"</formula>
    </cfRule>
    <cfRule type="cellIs" dxfId="395" priority="392" operator="equal">
      <formula>"jf"</formula>
    </cfRule>
    <cfRule type="cellIs" dxfId="394" priority="393" operator="equal">
      <formula>"mal"</formula>
    </cfRule>
    <cfRule type="cellIs" dxfId="393" priority="394" operator="equal">
      <formula>"hs"</formula>
    </cfRule>
    <cfRule type="cellIs" dxfId="392" priority="395" operator="equal">
      <formula>"vac"</formula>
    </cfRule>
    <cfRule type="cellIs" dxfId="391" priority="396" operator="equal">
      <formula>"acc"</formula>
    </cfRule>
    <cfRule type="cellIs" dxfId="390" priority="397" operator="equal">
      <formula>"congesp"</formula>
    </cfRule>
    <cfRule type="cellIs" dxfId="389" priority="398" operator="equal">
      <formula>"cours"</formula>
    </cfRule>
  </conditionalFormatting>
  <conditionalFormatting sqref="P74">
    <cfRule type="cellIs" dxfId="388" priority="381" operator="equal">
      <formula>"mat"</formula>
    </cfRule>
    <cfRule type="cellIs" dxfId="387" priority="382" operator="equal">
      <formula>"mil"</formula>
    </cfRule>
    <cfRule type="cellIs" dxfId="386" priority="383" operator="equal">
      <formula>"jf"</formula>
    </cfRule>
    <cfRule type="cellIs" dxfId="385" priority="384" operator="equal">
      <formula>"mal"</formula>
    </cfRule>
    <cfRule type="cellIs" dxfId="384" priority="385" operator="equal">
      <formula>"hs"</formula>
    </cfRule>
    <cfRule type="cellIs" dxfId="383" priority="386" operator="equal">
      <formula>"vac"</formula>
    </cfRule>
    <cfRule type="cellIs" dxfId="382" priority="387" operator="equal">
      <formula>"acc"</formula>
    </cfRule>
    <cfRule type="cellIs" dxfId="381" priority="388" operator="equal">
      <formula>"congesp"</formula>
    </cfRule>
    <cfRule type="cellIs" dxfId="380" priority="389" operator="equal">
      <formula>"cours"</formula>
    </cfRule>
  </conditionalFormatting>
  <conditionalFormatting sqref="C78">
    <cfRule type="cellIs" dxfId="379" priority="372" operator="equal">
      <formula>"mat"</formula>
    </cfRule>
    <cfRule type="cellIs" dxfId="378" priority="373" operator="equal">
      <formula>"mil"</formula>
    </cfRule>
    <cfRule type="cellIs" dxfId="377" priority="374" operator="equal">
      <formula>"jf"</formula>
    </cfRule>
    <cfRule type="cellIs" dxfId="376" priority="375" operator="equal">
      <formula>"mal"</formula>
    </cfRule>
    <cfRule type="cellIs" dxfId="375" priority="376" operator="equal">
      <formula>"hs"</formula>
    </cfRule>
    <cfRule type="cellIs" dxfId="374" priority="377" operator="equal">
      <formula>"vac"</formula>
    </cfRule>
    <cfRule type="cellIs" dxfId="373" priority="378" operator="equal">
      <formula>"acc"</formula>
    </cfRule>
    <cfRule type="cellIs" dxfId="372" priority="379" operator="equal">
      <formula>"congesp"</formula>
    </cfRule>
    <cfRule type="cellIs" dxfId="371" priority="380" operator="equal">
      <formula>"cours"</formula>
    </cfRule>
  </conditionalFormatting>
  <conditionalFormatting sqref="D78">
    <cfRule type="cellIs" dxfId="370" priority="363" operator="equal">
      <formula>"mat"</formula>
    </cfRule>
    <cfRule type="cellIs" dxfId="369" priority="364" operator="equal">
      <formula>"mil"</formula>
    </cfRule>
    <cfRule type="cellIs" dxfId="368" priority="365" operator="equal">
      <formula>"jf"</formula>
    </cfRule>
    <cfRule type="cellIs" dxfId="367" priority="366" operator="equal">
      <formula>"mal"</formula>
    </cfRule>
    <cfRule type="cellIs" dxfId="366" priority="367" operator="equal">
      <formula>"hs"</formula>
    </cfRule>
    <cfRule type="cellIs" dxfId="365" priority="368" operator="equal">
      <formula>"vac"</formula>
    </cfRule>
    <cfRule type="cellIs" dxfId="364" priority="369" operator="equal">
      <formula>"acc"</formula>
    </cfRule>
    <cfRule type="cellIs" dxfId="363" priority="370" operator="equal">
      <formula>"congesp"</formula>
    </cfRule>
    <cfRule type="cellIs" dxfId="362" priority="371" operator="equal">
      <formula>"cours"</formula>
    </cfRule>
  </conditionalFormatting>
  <conditionalFormatting sqref="E78">
    <cfRule type="cellIs" dxfId="361" priority="354" operator="equal">
      <formula>"mat"</formula>
    </cfRule>
    <cfRule type="cellIs" dxfId="360" priority="355" operator="equal">
      <formula>"mil"</formula>
    </cfRule>
    <cfRule type="cellIs" dxfId="359" priority="356" operator="equal">
      <formula>"jf"</formula>
    </cfRule>
    <cfRule type="cellIs" dxfId="358" priority="357" operator="equal">
      <formula>"mal"</formula>
    </cfRule>
    <cfRule type="cellIs" dxfId="357" priority="358" operator="equal">
      <formula>"hs"</formula>
    </cfRule>
    <cfRule type="cellIs" dxfId="356" priority="359" operator="equal">
      <formula>"vac"</formula>
    </cfRule>
    <cfRule type="cellIs" dxfId="355" priority="360" operator="equal">
      <formula>"acc"</formula>
    </cfRule>
    <cfRule type="cellIs" dxfId="354" priority="361" operator="equal">
      <formula>"congesp"</formula>
    </cfRule>
    <cfRule type="cellIs" dxfId="353" priority="362" operator="equal">
      <formula>"cours"</formula>
    </cfRule>
  </conditionalFormatting>
  <conditionalFormatting sqref="F78">
    <cfRule type="cellIs" dxfId="352" priority="345" operator="equal">
      <formula>"mat"</formula>
    </cfRule>
    <cfRule type="cellIs" dxfId="351" priority="346" operator="equal">
      <formula>"mil"</formula>
    </cfRule>
    <cfRule type="cellIs" dxfId="350" priority="347" operator="equal">
      <formula>"jf"</formula>
    </cfRule>
    <cfRule type="cellIs" dxfId="349" priority="348" operator="equal">
      <formula>"mal"</formula>
    </cfRule>
    <cfRule type="cellIs" dxfId="348" priority="349" operator="equal">
      <formula>"hs"</formula>
    </cfRule>
    <cfRule type="cellIs" dxfId="347" priority="350" operator="equal">
      <formula>"vac"</formula>
    </cfRule>
    <cfRule type="cellIs" dxfId="346" priority="351" operator="equal">
      <formula>"acc"</formula>
    </cfRule>
    <cfRule type="cellIs" dxfId="345" priority="352" operator="equal">
      <formula>"congesp"</formula>
    </cfRule>
    <cfRule type="cellIs" dxfId="344" priority="353" operator="equal">
      <formula>"cours"</formula>
    </cfRule>
  </conditionalFormatting>
  <conditionalFormatting sqref="G78">
    <cfRule type="cellIs" dxfId="343" priority="336" operator="equal">
      <formula>"mat"</formula>
    </cfRule>
    <cfRule type="cellIs" dxfId="342" priority="337" operator="equal">
      <formula>"mil"</formula>
    </cfRule>
    <cfRule type="cellIs" dxfId="341" priority="338" operator="equal">
      <formula>"jf"</formula>
    </cfRule>
    <cfRule type="cellIs" dxfId="340" priority="339" operator="equal">
      <formula>"mal"</formula>
    </cfRule>
    <cfRule type="cellIs" dxfId="339" priority="340" operator="equal">
      <formula>"hs"</formula>
    </cfRule>
    <cfRule type="cellIs" dxfId="338" priority="341" operator="equal">
      <formula>"vac"</formula>
    </cfRule>
    <cfRule type="cellIs" dxfId="337" priority="342" operator="equal">
      <formula>"acc"</formula>
    </cfRule>
    <cfRule type="cellIs" dxfId="336" priority="343" operator="equal">
      <formula>"congesp"</formula>
    </cfRule>
    <cfRule type="cellIs" dxfId="335" priority="344" operator="equal">
      <formula>"cours"</formula>
    </cfRule>
  </conditionalFormatting>
  <conditionalFormatting sqref="H78">
    <cfRule type="cellIs" dxfId="334" priority="327" operator="equal">
      <formula>"mat"</formula>
    </cfRule>
    <cfRule type="cellIs" dxfId="333" priority="328" operator="equal">
      <formula>"mil"</formula>
    </cfRule>
    <cfRule type="cellIs" dxfId="332" priority="329" operator="equal">
      <formula>"jf"</formula>
    </cfRule>
    <cfRule type="cellIs" dxfId="331" priority="330" operator="equal">
      <formula>"mal"</formula>
    </cfRule>
    <cfRule type="cellIs" dxfId="330" priority="331" operator="equal">
      <formula>"hs"</formula>
    </cfRule>
    <cfRule type="cellIs" dxfId="329" priority="332" operator="equal">
      <formula>"vac"</formula>
    </cfRule>
    <cfRule type="cellIs" dxfId="328" priority="333" operator="equal">
      <formula>"acc"</formula>
    </cfRule>
    <cfRule type="cellIs" dxfId="327" priority="334" operator="equal">
      <formula>"congesp"</formula>
    </cfRule>
    <cfRule type="cellIs" dxfId="326" priority="335" operator="equal">
      <formula>"cours"</formula>
    </cfRule>
  </conditionalFormatting>
  <conditionalFormatting sqref="I78">
    <cfRule type="cellIs" dxfId="325" priority="318" operator="equal">
      <formula>"mat"</formula>
    </cfRule>
    <cfRule type="cellIs" dxfId="324" priority="319" operator="equal">
      <formula>"mil"</formula>
    </cfRule>
    <cfRule type="cellIs" dxfId="323" priority="320" operator="equal">
      <formula>"jf"</formula>
    </cfRule>
    <cfRule type="cellIs" dxfId="322" priority="321" operator="equal">
      <formula>"mal"</formula>
    </cfRule>
    <cfRule type="cellIs" dxfId="321" priority="322" operator="equal">
      <formula>"hs"</formula>
    </cfRule>
    <cfRule type="cellIs" dxfId="320" priority="323" operator="equal">
      <formula>"vac"</formula>
    </cfRule>
    <cfRule type="cellIs" dxfId="319" priority="324" operator="equal">
      <formula>"acc"</formula>
    </cfRule>
    <cfRule type="cellIs" dxfId="318" priority="325" operator="equal">
      <formula>"congesp"</formula>
    </cfRule>
    <cfRule type="cellIs" dxfId="317" priority="326" operator="equal">
      <formula>"cours"</formula>
    </cfRule>
  </conditionalFormatting>
  <conditionalFormatting sqref="J78">
    <cfRule type="cellIs" dxfId="316" priority="309" operator="equal">
      <formula>"mat"</formula>
    </cfRule>
    <cfRule type="cellIs" dxfId="315" priority="310" operator="equal">
      <formula>"mil"</formula>
    </cfRule>
    <cfRule type="cellIs" dxfId="314" priority="311" operator="equal">
      <formula>"jf"</formula>
    </cfRule>
    <cfRule type="cellIs" dxfId="313" priority="312" operator="equal">
      <formula>"mal"</formula>
    </cfRule>
    <cfRule type="cellIs" dxfId="312" priority="313" operator="equal">
      <formula>"hs"</formula>
    </cfRule>
    <cfRule type="cellIs" dxfId="311" priority="314" operator="equal">
      <formula>"vac"</formula>
    </cfRule>
    <cfRule type="cellIs" dxfId="310" priority="315" operator="equal">
      <formula>"acc"</formula>
    </cfRule>
    <cfRule type="cellIs" dxfId="309" priority="316" operator="equal">
      <formula>"congesp"</formula>
    </cfRule>
    <cfRule type="cellIs" dxfId="308" priority="317" operator="equal">
      <formula>"cours"</formula>
    </cfRule>
  </conditionalFormatting>
  <conditionalFormatting sqref="K78">
    <cfRule type="cellIs" dxfId="307" priority="300" operator="equal">
      <formula>"mat"</formula>
    </cfRule>
    <cfRule type="cellIs" dxfId="306" priority="301" operator="equal">
      <formula>"mil"</formula>
    </cfRule>
    <cfRule type="cellIs" dxfId="305" priority="302" operator="equal">
      <formula>"jf"</formula>
    </cfRule>
    <cfRule type="cellIs" dxfId="304" priority="303" operator="equal">
      <formula>"mal"</formula>
    </cfRule>
    <cfRule type="cellIs" dxfId="303" priority="304" operator="equal">
      <formula>"hs"</formula>
    </cfRule>
    <cfRule type="cellIs" dxfId="302" priority="305" operator="equal">
      <formula>"vac"</formula>
    </cfRule>
    <cfRule type="cellIs" dxfId="301" priority="306" operator="equal">
      <formula>"acc"</formula>
    </cfRule>
    <cfRule type="cellIs" dxfId="300" priority="307" operator="equal">
      <formula>"congesp"</formula>
    </cfRule>
    <cfRule type="cellIs" dxfId="299" priority="308" operator="equal">
      <formula>"cours"</formula>
    </cfRule>
  </conditionalFormatting>
  <conditionalFormatting sqref="L78">
    <cfRule type="cellIs" dxfId="298" priority="291" operator="equal">
      <formula>"mat"</formula>
    </cfRule>
    <cfRule type="cellIs" dxfId="297" priority="292" operator="equal">
      <formula>"mil"</formula>
    </cfRule>
    <cfRule type="cellIs" dxfId="296" priority="293" operator="equal">
      <formula>"jf"</formula>
    </cfRule>
    <cfRule type="cellIs" dxfId="295" priority="294" operator="equal">
      <formula>"mal"</formula>
    </cfRule>
    <cfRule type="cellIs" dxfId="294" priority="295" operator="equal">
      <formula>"hs"</formula>
    </cfRule>
    <cfRule type="cellIs" dxfId="293" priority="296" operator="equal">
      <formula>"vac"</formula>
    </cfRule>
    <cfRule type="cellIs" dxfId="292" priority="297" operator="equal">
      <formula>"acc"</formula>
    </cfRule>
    <cfRule type="cellIs" dxfId="291" priority="298" operator="equal">
      <formula>"congesp"</formula>
    </cfRule>
    <cfRule type="cellIs" dxfId="290" priority="299" operator="equal">
      <formula>"cours"</formula>
    </cfRule>
  </conditionalFormatting>
  <conditionalFormatting sqref="M78">
    <cfRule type="cellIs" dxfId="289" priority="282" operator="equal">
      <formula>"mat"</formula>
    </cfRule>
    <cfRule type="cellIs" dxfId="288" priority="283" operator="equal">
      <formula>"mil"</formula>
    </cfRule>
    <cfRule type="cellIs" dxfId="287" priority="284" operator="equal">
      <formula>"jf"</formula>
    </cfRule>
    <cfRule type="cellIs" dxfId="286" priority="285" operator="equal">
      <formula>"mal"</formula>
    </cfRule>
    <cfRule type="cellIs" dxfId="285" priority="286" operator="equal">
      <formula>"hs"</formula>
    </cfRule>
    <cfRule type="cellIs" dxfId="284" priority="287" operator="equal">
      <formula>"vac"</formula>
    </cfRule>
    <cfRule type="cellIs" dxfId="283" priority="288" operator="equal">
      <formula>"acc"</formula>
    </cfRule>
    <cfRule type="cellIs" dxfId="282" priority="289" operator="equal">
      <formula>"congesp"</formula>
    </cfRule>
    <cfRule type="cellIs" dxfId="281" priority="290" operator="equal">
      <formula>"cours"</formula>
    </cfRule>
  </conditionalFormatting>
  <conditionalFormatting sqref="N78">
    <cfRule type="cellIs" dxfId="280" priority="273" operator="equal">
      <formula>"mat"</formula>
    </cfRule>
    <cfRule type="cellIs" dxfId="279" priority="274" operator="equal">
      <formula>"mil"</formula>
    </cfRule>
    <cfRule type="cellIs" dxfId="278" priority="275" operator="equal">
      <formula>"jf"</formula>
    </cfRule>
    <cfRule type="cellIs" dxfId="277" priority="276" operator="equal">
      <formula>"mal"</formula>
    </cfRule>
    <cfRule type="cellIs" dxfId="276" priority="277" operator="equal">
      <formula>"hs"</formula>
    </cfRule>
    <cfRule type="cellIs" dxfId="275" priority="278" operator="equal">
      <formula>"vac"</formula>
    </cfRule>
    <cfRule type="cellIs" dxfId="274" priority="279" operator="equal">
      <formula>"acc"</formula>
    </cfRule>
    <cfRule type="cellIs" dxfId="273" priority="280" operator="equal">
      <formula>"congesp"</formula>
    </cfRule>
    <cfRule type="cellIs" dxfId="272" priority="281" operator="equal">
      <formula>"cours"</formula>
    </cfRule>
  </conditionalFormatting>
  <conditionalFormatting sqref="O78">
    <cfRule type="cellIs" dxfId="271" priority="264" operator="equal">
      <formula>"mat"</formula>
    </cfRule>
    <cfRule type="cellIs" dxfId="270" priority="265" operator="equal">
      <formula>"mil"</formula>
    </cfRule>
    <cfRule type="cellIs" dxfId="269" priority="266" operator="equal">
      <formula>"jf"</formula>
    </cfRule>
    <cfRule type="cellIs" dxfId="268" priority="267" operator="equal">
      <formula>"mal"</formula>
    </cfRule>
    <cfRule type="cellIs" dxfId="267" priority="268" operator="equal">
      <formula>"hs"</formula>
    </cfRule>
    <cfRule type="cellIs" dxfId="266" priority="269" operator="equal">
      <formula>"vac"</formula>
    </cfRule>
    <cfRule type="cellIs" dxfId="265" priority="270" operator="equal">
      <formula>"acc"</formula>
    </cfRule>
    <cfRule type="cellIs" dxfId="264" priority="271" operator="equal">
      <formula>"congesp"</formula>
    </cfRule>
    <cfRule type="cellIs" dxfId="263" priority="272" operator="equal">
      <formula>"cours"</formula>
    </cfRule>
  </conditionalFormatting>
  <conditionalFormatting sqref="P78">
    <cfRule type="cellIs" dxfId="262" priority="255" operator="equal">
      <formula>"mat"</formula>
    </cfRule>
    <cfRule type="cellIs" dxfId="261" priority="256" operator="equal">
      <formula>"mil"</formula>
    </cfRule>
    <cfRule type="cellIs" dxfId="260" priority="257" operator="equal">
      <formula>"jf"</formula>
    </cfRule>
    <cfRule type="cellIs" dxfId="259" priority="258" operator="equal">
      <formula>"mal"</formula>
    </cfRule>
    <cfRule type="cellIs" dxfId="258" priority="259" operator="equal">
      <formula>"hs"</formula>
    </cfRule>
    <cfRule type="cellIs" dxfId="257" priority="260" operator="equal">
      <formula>"vac"</formula>
    </cfRule>
    <cfRule type="cellIs" dxfId="256" priority="261" operator="equal">
      <formula>"acc"</formula>
    </cfRule>
    <cfRule type="cellIs" dxfId="255" priority="262" operator="equal">
      <formula>"congesp"</formula>
    </cfRule>
    <cfRule type="cellIs" dxfId="254" priority="263" operator="equal">
      <formula>"cours"</formula>
    </cfRule>
  </conditionalFormatting>
  <conditionalFormatting sqref="C82">
    <cfRule type="cellIs" dxfId="253" priority="246" operator="equal">
      <formula>"mat"</formula>
    </cfRule>
    <cfRule type="cellIs" dxfId="252" priority="247" operator="equal">
      <formula>"mil"</formula>
    </cfRule>
    <cfRule type="cellIs" dxfId="251" priority="248" operator="equal">
      <formula>"jf"</formula>
    </cfRule>
    <cfRule type="cellIs" dxfId="250" priority="249" operator="equal">
      <formula>"mal"</formula>
    </cfRule>
    <cfRule type="cellIs" dxfId="249" priority="250" operator="equal">
      <formula>"hs"</formula>
    </cfRule>
    <cfRule type="cellIs" dxfId="248" priority="251" operator="equal">
      <formula>"vac"</formula>
    </cfRule>
    <cfRule type="cellIs" dxfId="247" priority="252" operator="equal">
      <formula>"acc"</formula>
    </cfRule>
    <cfRule type="cellIs" dxfId="246" priority="253" operator="equal">
      <formula>"congesp"</formula>
    </cfRule>
    <cfRule type="cellIs" dxfId="245" priority="254" operator="equal">
      <formula>"cours"</formula>
    </cfRule>
  </conditionalFormatting>
  <conditionalFormatting sqref="D82">
    <cfRule type="cellIs" dxfId="244" priority="237" operator="equal">
      <formula>"mat"</formula>
    </cfRule>
    <cfRule type="cellIs" dxfId="243" priority="238" operator="equal">
      <formula>"mil"</formula>
    </cfRule>
    <cfRule type="cellIs" dxfId="242" priority="239" operator="equal">
      <formula>"jf"</formula>
    </cfRule>
    <cfRule type="cellIs" dxfId="241" priority="240" operator="equal">
      <formula>"mal"</formula>
    </cfRule>
    <cfRule type="cellIs" dxfId="240" priority="241" operator="equal">
      <formula>"hs"</formula>
    </cfRule>
    <cfRule type="cellIs" dxfId="239" priority="242" operator="equal">
      <formula>"vac"</formula>
    </cfRule>
    <cfRule type="cellIs" dxfId="238" priority="243" operator="equal">
      <formula>"acc"</formula>
    </cfRule>
    <cfRule type="cellIs" dxfId="237" priority="244" operator="equal">
      <formula>"congesp"</formula>
    </cfRule>
    <cfRule type="cellIs" dxfId="236" priority="245" operator="equal">
      <formula>"cours"</formula>
    </cfRule>
  </conditionalFormatting>
  <conditionalFormatting sqref="E82">
    <cfRule type="cellIs" dxfId="235" priority="228" operator="equal">
      <formula>"mat"</formula>
    </cfRule>
    <cfRule type="cellIs" dxfId="234" priority="229" operator="equal">
      <formula>"mil"</formula>
    </cfRule>
    <cfRule type="cellIs" dxfId="233" priority="230" operator="equal">
      <formula>"jf"</formula>
    </cfRule>
    <cfRule type="cellIs" dxfId="232" priority="231" operator="equal">
      <formula>"mal"</formula>
    </cfRule>
    <cfRule type="cellIs" dxfId="231" priority="232" operator="equal">
      <formula>"hs"</formula>
    </cfRule>
    <cfRule type="cellIs" dxfId="230" priority="233" operator="equal">
      <formula>"vac"</formula>
    </cfRule>
    <cfRule type="cellIs" dxfId="229" priority="234" operator="equal">
      <formula>"acc"</formula>
    </cfRule>
    <cfRule type="cellIs" dxfId="228" priority="235" operator="equal">
      <formula>"congesp"</formula>
    </cfRule>
    <cfRule type="cellIs" dxfId="227" priority="236" operator="equal">
      <formula>"cours"</formula>
    </cfRule>
  </conditionalFormatting>
  <conditionalFormatting sqref="F82">
    <cfRule type="cellIs" dxfId="226" priority="219" operator="equal">
      <formula>"mat"</formula>
    </cfRule>
    <cfRule type="cellIs" dxfId="225" priority="220" operator="equal">
      <formula>"mil"</formula>
    </cfRule>
    <cfRule type="cellIs" dxfId="224" priority="221" operator="equal">
      <formula>"jf"</formula>
    </cfRule>
    <cfRule type="cellIs" dxfId="223" priority="222" operator="equal">
      <formula>"mal"</formula>
    </cfRule>
    <cfRule type="cellIs" dxfId="222" priority="223" operator="equal">
      <formula>"hs"</formula>
    </cfRule>
    <cfRule type="cellIs" dxfId="221" priority="224" operator="equal">
      <formula>"vac"</formula>
    </cfRule>
    <cfRule type="cellIs" dxfId="220" priority="225" operator="equal">
      <formula>"acc"</formula>
    </cfRule>
    <cfRule type="cellIs" dxfId="219" priority="226" operator="equal">
      <formula>"congesp"</formula>
    </cfRule>
    <cfRule type="cellIs" dxfId="218" priority="227" operator="equal">
      <formula>"cours"</formula>
    </cfRule>
  </conditionalFormatting>
  <conditionalFormatting sqref="G82">
    <cfRule type="cellIs" dxfId="217" priority="210" operator="equal">
      <formula>"mat"</formula>
    </cfRule>
    <cfRule type="cellIs" dxfId="216" priority="211" operator="equal">
      <formula>"mil"</formula>
    </cfRule>
    <cfRule type="cellIs" dxfId="215" priority="212" operator="equal">
      <formula>"jf"</formula>
    </cfRule>
    <cfRule type="cellIs" dxfId="214" priority="213" operator="equal">
      <formula>"mal"</formula>
    </cfRule>
    <cfRule type="cellIs" dxfId="213" priority="214" operator="equal">
      <formula>"hs"</formula>
    </cfRule>
    <cfRule type="cellIs" dxfId="212" priority="215" operator="equal">
      <formula>"vac"</formula>
    </cfRule>
    <cfRule type="cellIs" dxfId="211" priority="216" operator="equal">
      <formula>"acc"</formula>
    </cfRule>
    <cfRule type="cellIs" dxfId="210" priority="217" operator="equal">
      <formula>"congesp"</formula>
    </cfRule>
    <cfRule type="cellIs" dxfId="209" priority="218" operator="equal">
      <formula>"cours"</formula>
    </cfRule>
  </conditionalFormatting>
  <conditionalFormatting sqref="H82">
    <cfRule type="cellIs" dxfId="208" priority="201" operator="equal">
      <formula>"mat"</formula>
    </cfRule>
    <cfRule type="cellIs" dxfId="207" priority="202" operator="equal">
      <formula>"mil"</formula>
    </cfRule>
    <cfRule type="cellIs" dxfId="206" priority="203" operator="equal">
      <formula>"jf"</formula>
    </cfRule>
    <cfRule type="cellIs" dxfId="205" priority="204" operator="equal">
      <formula>"mal"</formula>
    </cfRule>
    <cfRule type="cellIs" dxfId="204" priority="205" operator="equal">
      <formula>"hs"</formula>
    </cfRule>
    <cfRule type="cellIs" dxfId="203" priority="206" operator="equal">
      <formula>"vac"</formula>
    </cfRule>
    <cfRule type="cellIs" dxfId="202" priority="207" operator="equal">
      <formula>"acc"</formula>
    </cfRule>
    <cfRule type="cellIs" dxfId="201" priority="208" operator="equal">
      <formula>"congesp"</formula>
    </cfRule>
    <cfRule type="cellIs" dxfId="200" priority="209" operator="equal">
      <formula>"cours"</formula>
    </cfRule>
  </conditionalFormatting>
  <conditionalFormatting sqref="I82">
    <cfRule type="cellIs" dxfId="199" priority="192" operator="equal">
      <formula>"mat"</formula>
    </cfRule>
    <cfRule type="cellIs" dxfId="198" priority="193" operator="equal">
      <formula>"mil"</formula>
    </cfRule>
    <cfRule type="cellIs" dxfId="197" priority="194" operator="equal">
      <formula>"jf"</formula>
    </cfRule>
    <cfRule type="cellIs" dxfId="196" priority="195" operator="equal">
      <formula>"mal"</formula>
    </cfRule>
    <cfRule type="cellIs" dxfId="195" priority="196" operator="equal">
      <formula>"hs"</formula>
    </cfRule>
    <cfRule type="cellIs" dxfId="194" priority="197" operator="equal">
      <formula>"vac"</formula>
    </cfRule>
    <cfRule type="cellIs" dxfId="193" priority="198" operator="equal">
      <formula>"acc"</formula>
    </cfRule>
    <cfRule type="cellIs" dxfId="192" priority="199" operator="equal">
      <formula>"congesp"</formula>
    </cfRule>
    <cfRule type="cellIs" dxfId="191" priority="200" operator="equal">
      <formula>"cours"</formula>
    </cfRule>
  </conditionalFormatting>
  <conditionalFormatting sqref="J82">
    <cfRule type="cellIs" dxfId="190" priority="183" operator="equal">
      <formula>"mat"</formula>
    </cfRule>
    <cfRule type="cellIs" dxfId="189" priority="184" operator="equal">
      <formula>"mil"</formula>
    </cfRule>
    <cfRule type="cellIs" dxfId="188" priority="185" operator="equal">
      <formula>"jf"</formula>
    </cfRule>
    <cfRule type="cellIs" dxfId="187" priority="186" operator="equal">
      <formula>"mal"</formula>
    </cfRule>
    <cfRule type="cellIs" dxfId="186" priority="187" operator="equal">
      <formula>"hs"</formula>
    </cfRule>
    <cfRule type="cellIs" dxfId="185" priority="188" operator="equal">
      <formula>"vac"</formula>
    </cfRule>
    <cfRule type="cellIs" dxfId="184" priority="189" operator="equal">
      <formula>"acc"</formula>
    </cfRule>
    <cfRule type="cellIs" dxfId="183" priority="190" operator="equal">
      <formula>"congesp"</formula>
    </cfRule>
    <cfRule type="cellIs" dxfId="182" priority="191" operator="equal">
      <formula>"cours"</formula>
    </cfRule>
  </conditionalFormatting>
  <conditionalFormatting sqref="K82">
    <cfRule type="cellIs" dxfId="181" priority="174" operator="equal">
      <formula>"mat"</formula>
    </cfRule>
    <cfRule type="cellIs" dxfId="180" priority="175" operator="equal">
      <formula>"mil"</formula>
    </cfRule>
    <cfRule type="cellIs" dxfId="179" priority="176" operator="equal">
      <formula>"jf"</formula>
    </cfRule>
    <cfRule type="cellIs" dxfId="178" priority="177" operator="equal">
      <formula>"mal"</formula>
    </cfRule>
    <cfRule type="cellIs" dxfId="177" priority="178" operator="equal">
      <formula>"hs"</formula>
    </cfRule>
    <cfRule type="cellIs" dxfId="176" priority="179" operator="equal">
      <formula>"vac"</formula>
    </cfRule>
    <cfRule type="cellIs" dxfId="175" priority="180" operator="equal">
      <formula>"acc"</formula>
    </cfRule>
    <cfRule type="cellIs" dxfId="174" priority="181" operator="equal">
      <formula>"congesp"</formula>
    </cfRule>
    <cfRule type="cellIs" dxfId="173" priority="182" operator="equal">
      <formula>"cours"</formula>
    </cfRule>
  </conditionalFormatting>
  <conditionalFormatting sqref="L82">
    <cfRule type="cellIs" dxfId="172" priority="165" operator="equal">
      <formula>"mat"</formula>
    </cfRule>
    <cfRule type="cellIs" dxfId="171" priority="166" operator="equal">
      <formula>"mil"</formula>
    </cfRule>
    <cfRule type="cellIs" dxfId="170" priority="167" operator="equal">
      <formula>"jf"</formula>
    </cfRule>
    <cfRule type="cellIs" dxfId="169" priority="168" operator="equal">
      <formula>"mal"</formula>
    </cfRule>
    <cfRule type="cellIs" dxfId="168" priority="169" operator="equal">
      <formula>"hs"</formula>
    </cfRule>
    <cfRule type="cellIs" dxfId="167" priority="170" operator="equal">
      <formula>"vac"</formula>
    </cfRule>
    <cfRule type="cellIs" dxfId="166" priority="171" operator="equal">
      <formula>"acc"</formula>
    </cfRule>
    <cfRule type="cellIs" dxfId="165" priority="172" operator="equal">
      <formula>"congesp"</formula>
    </cfRule>
    <cfRule type="cellIs" dxfId="164" priority="173" operator="equal">
      <formula>"cours"</formula>
    </cfRule>
  </conditionalFormatting>
  <conditionalFormatting sqref="M82">
    <cfRule type="cellIs" dxfId="163" priority="156" operator="equal">
      <formula>"mat"</formula>
    </cfRule>
    <cfRule type="cellIs" dxfId="162" priority="157" operator="equal">
      <formula>"mil"</formula>
    </cfRule>
    <cfRule type="cellIs" dxfId="161" priority="158" operator="equal">
      <formula>"jf"</formula>
    </cfRule>
    <cfRule type="cellIs" dxfId="160" priority="159" operator="equal">
      <formula>"mal"</formula>
    </cfRule>
    <cfRule type="cellIs" dxfId="159" priority="160" operator="equal">
      <formula>"hs"</formula>
    </cfRule>
    <cfRule type="cellIs" dxfId="158" priority="161" operator="equal">
      <formula>"vac"</formula>
    </cfRule>
    <cfRule type="cellIs" dxfId="157" priority="162" operator="equal">
      <formula>"acc"</formula>
    </cfRule>
    <cfRule type="cellIs" dxfId="156" priority="163" operator="equal">
      <formula>"congesp"</formula>
    </cfRule>
    <cfRule type="cellIs" dxfId="155" priority="164" operator="equal">
      <formula>"cours"</formula>
    </cfRule>
  </conditionalFormatting>
  <conditionalFormatting sqref="N82">
    <cfRule type="cellIs" dxfId="154" priority="147" operator="equal">
      <formula>"mat"</formula>
    </cfRule>
    <cfRule type="cellIs" dxfId="153" priority="148" operator="equal">
      <formula>"mil"</formula>
    </cfRule>
    <cfRule type="cellIs" dxfId="152" priority="149" operator="equal">
      <formula>"jf"</formula>
    </cfRule>
    <cfRule type="cellIs" dxfId="151" priority="150" operator="equal">
      <formula>"mal"</formula>
    </cfRule>
    <cfRule type="cellIs" dxfId="150" priority="151" operator="equal">
      <formula>"hs"</formula>
    </cfRule>
    <cfRule type="cellIs" dxfId="149" priority="152" operator="equal">
      <formula>"vac"</formula>
    </cfRule>
    <cfRule type="cellIs" dxfId="148" priority="153" operator="equal">
      <formula>"acc"</formula>
    </cfRule>
    <cfRule type="cellIs" dxfId="147" priority="154" operator="equal">
      <formula>"congesp"</formula>
    </cfRule>
    <cfRule type="cellIs" dxfId="146" priority="155" operator="equal">
      <formula>"cours"</formula>
    </cfRule>
  </conditionalFormatting>
  <conditionalFormatting sqref="O82">
    <cfRule type="cellIs" dxfId="145" priority="138" operator="equal">
      <formula>"mat"</formula>
    </cfRule>
    <cfRule type="cellIs" dxfId="144" priority="139" operator="equal">
      <formula>"mil"</formula>
    </cfRule>
    <cfRule type="cellIs" dxfId="143" priority="140" operator="equal">
      <formula>"jf"</formula>
    </cfRule>
    <cfRule type="cellIs" dxfId="142" priority="141" operator="equal">
      <formula>"mal"</formula>
    </cfRule>
    <cfRule type="cellIs" dxfId="141" priority="142" operator="equal">
      <formula>"hs"</formula>
    </cfRule>
    <cfRule type="cellIs" dxfId="140" priority="143" operator="equal">
      <formula>"vac"</formula>
    </cfRule>
    <cfRule type="cellIs" dxfId="139" priority="144" operator="equal">
      <formula>"acc"</formula>
    </cfRule>
    <cfRule type="cellIs" dxfId="138" priority="145" operator="equal">
      <formula>"congesp"</formula>
    </cfRule>
    <cfRule type="cellIs" dxfId="137" priority="146" operator="equal">
      <formula>"cours"</formula>
    </cfRule>
  </conditionalFormatting>
  <conditionalFormatting sqref="P82">
    <cfRule type="cellIs" dxfId="136" priority="129" operator="equal">
      <formula>"mat"</formula>
    </cfRule>
    <cfRule type="cellIs" dxfId="135" priority="130" operator="equal">
      <formula>"mil"</formula>
    </cfRule>
    <cfRule type="cellIs" dxfId="134" priority="131" operator="equal">
      <formula>"jf"</formula>
    </cfRule>
    <cfRule type="cellIs" dxfId="133" priority="132" operator="equal">
      <formula>"mal"</formula>
    </cfRule>
    <cfRule type="cellIs" dxfId="132" priority="133" operator="equal">
      <formula>"hs"</formula>
    </cfRule>
    <cfRule type="cellIs" dxfId="131" priority="134" operator="equal">
      <formula>"vac"</formula>
    </cfRule>
    <cfRule type="cellIs" dxfId="130" priority="135" operator="equal">
      <formula>"acc"</formula>
    </cfRule>
    <cfRule type="cellIs" dxfId="129" priority="136" operator="equal">
      <formula>"congesp"</formula>
    </cfRule>
    <cfRule type="cellIs" dxfId="128" priority="137" operator="equal">
      <formula>"cours"</formula>
    </cfRule>
  </conditionalFormatting>
  <conditionalFormatting sqref="C86">
    <cfRule type="cellIs" dxfId="127" priority="120" operator="equal">
      <formula>"mat"</formula>
    </cfRule>
    <cfRule type="cellIs" dxfId="126" priority="121" operator="equal">
      <formula>"mil"</formula>
    </cfRule>
    <cfRule type="cellIs" dxfId="125" priority="122" operator="equal">
      <formula>"jf"</formula>
    </cfRule>
    <cfRule type="cellIs" dxfId="124" priority="123" operator="equal">
      <formula>"mal"</formula>
    </cfRule>
    <cfRule type="cellIs" dxfId="123" priority="124" operator="equal">
      <formula>"hs"</formula>
    </cfRule>
    <cfRule type="cellIs" dxfId="122" priority="125" operator="equal">
      <formula>"vac"</formula>
    </cfRule>
    <cfRule type="cellIs" dxfId="121" priority="126" operator="equal">
      <formula>"acc"</formula>
    </cfRule>
    <cfRule type="cellIs" dxfId="120" priority="127" operator="equal">
      <formula>"congesp"</formula>
    </cfRule>
    <cfRule type="cellIs" dxfId="119" priority="128" operator="equal">
      <formula>"cours"</formula>
    </cfRule>
  </conditionalFormatting>
  <conditionalFormatting sqref="D86">
    <cfRule type="cellIs" dxfId="118" priority="111" operator="equal">
      <formula>"mat"</formula>
    </cfRule>
    <cfRule type="cellIs" dxfId="117" priority="112" operator="equal">
      <formula>"mil"</formula>
    </cfRule>
    <cfRule type="cellIs" dxfId="116" priority="113" operator="equal">
      <formula>"jf"</formula>
    </cfRule>
    <cfRule type="cellIs" dxfId="115" priority="114" operator="equal">
      <formula>"mal"</formula>
    </cfRule>
    <cfRule type="cellIs" dxfId="114" priority="115" operator="equal">
      <formula>"hs"</formula>
    </cfRule>
    <cfRule type="cellIs" dxfId="113" priority="116" operator="equal">
      <formula>"vac"</formula>
    </cfRule>
    <cfRule type="cellIs" dxfId="112" priority="117" operator="equal">
      <formula>"acc"</formula>
    </cfRule>
    <cfRule type="cellIs" dxfId="111" priority="118" operator="equal">
      <formula>"congesp"</formula>
    </cfRule>
    <cfRule type="cellIs" dxfId="110" priority="119" operator="equal">
      <formula>"cours"</formula>
    </cfRule>
  </conditionalFormatting>
  <conditionalFormatting sqref="E86">
    <cfRule type="cellIs" dxfId="109" priority="102" operator="equal">
      <formula>"mat"</formula>
    </cfRule>
    <cfRule type="cellIs" dxfId="108" priority="103" operator="equal">
      <formula>"mil"</formula>
    </cfRule>
    <cfRule type="cellIs" dxfId="107" priority="104" operator="equal">
      <formula>"jf"</formula>
    </cfRule>
    <cfRule type="cellIs" dxfId="106" priority="105" operator="equal">
      <formula>"mal"</formula>
    </cfRule>
    <cfRule type="cellIs" dxfId="105" priority="106" operator="equal">
      <formula>"hs"</formula>
    </cfRule>
    <cfRule type="cellIs" dxfId="104" priority="107" operator="equal">
      <formula>"vac"</formula>
    </cfRule>
    <cfRule type="cellIs" dxfId="103" priority="108" operator="equal">
      <formula>"acc"</formula>
    </cfRule>
    <cfRule type="cellIs" dxfId="102" priority="109" operator="equal">
      <formula>"congesp"</formula>
    </cfRule>
    <cfRule type="cellIs" dxfId="101" priority="110" operator="equal">
      <formula>"cours"</formula>
    </cfRule>
  </conditionalFormatting>
  <conditionalFormatting sqref="F86">
    <cfRule type="cellIs" dxfId="100" priority="93" operator="equal">
      <formula>"mat"</formula>
    </cfRule>
    <cfRule type="cellIs" dxfId="99" priority="94" operator="equal">
      <formula>"mil"</formula>
    </cfRule>
    <cfRule type="cellIs" dxfId="98" priority="95" operator="equal">
      <formula>"jf"</formula>
    </cfRule>
    <cfRule type="cellIs" dxfId="97" priority="96" operator="equal">
      <formula>"mal"</formula>
    </cfRule>
    <cfRule type="cellIs" dxfId="96" priority="97" operator="equal">
      <formula>"hs"</formula>
    </cfRule>
    <cfRule type="cellIs" dxfId="95" priority="98" operator="equal">
      <formula>"vac"</formula>
    </cfRule>
    <cfRule type="cellIs" dxfId="94" priority="99" operator="equal">
      <formula>"acc"</formula>
    </cfRule>
    <cfRule type="cellIs" dxfId="93" priority="100" operator="equal">
      <formula>"congesp"</formula>
    </cfRule>
    <cfRule type="cellIs" dxfId="92" priority="101" operator="equal">
      <formula>"cours"</formula>
    </cfRule>
  </conditionalFormatting>
  <conditionalFormatting sqref="G86">
    <cfRule type="cellIs" dxfId="91" priority="84" operator="equal">
      <formula>"mat"</formula>
    </cfRule>
    <cfRule type="cellIs" dxfId="90" priority="85" operator="equal">
      <formula>"mil"</formula>
    </cfRule>
    <cfRule type="cellIs" dxfId="89" priority="86" operator="equal">
      <formula>"jf"</formula>
    </cfRule>
    <cfRule type="cellIs" dxfId="88" priority="87" operator="equal">
      <formula>"mal"</formula>
    </cfRule>
    <cfRule type="cellIs" dxfId="87" priority="88" operator="equal">
      <formula>"hs"</formula>
    </cfRule>
    <cfRule type="cellIs" dxfId="86" priority="89" operator="equal">
      <formula>"vac"</formula>
    </cfRule>
    <cfRule type="cellIs" dxfId="85" priority="90" operator="equal">
      <formula>"acc"</formula>
    </cfRule>
    <cfRule type="cellIs" dxfId="84" priority="91" operator="equal">
      <formula>"congesp"</formula>
    </cfRule>
    <cfRule type="cellIs" dxfId="83" priority="92" operator="equal">
      <formula>"cours"</formula>
    </cfRule>
  </conditionalFormatting>
  <conditionalFormatting sqref="H86">
    <cfRule type="cellIs" dxfId="82" priority="75" operator="equal">
      <formula>"mat"</formula>
    </cfRule>
    <cfRule type="cellIs" dxfId="81" priority="76" operator="equal">
      <formula>"mil"</formula>
    </cfRule>
    <cfRule type="cellIs" dxfId="80" priority="77" operator="equal">
      <formula>"jf"</formula>
    </cfRule>
    <cfRule type="cellIs" dxfId="79" priority="78" operator="equal">
      <formula>"mal"</formula>
    </cfRule>
    <cfRule type="cellIs" dxfId="78" priority="79" operator="equal">
      <formula>"hs"</formula>
    </cfRule>
    <cfRule type="cellIs" dxfId="77" priority="80" operator="equal">
      <formula>"vac"</formula>
    </cfRule>
    <cfRule type="cellIs" dxfId="76" priority="81" operator="equal">
      <formula>"acc"</formula>
    </cfRule>
    <cfRule type="cellIs" dxfId="75" priority="82" operator="equal">
      <formula>"congesp"</formula>
    </cfRule>
    <cfRule type="cellIs" dxfId="74" priority="83" operator="equal">
      <formula>"cours"</formula>
    </cfRule>
  </conditionalFormatting>
  <conditionalFormatting sqref="I86">
    <cfRule type="cellIs" dxfId="73" priority="66" operator="equal">
      <formula>"mat"</formula>
    </cfRule>
    <cfRule type="cellIs" dxfId="72" priority="67" operator="equal">
      <formula>"mil"</formula>
    </cfRule>
    <cfRule type="cellIs" dxfId="71" priority="68" operator="equal">
      <formula>"jf"</formula>
    </cfRule>
    <cfRule type="cellIs" dxfId="70" priority="69" operator="equal">
      <formula>"mal"</formula>
    </cfRule>
    <cfRule type="cellIs" dxfId="69" priority="70" operator="equal">
      <formula>"hs"</formula>
    </cfRule>
    <cfRule type="cellIs" dxfId="68" priority="71" operator="equal">
      <formula>"vac"</formula>
    </cfRule>
    <cfRule type="cellIs" dxfId="67" priority="72" operator="equal">
      <formula>"acc"</formula>
    </cfRule>
    <cfRule type="cellIs" dxfId="66" priority="73" operator="equal">
      <formula>"congesp"</formula>
    </cfRule>
    <cfRule type="cellIs" dxfId="65" priority="74" operator="equal">
      <formula>"cours"</formula>
    </cfRule>
  </conditionalFormatting>
  <conditionalFormatting sqref="J86">
    <cfRule type="cellIs" dxfId="64" priority="57" operator="equal">
      <formula>"mat"</formula>
    </cfRule>
    <cfRule type="cellIs" dxfId="63" priority="58" operator="equal">
      <formula>"mil"</formula>
    </cfRule>
    <cfRule type="cellIs" dxfId="62" priority="59" operator="equal">
      <formula>"jf"</formula>
    </cfRule>
    <cfRule type="cellIs" dxfId="61" priority="60" operator="equal">
      <formula>"mal"</formula>
    </cfRule>
    <cfRule type="cellIs" dxfId="60" priority="61" operator="equal">
      <formula>"hs"</formula>
    </cfRule>
    <cfRule type="cellIs" dxfId="59" priority="62" operator="equal">
      <formula>"vac"</formula>
    </cfRule>
    <cfRule type="cellIs" dxfId="58" priority="63" operator="equal">
      <formula>"acc"</formula>
    </cfRule>
    <cfRule type="cellIs" dxfId="57" priority="64" operator="equal">
      <formula>"congesp"</formula>
    </cfRule>
    <cfRule type="cellIs" dxfId="56" priority="65" operator="equal">
      <formula>"cours"</formula>
    </cfRule>
  </conditionalFormatting>
  <conditionalFormatting sqref="K86">
    <cfRule type="cellIs" dxfId="55" priority="48" operator="equal">
      <formula>"mat"</formula>
    </cfRule>
    <cfRule type="cellIs" dxfId="54" priority="49" operator="equal">
      <formula>"mil"</formula>
    </cfRule>
    <cfRule type="cellIs" dxfId="53" priority="50" operator="equal">
      <formula>"jf"</formula>
    </cfRule>
    <cfRule type="cellIs" dxfId="52" priority="51" operator="equal">
      <formula>"mal"</formula>
    </cfRule>
    <cfRule type="cellIs" dxfId="51" priority="52" operator="equal">
      <formula>"hs"</formula>
    </cfRule>
    <cfRule type="cellIs" dxfId="50" priority="53" operator="equal">
      <formula>"vac"</formula>
    </cfRule>
    <cfRule type="cellIs" dxfId="49" priority="54" operator="equal">
      <formula>"acc"</formula>
    </cfRule>
    <cfRule type="cellIs" dxfId="48" priority="55" operator="equal">
      <formula>"congesp"</formula>
    </cfRule>
    <cfRule type="cellIs" dxfId="47" priority="56" operator="equal">
      <formula>"cours"</formula>
    </cfRule>
  </conditionalFormatting>
  <conditionalFormatting sqref="L86">
    <cfRule type="cellIs" dxfId="46" priority="39" operator="equal">
      <formula>"mat"</formula>
    </cfRule>
    <cfRule type="cellIs" dxfId="45" priority="40" operator="equal">
      <formula>"mil"</formula>
    </cfRule>
    <cfRule type="cellIs" dxfId="44" priority="41" operator="equal">
      <formula>"jf"</formula>
    </cfRule>
    <cfRule type="cellIs" dxfId="43" priority="42" operator="equal">
      <formula>"mal"</formula>
    </cfRule>
    <cfRule type="cellIs" dxfId="42" priority="43" operator="equal">
      <formula>"hs"</formula>
    </cfRule>
    <cfRule type="cellIs" dxfId="41" priority="44" operator="equal">
      <formula>"vac"</formula>
    </cfRule>
    <cfRule type="cellIs" dxfId="40" priority="45" operator="equal">
      <formula>"acc"</formula>
    </cfRule>
    <cfRule type="cellIs" dxfId="39" priority="46" operator="equal">
      <formula>"congesp"</formula>
    </cfRule>
    <cfRule type="cellIs" dxfId="38" priority="47" operator="equal">
      <formula>"cours"</formula>
    </cfRule>
  </conditionalFormatting>
  <conditionalFormatting sqref="M86">
    <cfRule type="cellIs" dxfId="37" priority="30" operator="equal">
      <formula>"mat"</formula>
    </cfRule>
    <cfRule type="cellIs" dxfId="36" priority="31" operator="equal">
      <formula>"mil"</formula>
    </cfRule>
    <cfRule type="cellIs" dxfId="35" priority="32" operator="equal">
      <formula>"jf"</formula>
    </cfRule>
    <cfRule type="cellIs" dxfId="34" priority="33" operator="equal">
      <formula>"mal"</formula>
    </cfRule>
    <cfRule type="cellIs" dxfId="33" priority="34" operator="equal">
      <formula>"hs"</formula>
    </cfRule>
    <cfRule type="cellIs" dxfId="32" priority="35" operator="equal">
      <formula>"vac"</formula>
    </cfRule>
    <cfRule type="cellIs" dxfId="31" priority="36" operator="equal">
      <formula>"acc"</formula>
    </cfRule>
    <cfRule type="cellIs" dxfId="30" priority="37" operator="equal">
      <formula>"congesp"</formula>
    </cfRule>
    <cfRule type="cellIs" dxfId="29" priority="38" operator="equal">
      <formula>"cours"</formula>
    </cfRule>
  </conditionalFormatting>
  <conditionalFormatting sqref="N86">
    <cfRule type="cellIs" dxfId="28" priority="21" operator="equal">
      <formula>"mat"</formula>
    </cfRule>
    <cfRule type="cellIs" dxfId="27" priority="22" operator="equal">
      <formula>"mil"</formula>
    </cfRule>
    <cfRule type="cellIs" dxfId="26" priority="23" operator="equal">
      <formula>"jf"</formula>
    </cfRule>
    <cfRule type="cellIs" dxfId="25" priority="24" operator="equal">
      <formula>"mal"</formula>
    </cfRule>
    <cfRule type="cellIs" dxfId="24" priority="25" operator="equal">
      <formula>"hs"</formula>
    </cfRule>
    <cfRule type="cellIs" dxfId="23" priority="26" operator="equal">
      <formula>"vac"</formula>
    </cfRule>
    <cfRule type="cellIs" dxfId="22" priority="27" operator="equal">
      <formula>"acc"</formula>
    </cfRule>
    <cfRule type="cellIs" dxfId="21" priority="28" operator="equal">
      <formula>"congesp"</formula>
    </cfRule>
    <cfRule type="cellIs" dxfId="20" priority="29" operator="equal">
      <formula>"cours"</formula>
    </cfRule>
  </conditionalFormatting>
  <conditionalFormatting sqref="O86">
    <cfRule type="cellIs" dxfId="19" priority="12" operator="equal">
      <formula>"mat"</formula>
    </cfRule>
    <cfRule type="cellIs" dxfId="18" priority="13" operator="equal">
      <formula>"mil"</formula>
    </cfRule>
    <cfRule type="cellIs" dxfId="17" priority="14" operator="equal">
      <formula>"jf"</formula>
    </cfRule>
    <cfRule type="cellIs" dxfId="16" priority="15" operator="equal">
      <formula>"mal"</formula>
    </cfRule>
    <cfRule type="cellIs" dxfId="15" priority="16" operator="equal">
      <formula>"hs"</formula>
    </cfRule>
    <cfRule type="cellIs" dxfId="14" priority="17" operator="equal">
      <formula>"vac"</formula>
    </cfRule>
    <cfRule type="cellIs" dxfId="13" priority="18" operator="equal">
      <formula>"acc"</formula>
    </cfRule>
    <cfRule type="cellIs" dxfId="12" priority="19" operator="equal">
      <formula>"congesp"</formula>
    </cfRule>
    <cfRule type="cellIs" dxfId="11" priority="20" operator="equal">
      <formula>"cours"</formula>
    </cfRule>
  </conditionalFormatting>
  <conditionalFormatting sqref="P86">
    <cfRule type="cellIs" dxfId="10" priority="3" operator="equal">
      <formula>"mat"</formula>
    </cfRule>
    <cfRule type="cellIs" dxfId="9" priority="4" operator="equal">
      <formula>"mil"</formula>
    </cfRule>
    <cfRule type="cellIs" dxfId="8" priority="5" operator="equal">
      <formula>"jf"</formula>
    </cfRule>
    <cfRule type="cellIs" dxfId="7" priority="6" operator="equal">
      <formula>"mal"</formula>
    </cfRule>
    <cfRule type="cellIs" dxfId="6" priority="7" operator="equal">
      <formula>"hs"</formula>
    </cfRule>
    <cfRule type="cellIs" dxfId="5" priority="8" operator="equal">
      <formula>"vac"</formula>
    </cfRule>
    <cfRule type="cellIs" dxfId="4" priority="9" operator="equal">
      <formula>"acc"</formula>
    </cfRule>
    <cfRule type="cellIs" dxfId="3" priority="10" operator="equal">
      <formula>"congesp"</formula>
    </cfRule>
    <cfRule type="cellIs" dxfId="2" priority="11" operator="equal">
      <formula>"cours"</formula>
    </cfRule>
  </conditionalFormatting>
  <conditionalFormatting sqref="A13 A17 A21 A25 A29 A33 A37 A41 A45 A49 A53 A57 A61 A65 A69 A73 A77 A81 A85">
    <cfRule type="containsText" dxfId="0" priority="1" operator="containsText" text="au mois">
      <formula>NOT(ISERROR(SEARCH("au mois",A13)))</formula>
    </cfRule>
    <cfRule type="containsText" dxfId="1" priority="2" operator="containsText" text="à l'heure">
      <formula>NOT(ISERROR(SEARCH("à l'heure",A13)))</formula>
    </cfRule>
  </conditionalFormatting>
  <dataValidations count="4">
    <dataValidation type="list" allowBlank="1" showInputMessage="1" showErrorMessage="1" sqref="A13 A17 A21 A25 A29 A33 A37 A41 A45 A49 A53 A57 A61 A65 A69 A73 A77 A81 A85" xr:uid="{0D3458DB-6554-4011-A3F9-4CBBF2F85704}">
      <formula1>"au mois,à l'heure"</formula1>
    </dataValidation>
    <dataValidation type="custom" allowBlank="1" showInputMessage="1" showErrorMessage="1" sqref="A9" xr:uid="{F1DB3947-694A-4F4A-9CA6-B24E0513F070}">
      <formula1>OR(A9="Gérant",A9="Gérante")</formula1>
    </dataValidation>
    <dataValidation allowBlank="1" showInputMessage="1" showErrorMessage="1" errorTitle="Mauvaise orthographe" error="Veuillez entrer &quot;Gérant&quot; ou &quot;Gérante&quot; avec cette orthographe" sqref="A8 A12 A16 A80 A20 A24 A28 A32 A36 A40 A44 A48 A52 A56 A60 A64 A68 A72 A76 A84" xr:uid="{A703A23E-6C12-45A5-8F2D-618CC5ADF945}"/>
    <dataValidation type="list" allowBlank="1" showInputMessage="1" showErrorMessage="1" sqref="C10:P10 C14:P14 C18:P18 C22:P22 C26:P26 C30:P30 C34:P34 C38:P38 C42:P42 C46:P46 C50:P50 C54:P54 C58:P58 C62:P62 C66:P66 C70:P70 C74:P74 C78:P78 C82:P82 C86:P86" xr:uid="{0A529E9F-B47B-4AB6-8016-687F729B1907}">
      <formula1>codes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119C9-B4AB-4CB9-97F8-26B7627E952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B1EAC-DDF5-4AFB-89A4-0AA3BFF81F3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&amp; Sam</dc:creator>
  <cp:lastModifiedBy>Mel &amp; Sam</cp:lastModifiedBy>
  <dcterms:created xsi:type="dcterms:W3CDTF">2018-07-23T05:57:59Z</dcterms:created>
  <dcterms:modified xsi:type="dcterms:W3CDTF">2018-07-23T05:58:39Z</dcterms:modified>
</cp:coreProperties>
</file>