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29"/>
  <workbookPr defaultThemeVersion="166925"/>
  <mc:AlternateContent xmlns:mc="http://schemas.openxmlformats.org/markup-compatibility/2006">
    <mc:Choice Requires="x15">
      <x15ac:absPath xmlns:x15ac="http://schemas.microsoft.com/office/spreadsheetml/2010/11/ac" url="D:\NOS DOC\IMMOBILIER\ACHAT 972\APPART BECUNE\LOCATION\TARIFS ET SAISONS\"/>
    </mc:Choice>
  </mc:AlternateContent>
  <xr:revisionPtr revIDLastSave="0" documentId="13_ncr:1_{1E99DFD5-45E7-4EE4-9D1C-5B92EBC310D2}" xr6:coauthVersionLast="45" xr6:coauthVersionMax="45" xr10:uidLastSave="{00000000-0000-0000-0000-000000000000}"/>
  <bookViews>
    <workbookView xWindow="-120" yWindow="-120" windowWidth="29040" windowHeight="15840" activeTab="5" xr2:uid="{3750113E-7368-4D7F-9F6E-972B1E738978}"/>
  </bookViews>
  <sheets>
    <sheet name="CALENDRIER 2S" sheetId="5" r:id="rId1"/>
    <sheet name="TARIFS 2 SAISONS" sheetId="1" r:id="rId2"/>
    <sheet name="SUIVI RESERVATIONS 2S" sheetId="2" r:id="rId3"/>
    <sheet name="CALENDRIER 3S" sheetId="6" r:id="rId4"/>
    <sheet name="TARIFS 3 SAISONS" sheetId="7" r:id="rId5"/>
    <sheet name="SUIVI RESERVATIONS 3S" sheetId="8" r:id="rId6"/>
  </sheets>
  <definedNames>
    <definedName name="_xlnm.Print_Area" localSheetId="0">'CALENDRIER 2S'!$B$3:$X$40</definedName>
    <definedName name="_xlnm.Print_Area" localSheetId="3">'CALENDRIER 3S'!$B$3:$X$40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X34" i="6" l="1"/>
  <c r="W34" i="6"/>
  <c r="V34" i="6"/>
  <c r="U34" i="6"/>
  <c r="T34" i="6"/>
  <c r="S34" i="6"/>
  <c r="R34" i="6"/>
  <c r="P34" i="6"/>
  <c r="O34" i="6"/>
  <c r="N34" i="6"/>
  <c r="M34" i="6"/>
  <c r="L34" i="6"/>
  <c r="K34" i="6"/>
  <c r="J34" i="6"/>
  <c r="H34" i="6"/>
  <c r="G34" i="6"/>
  <c r="F34" i="6"/>
  <c r="E34" i="6"/>
  <c r="D34" i="6"/>
  <c r="C34" i="6"/>
  <c r="B34" i="6"/>
  <c r="X25" i="6"/>
  <c r="W25" i="6"/>
  <c r="V25" i="6"/>
  <c r="U25" i="6"/>
  <c r="T25" i="6"/>
  <c r="S25" i="6"/>
  <c r="R25" i="6"/>
  <c r="P25" i="6"/>
  <c r="O25" i="6"/>
  <c r="N25" i="6"/>
  <c r="M25" i="6"/>
  <c r="L25" i="6"/>
  <c r="K25" i="6"/>
  <c r="J25" i="6"/>
  <c r="H25" i="6"/>
  <c r="G25" i="6"/>
  <c r="F25" i="6"/>
  <c r="E25" i="6"/>
  <c r="D25" i="6"/>
  <c r="C25" i="6"/>
  <c r="B25" i="6"/>
  <c r="X16" i="6"/>
  <c r="W16" i="6"/>
  <c r="V16" i="6"/>
  <c r="U16" i="6"/>
  <c r="T16" i="6"/>
  <c r="S16" i="6"/>
  <c r="R16" i="6"/>
  <c r="P16" i="6"/>
  <c r="O16" i="6"/>
  <c r="N16" i="6"/>
  <c r="M16" i="6"/>
  <c r="L16" i="6"/>
  <c r="K16" i="6"/>
  <c r="J16" i="6"/>
  <c r="H16" i="6"/>
  <c r="G16" i="6"/>
  <c r="F16" i="6"/>
  <c r="E16" i="6"/>
  <c r="D16" i="6"/>
  <c r="C16" i="6"/>
  <c r="B16" i="6"/>
  <c r="X7" i="6"/>
  <c r="W7" i="6"/>
  <c r="V7" i="6"/>
  <c r="U7" i="6"/>
  <c r="T7" i="6"/>
  <c r="S7" i="6"/>
  <c r="R7" i="6"/>
  <c r="P7" i="6"/>
  <c r="O7" i="6"/>
  <c r="N7" i="6"/>
  <c r="M7" i="6"/>
  <c r="L7" i="6"/>
  <c r="K7" i="6"/>
  <c r="J7" i="6"/>
  <c r="H7" i="6"/>
  <c r="G7" i="6"/>
  <c r="F7" i="6"/>
  <c r="E7" i="6"/>
  <c r="D7" i="6"/>
  <c r="C7" i="6"/>
  <c r="B7" i="6"/>
  <c r="B6" i="6"/>
  <c r="J6" i="6" s="1"/>
  <c r="B3" i="6"/>
  <c r="J8" i="6" l="1"/>
  <c r="K8" i="6" s="1"/>
  <c r="L8" i="6" s="1"/>
  <c r="M8" i="6" s="1"/>
  <c r="N8" i="6" s="1"/>
  <c r="O8" i="6" s="1"/>
  <c r="P8" i="6" s="1"/>
  <c r="J9" i="6" s="1"/>
  <c r="K9" i="6" s="1"/>
  <c r="L9" i="6" s="1"/>
  <c r="M9" i="6" s="1"/>
  <c r="N9" i="6" s="1"/>
  <c r="O9" i="6" s="1"/>
  <c r="P9" i="6" s="1"/>
  <c r="J10" i="6" s="1"/>
  <c r="K10" i="6" s="1"/>
  <c r="L10" i="6" s="1"/>
  <c r="M10" i="6" s="1"/>
  <c r="N10" i="6" s="1"/>
  <c r="O10" i="6" s="1"/>
  <c r="P10" i="6" s="1"/>
  <c r="J11" i="6" s="1"/>
  <c r="K11" i="6" s="1"/>
  <c r="L11" i="6" s="1"/>
  <c r="M11" i="6" s="1"/>
  <c r="N11" i="6" s="1"/>
  <c r="O11" i="6" s="1"/>
  <c r="P11" i="6" s="1"/>
  <c r="J12" i="6" s="1"/>
  <c r="K12" i="6" s="1"/>
  <c r="L12" i="6" s="1"/>
  <c r="M12" i="6" s="1"/>
  <c r="N12" i="6" s="1"/>
  <c r="O12" i="6" s="1"/>
  <c r="P12" i="6" s="1"/>
  <c r="J13" i="6" s="1"/>
  <c r="K13" i="6" s="1"/>
  <c r="L13" i="6" s="1"/>
  <c r="M13" i="6" s="1"/>
  <c r="N13" i="6" s="1"/>
  <c r="O13" i="6" s="1"/>
  <c r="P13" i="6" s="1"/>
  <c r="R6" i="6"/>
  <c r="B8" i="6"/>
  <c r="C8" i="6" s="1"/>
  <c r="D8" i="6" s="1"/>
  <c r="E8" i="6" s="1"/>
  <c r="F8" i="6" s="1"/>
  <c r="G8" i="6" s="1"/>
  <c r="H8" i="6" s="1"/>
  <c r="B9" i="6" s="1"/>
  <c r="C9" i="6" s="1"/>
  <c r="D9" i="6" s="1"/>
  <c r="E9" i="6" s="1"/>
  <c r="F9" i="6" s="1"/>
  <c r="G9" i="6" s="1"/>
  <c r="H9" i="6" s="1"/>
  <c r="B10" i="6" s="1"/>
  <c r="C10" i="6" s="1"/>
  <c r="D10" i="6" s="1"/>
  <c r="E10" i="6" s="1"/>
  <c r="F10" i="6" s="1"/>
  <c r="G10" i="6" s="1"/>
  <c r="H10" i="6" s="1"/>
  <c r="B11" i="6" s="1"/>
  <c r="C11" i="6" s="1"/>
  <c r="D11" i="6" s="1"/>
  <c r="E11" i="6" s="1"/>
  <c r="F11" i="6" s="1"/>
  <c r="G11" i="6" s="1"/>
  <c r="H11" i="6" s="1"/>
  <c r="B12" i="6" s="1"/>
  <c r="C12" i="6" s="1"/>
  <c r="D12" i="6" s="1"/>
  <c r="E12" i="6" s="1"/>
  <c r="F12" i="6" s="1"/>
  <c r="G12" i="6" s="1"/>
  <c r="H12" i="6" s="1"/>
  <c r="B13" i="6" s="1"/>
  <c r="C13" i="6" s="1"/>
  <c r="D13" i="6" s="1"/>
  <c r="E13" i="6" s="1"/>
  <c r="F13" i="6" s="1"/>
  <c r="G13" i="6" s="1"/>
  <c r="H13" i="6" s="1"/>
  <c r="M7" i="2" a="1"/>
  <c r="M7" i="2" s="1"/>
  <c r="W7" i="2"/>
  <c r="Y7" i="2"/>
  <c r="AA7" i="2"/>
  <c r="AC7" i="2" s="1"/>
  <c r="M8" i="2" a="1"/>
  <c r="M8" i="2" s="1"/>
  <c r="AB8" i="2" s="1"/>
  <c r="N8" i="2"/>
  <c r="O8" i="2"/>
  <c r="P8" i="2"/>
  <c r="Q8" i="2"/>
  <c r="S8" i="2"/>
  <c r="W8" i="2"/>
  <c r="Y8" i="2"/>
  <c r="AA8" i="2"/>
  <c r="AC8" i="2" s="1"/>
  <c r="M9" i="2" a="1"/>
  <c r="M9" i="2" s="1"/>
  <c r="N9" i="2"/>
  <c r="O9" i="2"/>
  <c r="P9" i="2"/>
  <c r="Q9" i="2"/>
  <c r="S9" i="2"/>
  <c r="W9" i="2"/>
  <c r="Y9" i="2"/>
  <c r="AA9" i="2"/>
  <c r="AC9" i="2" s="1"/>
  <c r="M10" i="2" a="1"/>
  <c r="M10" i="2" s="1"/>
  <c r="N10" i="2"/>
  <c r="O10" i="2"/>
  <c r="P10" i="2"/>
  <c r="Q10" i="2"/>
  <c r="S10" i="2"/>
  <c r="W10" i="2"/>
  <c r="Y10" i="2"/>
  <c r="AA10" i="2"/>
  <c r="AC10" i="2" s="1"/>
  <c r="M11" i="2" a="1"/>
  <c r="M11" i="2" s="1"/>
  <c r="N11" i="2"/>
  <c r="O11" i="2"/>
  <c r="P11" i="2"/>
  <c r="Q11" i="2"/>
  <c r="S11" i="2"/>
  <c r="W11" i="2"/>
  <c r="Y11" i="2"/>
  <c r="AA11" i="2"/>
  <c r="AC11" i="2" s="1"/>
  <c r="M12" i="2" a="1"/>
  <c r="M12" i="2" s="1"/>
  <c r="N12" i="2"/>
  <c r="O12" i="2"/>
  <c r="P12" i="2"/>
  <c r="Q12" i="2"/>
  <c r="S12" i="2"/>
  <c r="W12" i="2"/>
  <c r="Y12" i="2"/>
  <c r="AA12" i="2"/>
  <c r="AC12" i="2" s="1"/>
  <c r="M13" i="2" a="1"/>
  <c r="M13" i="2" s="1"/>
  <c r="N13" i="2"/>
  <c r="O13" i="2"/>
  <c r="P13" i="2"/>
  <c r="Q13" i="2"/>
  <c r="S13" i="2"/>
  <c r="W13" i="2"/>
  <c r="Y13" i="2"/>
  <c r="AA13" i="2"/>
  <c r="AC13" i="2" s="1"/>
  <c r="M14" i="2" a="1"/>
  <c r="M14" i="2" s="1"/>
  <c r="N14" i="2"/>
  <c r="O14" i="2"/>
  <c r="P14" i="2"/>
  <c r="Q14" i="2"/>
  <c r="S14" i="2"/>
  <c r="W14" i="2"/>
  <c r="Y14" i="2"/>
  <c r="AA14" i="2"/>
  <c r="AC14" i="2" s="1"/>
  <c r="M15" i="2" a="1"/>
  <c r="M15" i="2" s="1"/>
  <c r="N15" i="2"/>
  <c r="O15" i="2"/>
  <c r="P15" i="2"/>
  <c r="Q15" i="2"/>
  <c r="S15" i="2"/>
  <c r="W15" i="2"/>
  <c r="Y15" i="2"/>
  <c r="AA15" i="2"/>
  <c r="AC15" i="2" s="1"/>
  <c r="M16" i="2" a="1"/>
  <c r="M16" i="2" s="1"/>
  <c r="AB16" i="2" s="1"/>
  <c r="N16" i="2"/>
  <c r="O16" i="2"/>
  <c r="P16" i="2"/>
  <c r="Q16" i="2"/>
  <c r="S16" i="2"/>
  <c r="W16" i="2"/>
  <c r="Y16" i="2"/>
  <c r="AA16" i="2"/>
  <c r="AC16" i="2" s="1"/>
  <c r="M17" i="2" a="1"/>
  <c r="M17" i="2" s="1"/>
  <c r="N17" i="2"/>
  <c r="O17" i="2"/>
  <c r="P17" i="2"/>
  <c r="Q17" i="2"/>
  <c r="S17" i="2"/>
  <c r="W17" i="2"/>
  <c r="Y17" i="2"/>
  <c r="AA17" i="2"/>
  <c r="AC17" i="2" s="1"/>
  <c r="M18" i="2" a="1"/>
  <c r="M18" i="2" s="1"/>
  <c r="N18" i="2"/>
  <c r="O18" i="2"/>
  <c r="P18" i="2"/>
  <c r="Q18" i="2"/>
  <c r="S18" i="2"/>
  <c r="W18" i="2"/>
  <c r="Y18" i="2"/>
  <c r="AA18" i="2"/>
  <c r="AC18" i="2" s="1"/>
  <c r="M19" i="2" a="1"/>
  <c r="M19" i="2" s="1"/>
  <c r="AB19" i="2" s="1"/>
  <c r="N19" i="2"/>
  <c r="O19" i="2"/>
  <c r="P19" i="2"/>
  <c r="Q19" i="2"/>
  <c r="S19" i="2"/>
  <c r="W19" i="2"/>
  <c r="Y19" i="2"/>
  <c r="AA19" i="2"/>
  <c r="AC19" i="2" s="1"/>
  <c r="M20" i="2" a="1"/>
  <c r="M20" i="2" s="1"/>
  <c r="N20" i="2"/>
  <c r="O20" i="2"/>
  <c r="P20" i="2"/>
  <c r="Q20" i="2"/>
  <c r="S20" i="2"/>
  <c r="W20" i="2"/>
  <c r="Y20" i="2"/>
  <c r="AA20" i="2"/>
  <c r="AC20" i="2" s="1"/>
  <c r="M21" i="2" a="1"/>
  <c r="M21" i="2" s="1"/>
  <c r="N21" i="2"/>
  <c r="O21" i="2"/>
  <c r="P21" i="2"/>
  <c r="Q21" i="2"/>
  <c r="S21" i="2"/>
  <c r="W21" i="2"/>
  <c r="Y21" i="2"/>
  <c r="AA21" i="2"/>
  <c r="AC21" i="2" s="1"/>
  <c r="M22" i="2" a="1"/>
  <c r="M22" i="2" s="1"/>
  <c r="N22" i="2"/>
  <c r="O22" i="2"/>
  <c r="P22" i="2"/>
  <c r="Q22" i="2"/>
  <c r="S22" i="2"/>
  <c r="W22" i="2"/>
  <c r="Y22" i="2"/>
  <c r="AA22" i="2"/>
  <c r="AC22" i="2" s="1"/>
  <c r="M23" i="2" a="1"/>
  <c r="M23" i="2" s="1"/>
  <c r="N23" i="2"/>
  <c r="O23" i="2"/>
  <c r="P23" i="2"/>
  <c r="Q23" i="2"/>
  <c r="S23" i="2"/>
  <c r="W23" i="2"/>
  <c r="Y23" i="2"/>
  <c r="AA23" i="2"/>
  <c r="AC23" i="2" s="1"/>
  <c r="M24" i="2" a="1"/>
  <c r="M24" i="2" s="1"/>
  <c r="N24" i="2"/>
  <c r="O24" i="2"/>
  <c r="P24" i="2"/>
  <c r="Q24" i="2"/>
  <c r="S24" i="2"/>
  <c r="W24" i="2"/>
  <c r="Y24" i="2"/>
  <c r="AA24" i="2"/>
  <c r="AC24" i="2" s="1"/>
  <c r="M25" i="2" a="1"/>
  <c r="M25" i="2" s="1"/>
  <c r="N25" i="2"/>
  <c r="O25" i="2"/>
  <c r="P25" i="2"/>
  <c r="Q25" i="2"/>
  <c r="S25" i="2"/>
  <c r="W25" i="2"/>
  <c r="Y25" i="2"/>
  <c r="AA25" i="2"/>
  <c r="AC25" i="2" s="1"/>
  <c r="M26" i="2" a="1"/>
  <c r="M26" i="2" s="1"/>
  <c r="N26" i="2"/>
  <c r="O26" i="2"/>
  <c r="P26" i="2"/>
  <c r="Q26" i="2"/>
  <c r="S26" i="2"/>
  <c r="W26" i="2"/>
  <c r="Y26" i="2"/>
  <c r="AA26" i="2"/>
  <c r="AC26" i="2" s="1"/>
  <c r="M27" i="2" a="1"/>
  <c r="M27" i="2" s="1"/>
  <c r="N27" i="2"/>
  <c r="O27" i="2"/>
  <c r="P27" i="2"/>
  <c r="Q27" i="2"/>
  <c r="S27" i="2"/>
  <c r="X27" i="2" s="1"/>
  <c r="W27" i="2"/>
  <c r="Y27" i="2"/>
  <c r="AA27" i="2"/>
  <c r="AC27" i="2" s="1"/>
  <c r="M28" i="2" a="1"/>
  <c r="M28" i="2" s="1"/>
  <c r="N28" i="2"/>
  <c r="O28" i="2"/>
  <c r="P28" i="2"/>
  <c r="Q28" i="2"/>
  <c r="S28" i="2"/>
  <c r="V28" i="2" s="1"/>
  <c r="W28" i="2"/>
  <c r="Y28" i="2"/>
  <c r="AA28" i="2"/>
  <c r="AC28" i="2" s="1"/>
  <c r="M29" i="2" a="1"/>
  <c r="M29" i="2" s="1"/>
  <c r="N29" i="2"/>
  <c r="O29" i="2"/>
  <c r="P29" i="2"/>
  <c r="Q29" i="2"/>
  <c r="S29" i="2"/>
  <c r="X29" i="2" s="1"/>
  <c r="W29" i="2"/>
  <c r="Y29" i="2"/>
  <c r="AA29" i="2"/>
  <c r="AC29" i="2" s="1"/>
  <c r="M30" i="2" a="1"/>
  <c r="M30" i="2" s="1"/>
  <c r="AB30" i="2" s="1"/>
  <c r="N30" i="2"/>
  <c r="O30" i="2"/>
  <c r="P30" i="2"/>
  <c r="Q30" i="2"/>
  <c r="S30" i="2"/>
  <c r="V30" i="2" s="1"/>
  <c r="W30" i="2"/>
  <c r="Y30" i="2"/>
  <c r="AA30" i="2"/>
  <c r="AC30" i="2" s="1"/>
  <c r="M31" i="2" a="1"/>
  <c r="M31" i="2" s="1"/>
  <c r="N31" i="2"/>
  <c r="O31" i="2"/>
  <c r="P31" i="2"/>
  <c r="Q31" i="2"/>
  <c r="S31" i="2"/>
  <c r="X31" i="2" s="1"/>
  <c r="W31" i="2"/>
  <c r="Y31" i="2"/>
  <c r="AA31" i="2"/>
  <c r="AC31" i="2" s="1"/>
  <c r="M32" i="2" a="1"/>
  <c r="M32" i="2" s="1"/>
  <c r="N32" i="2"/>
  <c r="O32" i="2"/>
  <c r="P32" i="2"/>
  <c r="Q32" i="2"/>
  <c r="S32" i="2"/>
  <c r="V32" i="2" s="1"/>
  <c r="W32" i="2"/>
  <c r="Y32" i="2"/>
  <c r="AA32" i="2"/>
  <c r="AC32" i="2" s="1"/>
  <c r="M33" i="2" a="1"/>
  <c r="M33" i="2" s="1"/>
  <c r="N33" i="2"/>
  <c r="O33" i="2"/>
  <c r="P33" i="2"/>
  <c r="Q33" i="2"/>
  <c r="S33" i="2"/>
  <c r="X33" i="2" s="1"/>
  <c r="W33" i="2"/>
  <c r="Y33" i="2"/>
  <c r="AA33" i="2"/>
  <c r="AC33" i="2" s="1"/>
  <c r="M34" i="2" a="1"/>
  <c r="M34" i="2" s="1"/>
  <c r="N34" i="2"/>
  <c r="O34" i="2"/>
  <c r="P34" i="2"/>
  <c r="Q34" i="2"/>
  <c r="S34" i="2"/>
  <c r="V34" i="2" s="1"/>
  <c r="W34" i="2"/>
  <c r="Y34" i="2"/>
  <c r="AA34" i="2"/>
  <c r="AC34" i="2"/>
  <c r="M35" i="2" a="1"/>
  <c r="M35" i="2" s="1"/>
  <c r="N35" i="2"/>
  <c r="O35" i="2"/>
  <c r="P35" i="2"/>
  <c r="Q35" i="2"/>
  <c r="S35" i="2"/>
  <c r="X35" i="2" s="1"/>
  <c r="W35" i="2"/>
  <c r="Y35" i="2"/>
  <c r="AA35" i="2"/>
  <c r="AC35" i="2" s="1"/>
  <c r="M36" i="2" a="1"/>
  <c r="M36" i="2" s="1"/>
  <c r="AB36" i="2" s="1"/>
  <c r="N36" i="2"/>
  <c r="O36" i="2"/>
  <c r="P36" i="2"/>
  <c r="Q36" i="2"/>
  <c r="S36" i="2"/>
  <c r="V36" i="2" s="1"/>
  <c r="W36" i="2"/>
  <c r="Y36" i="2"/>
  <c r="AA36" i="2"/>
  <c r="AC36" i="2" s="1"/>
  <c r="M37" i="2" a="1"/>
  <c r="M37" i="2" s="1"/>
  <c r="N37" i="2"/>
  <c r="AB37" i="2" s="1"/>
  <c r="O37" i="2"/>
  <c r="P37" i="2"/>
  <c r="Q37" i="2"/>
  <c r="S37" i="2"/>
  <c r="X37" i="2" s="1"/>
  <c r="W37" i="2"/>
  <c r="Y37" i="2"/>
  <c r="AA37" i="2"/>
  <c r="AC37" i="2" s="1"/>
  <c r="M38" i="2" a="1"/>
  <c r="M38" i="2" s="1"/>
  <c r="N38" i="2"/>
  <c r="O38" i="2"/>
  <c r="P38" i="2"/>
  <c r="Q38" i="2"/>
  <c r="S38" i="2"/>
  <c r="V38" i="2" s="1"/>
  <c r="W38" i="2"/>
  <c r="Y38" i="2"/>
  <c r="AA38" i="2"/>
  <c r="AC38" i="2" s="1"/>
  <c r="M39" i="2" a="1"/>
  <c r="M39" i="2" s="1"/>
  <c r="N39" i="2"/>
  <c r="AB39" i="2" s="1"/>
  <c r="O39" i="2"/>
  <c r="P39" i="2"/>
  <c r="Q39" i="2"/>
  <c r="S39" i="2"/>
  <c r="X39" i="2" s="1"/>
  <c r="W39" i="2"/>
  <c r="Y39" i="2"/>
  <c r="AA39" i="2"/>
  <c r="AC39" i="2" s="1"/>
  <c r="M40" i="2" a="1"/>
  <c r="M40" i="2" s="1"/>
  <c r="N40" i="2"/>
  <c r="O40" i="2"/>
  <c r="P40" i="2"/>
  <c r="Q40" i="2"/>
  <c r="S40" i="2"/>
  <c r="V40" i="2" s="1"/>
  <c r="W40" i="2"/>
  <c r="Y40" i="2"/>
  <c r="AA40" i="2"/>
  <c r="AC40" i="2" s="1"/>
  <c r="M41" i="2" a="1"/>
  <c r="M41" i="2" s="1"/>
  <c r="N41" i="2"/>
  <c r="O41" i="2"/>
  <c r="P41" i="2"/>
  <c r="Q41" i="2"/>
  <c r="S41" i="2"/>
  <c r="X41" i="2" s="1"/>
  <c r="W41" i="2"/>
  <c r="Y41" i="2"/>
  <c r="AA41" i="2"/>
  <c r="AC41" i="2" s="1"/>
  <c r="M42" i="2" a="1"/>
  <c r="M42" i="2" s="1"/>
  <c r="N42" i="2"/>
  <c r="O42" i="2"/>
  <c r="P42" i="2"/>
  <c r="Q42" i="2"/>
  <c r="S42" i="2"/>
  <c r="V42" i="2" s="1"/>
  <c r="W42" i="2"/>
  <c r="Y42" i="2"/>
  <c r="AA42" i="2"/>
  <c r="AC42" i="2" s="1"/>
  <c r="M43" i="2" a="1"/>
  <c r="M43" i="2" s="1"/>
  <c r="N43" i="2"/>
  <c r="O43" i="2"/>
  <c r="P43" i="2"/>
  <c r="Q43" i="2"/>
  <c r="S43" i="2"/>
  <c r="X43" i="2" s="1"/>
  <c r="W43" i="2"/>
  <c r="Y43" i="2"/>
  <c r="AA43" i="2"/>
  <c r="AC43" i="2" s="1"/>
  <c r="M44" i="2" a="1"/>
  <c r="M44" i="2" s="1"/>
  <c r="N44" i="2"/>
  <c r="O44" i="2"/>
  <c r="P44" i="2"/>
  <c r="Q44" i="2"/>
  <c r="S44" i="2"/>
  <c r="V44" i="2" s="1"/>
  <c r="W44" i="2"/>
  <c r="Y44" i="2"/>
  <c r="AA44" i="2"/>
  <c r="AC44" i="2" s="1"/>
  <c r="M45" i="2" a="1"/>
  <c r="M45" i="2" s="1"/>
  <c r="N45" i="2"/>
  <c r="O45" i="2"/>
  <c r="P45" i="2"/>
  <c r="Q45" i="2"/>
  <c r="S45" i="2"/>
  <c r="X45" i="2" s="1"/>
  <c r="W45" i="2"/>
  <c r="Y45" i="2"/>
  <c r="AA45" i="2"/>
  <c r="AC45" i="2" s="1"/>
  <c r="M46" i="2" a="1"/>
  <c r="M46" i="2" s="1"/>
  <c r="N46" i="2"/>
  <c r="O46" i="2"/>
  <c r="P46" i="2"/>
  <c r="Q46" i="2"/>
  <c r="S46" i="2"/>
  <c r="V46" i="2" s="1"/>
  <c r="W46" i="2"/>
  <c r="Y46" i="2"/>
  <c r="AA46" i="2"/>
  <c r="AC46" i="2" s="1"/>
  <c r="M47" i="2" a="1"/>
  <c r="M47" i="2" s="1"/>
  <c r="N47" i="2"/>
  <c r="O47" i="2"/>
  <c r="P47" i="2"/>
  <c r="Q47" i="2"/>
  <c r="S47" i="2"/>
  <c r="X47" i="2" s="1"/>
  <c r="W47" i="2"/>
  <c r="Y47" i="2"/>
  <c r="AA47" i="2"/>
  <c r="AC47" i="2" s="1"/>
  <c r="M48" i="2" a="1"/>
  <c r="M48" i="2" s="1"/>
  <c r="N48" i="2"/>
  <c r="O48" i="2"/>
  <c r="P48" i="2"/>
  <c r="Q48" i="2"/>
  <c r="S48" i="2"/>
  <c r="V48" i="2" s="1"/>
  <c r="W48" i="2"/>
  <c r="Y48" i="2"/>
  <c r="AA48" i="2"/>
  <c r="AC48" i="2" s="1"/>
  <c r="M49" i="2" a="1"/>
  <c r="M49" i="2" s="1"/>
  <c r="N49" i="2"/>
  <c r="O49" i="2"/>
  <c r="P49" i="2"/>
  <c r="Q49" i="2"/>
  <c r="S49" i="2"/>
  <c r="X49" i="2" s="1"/>
  <c r="W49" i="2"/>
  <c r="Y49" i="2"/>
  <c r="AA49" i="2"/>
  <c r="AC49" i="2" s="1"/>
  <c r="M50" i="2" a="1"/>
  <c r="M50" i="2" s="1"/>
  <c r="N50" i="2"/>
  <c r="O50" i="2"/>
  <c r="P50" i="2"/>
  <c r="Q50" i="2"/>
  <c r="S50" i="2"/>
  <c r="V50" i="2" s="1"/>
  <c r="W50" i="2"/>
  <c r="Y50" i="2"/>
  <c r="AA50" i="2"/>
  <c r="AC50" i="2" s="1"/>
  <c r="M51" i="2" a="1"/>
  <c r="M51" i="2" s="1"/>
  <c r="N51" i="2"/>
  <c r="O51" i="2"/>
  <c r="P51" i="2"/>
  <c r="Q51" i="2"/>
  <c r="S51" i="2"/>
  <c r="V51" i="2" s="1"/>
  <c r="W51" i="2"/>
  <c r="Y51" i="2"/>
  <c r="AA51" i="2"/>
  <c r="AC51" i="2" s="1"/>
  <c r="M52" i="2" a="1"/>
  <c r="M52" i="2" s="1"/>
  <c r="N52" i="2"/>
  <c r="O52" i="2"/>
  <c r="P52" i="2"/>
  <c r="Q52" i="2"/>
  <c r="S52" i="2"/>
  <c r="V52" i="2" s="1"/>
  <c r="W52" i="2"/>
  <c r="Y52" i="2"/>
  <c r="AA52" i="2"/>
  <c r="AC52" i="2" s="1"/>
  <c r="M53" i="2" a="1"/>
  <c r="M53" i="2" s="1"/>
  <c r="N53" i="2"/>
  <c r="O53" i="2"/>
  <c r="P53" i="2"/>
  <c r="Q53" i="2"/>
  <c r="S53" i="2"/>
  <c r="V53" i="2" s="1"/>
  <c r="W53" i="2"/>
  <c r="Y53" i="2"/>
  <c r="AA53" i="2"/>
  <c r="AC53" i="2" s="1"/>
  <c r="M54" i="2" a="1"/>
  <c r="M54" i="2" s="1"/>
  <c r="N54" i="2"/>
  <c r="O54" i="2"/>
  <c r="P54" i="2"/>
  <c r="Q54" i="2"/>
  <c r="S54" i="2"/>
  <c r="X54" i="2" s="1"/>
  <c r="W54" i="2"/>
  <c r="Y54" i="2"/>
  <c r="AA54" i="2"/>
  <c r="AC54" i="2" s="1"/>
  <c r="M55" i="2" a="1"/>
  <c r="M55" i="2" s="1"/>
  <c r="N55" i="2"/>
  <c r="O55" i="2"/>
  <c r="P55" i="2"/>
  <c r="Q55" i="2"/>
  <c r="S55" i="2"/>
  <c r="X55" i="2" s="1"/>
  <c r="W55" i="2"/>
  <c r="Y55" i="2"/>
  <c r="AA55" i="2"/>
  <c r="AC55" i="2"/>
  <c r="M56" i="2" a="1"/>
  <c r="M56" i="2" s="1"/>
  <c r="N56" i="2"/>
  <c r="O56" i="2"/>
  <c r="P56" i="2"/>
  <c r="Q56" i="2"/>
  <c r="S56" i="2"/>
  <c r="X56" i="2" s="1"/>
  <c r="W56" i="2"/>
  <c r="Y56" i="2"/>
  <c r="AA56" i="2"/>
  <c r="AC56" i="2" s="1"/>
  <c r="M57" i="2" a="1"/>
  <c r="M57" i="2" s="1"/>
  <c r="N57" i="2"/>
  <c r="O57" i="2"/>
  <c r="P57" i="2"/>
  <c r="Q57" i="2"/>
  <c r="S57" i="2"/>
  <c r="X57" i="2" s="1"/>
  <c r="W57" i="2"/>
  <c r="Y57" i="2"/>
  <c r="AA57" i="2"/>
  <c r="AC57" i="2" s="1"/>
  <c r="M58" i="2" a="1"/>
  <c r="M58" i="2" s="1"/>
  <c r="N58" i="2"/>
  <c r="O58" i="2"/>
  <c r="P58" i="2"/>
  <c r="Q58" i="2"/>
  <c r="S58" i="2"/>
  <c r="V58" i="2" s="1"/>
  <c r="W58" i="2"/>
  <c r="Y58" i="2"/>
  <c r="AA58" i="2"/>
  <c r="AC58" i="2" s="1"/>
  <c r="AB29" i="2" l="1"/>
  <c r="AB56" i="2"/>
  <c r="AB46" i="2"/>
  <c r="AB22" i="2"/>
  <c r="AB21" i="2"/>
  <c r="AB12" i="2"/>
  <c r="AB24" i="2"/>
  <c r="AB17" i="2"/>
  <c r="AB11" i="2"/>
  <c r="V55" i="2"/>
  <c r="V56" i="2"/>
  <c r="R8" i="6"/>
  <c r="S8" i="6" s="1"/>
  <c r="T8" i="6" s="1"/>
  <c r="U8" i="6" s="1"/>
  <c r="V8" i="6" s="1"/>
  <c r="W8" i="6" s="1"/>
  <c r="X8" i="6" s="1"/>
  <c r="R9" i="6" s="1"/>
  <c r="S9" i="6" s="1"/>
  <c r="T9" i="6" s="1"/>
  <c r="U9" i="6" s="1"/>
  <c r="V9" i="6" s="1"/>
  <c r="W9" i="6" s="1"/>
  <c r="X9" i="6" s="1"/>
  <c r="R10" i="6" s="1"/>
  <c r="S10" i="6" s="1"/>
  <c r="T10" i="6" s="1"/>
  <c r="U10" i="6" s="1"/>
  <c r="V10" i="6" s="1"/>
  <c r="W10" i="6" s="1"/>
  <c r="X10" i="6" s="1"/>
  <c r="R11" i="6" s="1"/>
  <c r="S11" i="6" s="1"/>
  <c r="T11" i="6" s="1"/>
  <c r="U11" i="6" s="1"/>
  <c r="V11" i="6" s="1"/>
  <c r="W11" i="6" s="1"/>
  <c r="X11" i="6" s="1"/>
  <c r="R12" i="6" s="1"/>
  <c r="S12" i="6" s="1"/>
  <c r="T12" i="6" s="1"/>
  <c r="U12" i="6" s="1"/>
  <c r="V12" i="6" s="1"/>
  <c r="W12" i="6" s="1"/>
  <c r="X12" i="6" s="1"/>
  <c r="R13" i="6" s="1"/>
  <c r="S13" i="6" s="1"/>
  <c r="T13" i="6" s="1"/>
  <c r="U13" i="6" s="1"/>
  <c r="V13" i="6" s="1"/>
  <c r="W13" i="6" s="1"/>
  <c r="X13" i="6" s="1"/>
  <c r="B15" i="6"/>
  <c r="X53" i="2"/>
  <c r="AB49" i="2"/>
  <c r="AB23" i="2"/>
  <c r="AB10" i="2"/>
  <c r="AB57" i="2"/>
  <c r="AB53" i="2"/>
  <c r="AB50" i="2"/>
  <c r="AB44" i="2"/>
  <c r="AB41" i="2"/>
  <c r="AB38" i="2"/>
  <c r="AB31" i="2"/>
  <c r="AB28" i="2"/>
  <c r="AB25" i="2"/>
  <c r="AB54" i="2"/>
  <c r="AB58" i="2"/>
  <c r="AB52" i="2"/>
  <c r="V57" i="2"/>
  <c r="AB55" i="2"/>
  <c r="V54" i="2"/>
  <c r="V49" i="2"/>
  <c r="AB43" i="2"/>
  <c r="AB51" i="2"/>
  <c r="AB48" i="2"/>
  <c r="AB45" i="2"/>
  <c r="AB40" i="2"/>
  <c r="AB32" i="2"/>
  <c r="AB14" i="2"/>
  <c r="AB9" i="2"/>
  <c r="AB47" i="2"/>
  <c r="AB42" i="2"/>
  <c r="AB34" i="2"/>
  <c r="AB33" i="2"/>
  <c r="AB26" i="2"/>
  <c r="AB20" i="2"/>
  <c r="AB18" i="2"/>
  <c r="AB13" i="2"/>
  <c r="X52" i="2"/>
  <c r="AB35" i="2"/>
  <c r="AB27" i="2"/>
  <c r="AB15" i="2"/>
  <c r="X51" i="2"/>
  <c r="X58" i="2"/>
  <c r="X50" i="2"/>
  <c r="V24" i="2"/>
  <c r="X24" i="2"/>
  <c r="X19" i="2"/>
  <c r="V19" i="2"/>
  <c r="V16" i="2"/>
  <c r="X16" i="2"/>
  <c r="X11" i="2"/>
  <c r="V11" i="2"/>
  <c r="V8" i="2"/>
  <c r="X8" i="2"/>
  <c r="X25" i="2"/>
  <c r="V25" i="2"/>
  <c r="V22" i="2"/>
  <c r="X22" i="2"/>
  <c r="X17" i="2"/>
  <c r="V17" i="2"/>
  <c r="V14" i="2"/>
  <c r="X14" i="2"/>
  <c r="X9" i="2"/>
  <c r="V9" i="2"/>
  <c r="X48" i="2"/>
  <c r="X46" i="2"/>
  <c r="X44" i="2"/>
  <c r="X42" i="2"/>
  <c r="X40" i="2"/>
  <c r="X38" i="2"/>
  <c r="X36" i="2"/>
  <c r="X34" i="2"/>
  <c r="X32" i="2"/>
  <c r="X30" i="2"/>
  <c r="X28" i="2"/>
  <c r="X23" i="2"/>
  <c r="V23" i="2"/>
  <c r="V20" i="2"/>
  <c r="X20" i="2"/>
  <c r="X15" i="2"/>
  <c r="V15" i="2"/>
  <c r="V12" i="2"/>
  <c r="X12" i="2"/>
  <c r="V47" i="2"/>
  <c r="V45" i="2"/>
  <c r="V43" i="2"/>
  <c r="V41" i="2"/>
  <c r="V39" i="2"/>
  <c r="V37" i="2"/>
  <c r="V35" i="2"/>
  <c r="V33" i="2"/>
  <c r="V31" i="2"/>
  <c r="V29" i="2"/>
  <c r="V27" i="2"/>
  <c r="V26" i="2"/>
  <c r="X26" i="2"/>
  <c r="X21" i="2"/>
  <c r="V21" i="2"/>
  <c r="V18" i="2"/>
  <c r="X18" i="2"/>
  <c r="X13" i="2"/>
  <c r="V13" i="2"/>
  <c r="V10" i="2"/>
  <c r="X10" i="2"/>
  <c r="N7" i="2"/>
  <c r="O7" i="2"/>
  <c r="Y6" i="2"/>
  <c r="W6" i="2"/>
  <c r="J15" i="6" l="1"/>
  <c r="B17" i="6"/>
  <c r="C17" i="6" s="1"/>
  <c r="D17" i="6" s="1"/>
  <c r="E17" i="6" s="1"/>
  <c r="F17" i="6" s="1"/>
  <c r="G17" i="6" s="1"/>
  <c r="H17" i="6" s="1"/>
  <c r="B18" i="6" s="1"/>
  <c r="C18" i="6" s="1"/>
  <c r="D18" i="6" s="1"/>
  <c r="E18" i="6" s="1"/>
  <c r="F18" i="6" s="1"/>
  <c r="G18" i="6" s="1"/>
  <c r="H18" i="6" s="1"/>
  <c r="B19" i="6" s="1"/>
  <c r="C19" i="6" s="1"/>
  <c r="D19" i="6" s="1"/>
  <c r="E19" i="6" s="1"/>
  <c r="F19" i="6" s="1"/>
  <c r="G19" i="6" s="1"/>
  <c r="H19" i="6" s="1"/>
  <c r="B20" i="6" s="1"/>
  <c r="C20" i="6" s="1"/>
  <c r="D20" i="6" s="1"/>
  <c r="E20" i="6" s="1"/>
  <c r="F20" i="6" s="1"/>
  <c r="G20" i="6" s="1"/>
  <c r="H20" i="6" s="1"/>
  <c r="B21" i="6" s="1"/>
  <c r="C21" i="6" s="1"/>
  <c r="D21" i="6" s="1"/>
  <c r="E21" i="6" s="1"/>
  <c r="F21" i="6" s="1"/>
  <c r="G21" i="6" s="1"/>
  <c r="H21" i="6" s="1"/>
  <c r="B22" i="6" s="1"/>
  <c r="C22" i="6" s="1"/>
  <c r="D22" i="6" s="1"/>
  <c r="E22" i="6" s="1"/>
  <c r="F22" i="6" s="1"/>
  <c r="G22" i="6" s="1"/>
  <c r="H22" i="6" s="1"/>
  <c r="P7" i="2"/>
  <c r="AB7" i="2"/>
  <c r="Q7" i="2"/>
  <c r="S7" i="2" s="1"/>
  <c r="M6" i="2" a="1"/>
  <c r="M6" i="2" s="1"/>
  <c r="N6" i="2" s="1"/>
  <c r="P6" i="2" s="1"/>
  <c r="J17" i="6" l="1"/>
  <c r="K17" i="6" s="1"/>
  <c r="L17" i="6" s="1"/>
  <c r="M17" i="6" s="1"/>
  <c r="N17" i="6" s="1"/>
  <c r="O17" i="6" s="1"/>
  <c r="P17" i="6" s="1"/>
  <c r="J18" i="6" s="1"/>
  <c r="K18" i="6" s="1"/>
  <c r="L18" i="6" s="1"/>
  <c r="M18" i="6" s="1"/>
  <c r="N18" i="6" s="1"/>
  <c r="O18" i="6" s="1"/>
  <c r="P18" i="6" s="1"/>
  <c r="J19" i="6" s="1"/>
  <c r="K19" i="6" s="1"/>
  <c r="L19" i="6" s="1"/>
  <c r="M19" i="6" s="1"/>
  <c r="N19" i="6" s="1"/>
  <c r="O19" i="6" s="1"/>
  <c r="P19" i="6" s="1"/>
  <c r="J20" i="6" s="1"/>
  <c r="K20" i="6" s="1"/>
  <c r="L20" i="6" s="1"/>
  <c r="M20" i="6" s="1"/>
  <c r="N20" i="6" s="1"/>
  <c r="O20" i="6" s="1"/>
  <c r="P20" i="6" s="1"/>
  <c r="J21" i="6" s="1"/>
  <c r="K21" i="6" s="1"/>
  <c r="L21" i="6" s="1"/>
  <c r="M21" i="6" s="1"/>
  <c r="N21" i="6" s="1"/>
  <c r="O21" i="6" s="1"/>
  <c r="P21" i="6" s="1"/>
  <c r="J22" i="6" s="1"/>
  <c r="K22" i="6" s="1"/>
  <c r="L22" i="6" s="1"/>
  <c r="M22" i="6" s="1"/>
  <c r="N22" i="6" s="1"/>
  <c r="O22" i="6" s="1"/>
  <c r="P22" i="6" s="1"/>
  <c r="R15" i="6"/>
  <c r="V7" i="2"/>
  <c r="X7" i="2" s="1"/>
  <c r="O6" i="2"/>
  <c r="Q6" i="2"/>
  <c r="AA6" i="2"/>
  <c r="AC6" i="2" s="1"/>
  <c r="X34" i="5"/>
  <c r="W34" i="5"/>
  <c r="V34" i="5"/>
  <c r="U34" i="5"/>
  <c r="T34" i="5"/>
  <c r="S34" i="5"/>
  <c r="R34" i="5"/>
  <c r="P34" i="5"/>
  <c r="O34" i="5"/>
  <c r="N34" i="5"/>
  <c r="M34" i="5"/>
  <c r="L34" i="5"/>
  <c r="K34" i="5"/>
  <c r="J34" i="5"/>
  <c r="H34" i="5"/>
  <c r="G34" i="5"/>
  <c r="F34" i="5"/>
  <c r="E34" i="5"/>
  <c r="D34" i="5"/>
  <c r="C34" i="5"/>
  <c r="B34" i="5"/>
  <c r="X25" i="5"/>
  <c r="W25" i="5"/>
  <c r="V25" i="5"/>
  <c r="U25" i="5"/>
  <c r="T25" i="5"/>
  <c r="S25" i="5"/>
  <c r="R25" i="5"/>
  <c r="P25" i="5"/>
  <c r="O25" i="5"/>
  <c r="N25" i="5"/>
  <c r="M25" i="5"/>
  <c r="L25" i="5"/>
  <c r="K25" i="5"/>
  <c r="J25" i="5"/>
  <c r="H25" i="5"/>
  <c r="G25" i="5"/>
  <c r="F25" i="5"/>
  <c r="E25" i="5"/>
  <c r="D25" i="5"/>
  <c r="C25" i="5"/>
  <c r="B25" i="5"/>
  <c r="X16" i="5"/>
  <c r="W16" i="5"/>
  <c r="V16" i="5"/>
  <c r="U16" i="5"/>
  <c r="T16" i="5"/>
  <c r="S16" i="5"/>
  <c r="R16" i="5"/>
  <c r="P16" i="5"/>
  <c r="O16" i="5"/>
  <c r="N16" i="5"/>
  <c r="M16" i="5"/>
  <c r="L16" i="5"/>
  <c r="K16" i="5"/>
  <c r="J16" i="5"/>
  <c r="H16" i="5"/>
  <c r="G16" i="5"/>
  <c r="F16" i="5"/>
  <c r="E16" i="5"/>
  <c r="D16" i="5"/>
  <c r="C16" i="5"/>
  <c r="B16" i="5"/>
  <c r="X7" i="5"/>
  <c r="W7" i="5"/>
  <c r="V7" i="5"/>
  <c r="U7" i="5"/>
  <c r="T7" i="5"/>
  <c r="S7" i="5"/>
  <c r="R7" i="5"/>
  <c r="P7" i="5"/>
  <c r="O7" i="5"/>
  <c r="N7" i="5"/>
  <c r="M7" i="5"/>
  <c r="L7" i="5"/>
  <c r="K7" i="5"/>
  <c r="J7" i="5"/>
  <c r="H7" i="5"/>
  <c r="G7" i="5"/>
  <c r="F7" i="5"/>
  <c r="E7" i="5"/>
  <c r="D7" i="5"/>
  <c r="C7" i="5"/>
  <c r="B7" i="5"/>
  <c r="B6" i="5"/>
  <c r="J6" i="5" s="1"/>
  <c r="B3" i="5"/>
  <c r="B24" i="6" l="1"/>
  <c r="R17" i="6"/>
  <c r="S17" i="6" s="1"/>
  <c r="T17" i="6" s="1"/>
  <c r="U17" i="6" s="1"/>
  <c r="V17" i="6" s="1"/>
  <c r="W17" i="6" s="1"/>
  <c r="X17" i="6" s="1"/>
  <c r="R18" i="6" s="1"/>
  <c r="S18" i="6" s="1"/>
  <c r="T18" i="6" s="1"/>
  <c r="U18" i="6" s="1"/>
  <c r="V18" i="6" s="1"/>
  <c r="W18" i="6" s="1"/>
  <c r="X18" i="6" s="1"/>
  <c r="R19" i="6" s="1"/>
  <c r="S19" i="6" s="1"/>
  <c r="T19" i="6" s="1"/>
  <c r="U19" i="6" s="1"/>
  <c r="V19" i="6" s="1"/>
  <c r="W19" i="6" s="1"/>
  <c r="X19" i="6" s="1"/>
  <c r="R20" i="6" s="1"/>
  <c r="S20" i="6" s="1"/>
  <c r="T20" i="6" s="1"/>
  <c r="U20" i="6" s="1"/>
  <c r="V20" i="6" s="1"/>
  <c r="W20" i="6" s="1"/>
  <c r="X20" i="6" s="1"/>
  <c r="R21" i="6" s="1"/>
  <c r="S21" i="6" s="1"/>
  <c r="T21" i="6" s="1"/>
  <c r="U21" i="6" s="1"/>
  <c r="V21" i="6" s="1"/>
  <c r="W21" i="6" s="1"/>
  <c r="X21" i="6" s="1"/>
  <c r="R22" i="6" s="1"/>
  <c r="S22" i="6" s="1"/>
  <c r="T22" i="6" s="1"/>
  <c r="U22" i="6" s="1"/>
  <c r="V22" i="6" s="1"/>
  <c r="W22" i="6" s="1"/>
  <c r="X22" i="6" s="1"/>
  <c r="S6" i="2"/>
  <c r="AB6" i="2"/>
  <c r="J8" i="5"/>
  <c r="K8" i="5" s="1"/>
  <c r="L8" i="5" s="1"/>
  <c r="M8" i="5" s="1"/>
  <c r="N8" i="5" s="1"/>
  <c r="O8" i="5" s="1"/>
  <c r="P8" i="5" s="1"/>
  <c r="J9" i="5" s="1"/>
  <c r="K9" i="5" s="1"/>
  <c r="L9" i="5" s="1"/>
  <c r="M9" i="5" s="1"/>
  <c r="N9" i="5" s="1"/>
  <c r="O9" i="5" s="1"/>
  <c r="P9" i="5" s="1"/>
  <c r="J10" i="5" s="1"/>
  <c r="K10" i="5" s="1"/>
  <c r="L10" i="5" s="1"/>
  <c r="M10" i="5" s="1"/>
  <c r="N10" i="5" s="1"/>
  <c r="O10" i="5" s="1"/>
  <c r="P10" i="5" s="1"/>
  <c r="J11" i="5" s="1"/>
  <c r="K11" i="5" s="1"/>
  <c r="L11" i="5" s="1"/>
  <c r="M11" i="5" s="1"/>
  <c r="N11" i="5" s="1"/>
  <c r="O11" i="5" s="1"/>
  <c r="P11" i="5" s="1"/>
  <c r="J12" i="5" s="1"/>
  <c r="K12" i="5" s="1"/>
  <c r="L12" i="5" s="1"/>
  <c r="M12" i="5" s="1"/>
  <c r="N12" i="5" s="1"/>
  <c r="O12" i="5" s="1"/>
  <c r="P12" i="5" s="1"/>
  <c r="J13" i="5" s="1"/>
  <c r="K13" i="5" s="1"/>
  <c r="L13" i="5" s="1"/>
  <c r="M13" i="5" s="1"/>
  <c r="N13" i="5" s="1"/>
  <c r="O13" i="5" s="1"/>
  <c r="P13" i="5" s="1"/>
  <c r="R6" i="5"/>
  <c r="B8" i="5"/>
  <c r="C8" i="5" s="1"/>
  <c r="D8" i="5" s="1"/>
  <c r="E8" i="5" s="1"/>
  <c r="F8" i="5" s="1"/>
  <c r="G8" i="5" s="1"/>
  <c r="H8" i="5" s="1"/>
  <c r="B9" i="5" s="1"/>
  <c r="C9" i="5" s="1"/>
  <c r="D9" i="5" s="1"/>
  <c r="E9" i="5" s="1"/>
  <c r="F9" i="5" s="1"/>
  <c r="G9" i="5" s="1"/>
  <c r="H9" i="5" s="1"/>
  <c r="B10" i="5" s="1"/>
  <c r="C10" i="5" s="1"/>
  <c r="D10" i="5" s="1"/>
  <c r="E10" i="5" s="1"/>
  <c r="F10" i="5" s="1"/>
  <c r="G10" i="5" s="1"/>
  <c r="H10" i="5" s="1"/>
  <c r="B11" i="5" s="1"/>
  <c r="C11" i="5" s="1"/>
  <c r="D11" i="5" s="1"/>
  <c r="E11" i="5" s="1"/>
  <c r="F11" i="5" s="1"/>
  <c r="G11" i="5" s="1"/>
  <c r="H11" i="5" s="1"/>
  <c r="B12" i="5" s="1"/>
  <c r="C12" i="5" s="1"/>
  <c r="D12" i="5" s="1"/>
  <c r="E12" i="5" s="1"/>
  <c r="F12" i="5" s="1"/>
  <c r="G12" i="5" s="1"/>
  <c r="H12" i="5" s="1"/>
  <c r="B13" i="5" s="1"/>
  <c r="C13" i="5" s="1"/>
  <c r="D13" i="5" s="1"/>
  <c r="E13" i="5" s="1"/>
  <c r="F13" i="5" s="1"/>
  <c r="G13" i="5" s="1"/>
  <c r="H13" i="5" s="1"/>
  <c r="B26" i="6" l="1"/>
  <c r="C26" i="6" s="1"/>
  <c r="D26" i="6" s="1"/>
  <c r="E26" i="6" s="1"/>
  <c r="F26" i="6" s="1"/>
  <c r="G26" i="6" s="1"/>
  <c r="H26" i="6" s="1"/>
  <c r="B27" i="6" s="1"/>
  <c r="C27" i="6" s="1"/>
  <c r="D27" i="6" s="1"/>
  <c r="E27" i="6" s="1"/>
  <c r="F27" i="6" s="1"/>
  <c r="G27" i="6" s="1"/>
  <c r="H27" i="6" s="1"/>
  <c r="B28" i="6" s="1"/>
  <c r="C28" i="6" s="1"/>
  <c r="D28" i="6" s="1"/>
  <c r="E28" i="6" s="1"/>
  <c r="F28" i="6" s="1"/>
  <c r="G28" i="6" s="1"/>
  <c r="H28" i="6" s="1"/>
  <c r="B29" i="6" s="1"/>
  <c r="C29" i="6" s="1"/>
  <c r="D29" i="6" s="1"/>
  <c r="E29" i="6" s="1"/>
  <c r="F29" i="6" s="1"/>
  <c r="G29" i="6" s="1"/>
  <c r="H29" i="6" s="1"/>
  <c r="B30" i="6" s="1"/>
  <c r="C30" i="6" s="1"/>
  <c r="D30" i="6" s="1"/>
  <c r="E30" i="6" s="1"/>
  <c r="F30" i="6" s="1"/>
  <c r="G30" i="6" s="1"/>
  <c r="H30" i="6" s="1"/>
  <c r="B31" i="6" s="1"/>
  <c r="C31" i="6" s="1"/>
  <c r="D31" i="6" s="1"/>
  <c r="E31" i="6" s="1"/>
  <c r="F31" i="6" s="1"/>
  <c r="G31" i="6" s="1"/>
  <c r="H31" i="6" s="1"/>
  <c r="J24" i="6"/>
  <c r="V6" i="2"/>
  <c r="X6" i="2" s="1"/>
  <c r="B15" i="5"/>
  <c r="R8" i="5"/>
  <c r="S8" i="5" s="1"/>
  <c r="T8" i="5" s="1"/>
  <c r="U8" i="5" s="1"/>
  <c r="V8" i="5" s="1"/>
  <c r="W8" i="5" s="1"/>
  <c r="X8" i="5" s="1"/>
  <c r="R9" i="5" s="1"/>
  <c r="S9" i="5" s="1"/>
  <c r="T9" i="5" s="1"/>
  <c r="U9" i="5" s="1"/>
  <c r="V9" i="5" s="1"/>
  <c r="W9" i="5" s="1"/>
  <c r="X9" i="5" s="1"/>
  <c r="R10" i="5" s="1"/>
  <c r="S10" i="5" s="1"/>
  <c r="T10" i="5" s="1"/>
  <c r="U10" i="5" s="1"/>
  <c r="V10" i="5" s="1"/>
  <c r="W10" i="5" s="1"/>
  <c r="X10" i="5" s="1"/>
  <c r="R11" i="5" s="1"/>
  <c r="S11" i="5" s="1"/>
  <c r="T11" i="5" s="1"/>
  <c r="U11" i="5" s="1"/>
  <c r="V11" i="5" s="1"/>
  <c r="W11" i="5" s="1"/>
  <c r="X11" i="5" s="1"/>
  <c r="R12" i="5" s="1"/>
  <c r="S12" i="5" s="1"/>
  <c r="T12" i="5" s="1"/>
  <c r="U12" i="5" s="1"/>
  <c r="V12" i="5" s="1"/>
  <c r="W12" i="5" s="1"/>
  <c r="X12" i="5" s="1"/>
  <c r="R13" i="5" s="1"/>
  <c r="S13" i="5" s="1"/>
  <c r="T13" i="5" s="1"/>
  <c r="U13" i="5" s="1"/>
  <c r="V13" i="5" s="1"/>
  <c r="W13" i="5" s="1"/>
  <c r="X13" i="5" s="1"/>
  <c r="J26" i="6" l="1"/>
  <c r="K26" i="6" s="1"/>
  <c r="L26" i="6" s="1"/>
  <c r="M26" i="6" s="1"/>
  <c r="N26" i="6" s="1"/>
  <c r="O26" i="6" s="1"/>
  <c r="P26" i="6" s="1"/>
  <c r="J27" i="6" s="1"/>
  <c r="K27" i="6" s="1"/>
  <c r="L27" i="6" s="1"/>
  <c r="M27" i="6" s="1"/>
  <c r="N27" i="6" s="1"/>
  <c r="O27" i="6" s="1"/>
  <c r="P27" i="6" s="1"/>
  <c r="J28" i="6" s="1"/>
  <c r="K28" i="6" s="1"/>
  <c r="L28" i="6" s="1"/>
  <c r="M28" i="6" s="1"/>
  <c r="N28" i="6" s="1"/>
  <c r="O28" i="6" s="1"/>
  <c r="P28" i="6" s="1"/>
  <c r="J29" i="6" s="1"/>
  <c r="K29" i="6" s="1"/>
  <c r="L29" i="6" s="1"/>
  <c r="M29" i="6" s="1"/>
  <c r="N29" i="6" s="1"/>
  <c r="O29" i="6" s="1"/>
  <c r="P29" i="6" s="1"/>
  <c r="J30" i="6" s="1"/>
  <c r="K30" i="6" s="1"/>
  <c r="L30" i="6" s="1"/>
  <c r="M30" i="6" s="1"/>
  <c r="N30" i="6" s="1"/>
  <c r="O30" i="6" s="1"/>
  <c r="P30" i="6" s="1"/>
  <c r="J31" i="6" s="1"/>
  <c r="K31" i="6" s="1"/>
  <c r="L31" i="6" s="1"/>
  <c r="M31" i="6" s="1"/>
  <c r="N31" i="6" s="1"/>
  <c r="O31" i="6" s="1"/>
  <c r="P31" i="6" s="1"/>
  <c r="R24" i="6"/>
  <c r="J15" i="5"/>
  <c r="B17" i="5"/>
  <c r="C17" i="5" s="1"/>
  <c r="D17" i="5" s="1"/>
  <c r="E17" i="5" s="1"/>
  <c r="F17" i="5" s="1"/>
  <c r="G17" i="5" s="1"/>
  <c r="H17" i="5" s="1"/>
  <c r="B18" i="5" s="1"/>
  <c r="C18" i="5" s="1"/>
  <c r="D18" i="5" s="1"/>
  <c r="E18" i="5" s="1"/>
  <c r="F18" i="5" s="1"/>
  <c r="G18" i="5" s="1"/>
  <c r="H18" i="5" s="1"/>
  <c r="B19" i="5" s="1"/>
  <c r="C19" i="5" s="1"/>
  <c r="D19" i="5" s="1"/>
  <c r="E19" i="5" s="1"/>
  <c r="F19" i="5" s="1"/>
  <c r="G19" i="5" s="1"/>
  <c r="H19" i="5" s="1"/>
  <c r="B20" i="5" s="1"/>
  <c r="C20" i="5" s="1"/>
  <c r="D20" i="5" s="1"/>
  <c r="E20" i="5" s="1"/>
  <c r="F20" i="5" s="1"/>
  <c r="G20" i="5" s="1"/>
  <c r="H20" i="5" s="1"/>
  <c r="B21" i="5" s="1"/>
  <c r="C21" i="5" s="1"/>
  <c r="D21" i="5" s="1"/>
  <c r="E21" i="5" s="1"/>
  <c r="F21" i="5" s="1"/>
  <c r="G21" i="5" s="1"/>
  <c r="H21" i="5" s="1"/>
  <c r="B22" i="5" s="1"/>
  <c r="C22" i="5" s="1"/>
  <c r="D22" i="5" s="1"/>
  <c r="E22" i="5" s="1"/>
  <c r="F22" i="5" s="1"/>
  <c r="G22" i="5" s="1"/>
  <c r="H22" i="5" s="1"/>
  <c r="B33" i="6" l="1"/>
  <c r="R26" i="6"/>
  <c r="S26" i="6" s="1"/>
  <c r="T26" i="6" s="1"/>
  <c r="U26" i="6" s="1"/>
  <c r="V26" i="6" s="1"/>
  <c r="W26" i="6" s="1"/>
  <c r="X26" i="6" s="1"/>
  <c r="R27" i="6" s="1"/>
  <c r="S27" i="6" s="1"/>
  <c r="T27" i="6" s="1"/>
  <c r="U27" i="6" s="1"/>
  <c r="V27" i="6" s="1"/>
  <c r="W27" i="6" s="1"/>
  <c r="X27" i="6" s="1"/>
  <c r="R28" i="6" s="1"/>
  <c r="S28" i="6" s="1"/>
  <c r="T28" i="6" s="1"/>
  <c r="U28" i="6" s="1"/>
  <c r="V28" i="6" s="1"/>
  <c r="W28" i="6" s="1"/>
  <c r="X28" i="6" s="1"/>
  <c r="R29" i="6" s="1"/>
  <c r="S29" i="6" s="1"/>
  <c r="T29" i="6" s="1"/>
  <c r="U29" i="6" s="1"/>
  <c r="V29" i="6" s="1"/>
  <c r="W29" i="6" s="1"/>
  <c r="X29" i="6" s="1"/>
  <c r="R30" i="6" s="1"/>
  <c r="S30" i="6" s="1"/>
  <c r="T30" i="6" s="1"/>
  <c r="U30" i="6" s="1"/>
  <c r="V30" i="6" s="1"/>
  <c r="W30" i="6" s="1"/>
  <c r="X30" i="6" s="1"/>
  <c r="R31" i="6" s="1"/>
  <c r="S31" i="6" s="1"/>
  <c r="T31" i="6" s="1"/>
  <c r="U31" i="6" s="1"/>
  <c r="V31" i="6" s="1"/>
  <c r="W31" i="6" s="1"/>
  <c r="X31" i="6" s="1"/>
  <c r="J17" i="5"/>
  <c r="K17" i="5" s="1"/>
  <c r="L17" i="5" s="1"/>
  <c r="M17" i="5" s="1"/>
  <c r="N17" i="5" s="1"/>
  <c r="O17" i="5" s="1"/>
  <c r="P17" i="5" s="1"/>
  <c r="J18" i="5" s="1"/>
  <c r="K18" i="5" s="1"/>
  <c r="L18" i="5" s="1"/>
  <c r="M18" i="5" s="1"/>
  <c r="N18" i="5" s="1"/>
  <c r="O18" i="5" s="1"/>
  <c r="P18" i="5" s="1"/>
  <c r="J19" i="5" s="1"/>
  <c r="K19" i="5" s="1"/>
  <c r="L19" i="5" s="1"/>
  <c r="M19" i="5" s="1"/>
  <c r="N19" i="5" s="1"/>
  <c r="O19" i="5" s="1"/>
  <c r="P19" i="5" s="1"/>
  <c r="J20" i="5" s="1"/>
  <c r="K20" i="5" s="1"/>
  <c r="L20" i="5" s="1"/>
  <c r="M20" i="5" s="1"/>
  <c r="N20" i="5" s="1"/>
  <c r="O20" i="5" s="1"/>
  <c r="P20" i="5" s="1"/>
  <c r="J21" i="5" s="1"/>
  <c r="K21" i="5" s="1"/>
  <c r="L21" i="5" s="1"/>
  <c r="M21" i="5" s="1"/>
  <c r="N21" i="5" s="1"/>
  <c r="O21" i="5" s="1"/>
  <c r="P21" i="5" s="1"/>
  <c r="J22" i="5" s="1"/>
  <c r="K22" i="5" s="1"/>
  <c r="L22" i="5" s="1"/>
  <c r="M22" i="5" s="1"/>
  <c r="N22" i="5" s="1"/>
  <c r="O22" i="5" s="1"/>
  <c r="P22" i="5" s="1"/>
  <c r="R15" i="5"/>
  <c r="J33" i="6" l="1"/>
  <c r="B35" i="6"/>
  <c r="C35" i="6" s="1"/>
  <c r="D35" i="6" s="1"/>
  <c r="E35" i="6" s="1"/>
  <c r="F35" i="6" s="1"/>
  <c r="G35" i="6" s="1"/>
  <c r="H35" i="6" s="1"/>
  <c r="B36" i="6" s="1"/>
  <c r="C36" i="6" s="1"/>
  <c r="D36" i="6" s="1"/>
  <c r="E36" i="6" s="1"/>
  <c r="F36" i="6" s="1"/>
  <c r="G36" i="6" s="1"/>
  <c r="H36" i="6" s="1"/>
  <c r="B37" i="6" s="1"/>
  <c r="C37" i="6" s="1"/>
  <c r="D37" i="6" s="1"/>
  <c r="E37" i="6" s="1"/>
  <c r="F37" i="6" s="1"/>
  <c r="G37" i="6" s="1"/>
  <c r="H37" i="6" s="1"/>
  <c r="B38" i="6" s="1"/>
  <c r="C38" i="6" s="1"/>
  <c r="D38" i="6" s="1"/>
  <c r="E38" i="6" s="1"/>
  <c r="F38" i="6" s="1"/>
  <c r="G38" i="6" s="1"/>
  <c r="H38" i="6" s="1"/>
  <c r="B39" i="6" s="1"/>
  <c r="C39" i="6" s="1"/>
  <c r="D39" i="6" s="1"/>
  <c r="E39" i="6" s="1"/>
  <c r="F39" i="6" s="1"/>
  <c r="G39" i="6" s="1"/>
  <c r="H39" i="6" s="1"/>
  <c r="B40" i="6" s="1"/>
  <c r="C40" i="6" s="1"/>
  <c r="D40" i="6" s="1"/>
  <c r="E40" i="6" s="1"/>
  <c r="F40" i="6" s="1"/>
  <c r="G40" i="6" s="1"/>
  <c r="H40" i="6" s="1"/>
  <c r="R17" i="5"/>
  <c r="S17" i="5" s="1"/>
  <c r="T17" i="5" s="1"/>
  <c r="U17" i="5" s="1"/>
  <c r="V17" i="5" s="1"/>
  <c r="W17" i="5" s="1"/>
  <c r="X17" i="5" s="1"/>
  <c r="R18" i="5" s="1"/>
  <c r="S18" i="5" s="1"/>
  <c r="T18" i="5" s="1"/>
  <c r="U18" i="5" s="1"/>
  <c r="V18" i="5" s="1"/>
  <c r="W18" i="5" s="1"/>
  <c r="X18" i="5" s="1"/>
  <c r="R19" i="5" s="1"/>
  <c r="S19" i="5" s="1"/>
  <c r="T19" i="5" s="1"/>
  <c r="U19" i="5" s="1"/>
  <c r="V19" i="5" s="1"/>
  <c r="W19" i="5" s="1"/>
  <c r="X19" i="5" s="1"/>
  <c r="R20" i="5" s="1"/>
  <c r="S20" i="5" s="1"/>
  <c r="T20" i="5" s="1"/>
  <c r="U20" i="5" s="1"/>
  <c r="V20" i="5" s="1"/>
  <c r="W20" i="5" s="1"/>
  <c r="X20" i="5" s="1"/>
  <c r="R21" i="5" s="1"/>
  <c r="S21" i="5" s="1"/>
  <c r="T21" i="5" s="1"/>
  <c r="U21" i="5" s="1"/>
  <c r="V21" i="5" s="1"/>
  <c r="W21" i="5" s="1"/>
  <c r="X21" i="5" s="1"/>
  <c r="R22" i="5" s="1"/>
  <c r="S22" i="5" s="1"/>
  <c r="T22" i="5" s="1"/>
  <c r="U22" i="5" s="1"/>
  <c r="V22" i="5" s="1"/>
  <c r="W22" i="5" s="1"/>
  <c r="X22" i="5" s="1"/>
  <c r="B24" i="5"/>
  <c r="J35" i="6" l="1"/>
  <c r="K35" i="6" s="1"/>
  <c r="L35" i="6" s="1"/>
  <c r="M35" i="6" s="1"/>
  <c r="N35" i="6" s="1"/>
  <c r="O35" i="6" s="1"/>
  <c r="P35" i="6" s="1"/>
  <c r="J36" i="6" s="1"/>
  <c r="K36" i="6" s="1"/>
  <c r="L36" i="6" s="1"/>
  <c r="M36" i="6" s="1"/>
  <c r="N36" i="6" s="1"/>
  <c r="O36" i="6" s="1"/>
  <c r="P36" i="6" s="1"/>
  <c r="J37" i="6" s="1"/>
  <c r="K37" i="6" s="1"/>
  <c r="L37" i="6" s="1"/>
  <c r="M37" i="6" s="1"/>
  <c r="N37" i="6" s="1"/>
  <c r="O37" i="6" s="1"/>
  <c r="P37" i="6" s="1"/>
  <c r="J38" i="6" s="1"/>
  <c r="K38" i="6" s="1"/>
  <c r="L38" i="6" s="1"/>
  <c r="M38" i="6" s="1"/>
  <c r="N38" i="6" s="1"/>
  <c r="O38" i="6" s="1"/>
  <c r="P38" i="6" s="1"/>
  <c r="J39" i="6" s="1"/>
  <c r="K39" i="6" s="1"/>
  <c r="L39" i="6" s="1"/>
  <c r="M39" i="6" s="1"/>
  <c r="N39" i="6" s="1"/>
  <c r="O39" i="6" s="1"/>
  <c r="P39" i="6" s="1"/>
  <c r="J40" i="6" s="1"/>
  <c r="K40" i="6" s="1"/>
  <c r="L40" i="6" s="1"/>
  <c r="M40" i="6" s="1"/>
  <c r="N40" i="6" s="1"/>
  <c r="O40" i="6" s="1"/>
  <c r="P40" i="6" s="1"/>
  <c r="R33" i="6"/>
  <c r="R35" i="6" s="1"/>
  <c r="S35" i="6" s="1"/>
  <c r="T35" i="6" s="1"/>
  <c r="U35" i="6" s="1"/>
  <c r="V35" i="6" s="1"/>
  <c r="W35" i="6" s="1"/>
  <c r="X35" i="6" s="1"/>
  <c r="R36" i="6" s="1"/>
  <c r="S36" i="6" s="1"/>
  <c r="T36" i="6" s="1"/>
  <c r="U36" i="6" s="1"/>
  <c r="V36" i="6" s="1"/>
  <c r="W36" i="6" s="1"/>
  <c r="X36" i="6" s="1"/>
  <c r="R37" i="6" s="1"/>
  <c r="S37" i="6" s="1"/>
  <c r="T37" i="6" s="1"/>
  <c r="U37" i="6" s="1"/>
  <c r="V37" i="6" s="1"/>
  <c r="W37" i="6" s="1"/>
  <c r="X37" i="6" s="1"/>
  <c r="R38" i="6" s="1"/>
  <c r="S38" i="6" s="1"/>
  <c r="T38" i="6" s="1"/>
  <c r="U38" i="6" s="1"/>
  <c r="V38" i="6" s="1"/>
  <c r="W38" i="6" s="1"/>
  <c r="X38" i="6" s="1"/>
  <c r="R39" i="6" s="1"/>
  <c r="S39" i="6" s="1"/>
  <c r="T39" i="6" s="1"/>
  <c r="U39" i="6" s="1"/>
  <c r="V39" i="6" s="1"/>
  <c r="W39" i="6" s="1"/>
  <c r="X39" i="6" s="1"/>
  <c r="R40" i="6" s="1"/>
  <c r="S40" i="6" s="1"/>
  <c r="T40" i="6" s="1"/>
  <c r="U40" i="6" s="1"/>
  <c r="V40" i="6" s="1"/>
  <c r="W40" i="6" s="1"/>
  <c r="X40" i="6" s="1"/>
  <c r="J24" i="5"/>
  <c r="B26" i="5"/>
  <c r="C26" i="5" s="1"/>
  <c r="D26" i="5" s="1"/>
  <c r="E26" i="5" s="1"/>
  <c r="F26" i="5" s="1"/>
  <c r="G26" i="5" s="1"/>
  <c r="H26" i="5" s="1"/>
  <c r="B27" i="5" s="1"/>
  <c r="C27" i="5" s="1"/>
  <c r="D27" i="5" s="1"/>
  <c r="E27" i="5" s="1"/>
  <c r="F27" i="5" s="1"/>
  <c r="G27" i="5" s="1"/>
  <c r="H27" i="5" s="1"/>
  <c r="B28" i="5" s="1"/>
  <c r="C28" i="5" s="1"/>
  <c r="D28" i="5" s="1"/>
  <c r="E28" i="5" s="1"/>
  <c r="F28" i="5" s="1"/>
  <c r="G28" i="5" s="1"/>
  <c r="H28" i="5" s="1"/>
  <c r="B29" i="5" s="1"/>
  <c r="C29" i="5" s="1"/>
  <c r="D29" i="5" s="1"/>
  <c r="E29" i="5" s="1"/>
  <c r="F29" i="5" s="1"/>
  <c r="G29" i="5" s="1"/>
  <c r="H29" i="5" s="1"/>
  <c r="B30" i="5" s="1"/>
  <c r="C30" i="5" s="1"/>
  <c r="D30" i="5" s="1"/>
  <c r="E30" i="5" s="1"/>
  <c r="F30" i="5" s="1"/>
  <c r="G30" i="5" s="1"/>
  <c r="H30" i="5" s="1"/>
  <c r="B31" i="5" s="1"/>
  <c r="C31" i="5" s="1"/>
  <c r="D31" i="5" s="1"/>
  <c r="E31" i="5" s="1"/>
  <c r="F31" i="5" s="1"/>
  <c r="G31" i="5" s="1"/>
  <c r="H31" i="5" s="1"/>
  <c r="J26" i="5" l="1"/>
  <c r="K26" i="5" s="1"/>
  <c r="L26" i="5" s="1"/>
  <c r="M26" i="5" s="1"/>
  <c r="N26" i="5" s="1"/>
  <c r="O26" i="5" s="1"/>
  <c r="P26" i="5" s="1"/>
  <c r="J27" i="5" s="1"/>
  <c r="K27" i="5" s="1"/>
  <c r="L27" i="5" s="1"/>
  <c r="M27" i="5" s="1"/>
  <c r="N27" i="5" s="1"/>
  <c r="O27" i="5" s="1"/>
  <c r="P27" i="5" s="1"/>
  <c r="J28" i="5" s="1"/>
  <c r="K28" i="5" s="1"/>
  <c r="L28" i="5" s="1"/>
  <c r="M28" i="5" s="1"/>
  <c r="N28" i="5" s="1"/>
  <c r="O28" i="5" s="1"/>
  <c r="P28" i="5" s="1"/>
  <c r="J29" i="5" s="1"/>
  <c r="K29" i="5" s="1"/>
  <c r="L29" i="5" s="1"/>
  <c r="M29" i="5" s="1"/>
  <c r="N29" i="5" s="1"/>
  <c r="O29" i="5" s="1"/>
  <c r="P29" i="5" s="1"/>
  <c r="J30" i="5" s="1"/>
  <c r="K30" i="5" s="1"/>
  <c r="L30" i="5" s="1"/>
  <c r="M30" i="5" s="1"/>
  <c r="N30" i="5" s="1"/>
  <c r="O30" i="5" s="1"/>
  <c r="P30" i="5" s="1"/>
  <c r="J31" i="5" s="1"/>
  <c r="K31" i="5" s="1"/>
  <c r="L31" i="5" s="1"/>
  <c r="M31" i="5" s="1"/>
  <c r="N31" i="5" s="1"/>
  <c r="O31" i="5" s="1"/>
  <c r="P31" i="5" s="1"/>
  <c r="R24" i="5"/>
  <c r="B33" i="5" l="1"/>
  <c r="R26" i="5"/>
  <c r="S26" i="5" s="1"/>
  <c r="T26" i="5" s="1"/>
  <c r="U26" i="5" s="1"/>
  <c r="V26" i="5" s="1"/>
  <c r="W26" i="5" s="1"/>
  <c r="X26" i="5" s="1"/>
  <c r="R27" i="5" s="1"/>
  <c r="S27" i="5" s="1"/>
  <c r="T27" i="5" s="1"/>
  <c r="U27" i="5" s="1"/>
  <c r="V27" i="5" s="1"/>
  <c r="W27" i="5" s="1"/>
  <c r="X27" i="5" s="1"/>
  <c r="R28" i="5" s="1"/>
  <c r="S28" i="5" s="1"/>
  <c r="T28" i="5" s="1"/>
  <c r="U28" i="5" s="1"/>
  <c r="V28" i="5" s="1"/>
  <c r="W28" i="5" s="1"/>
  <c r="X28" i="5" s="1"/>
  <c r="R29" i="5" s="1"/>
  <c r="S29" i="5" s="1"/>
  <c r="T29" i="5" s="1"/>
  <c r="U29" i="5" s="1"/>
  <c r="V29" i="5" s="1"/>
  <c r="W29" i="5" s="1"/>
  <c r="X29" i="5" s="1"/>
  <c r="R30" i="5" s="1"/>
  <c r="S30" i="5" s="1"/>
  <c r="T30" i="5" s="1"/>
  <c r="U30" i="5" s="1"/>
  <c r="V30" i="5" s="1"/>
  <c r="W30" i="5" s="1"/>
  <c r="X30" i="5" s="1"/>
  <c r="R31" i="5" s="1"/>
  <c r="S31" i="5" s="1"/>
  <c r="T31" i="5" s="1"/>
  <c r="U31" i="5" s="1"/>
  <c r="V31" i="5" s="1"/>
  <c r="W31" i="5" s="1"/>
  <c r="X31" i="5" s="1"/>
  <c r="J33" i="5" l="1"/>
  <c r="B35" i="5"/>
  <c r="C35" i="5" s="1"/>
  <c r="D35" i="5" s="1"/>
  <c r="E35" i="5" s="1"/>
  <c r="F35" i="5" s="1"/>
  <c r="G35" i="5" s="1"/>
  <c r="H35" i="5" s="1"/>
  <c r="B36" i="5" s="1"/>
  <c r="C36" i="5" s="1"/>
  <c r="D36" i="5" s="1"/>
  <c r="E36" i="5" s="1"/>
  <c r="F36" i="5" s="1"/>
  <c r="G36" i="5" s="1"/>
  <c r="H36" i="5" s="1"/>
  <c r="B37" i="5" s="1"/>
  <c r="C37" i="5" s="1"/>
  <c r="D37" i="5" s="1"/>
  <c r="E37" i="5" s="1"/>
  <c r="F37" i="5" s="1"/>
  <c r="G37" i="5" s="1"/>
  <c r="H37" i="5" s="1"/>
  <c r="B38" i="5" s="1"/>
  <c r="C38" i="5" s="1"/>
  <c r="D38" i="5" s="1"/>
  <c r="E38" i="5" s="1"/>
  <c r="F38" i="5" s="1"/>
  <c r="G38" i="5" s="1"/>
  <c r="H38" i="5" s="1"/>
  <c r="B39" i="5" s="1"/>
  <c r="C39" i="5" s="1"/>
  <c r="D39" i="5" s="1"/>
  <c r="E39" i="5" s="1"/>
  <c r="F39" i="5" s="1"/>
  <c r="G39" i="5" s="1"/>
  <c r="H39" i="5" s="1"/>
  <c r="B40" i="5" s="1"/>
  <c r="C40" i="5" s="1"/>
  <c r="D40" i="5" s="1"/>
  <c r="E40" i="5" s="1"/>
  <c r="F40" i="5" s="1"/>
  <c r="G40" i="5" s="1"/>
  <c r="H40" i="5" s="1"/>
  <c r="J35" i="5" l="1"/>
  <c r="K35" i="5" s="1"/>
  <c r="L35" i="5" s="1"/>
  <c r="M35" i="5" s="1"/>
  <c r="N35" i="5" s="1"/>
  <c r="O35" i="5" s="1"/>
  <c r="P35" i="5" s="1"/>
  <c r="J36" i="5" s="1"/>
  <c r="K36" i="5" s="1"/>
  <c r="L36" i="5" s="1"/>
  <c r="M36" i="5" s="1"/>
  <c r="N36" i="5" s="1"/>
  <c r="O36" i="5" s="1"/>
  <c r="P36" i="5" s="1"/>
  <c r="J37" i="5" s="1"/>
  <c r="K37" i="5" s="1"/>
  <c r="L37" i="5" s="1"/>
  <c r="M37" i="5" s="1"/>
  <c r="N37" i="5" s="1"/>
  <c r="O37" i="5" s="1"/>
  <c r="P37" i="5" s="1"/>
  <c r="J38" i="5" s="1"/>
  <c r="K38" i="5" s="1"/>
  <c r="L38" i="5" s="1"/>
  <c r="M38" i="5" s="1"/>
  <c r="N38" i="5" s="1"/>
  <c r="O38" i="5" s="1"/>
  <c r="P38" i="5" s="1"/>
  <c r="J39" i="5" s="1"/>
  <c r="K39" i="5" s="1"/>
  <c r="L39" i="5" s="1"/>
  <c r="M39" i="5" s="1"/>
  <c r="N39" i="5" s="1"/>
  <c r="O39" i="5" s="1"/>
  <c r="P39" i="5" s="1"/>
  <c r="J40" i="5" s="1"/>
  <c r="K40" i="5" s="1"/>
  <c r="L40" i="5" s="1"/>
  <c r="M40" i="5" s="1"/>
  <c r="N40" i="5" s="1"/>
  <c r="O40" i="5" s="1"/>
  <c r="P40" i="5" s="1"/>
  <c r="R33" i="5"/>
  <c r="R35" i="5" s="1"/>
  <c r="S35" i="5" s="1"/>
  <c r="T35" i="5" s="1"/>
  <c r="U35" i="5" s="1"/>
  <c r="V35" i="5" s="1"/>
  <c r="W35" i="5" s="1"/>
  <c r="X35" i="5" s="1"/>
  <c r="R36" i="5" s="1"/>
  <c r="S36" i="5" s="1"/>
  <c r="T36" i="5" s="1"/>
  <c r="U36" i="5" s="1"/>
  <c r="V36" i="5" s="1"/>
  <c r="W36" i="5" s="1"/>
  <c r="X36" i="5" s="1"/>
  <c r="R37" i="5" s="1"/>
  <c r="S37" i="5" s="1"/>
  <c r="T37" i="5" s="1"/>
  <c r="U37" i="5" s="1"/>
  <c r="V37" i="5" s="1"/>
  <c r="W37" i="5" s="1"/>
  <c r="X37" i="5" s="1"/>
  <c r="R38" i="5" s="1"/>
  <c r="S38" i="5" s="1"/>
  <c r="T38" i="5" s="1"/>
  <c r="U38" i="5" s="1"/>
  <c r="V38" i="5" s="1"/>
  <c r="W38" i="5" s="1"/>
  <c r="X38" i="5" s="1"/>
  <c r="R39" i="5" s="1"/>
  <c r="S39" i="5" s="1"/>
  <c r="T39" i="5" s="1"/>
  <c r="U39" i="5" s="1"/>
  <c r="V39" i="5" s="1"/>
  <c r="W39" i="5" s="1"/>
  <c r="X39" i="5" s="1"/>
  <c r="R40" i="5" s="1"/>
  <c r="S40" i="5" s="1"/>
  <c r="T40" i="5" s="1"/>
  <c r="U40" i="5" s="1"/>
  <c r="V40" i="5" s="1"/>
  <c r="W40" i="5" s="1"/>
  <c r="X40" i="5" s="1"/>
</calcChain>
</file>

<file path=xl/metadata.xml><?xml version="1.0" encoding="utf-8"?>
<metadata xmlns="http://schemas.openxmlformats.org/spreadsheetml/2006/main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xmlns:xda="http://schemas.microsoft.com/office/spreadsheetml/2017/dynamicarray"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<sst xmlns="http://schemas.openxmlformats.org/spreadsheetml/2006/main" count="839" uniqueCount="57">
  <si>
    <t>JOURS</t>
  </si>
  <si>
    <t>TARIF</t>
  </si>
  <si>
    <t>SAISON</t>
  </si>
  <si>
    <t>Haute</t>
  </si>
  <si>
    <t>Basse</t>
  </si>
  <si>
    <t>Départ</t>
  </si>
  <si>
    <t>Arrivée</t>
  </si>
  <si>
    <t>Compagnie</t>
  </si>
  <si>
    <t>VOL</t>
  </si>
  <si>
    <t>Numéro</t>
  </si>
  <si>
    <t>DATE</t>
  </si>
  <si>
    <t>CONTACT</t>
  </si>
  <si>
    <t>Prénom</t>
  </si>
  <si>
    <t>NOM</t>
  </si>
  <si>
    <t>Téléphone</t>
  </si>
  <si>
    <t>Mail</t>
  </si>
  <si>
    <t>Personnes</t>
  </si>
  <si>
    <t>Adultes</t>
  </si>
  <si>
    <t>Enfants</t>
  </si>
  <si>
    <t>Total</t>
  </si>
  <si>
    <t xml:space="preserve">Année </t>
  </si>
  <si>
    <t xml:space="preserve">Mois </t>
  </si>
  <si>
    <t xml:space="preserve">Jour de début </t>
  </si>
  <si>
    <t>1:Dim, 2:Lun…</t>
  </si>
  <si>
    <t>CALENDRIERS ANNUELS par Vertex42.com</t>
  </si>
  <si>
    <t>← Entrez un titre ou supprimez/masquez cette ligne</t>
  </si>
  <si>
    <t>Haute saison</t>
  </si>
  <si>
    <t>Basse saison</t>
  </si>
  <si>
    <r>
      <t xml:space="preserve">Choisissez un nouveau </t>
    </r>
    <r>
      <rPr>
        <sz val="11"/>
        <color theme="4"/>
        <rFont val="Calibri"/>
        <family val="2"/>
        <scheme val="minor"/>
      </rPr>
      <t>modèle de couleurs</t>
    </r>
    <r>
      <rPr>
        <sz val="11"/>
        <color theme="1" tint="0.34998626667073579"/>
        <rFont val="Calibri"/>
        <family val="2"/>
        <scheme val="minor"/>
      </rPr>
      <t> : Accédez Mise en page &gt; Couleurs pour modifier les couleurs du thème, ou à Mise en Page &gt; Polices pour modifier les polices du thème.</t>
    </r>
  </si>
  <si>
    <t>TARIFICATION</t>
  </si>
  <si>
    <t>si &gt; ou = 16 nuits alors dégressif</t>
  </si>
  <si>
    <t>Option ménage</t>
  </si>
  <si>
    <t>Nbre nuits HS</t>
  </si>
  <si>
    <t>Nbre nuits BS</t>
  </si>
  <si>
    <t>Haute Saison</t>
  </si>
  <si>
    <t>Basse Saison</t>
  </si>
  <si>
    <t>Bébé</t>
  </si>
  <si>
    <t>TAXE DE SEJOUR</t>
  </si>
  <si>
    <t>Taux</t>
  </si>
  <si>
    <t>Nombre</t>
  </si>
  <si>
    <t>Nuits</t>
  </si>
  <si>
    <t>REGLEMENT</t>
  </si>
  <si>
    <t>Acompte</t>
  </si>
  <si>
    <t>Date</t>
  </si>
  <si>
    <t>Solde</t>
  </si>
  <si>
    <t>Montant</t>
  </si>
  <si>
    <t>Reçu</t>
  </si>
  <si>
    <t>CONTRAT</t>
  </si>
  <si>
    <t>Envoie</t>
  </si>
  <si>
    <t>Prévu = 20 jours avant arrivée</t>
  </si>
  <si>
    <t>Date = au max 1 semaine après date réception contrat</t>
  </si>
  <si>
    <t>Retour</t>
  </si>
  <si>
    <t>Heure arrivée</t>
  </si>
  <si>
    <t>SUIVI LOCATIONS</t>
  </si>
  <si>
    <t>Moyenne</t>
  </si>
  <si>
    <t>Moyenne Saison</t>
  </si>
  <si>
    <t>Nbre nuits MS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</si>
</sst>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6" formatCode="#,##0\ &quot;€&quot;;[Red]\-#,##0\ &quot;€&quot;"/>
    <numFmt numFmtId="164" formatCode="[$-40C]d\-mmm;@"/>
    <numFmt numFmtId="165" formatCode="#,##0\ &quot;€&quot;"/>
    <numFmt numFmtId="166" formatCode="mmmm\ \'yy"/>
    <numFmt numFmtId="167" formatCode="d"/>
    <numFmt numFmtId="168" formatCode="#,##0.00\ &quot;€&quot;"/>
    <numFmt numFmtId="169" formatCode="[$-40C]d\-mmm\-yy;@"/>
    <numFmt numFmtId="170" formatCode="0#&quot; &quot;##&quot; &quot;##&quot; &quot;##&quot; &quot;##"/>
  </numFmts>
  <fonts count="2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Calibri"/>
      <family val="2"/>
      <scheme val="minor"/>
    </font>
    <font>
      <sz val="11"/>
      <name val="Calibri"/>
      <family val="2"/>
      <scheme val="minor"/>
    </font>
    <font>
      <i/>
      <sz val="11"/>
      <name val="Calibri"/>
      <family val="2"/>
      <scheme val="minor"/>
    </font>
    <font>
      <u/>
      <sz val="10"/>
      <color indexed="12"/>
      <name val="Tahoma"/>
      <family val="2"/>
    </font>
    <font>
      <sz val="10"/>
      <color theme="1" tint="0.499984740745262"/>
      <name val="Calibri"/>
      <family val="2"/>
      <scheme val="minor"/>
    </font>
    <font>
      <sz val="11"/>
      <color theme="1" tint="0.34998626667073579"/>
      <name val="Calibri"/>
      <family val="2"/>
      <scheme val="minor"/>
    </font>
    <font>
      <sz val="10"/>
      <color theme="1" tint="0.34998626667073579"/>
      <name val="Calibri"/>
      <family val="2"/>
      <scheme val="minor"/>
    </font>
    <font>
      <sz val="16"/>
      <name val="Calibri"/>
      <family val="2"/>
      <scheme val="minor"/>
    </font>
    <font>
      <sz val="15"/>
      <name val="Calibri"/>
      <family val="2"/>
      <scheme val="minor"/>
    </font>
    <font>
      <sz val="14"/>
      <name val="Calibri"/>
      <family val="2"/>
      <scheme val="minor"/>
    </font>
    <font>
      <sz val="12"/>
      <name val="Calibri"/>
      <family val="2"/>
      <scheme val="minor"/>
    </font>
    <font>
      <sz val="12"/>
      <color theme="1" tint="0.34998626667073579"/>
      <name val="Calibri"/>
      <family val="2"/>
      <scheme val="minor"/>
    </font>
    <font>
      <sz val="42"/>
      <color theme="4" tint="-0.249977111117893"/>
      <name val="Calibri"/>
      <family val="2"/>
      <scheme val="minor"/>
    </font>
    <font>
      <sz val="20"/>
      <color theme="1" tint="0.34998626667073579"/>
      <name val="Calibri"/>
      <family val="2"/>
      <scheme val="minor"/>
    </font>
    <font>
      <sz val="15"/>
      <color theme="0"/>
      <name val="Calibri"/>
      <family val="2"/>
      <scheme val="minor"/>
    </font>
    <font>
      <sz val="11"/>
      <color theme="4"/>
      <name val="Calibri"/>
      <family val="2"/>
      <scheme val="minor"/>
    </font>
    <font>
      <b/>
      <sz val="12"/>
      <color rgb="FF002060"/>
      <name val="Calibri"/>
      <family val="2"/>
      <scheme val="minor"/>
    </font>
    <font>
      <sz val="26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5" tint="0.39997558519241921"/>
        <bgColor indexed="64"/>
      </patternFill>
    </fill>
  </fills>
  <borders count="25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indexed="64"/>
      </left>
      <right style="hair">
        <color auto="1"/>
      </right>
      <top style="medium">
        <color indexed="64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medium">
        <color indexed="64"/>
      </top>
      <bottom style="hair">
        <color auto="1"/>
      </bottom>
      <diagonal/>
    </border>
    <border>
      <left style="hair">
        <color auto="1"/>
      </left>
      <right style="medium">
        <color indexed="64"/>
      </right>
      <top style="medium">
        <color indexed="64"/>
      </top>
      <bottom style="hair">
        <color auto="1"/>
      </bottom>
      <diagonal/>
    </border>
    <border>
      <left style="medium">
        <color indexed="64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indexed="64"/>
      </right>
      <top style="hair">
        <color auto="1"/>
      </top>
      <bottom style="hair">
        <color auto="1"/>
      </bottom>
      <diagonal/>
    </border>
    <border>
      <left style="medium">
        <color indexed="64"/>
      </left>
      <right style="hair">
        <color auto="1"/>
      </right>
      <top style="hair">
        <color auto="1"/>
      </top>
      <bottom style="medium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indexed="64"/>
      </bottom>
      <diagonal/>
    </border>
    <border>
      <left style="hair">
        <color auto="1"/>
      </left>
      <right style="medium">
        <color indexed="64"/>
      </right>
      <top style="hair">
        <color auto="1"/>
      </top>
      <bottom style="medium">
        <color indexed="64"/>
      </bottom>
      <diagonal/>
    </border>
    <border>
      <left style="hair">
        <color auto="1"/>
      </left>
      <right/>
      <top style="medium">
        <color indexed="64"/>
      </top>
      <bottom style="hair">
        <color auto="1"/>
      </bottom>
      <diagonal/>
    </border>
    <border>
      <left/>
      <right style="hair">
        <color auto="1"/>
      </right>
      <top style="medium">
        <color indexed="64"/>
      </top>
      <bottom style="hair">
        <color auto="1"/>
      </bottom>
      <diagonal/>
    </border>
    <border>
      <left/>
      <right/>
      <top style="medium">
        <color indexed="64"/>
      </top>
      <bottom style="hair">
        <color auto="1"/>
      </bottom>
      <diagonal/>
    </border>
    <border>
      <left style="medium">
        <color indexed="64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medium">
        <color indexed="64"/>
      </right>
      <top/>
      <bottom style="hair">
        <color auto="1"/>
      </bottom>
      <diagonal/>
    </border>
    <border>
      <left style="medium">
        <color indexed="64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medium">
        <color indexed="64"/>
      </right>
      <top style="hair">
        <color auto="1"/>
      </top>
      <bottom/>
      <diagonal/>
    </border>
  </borders>
  <cellStyleXfs count="3">
    <xf numFmtId="0" fontId="0" fillId="0" borderId="0"/>
    <xf numFmtId="0" fontId="1" fillId="0" borderId="0"/>
    <xf numFmtId="0" fontId="5" fillId="0" borderId="0" applyNumberFormat="0" applyFill="0" applyBorder="0" applyAlignment="0" applyProtection="0">
      <alignment vertical="top"/>
      <protection locked="0"/>
    </xf>
  </cellStyleXfs>
  <cellXfs count="140">
    <xf numFmtId="0" fontId="0" fillId="0" borderId="0" xfId="0"/>
    <xf numFmtId="0" fontId="0" fillId="0" borderId="0" xfId="0" applyAlignment="1">
      <alignment horizontal="center" vertical="center"/>
    </xf>
    <xf numFmtId="164" fontId="0" fillId="0" borderId="0" xfId="0" applyNumberFormat="1" applyAlignment="1">
      <alignment vertical="center"/>
    </xf>
    <xf numFmtId="0" fontId="0" fillId="0" borderId="0" xfId="0" applyAlignment="1">
      <alignment vertical="center"/>
    </xf>
    <xf numFmtId="165" fontId="0" fillId="0" borderId="0" xfId="0" applyNumberFormat="1" applyAlignment="1">
      <alignment vertical="center"/>
    </xf>
    <xf numFmtId="165" fontId="0" fillId="0" borderId="1" xfId="0" applyNumberFormat="1" applyBorder="1" applyAlignment="1">
      <alignment vertical="center"/>
    </xf>
    <xf numFmtId="0" fontId="0" fillId="0" borderId="1" xfId="0" applyBorder="1" applyAlignment="1">
      <alignment vertical="center"/>
    </xf>
    <xf numFmtId="0" fontId="2" fillId="0" borderId="0" xfId="1" applyFont="1" applyAlignment="1">
      <alignment vertical="center"/>
    </xf>
    <xf numFmtId="0" fontId="3" fillId="3" borderId="0" xfId="1" applyFont="1" applyFill="1" applyAlignment="1">
      <alignment vertical="center"/>
    </xf>
    <xf numFmtId="0" fontId="4" fillId="3" borderId="0" xfId="1" applyFont="1" applyFill="1" applyAlignment="1">
      <alignment vertical="center"/>
    </xf>
    <xf numFmtId="0" fontId="3" fillId="3" borderId="0" xfId="1" applyFont="1" applyFill="1" applyAlignment="1">
      <alignment horizontal="right" vertical="center"/>
    </xf>
    <xf numFmtId="0" fontId="6" fillId="0" borderId="0" xfId="2" applyFont="1" applyAlignment="1" applyProtection="1">
      <alignment vertical="center"/>
    </xf>
    <xf numFmtId="0" fontId="7" fillId="0" borderId="0" xfId="1" applyFont="1" applyAlignment="1">
      <alignment vertical="center"/>
    </xf>
    <xf numFmtId="0" fontId="10" fillId="0" borderId="0" xfId="1" applyFont="1" applyAlignment="1">
      <alignment vertical="center"/>
    </xf>
    <xf numFmtId="0" fontId="12" fillId="0" borderId="0" xfId="1" applyFont="1" applyAlignment="1">
      <alignment vertical="center"/>
    </xf>
    <xf numFmtId="0" fontId="11" fillId="0" borderId="0" xfId="1" applyFont="1" applyAlignment="1">
      <alignment vertical="center"/>
    </xf>
    <xf numFmtId="0" fontId="13" fillId="0" borderId="0" xfId="1" applyFont="1" applyAlignment="1">
      <alignment vertical="center"/>
    </xf>
    <xf numFmtId="0" fontId="6" fillId="3" borderId="0" xfId="1" applyFont="1" applyFill="1" applyAlignment="1">
      <alignment horizontal="center" vertical="center"/>
    </xf>
    <xf numFmtId="167" fontId="12" fillId="4" borderId="0" xfId="1" applyNumberFormat="1" applyFont="1" applyFill="1" applyAlignment="1">
      <alignment horizontal="center" vertical="center"/>
    </xf>
    <xf numFmtId="167" fontId="12" fillId="5" borderId="0" xfId="1" applyNumberFormat="1" applyFont="1" applyFill="1" applyAlignment="1">
      <alignment horizontal="center" vertical="center"/>
    </xf>
    <xf numFmtId="167" fontId="18" fillId="4" borderId="0" xfId="1" applyNumberFormat="1" applyFont="1" applyFill="1" applyAlignment="1">
      <alignment horizontal="center" vertical="center"/>
    </xf>
    <xf numFmtId="167" fontId="18" fillId="5" borderId="0" xfId="1" applyNumberFormat="1" applyFont="1" applyFill="1" applyAlignment="1">
      <alignment horizontal="center" vertical="center"/>
    </xf>
    <xf numFmtId="9" fontId="0" fillId="0" borderId="1" xfId="0" applyNumberFormat="1" applyBorder="1" applyAlignment="1">
      <alignment horizontal="center" vertical="center" wrapText="1"/>
    </xf>
    <xf numFmtId="168" fontId="0" fillId="0" borderId="1" xfId="0" applyNumberFormat="1" applyBorder="1" applyAlignment="1">
      <alignment vertical="center"/>
    </xf>
    <xf numFmtId="9" fontId="0" fillId="0" borderId="1" xfId="0" applyNumberForma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169" fontId="0" fillId="0" borderId="1" xfId="0" applyNumberFormat="1" applyBorder="1" applyAlignment="1">
      <alignment vertical="center"/>
    </xf>
    <xf numFmtId="169" fontId="0" fillId="0" borderId="0" xfId="0" applyNumberFormat="1" applyAlignment="1">
      <alignment vertical="center"/>
    </xf>
    <xf numFmtId="169" fontId="0" fillId="0" borderId="6" xfId="0" applyNumberFormat="1" applyBorder="1" applyAlignment="1">
      <alignment horizontal="center" vertical="center"/>
    </xf>
    <xf numFmtId="169" fontId="0" fillId="0" borderId="1" xfId="0" applyNumberFormat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 wrapText="1"/>
    </xf>
    <xf numFmtId="49" fontId="0" fillId="0" borderId="1" xfId="0" applyNumberFormat="1" applyBorder="1" applyAlignment="1">
      <alignment vertical="center"/>
    </xf>
    <xf numFmtId="49" fontId="0" fillId="0" borderId="0" xfId="0" applyNumberFormat="1" applyAlignment="1">
      <alignment vertical="center"/>
    </xf>
    <xf numFmtId="49" fontId="0" fillId="0" borderId="1" xfId="0" applyNumberFormat="1" applyBorder="1" applyAlignment="1">
      <alignment horizontal="center" vertical="center"/>
    </xf>
    <xf numFmtId="170" fontId="0" fillId="0" borderId="1" xfId="0" applyNumberFormat="1" applyBorder="1" applyAlignment="1">
      <alignment horizontal="center" vertical="center"/>
    </xf>
    <xf numFmtId="170" fontId="0" fillId="0" borderId="1" xfId="0" applyNumberFormat="1" applyBorder="1" applyAlignment="1">
      <alignment vertical="center"/>
    </xf>
    <xf numFmtId="170" fontId="0" fillId="0" borderId="0" xfId="0" applyNumberFormat="1" applyAlignment="1">
      <alignment vertical="center"/>
    </xf>
    <xf numFmtId="6" fontId="0" fillId="0" borderId="1" xfId="0" applyNumberFormat="1" applyBorder="1" applyAlignment="1">
      <alignment horizontal="center" vertical="center"/>
    </xf>
    <xf numFmtId="0" fontId="15" fillId="0" borderId="0" xfId="1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169" fontId="0" fillId="0" borderId="6" xfId="0" applyNumberFormat="1" applyBorder="1" applyAlignment="1">
      <alignment horizontal="center" vertical="center" wrapText="1"/>
    </xf>
    <xf numFmtId="0" fontId="8" fillId="0" borderId="0" xfId="1" applyFont="1" applyAlignment="1">
      <alignment vertical="center"/>
    </xf>
    <xf numFmtId="0" fontId="9" fillId="0" borderId="0" xfId="1" applyFont="1" applyAlignment="1">
      <alignment vertical="center"/>
    </xf>
    <xf numFmtId="0" fontId="7" fillId="0" borderId="0" xfId="1" applyFont="1" applyAlignment="1">
      <alignment vertical="center" wrapText="1"/>
    </xf>
    <xf numFmtId="6" fontId="2" fillId="5" borderId="0" xfId="1" applyNumberFormat="1" applyFont="1" applyFill="1" applyAlignment="1">
      <alignment vertical="center"/>
    </xf>
    <xf numFmtId="6" fontId="2" fillId="4" borderId="0" xfId="1" applyNumberFormat="1" applyFont="1" applyFill="1" applyAlignment="1">
      <alignment vertical="center"/>
    </xf>
    <xf numFmtId="0" fontId="0" fillId="0" borderId="1" xfId="0" applyBorder="1" applyAlignment="1">
      <alignment horizontal="center" vertical="center"/>
    </xf>
    <xf numFmtId="169" fontId="0" fillId="0" borderId="6" xfId="0" applyNumberForma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165" fontId="0" fillId="4" borderId="1" xfId="0" applyNumberFormat="1" applyFill="1" applyBorder="1" applyAlignment="1">
      <alignment vertical="center"/>
    </xf>
    <xf numFmtId="165" fontId="0" fillId="5" borderId="1" xfId="0" applyNumberFormat="1" applyFill="1" applyBorder="1" applyAlignment="1">
      <alignment vertical="center"/>
    </xf>
    <xf numFmtId="164" fontId="0" fillId="4" borderId="10" xfId="0" applyNumberFormat="1" applyFill="1" applyBorder="1" applyAlignment="1">
      <alignment vertical="center"/>
    </xf>
    <xf numFmtId="165" fontId="0" fillId="4" borderId="11" xfId="0" applyNumberFormat="1" applyFill="1" applyBorder="1" applyAlignment="1">
      <alignment vertical="center"/>
    </xf>
    <xf numFmtId="0" fontId="0" fillId="4" borderId="12" xfId="0" applyFill="1" applyBorder="1" applyAlignment="1">
      <alignment vertical="center"/>
    </xf>
    <xf numFmtId="164" fontId="0" fillId="4" borderId="13" xfId="0" applyNumberFormat="1" applyFill="1" applyBorder="1" applyAlignment="1">
      <alignment vertical="center"/>
    </xf>
    <xf numFmtId="0" fontId="0" fillId="4" borderId="14" xfId="0" applyFill="1" applyBorder="1" applyAlignment="1">
      <alignment vertical="center"/>
    </xf>
    <xf numFmtId="164" fontId="0" fillId="4" borderId="15" xfId="0" applyNumberFormat="1" applyFill="1" applyBorder="1" applyAlignment="1">
      <alignment vertical="center"/>
    </xf>
    <xf numFmtId="165" fontId="0" fillId="4" borderId="16" xfId="0" applyNumberFormat="1" applyFill="1" applyBorder="1" applyAlignment="1">
      <alignment vertical="center"/>
    </xf>
    <xf numFmtId="0" fontId="0" fillId="4" borderId="17" xfId="0" applyFill="1" applyBorder="1" applyAlignment="1">
      <alignment vertical="center"/>
    </xf>
    <xf numFmtId="164" fontId="0" fillId="5" borderId="10" xfId="0" applyNumberFormat="1" applyFill="1" applyBorder="1" applyAlignment="1">
      <alignment vertical="center"/>
    </xf>
    <xf numFmtId="165" fontId="0" fillId="5" borderId="11" xfId="0" applyNumberFormat="1" applyFill="1" applyBorder="1" applyAlignment="1">
      <alignment vertical="center"/>
    </xf>
    <xf numFmtId="0" fontId="0" fillId="5" borderId="12" xfId="0" applyFill="1" applyBorder="1" applyAlignment="1">
      <alignment vertical="center"/>
    </xf>
    <xf numFmtId="164" fontId="0" fillId="5" borderId="13" xfId="0" applyNumberFormat="1" applyFill="1" applyBorder="1" applyAlignment="1">
      <alignment vertical="center"/>
    </xf>
    <xf numFmtId="0" fontId="0" fillId="5" borderId="14" xfId="0" applyFill="1" applyBorder="1" applyAlignment="1">
      <alignment vertical="center"/>
    </xf>
    <xf numFmtId="164" fontId="0" fillId="5" borderId="15" xfId="0" applyNumberFormat="1" applyFill="1" applyBorder="1" applyAlignment="1">
      <alignment vertical="center"/>
    </xf>
    <xf numFmtId="165" fontId="0" fillId="5" borderId="16" xfId="0" applyNumberFormat="1" applyFill="1" applyBorder="1" applyAlignment="1">
      <alignment vertical="center"/>
    </xf>
    <xf numFmtId="0" fontId="0" fillId="5" borderId="17" xfId="0" applyFill="1" applyBorder="1" applyAlignment="1">
      <alignment vertical="center"/>
    </xf>
    <xf numFmtId="164" fontId="0" fillId="0" borderId="5" xfId="0" applyNumberFormat="1" applyBorder="1" applyAlignment="1">
      <alignment horizontal="center" vertical="center"/>
    </xf>
    <xf numFmtId="165" fontId="0" fillId="0" borderId="5" xfId="0" applyNumberForma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49" fontId="0" fillId="0" borderId="13" xfId="0" applyNumberFormat="1" applyBorder="1" applyAlignment="1">
      <alignment horizontal="center" vertical="center"/>
    </xf>
    <xf numFmtId="49" fontId="0" fillId="0" borderId="13" xfId="0" applyNumberFormat="1" applyBorder="1" applyAlignment="1">
      <alignment vertical="center"/>
    </xf>
    <xf numFmtId="0" fontId="0" fillId="0" borderId="14" xfId="0" applyBorder="1" applyAlignment="1">
      <alignment vertical="center"/>
    </xf>
    <xf numFmtId="49" fontId="0" fillId="0" borderId="15" xfId="0" applyNumberFormat="1" applyBorder="1" applyAlignment="1">
      <alignment vertical="center"/>
    </xf>
    <xf numFmtId="49" fontId="0" fillId="0" borderId="16" xfId="0" applyNumberFormat="1" applyBorder="1" applyAlignment="1">
      <alignment vertical="center"/>
    </xf>
    <xf numFmtId="0" fontId="0" fillId="0" borderId="16" xfId="0" applyBorder="1" applyAlignment="1">
      <alignment vertical="center"/>
    </xf>
    <xf numFmtId="170" fontId="0" fillId="0" borderId="16" xfId="0" applyNumberFormat="1" applyBorder="1" applyAlignment="1">
      <alignment vertical="center"/>
    </xf>
    <xf numFmtId="169" fontId="0" fillId="0" borderId="16" xfId="0" applyNumberFormat="1" applyBorder="1" applyAlignment="1">
      <alignment vertical="center"/>
    </xf>
    <xf numFmtId="168" fontId="0" fillId="0" borderId="16" xfId="0" applyNumberFormat="1" applyBorder="1" applyAlignment="1">
      <alignment vertical="center"/>
    </xf>
    <xf numFmtId="165" fontId="0" fillId="0" borderId="16" xfId="0" applyNumberFormat="1" applyBorder="1" applyAlignment="1">
      <alignment vertical="center"/>
    </xf>
    <xf numFmtId="0" fontId="0" fillId="0" borderId="17" xfId="0" applyBorder="1" applyAlignment="1">
      <alignment vertical="center"/>
    </xf>
    <xf numFmtId="0" fontId="3" fillId="0" borderId="2" xfId="1" applyFont="1" applyBorder="1" applyAlignment="1">
      <alignment horizontal="center" vertical="center"/>
    </xf>
    <xf numFmtId="0" fontId="3" fillId="0" borderId="3" xfId="1" applyFont="1" applyBorder="1" applyAlignment="1">
      <alignment horizontal="center" vertical="center"/>
    </xf>
    <xf numFmtId="0" fontId="3" fillId="0" borderId="4" xfId="1" applyFont="1" applyBorder="1" applyAlignment="1">
      <alignment horizontal="center" vertical="center"/>
    </xf>
    <xf numFmtId="0" fontId="14" fillId="0" borderId="0" xfId="1" applyFont="1" applyAlignment="1">
      <alignment horizontal="center" vertical="center"/>
    </xf>
    <xf numFmtId="166" fontId="16" fillId="2" borderId="0" xfId="1" applyNumberFormat="1" applyFont="1" applyFill="1" applyAlignment="1">
      <alignment horizontal="center" vertical="center"/>
    </xf>
    <xf numFmtId="0" fontId="7" fillId="0" borderId="0" xfId="1" applyFont="1" applyAlignment="1">
      <alignment horizontal="left" vertical="center" wrapText="1"/>
    </xf>
    <xf numFmtId="49" fontId="19" fillId="0" borderId="0" xfId="0" applyNumberFormat="1" applyFont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169" fontId="0" fillId="0" borderId="7" xfId="0" applyNumberFormat="1" applyBorder="1" applyAlignment="1">
      <alignment horizontal="center" vertical="center"/>
    </xf>
    <xf numFmtId="169" fontId="0" fillId="0" borderId="9" xfId="0" applyNumberFormat="1" applyBorder="1" applyAlignment="1">
      <alignment horizontal="center" vertical="center"/>
    </xf>
    <xf numFmtId="169" fontId="0" fillId="0" borderId="18" xfId="0" applyNumberFormat="1" applyBorder="1" applyAlignment="1">
      <alignment horizontal="center" vertical="center"/>
    </xf>
    <xf numFmtId="169" fontId="0" fillId="0" borderId="19" xfId="0" applyNumberForma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169" fontId="0" fillId="0" borderId="5" xfId="0" applyNumberFormat="1" applyBorder="1" applyAlignment="1">
      <alignment horizontal="center" vertical="center" wrapText="1"/>
    </xf>
    <xf numFmtId="169" fontId="0" fillId="0" borderId="6" xfId="0" applyNumberFormat="1" applyBorder="1" applyAlignment="1">
      <alignment horizontal="center" vertical="center" wrapText="1"/>
    </xf>
    <xf numFmtId="0" fontId="0" fillId="0" borderId="18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6" fontId="2" fillId="6" borderId="0" xfId="1" applyNumberFormat="1" applyFont="1" applyFill="1" applyAlignment="1">
      <alignment vertical="center"/>
    </xf>
    <xf numFmtId="167" fontId="12" fillId="6" borderId="0" xfId="1" applyNumberFormat="1" applyFont="1" applyFill="1" applyAlignment="1">
      <alignment horizontal="center" vertical="center"/>
    </xf>
    <xf numFmtId="167" fontId="18" fillId="6" borderId="0" xfId="1" applyNumberFormat="1" applyFont="1" applyFill="1" applyAlignment="1">
      <alignment horizontal="center" vertical="center"/>
    </xf>
    <xf numFmtId="164" fontId="0" fillId="6" borderId="10" xfId="0" applyNumberFormat="1" applyFill="1" applyBorder="1" applyAlignment="1">
      <alignment vertical="center"/>
    </xf>
    <xf numFmtId="165" fontId="0" fillId="6" borderId="11" xfId="0" applyNumberFormat="1" applyFill="1" applyBorder="1" applyAlignment="1">
      <alignment vertical="center"/>
    </xf>
    <xf numFmtId="0" fontId="0" fillId="6" borderId="12" xfId="0" applyFill="1" applyBorder="1" applyAlignment="1">
      <alignment vertical="center"/>
    </xf>
    <xf numFmtId="164" fontId="0" fillId="6" borderId="13" xfId="0" applyNumberFormat="1" applyFill="1" applyBorder="1" applyAlignment="1">
      <alignment vertical="center"/>
    </xf>
    <xf numFmtId="165" fontId="0" fillId="6" borderId="1" xfId="0" applyNumberFormat="1" applyFill="1" applyBorder="1" applyAlignment="1">
      <alignment vertical="center"/>
    </xf>
    <xf numFmtId="0" fontId="0" fillId="6" borderId="14" xfId="0" applyFill="1" applyBorder="1" applyAlignment="1">
      <alignment vertical="center"/>
    </xf>
    <xf numFmtId="164" fontId="0" fillId="6" borderId="15" xfId="0" applyNumberFormat="1" applyFill="1" applyBorder="1" applyAlignment="1">
      <alignment vertical="center"/>
    </xf>
    <xf numFmtId="165" fontId="0" fillId="6" borderId="16" xfId="0" applyNumberFormat="1" applyFill="1" applyBorder="1" applyAlignment="1">
      <alignment vertical="center"/>
    </xf>
    <xf numFmtId="0" fontId="0" fillId="6" borderId="17" xfId="0" applyFill="1" applyBorder="1" applyAlignment="1">
      <alignment vertical="center"/>
    </xf>
    <xf numFmtId="164" fontId="0" fillId="6" borderId="21" xfId="0" applyNumberFormat="1" applyFill="1" applyBorder="1" applyAlignment="1">
      <alignment vertical="center"/>
    </xf>
    <xf numFmtId="165" fontId="0" fillId="6" borderId="6" xfId="0" applyNumberFormat="1" applyFill="1" applyBorder="1" applyAlignment="1">
      <alignment vertical="center"/>
    </xf>
    <xf numFmtId="0" fontId="0" fillId="6" borderId="22" xfId="0" applyFill="1" applyBorder="1" applyAlignment="1">
      <alignment vertical="center"/>
    </xf>
    <xf numFmtId="164" fontId="0" fillId="6" borderId="23" xfId="0" applyNumberFormat="1" applyFill="1" applyBorder="1" applyAlignment="1">
      <alignment vertical="center"/>
    </xf>
    <xf numFmtId="165" fontId="0" fillId="6" borderId="5" xfId="0" applyNumberFormat="1" applyFill="1" applyBorder="1" applyAlignment="1">
      <alignment vertical="center"/>
    </xf>
    <xf numFmtId="0" fontId="0" fillId="6" borderId="24" xfId="0" applyFill="1" applyBorder="1" applyAlignment="1">
      <alignment vertical="center"/>
    </xf>
    <xf numFmtId="165" fontId="0" fillId="0" borderId="1" xfId="0" applyNumberFormat="1" applyFill="1" applyBorder="1" applyAlignment="1">
      <alignment vertical="center"/>
    </xf>
    <xf numFmtId="0" fontId="0" fillId="0" borderId="1" xfId="0" applyFill="1" applyBorder="1" applyAlignment="1">
      <alignment vertical="center"/>
    </xf>
    <xf numFmtId="168" fontId="0" fillId="0" borderId="1" xfId="0" applyNumberFormat="1" applyFill="1" applyBorder="1" applyAlignment="1">
      <alignment vertical="center"/>
    </xf>
    <xf numFmtId="169" fontId="0" fillId="0" borderId="1" xfId="0" applyNumberFormat="1" applyFill="1" applyBorder="1" applyAlignment="1">
      <alignment vertical="center"/>
    </xf>
    <xf numFmtId="0" fontId="0" fillId="0" borderId="14" xfId="0" applyFill="1" applyBorder="1" applyAlignment="1">
      <alignment vertical="center"/>
    </xf>
    <xf numFmtId="49" fontId="0" fillId="0" borderId="1" xfId="0" applyNumberFormat="1" applyFill="1" applyBorder="1" applyAlignment="1">
      <alignment vertical="center"/>
    </xf>
    <xf numFmtId="170" fontId="0" fillId="0" borderId="1" xfId="0" applyNumberFormat="1" applyFill="1" applyBorder="1" applyAlignment="1">
      <alignment vertical="center"/>
    </xf>
    <xf numFmtId="49" fontId="0" fillId="0" borderId="16" xfId="0" applyNumberFormat="1" applyFill="1" applyBorder="1" applyAlignment="1">
      <alignment vertical="center"/>
    </xf>
    <xf numFmtId="0" fontId="0" fillId="0" borderId="16" xfId="0" applyFill="1" applyBorder="1" applyAlignment="1">
      <alignment vertical="center"/>
    </xf>
    <xf numFmtId="170" fontId="0" fillId="0" borderId="16" xfId="0" applyNumberFormat="1" applyFill="1" applyBorder="1" applyAlignment="1">
      <alignment vertical="center"/>
    </xf>
    <xf numFmtId="169" fontId="0" fillId="0" borderId="16" xfId="0" applyNumberFormat="1" applyFill="1" applyBorder="1" applyAlignment="1">
      <alignment vertical="center"/>
    </xf>
    <xf numFmtId="168" fontId="0" fillId="0" borderId="16" xfId="0" applyNumberFormat="1" applyFill="1" applyBorder="1" applyAlignment="1">
      <alignment vertical="center"/>
    </xf>
    <xf numFmtId="165" fontId="0" fillId="0" borderId="16" xfId="0" applyNumberFormat="1" applyFill="1" applyBorder="1" applyAlignment="1">
      <alignment vertical="center"/>
    </xf>
    <xf numFmtId="0" fontId="0" fillId="0" borderId="17" xfId="0" applyFill="1" applyBorder="1" applyAlignment="1">
      <alignment vertical="center"/>
    </xf>
  </cellXfs>
  <cellStyles count="3">
    <cellStyle name="Lien hypertexte 2" xfId="2" xr:uid="{A5BAE4A2-A05F-4285-B78D-3F9E751F5634}"/>
    <cellStyle name="Normal" xfId="0" builtinId="0"/>
    <cellStyle name="Normal 2" xfId="1" xr:uid="{D4445159-C304-4577-A657-B208D13F882A}"/>
  </cellStyles>
  <dxfs count="26">
    <dxf>
      <numFmt numFmtId="171" formatCode="mmmm"/>
    </dxf>
    <dxf>
      <numFmt numFmtId="171" formatCode="mmmm"/>
    </dxf>
    <dxf>
      <numFmt numFmtId="171" formatCode="mmmm"/>
    </dxf>
    <dxf>
      <numFmt numFmtId="171" formatCode="mmmm"/>
    </dxf>
    <dxf>
      <numFmt numFmtId="171" formatCode="mmmm"/>
    </dxf>
    <dxf>
      <numFmt numFmtId="171" formatCode="mmmm"/>
    </dxf>
    <dxf>
      <numFmt numFmtId="171" formatCode="mmmm"/>
    </dxf>
    <dxf>
      <numFmt numFmtId="171" formatCode="mmmm"/>
    </dxf>
    <dxf>
      <numFmt numFmtId="171" formatCode="mmmm"/>
    </dxf>
    <dxf>
      <numFmt numFmtId="171" formatCode="mmmm"/>
    </dxf>
    <dxf>
      <numFmt numFmtId="171" formatCode="mmmm"/>
    </dxf>
    <dxf>
      <numFmt numFmtId="171" formatCode="mmmm"/>
    </dxf>
    <dxf>
      <font>
        <color theme="4" tint="-0.24994659260841701"/>
      </font>
    </dxf>
    <dxf>
      <numFmt numFmtId="171" formatCode="mmmm"/>
    </dxf>
    <dxf>
      <numFmt numFmtId="171" formatCode="mmmm"/>
    </dxf>
    <dxf>
      <numFmt numFmtId="171" formatCode="mmmm"/>
    </dxf>
    <dxf>
      <numFmt numFmtId="171" formatCode="mmmm"/>
    </dxf>
    <dxf>
      <numFmt numFmtId="171" formatCode="mmmm"/>
    </dxf>
    <dxf>
      <numFmt numFmtId="171" formatCode="mmmm"/>
    </dxf>
    <dxf>
      <numFmt numFmtId="171" formatCode="mmmm"/>
    </dxf>
    <dxf>
      <numFmt numFmtId="171" formatCode="mmmm"/>
    </dxf>
    <dxf>
      <numFmt numFmtId="171" formatCode="mmmm"/>
    </dxf>
    <dxf>
      <numFmt numFmtId="171" formatCode="mmmm"/>
    </dxf>
    <dxf>
      <numFmt numFmtId="171" formatCode="mmmm"/>
    </dxf>
    <dxf>
      <numFmt numFmtId="171" formatCode="mmmm"/>
    </dxf>
    <dxf>
      <font>
        <color theme="4" tint="-0.24994659260841701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eetMetadata" Target="metadata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vertex42.com/ExcelTemplates/yearly-calendar.html?utm_source=ms&amp;utm_medium=file&amp;utm_campaign=office&amp;utm_term=calendar1&amp;utm_content=title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hyperlink" Target="https://www.vertex42.com/ExcelTemplates/yearly-calendar.html?utm_source=ms&amp;utm_medium=file&amp;utm_campaign=office&amp;utm_term=calendar1&amp;utm_content=title" TargetMode="Externa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D624D0-D6A1-487B-B692-71200F6D71A2}">
  <sheetPr>
    <pageSetUpPr fitToPage="1"/>
  </sheetPr>
  <dimension ref="A1:AB70"/>
  <sheetViews>
    <sheetView showGridLines="0" zoomScale="80" zoomScaleNormal="80" workbookViewId="0">
      <selection activeCell="AJ23" sqref="AJ23"/>
    </sheetView>
  </sheetViews>
  <sheetFormatPr baseColWidth="10" defaultColWidth="9.140625" defaultRowHeight="12.75" x14ac:dyDescent="0.25"/>
  <cols>
    <col min="1" max="1" width="3.28515625" style="7" customWidth="1"/>
    <col min="2" max="24" width="4.7109375" style="7" customWidth="1"/>
    <col min="25" max="25" width="3.28515625" style="7" hidden="1" customWidth="1"/>
    <col min="26" max="26" width="4.140625" style="7" hidden="1" customWidth="1"/>
    <col min="27" max="27" width="38.5703125" style="7" hidden="1" customWidth="1"/>
    <col min="28" max="16384" width="9.140625" style="7"/>
  </cols>
  <sheetData>
    <row r="1" spans="1:28" ht="16.5" customHeight="1" x14ac:dyDescent="0.25">
      <c r="A1" s="8"/>
      <c r="B1" s="8"/>
      <c r="C1" s="10" t="s">
        <v>20</v>
      </c>
      <c r="D1" s="83">
        <v>2020</v>
      </c>
      <c r="E1" s="84"/>
      <c r="F1" s="85"/>
      <c r="G1" s="8"/>
      <c r="H1" s="8"/>
      <c r="I1" s="10" t="s">
        <v>21</v>
      </c>
      <c r="J1" s="83">
        <v>1</v>
      </c>
      <c r="K1" s="85"/>
      <c r="L1" s="8"/>
      <c r="M1" s="8"/>
      <c r="N1" s="10" t="s">
        <v>22</v>
      </c>
      <c r="O1" s="83">
        <v>2</v>
      </c>
      <c r="P1" s="85"/>
      <c r="Q1" s="9" t="s">
        <v>23</v>
      </c>
      <c r="R1" s="8"/>
      <c r="S1" s="8"/>
      <c r="T1" s="8"/>
      <c r="U1" s="8"/>
      <c r="V1" s="8"/>
      <c r="W1" s="8"/>
      <c r="X1" s="10"/>
      <c r="Y1" s="8"/>
      <c r="AA1" s="16" t="s">
        <v>24</v>
      </c>
      <c r="AB1" s="12"/>
    </row>
    <row r="3" spans="1:28" ht="42" customHeight="1" x14ac:dyDescent="0.25">
      <c r="B3" s="86">
        <f>IF($J$1=1,D1,D1&amp;"-"&amp;D1+1)</f>
        <v>2020</v>
      </c>
      <c r="C3" s="86"/>
      <c r="D3" s="86"/>
      <c r="E3" s="86"/>
      <c r="F3" s="86"/>
      <c r="G3" s="86"/>
      <c r="H3" s="86"/>
      <c r="I3" s="86"/>
      <c r="J3" s="86"/>
      <c r="K3" s="86"/>
      <c r="L3" s="86"/>
      <c r="M3" s="86"/>
      <c r="N3" s="86"/>
      <c r="O3" s="86"/>
      <c r="P3" s="86"/>
      <c r="Q3" s="86"/>
      <c r="R3" s="86"/>
      <c r="S3" s="86"/>
      <c r="T3" s="86"/>
      <c r="U3" s="86"/>
      <c r="V3" s="86"/>
      <c r="W3" s="86"/>
      <c r="X3" s="86"/>
      <c r="AA3" s="11"/>
    </row>
    <row r="4" spans="1:28" ht="26.25" x14ac:dyDescent="0.25">
      <c r="B4" s="46">
        <v>80</v>
      </c>
      <c r="C4" s="7" t="s">
        <v>26</v>
      </c>
      <c r="F4" s="45">
        <v>55</v>
      </c>
      <c r="G4" s="7" t="s">
        <v>27</v>
      </c>
      <c r="J4" s="38"/>
      <c r="K4" s="38"/>
      <c r="L4" s="38"/>
      <c r="M4" s="38"/>
      <c r="N4" s="38"/>
      <c r="O4" s="38"/>
      <c r="P4" s="38"/>
      <c r="Q4" s="38"/>
      <c r="R4" s="38"/>
      <c r="S4" s="38"/>
      <c r="T4" s="38"/>
      <c r="U4" s="38"/>
      <c r="V4" s="38"/>
      <c r="W4" s="38"/>
      <c r="X4" s="38"/>
      <c r="AA4" s="12" t="s">
        <v>25</v>
      </c>
    </row>
    <row r="6" spans="1:28" s="15" customFormat="1" ht="21" x14ac:dyDescent="0.25">
      <c r="A6" s="43"/>
      <c r="B6" s="87">
        <f>DATE(D1,J1,1)</f>
        <v>43831</v>
      </c>
      <c r="C6" s="87"/>
      <c r="D6" s="87"/>
      <c r="E6" s="87"/>
      <c r="F6" s="87"/>
      <c r="G6" s="87"/>
      <c r="H6" s="87"/>
      <c r="I6" s="13"/>
      <c r="J6" s="87">
        <f>DATE(YEAR(B6+42),MONTH(B6+42),1)</f>
        <v>43862</v>
      </c>
      <c r="K6" s="87"/>
      <c r="L6" s="87"/>
      <c r="M6" s="87"/>
      <c r="N6" s="87"/>
      <c r="O6" s="87"/>
      <c r="P6" s="87"/>
      <c r="Q6" s="13"/>
      <c r="R6" s="87">
        <f>DATE(YEAR(J6+42),MONTH(J6+42),1)</f>
        <v>43891</v>
      </c>
      <c r="S6" s="87"/>
      <c r="T6" s="87"/>
      <c r="U6" s="87"/>
      <c r="V6" s="87"/>
      <c r="W6" s="87"/>
      <c r="X6" s="87"/>
      <c r="AA6" s="42"/>
    </row>
    <row r="7" spans="1:28" s="14" customFormat="1" ht="18.75" x14ac:dyDescent="0.25">
      <c r="A7" s="15"/>
      <c r="B7" s="17" t="str">
        <f>CHOOSE(1+MOD($O$1+1-2,7),"D","L","M","M","J","V","S")</f>
        <v>L</v>
      </c>
      <c r="C7" s="17" t="str">
        <f>CHOOSE(1+MOD($O$1+2-2,7),"D","L","M","M","J","V","S")</f>
        <v>M</v>
      </c>
      <c r="D7" s="17" t="str">
        <f>CHOOSE(1+MOD($O$1+3-2,7),"D","L","M","M","J","V","S")</f>
        <v>M</v>
      </c>
      <c r="E7" s="17" t="str">
        <f>CHOOSE(1+MOD($O$1+4-2,7),"D","L","M","M","J","V","S")</f>
        <v>J</v>
      </c>
      <c r="F7" s="17" t="str">
        <f>CHOOSE(1+MOD($O$1+5-2,7),"D","L","M","M","J","V","S")</f>
        <v>V</v>
      </c>
      <c r="G7" s="17" t="str">
        <f>CHOOSE(1+MOD($O$1+6-2,7),"D","L","M","M","J","V","S")</f>
        <v>S</v>
      </c>
      <c r="H7" s="17" t="str">
        <f>CHOOSE(1+MOD($O$1+7-2,7),"D","L","M","M","J","V","S")</f>
        <v>D</v>
      </c>
      <c r="J7" s="17" t="str">
        <f>CHOOSE(1+MOD($O$1+1-2,7),"D","L","M","M","J","V","S")</f>
        <v>L</v>
      </c>
      <c r="K7" s="17" t="str">
        <f>CHOOSE(1+MOD($O$1+2-2,7),"D","L","M","M","J","V","S")</f>
        <v>M</v>
      </c>
      <c r="L7" s="17" t="str">
        <f>CHOOSE(1+MOD($O$1+3-2,7),"D","L","M","M","J","V","S")</f>
        <v>M</v>
      </c>
      <c r="M7" s="17" t="str">
        <f>CHOOSE(1+MOD($O$1+4-2,7),"D","L","M","M","J","V","S")</f>
        <v>J</v>
      </c>
      <c r="N7" s="17" t="str">
        <f>CHOOSE(1+MOD($O$1+5-2,7),"D","L","M","M","J","V","S")</f>
        <v>V</v>
      </c>
      <c r="O7" s="17" t="str">
        <f>CHOOSE(1+MOD($O$1+6-2,7),"D","L","M","M","J","V","S")</f>
        <v>S</v>
      </c>
      <c r="P7" s="17" t="str">
        <f>CHOOSE(1+MOD($O$1+7-2,7),"D","L","M","M","J","V","S")</f>
        <v>D</v>
      </c>
      <c r="R7" s="17" t="str">
        <f>CHOOSE(1+MOD($O$1+1-2,7),"D","L","M","M","J","V","S")</f>
        <v>L</v>
      </c>
      <c r="S7" s="17" t="str">
        <f>CHOOSE(1+MOD($O$1+2-2,7),"D","L","M","M","J","V","S")</f>
        <v>M</v>
      </c>
      <c r="T7" s="17" t="str">
        <f>CHOOSE(1+MOD($O$1+3-2,7),"D","L","M","M","J","V","S")</f>
        <v>M</v>
      </c>
      <c r="U7" s="17" t="str">
        <f>CHOOSE(1+MOD($O$1+4-2,7),"D","L","M","M","J","V","S")</f>
        <v>J</v>
      </c>
      <c r="V7" s="17" t="str">
        <f>CHOOSE(1+MOD($O$1+5-2,7),"D","L","M","M","J","V","S")</f>
        <v>V</v>
      </c>
      <c r="W7" s="17" t="str">
        <f>CHOOSE(1+MOD($O$1+6-2,7),"D","L","M","M","J","V","S")</f>
        <v>S</v>
      </c>
      <c r="X7" s="17" t="str">
        <f>CHOOSE(1+MOD($O$1+7-2,7),"D","L","M","M","J","V","S")</f>
        <v>D</v>
      </c>
      <c r="AA7" s="88" t="s">
        <v>28</v>
      </c>
    </row>
    <row r="8" spans="1:28" s="14" customFormat="1" ht="18.75" x14ac:dyDescent="0.25">
      <c r="A8" s="15"/>
      <c r="B8" s="18" t="str">
        <f>IF(WEEKDAY(B6,1)=MOD($O$1,7),B6,"")</f>
        <v/>
      </c>
      <c r="C8" s="18" t="str">
        <f>IF(B8="",IF(WEEKDAY(B6,1)=MOD($O$1,7)+1,B6,""),B8+1)</f>
        <v/>
      </c>
      <c r="D8" s="18">
        <f>IF(C8="",IF(WEEKDAY(B6,1)=MOD($O$1+1,7)+1,B6,""),C8+1)</f>
        <v>43831</v>
      </c>
      <c r="E8" s="18">
        <f>IF(D8="",IF(WEEKDAY(B6,1)=MOD($O$1+2,7)+1,B6,""),D8+1)</f>
        <v>43832</v>
      </c>
      <c r="F8" s="18">
        <f>IF(E8="",IF(WEEKDAY(B6,1)=MOD($O$1+3,7)+1,B6,""),E8+1)</f>
        <v>43833</v>
      </c>
      <c r="G8" s="20">
        <f>IF(F8="",IF(WEEKDAY(B6,1)=MOD($O$1+4,7)+1,B6,""),F8+1)</f>
        <v>43834</v>
      </c>
      <c r="H8" s="20">
        <f>IF(G8="",IF(WEEKDAY(B6,1)=MOD($O$1+5,7)+1,B6,""),G8+1)</f>
        <v>43835</v>
      </c>
      <c r="J8" s="18" t="str">
        <f>IF(WEEKDAY(J6,1)=MOD($O$1,7),J6,"")</f>
        <v/>
      </c>
      <c r="K8" s="18" t="str">
        <f>IF(J8="",IF(WEEKDAY(J6,1)=MOD($O$1,7)+1,J6,""),J8+1)</f>
        <v/>
      </c>
      <c r="L8" s="18" t="str">
        <f>IF(K8="",IF(WEEKDAY(J6,1)=MOD($O$1+1,7)+1,J6,""),K8+1)</f>
        <v/>
      </c>
      <c r="M8" s="18" t="str">
        <f>IF(L8="",IF(WEEKDAY(J6,1)=MOD($O$1+2,7)+1,J6,""),L8+1)</f>
        <v/>
      </c>
      <c r="N8" s="18" t="str">
        <f>IF(M8="",IF(WEEKDAY(J6,1)=MOD($O$1+3,7)+1,J6,""),M8+1)</f>
        <v/>
      </c>
      <c r="O8" s="20">
        <f>IF(N8="",IF(WEEKDAY(J6,1)=MOD($O$1+4,7)+1,J6,""),N8+1)</f>
        <v>43862</v>
      </c>
      <c r="P8" s="20">
        <f>IF(O8="",IF(WEEKDAY(J6,1)=MOD($O$1+5,7)+1,J6,""),O8+1)</f>
        <v>43863</v>
      </c>
      <c r="R8" s="18" t="str">
        <f>IF(WEEKDAY(R6,1)=MOD($O$1,7),R6,"")</f>
        <v/>
      </c>
      <c r="S8" s="18" t="str">
        <f>IF(R8="",IF(WEEKDAY(R6,1)=MOD($O$1,7)+1,R6,""),R8+1)</f>
        <v/>
      </c>
      <c r="T8" s="18" t="str">
        <f>IF(S8="",IF(WEEKDAY(R6,1)=MOD($O$1+1,7)+1,R6,""),S8+1)</f>
        <v/>
      </c>
      <c r="U8" s="18" t="str">
        <f>IF(T8="",IF(WEEKDAY(R6,1)=MOD($O$1+2,7)+1,R6,""),T8+1)</f>
        <v/>
      </c>
      <c r="V8" s="18" t="str">
        <f>IF(U8="",IF(WEEKDAY(R6,1)=MOD($O$1+3,7)+1,R6,""),U8+1)</f>
        <v/>
      </c>
      <c r="W8" s="20" t="str">
        <f>IF(V8="",IF(WEEKDAY(R6,1)=MOD($O$1+4,7)+1,R6,""),V8+1)</f>
        <v/>
      </c>
      <c r="X8" s="20">
        <f>IF(W8="",IF(WEEKDAY(R6,1)=MOD($O$1+5,7)+1,R6,""),W8+1)</f>
        <v>43891</v>
      </c>
      <c r="AA8" s="88"/>
    </row>
    <row r="9" spans="1:28" s="14" customFormat="1" ht="18.75" x14ac:dyDescent="0.25">
      <c r="A9" s="15"/>
      <c r="B9" s="18">
        <f>IF(H8="","",IF(MONTH(H8+1)&lt;&gt;MONTH(H8),"",H8+1))</f>
        <v>43836</v>
      </c>
      <c r="C9" s="18">
        <f>IF(B9="","",IF(MONTH(B9+1)&lt;&gt;MONTH(B9),"",B9+1))</f>
        <v>43837</v>
      </c>
      <c r="D9" s="18">
        <f t="shared" ref="D9:H13" si="0">IF(C9="","",IF(MONTH(C9+1)&lt;&gt;MONTH(C9),"",C9+1))</f>
        <v>43838</v>
      </c>
      <c r="E9" s="18">
        <f t="shared" si="0"/>
        <v>43839</v>
      </c>
      <c r="F9" s="18">
        <f t="shared" si="0"/>
        <v>43840</v>
      </c>
      <c r="G9" s="20">
        <f t="shared" si="0"/>
        <v>43841</v>
      </c>
      <c r="H9" s="20">
        <f t="shared" si="0"/>
        <v>43842</v>
      </c>
      <c r="J9" s="18">
        <f>IF(P8="","",IF(MONTH(P8+1)&lt;&gt;MONTH(P8),"",P8+1))</f>
        <v>43864</v>
      </c>
      <c r="K9" s="18">
        <f>IF(J9="","",IF(MONTH(J9+1)&lt;&gt;MONTH(J9),"",J9+1))</f>
        <v>43865</v>
      </c>
      <c r="L9" s="18">
        <f t="shared" ref="L9:P13" si="1">IF(K9="","",IF(MONTH(K9+1)&lt;&gt;MONTH(K9),"",K9+1))</f>
        <v>43866</v>
      </c>
      <c r="M9" s="18">
        <f t="shared" si="1"/>
        <v>43867</v>
      </c>
      <c r="N9" s="18">
        <f t="shared" si="1"/>
        <v>43868</v>
      </c>
      <c r="O9" s="20">
        <f t="shared" si="1"/>
        <v>43869</v>
      </c>
      <c r="P9" s="20">
        <f t="shared" si="1"/>
        <v>43870</v>
      </c>
      <c r="R9" s="18">
        <f>IF(X8="","",IF(MONTH(X8+1)&lt;&gt;MONTH(X8),"",X8+1))</f>
        <v>43892</v>
      </c>
      <c r="S9" s="18">
        <f>IF(R9="","",IF(MONTH(R9+1)&lt;&gt;MONTH(R9),"",R9+1))</f>
        <v>43893</v>
      </c>
      <c r="T9" s="18">
        <f t="shared" ref="T9:X13" si="2">IF(S9="","",IF(MONTH(S9+1)&lt;&gt;MONTH(S9),"",S9+1))</f>
        <v>43894</v>
      </c>
      <c r="U9" s="18">
        <f t="shared" si="2"/>
        <v>43895</v>
      </c>
      <c r="V9" s="18">
        <f t="shared" si="2"/>
        <v>43896</v>
      </c>
      <c r="W9" s="20">
        <f t="shared" si="2"/>
        <v>43897</v>
      </c>
      <c r="X9" s="20">
        <f t="shared" si="2"/>
        <v>43898</v>
      </c>
      <c r="AA9" s="88"/>
    </row>
    <row r="10" spans="1:28" s="14" customFormat="1" ht="18.75" x14ac:dyDescent="0.25">
      <c r="A10" s="15"/>
      <c r="B10" s="18">
        <f>IF(H9="","",IF(MONTH(H9+1)&lt;&gt;MONTH(H9),"",H9+1))</f>
        <v>43843</v>
      </c>
      <c r="C10" s="18">
        <f>IF(B10="","",IF(MONTH(B10+1)&lt;&gt;MONTH(B10),"",B10+1))</f>
        <v>43844</v>
      </c>
      <c r="D10" s="18">
        <f t="shared" si="0"/>
        <v>43845</v>
      </c>
      <c r="E10" s="18">
        <f t="shared" si="0"/>
        <v>43846</v>
      </c>
      <c r="F10" s="18">
        <f t="shared" si="0"/>
        <v>43847</v>
      </c>
      <c r="G10" s="20">
        <f t="shared" si="0"/>
        <v>43848</v>
      </c>
      <c r="H10" s="20">
        <f t="shared" si="0"/>
        <v>43849</v>
      </c>
      <c r="J10" s="18">
        <f>IF(P9="","",IF(MONTH(P9+1)&lt;&gt;MONTH(P9),"",P9+1))</f>
        <v>43871</v>
      </c>
      <c r="K10" s="18">
        <f>IF(J10="","",IF(MONTH(J10+1)&lt;&gt;MONTH(J10),"",J10+1))</f>
        <v>43872</v>
      </c>
      <c r="L10" s="18">
        <f t="shared" si="1"/>
        <v>43873</v>
      </c>
      <c r="M10" s="18">
        <f t="shared" si="1"/>
        <v>43874</v>
      </c>
      <c r="N10" s="18">
        <f t="shared" si="1"/>
        <v>43875</v>
      </c>
      <c r="O10" s="20">
        <f t="shared" si="1"/>
        <v>43876</v>
      </c>
      <c r="P10" s="20">
        <f t="shared" si="1"/>
        <v>43877</v>
      </c>
      <c r="R10" s="18">
        <f>IF(X9="","",IF(MONTH(X9+1)&lt;&gt;MONTH(X9),"",X9+1))</f>
        <v>43899</v>
      </c>
      <c r="S10" s="18">
        <f>IF(R10="","",IF(MONTH(R10+1)&lt;&gt;MONTH(R10),"",R10+1))</f>
        <v>43900</v>
      </c>
      <c r="T10" s="18">
        <f t="shared" si="2"/>
        <v>43901</v>
      </c>
      <c r="U10" s="18">
        <f t="shared" si="2"/>
        <v>43902</v>
      </c>
      <c r="V10" s="18">
        <f t="shared" si="2"/>
        <v>43903</v>
      </c>
      <c r="W10" s="20">
        <f t="shared" si="2"/>
        <v>43904</v>
      </c>
      <c r="X10" s="20">
        <f t="shared" si="2"/>
        <v>43905</v>
      </c>
      <c r="AA10" s="88"/>
    </row>
    <row r="11" spans="1:28" s="14" customFormat="1" ht="18.75" x14ac:dyDescent="0.25">
      <c r="A11" s="15"/>
      <c r="B11" s="18">
        <f>IF(H10="","",IF(MONTH(H10+1)&lt;&gt;MONTH(H10),"",H10+1))</f>
        <v>43850</v>
      </c>
      <c r="C11" s="18">
        <f>IF(B11="","",IF(MONTH(B11+1)&lt;&gt;MONTH(B11),"",B11+1))</f>
        <v>43851</v>
      </c>
      <c r="D11" s="18">
        <f t="shared" si="0"/>
        <v>43852</v>
      </c>
      <c r="E11" s="18">
        <f t="shared" si="0"/>
        <v>43853</v>
      </c>
      <c r="F11" s="18">
        <f t="shared" si="0"/>
        <v>43854</v>
      </c>
      <c r="G11" s="20">
        <f t="shared" si="0"/>
        <v>43855</v>
      </c>
      <c r="H11" s="20">
        <f t="shared" si="0"/>
        <v>43856</v>
      </c>
      <c r="J11" s="18">
        <f>IF(P10="","",IF(MONTH(P10+1)&lt;&gt;MONTH(P10),"",P10+1))</f>
        <v>43878</v>
      </c>
      <c r="K11" s="18">
        <f>IF(J11="","",IF(MONTH(J11+1)&lt;&gt;MONTH(J11),"",J11+1))</f>
        <v>43879</v>
      </c>
      <c r="L11" s="18">
        <f t="shared" si="1"/>
        <v>43880</v>
      </c>
      <c r="M11" s="18">
        <f t="shared" si="1"/>
        <v>43881</v>
      </c>
      <c r="N11" s="18">
        <f t="shared" si="1"/>
        <v>43882</v>
      </c>
      <c r="O11" s="20">
        <f t="shared" si="1"/>
        <v>43883</v>
      </c>
      <c r="P11" s="20">
        <f t="shared" si="1"/>
        <v>43884</v>
      </c>
      <c r="R11" s="18">
        <f>IF(X10="","",IF(MONTH(X10+1)&lt;&gt;MONTH(X10),"",X10+1))</f>
        <v>43906</v>
      </c>
      <c r="S11" s="18">
        <f>IF(R11="","",IF(MONTH(R11+1)&lt;&gt;MONTH(R11),"",R11+1))</f>
        <v>43907</v>
      </c>
      <c r="T11" s="18">
        <f t="shared" si="2"/>
        <v>43908</v>
      </c>
      <c r="U11" s="18">
        <f t="shared" si="2"/>
        <v>43909</v>
      </c>
      <c r="V11" s="18">
        <f t="shared" si="2"/>
        <v>43910</v>
      </c>
      <c r="W11" s="20">
        <f t="shared" si="2"/>
        <v>43911</v>
      </c>
      <c r="X11" s="20">
        <f t="shared" si="2"/>
        <v>43912</v>
      </c>
      <c r="AA11" s="88"/>
    </row>
    <row r="12" spans="1:28" s="14" customFormat="1" ht="18.75" x14ac:dyDescent="0.25">
      <c r="A12" s="15"/>
      <c r="B12" s="18">
        <f>IF(H11="","",IF(MONTH(H11+1)&lt;&gt;MONTH(H11),"",H11+1))</f>
        <v>43857</v>
      </c>
      <c r="C12" s="18">
        <f>IF(B12="","",IF(MONTH(B12+1)&lt;&gt;MONTH(B12),"",B12+1))</f>
        <v>43858</v>
      </c>
      <c r="D12" s="18">
        <f t="shared" si="0"/>
        <v>43859</v>
      </c>
      <c r="E12" s="18">
        <f t="shared" si="0"/>
        <v>43860</v>
      </c>
      <c r="F12" s="18">
        <f t="shared" si="0"/>
        <v>43861</v>
      </c>
      <c r="G12" s="20" t="str">
        <f t="shared" si="0"/>
        <v/>
      </c>
      <c r="H12" s="20" t="str">
        <f t="shared" si="0"/>
        <v/>
      </c>
      <c r="J12" s="18">
        <f>IF(P11="","",IF(MONTH(P11+1)&lt;&gt;MONTH(P11),"",P11+1))</f>
        <v>43885</v>
      </c>
      <c r="K12" s="18">
        <f>IF(J12="","",IF(MONTH(J12+1)&lt;&gt;MONTH(J12),"",J12+1))</f>
        <v>43886</v>
      </c>
      <c r="L12" s="18">
        <f t="shared" si="1"/>
        <v>43887</v>
      </c>
      <c r="M12" s="18">
        <f t="shared" si="1"/>
        <v>43888</v>
      </c>
      <c r="N12" s="18">
        <f t="shared" si="1"/>
        <v>43889</v>
      </c>
      <c r="O12" s="20">
        <f t="shared" si="1"/>
        <v>43890</v>
      </c>
      <c r="P12" s="20" t="str">
        <f t="shared" si="1"/>
        <v/>
      </c>
      <c r="R12" s="18">
        <f>IF(X11="","",IF(MONTH(X11+1)&lt;&gt;MONTH(X11),"",X11+1))</f>
        <v>43913</v>
      </c>
      <c r="S12" s="18">
        <f>IF(R12="","",IF(MONTH(R12+1)&lt;&gt;MONTH(R12),"",R12+1))</f>
        <v>43914</v>
      </c>
      <c r="T12" s="18">
        <f t="shared" si="2"/>
        <v>43915</v>
      </c>
      <c r="U12" s="18">
        <f t="shared" si="2"/>
        <v>43916</v>
      </c>
      <c r="V12" s="18">
        <f t="shared" si="2"/>
        <v>43917</v>
      </c>
      <c r="W12" s="20">
        <f t="shared" si="2"/>
        <v>43918</v>
      </c>
      <c r="X12" s="20">
        <f t="shared" si="2"/>
        <v>43919</v>
      </c>
      <c r="AA12" s="88"/>
    </row>
    <row r="13" spans="1:28" s="14" customFormat="1" ht="18.75" x14ac:dyDescent="0.25">
      <c r="A13" s="15"/>
      <c r="B13" s="18" t="str">
        <f>IF(H12="","",IF(MONTH(H12+1)&lt;&gt;MONTH(H12),"",H12+1))</f>
        <v/>
      </c>
      <c r="C13" s="18" t="str">
        <f>IF(B13="","",IF(MONTH(B13+1)&lt;&gt;MONTH(B13),"",B13+1))</f>
        <v/>
      </c>
      <c r="D13" s="18" t="str">
        <f t="shared" si="0"/>
        <v/>
      </c>
      <c r="E13" s="18" t="str">
        <f t="shared" si="0"/>
        <v/>
      </c>
      <c r="F13" s="18" t="str">
        <f t="shared" si="0"/>
        <v/>
      </c>
      <c r="G13" s="20" t="str">
        <f t="shared" si="0"/>
        <v/>
      </c>
      <c r="H13" s="20" t="str">
        <f t="shared" si="0"/>
        <v/>
      </c>
      <c r="J13" s="18" t="str">
        <f>IF(P12="","",IF(MONTH(P12+1)&lt;&gt;MONTH(P12),"",P12+1))</f>
        <v/>
      </c>
      <c r="K13" s="18" t="str">
        <f>IF(J13="","",IF(MONTH(J13+1)&lt;&gt;MONTH(J13),"",J13+1))</f>
        <v/>
      </c>
      <c r="L13" s="18" t="str">
        <f t="shared" si="1"/>
        <v/>
      </c>
      <c r="M13" s="18" t="str">
        <f t="shared" si="1"/>
        <v/>
      </c>
      <c r="N13" s="18" t="str">
        <f t="shared" si="1"/>
        <v/>
      </c>
      <c r="O13" s="20" t="str">
        <f t="shared" si="1"/>
        <v/>
      </c>
      <c r="P13" s="20" t="str">
        <f t="shared" si="1"/>
        <v/>
      </c>
      <c r="R13" s="18">
        <f>IF(X12="","",IF(MONTH(X12+1)&lt;&gt;MONTH(X12),"",X12+1))</f>
        <v>43920</v>
      </c>
      <c r="S13" s="18">
        <f>IF(R13="","",IF(MONTH(R13+1)&lt;&gt;MONTH(R13),"",R13+1))</f>
        <v>43921</v>
      </c>
      <c r="T13" s="18" t="str">
        <f t="shared" si="2"/>
        <v/>
      </c>
      <c r="U13" s="18" t="str">
        <f t="shared" si="2"/>
        <v/>
      </c>
      <c r="V13" s="18" t="str">
        <f t="shared" si="2"/>
        <v/>
      </c>
      <c r="W13" s="20" t="str">
        <f t="shared" si="2"/>
        <v/>
      </c>
      <c r="X13" s="20" t="str">
        <f t="shared" si="2"/>
        <v/>
      </c>
      <c r="AA13" s="16"/>
    </row>
    <row r="14" spans="1:28" ht="18.75" x14ac:dyDescent="0.25">
      <c r="A14" s="15"/>
      <c r="B14" s="14"/>
      <c r="C14" s="14"/>
      <c r="D14" s="14"/>
      <c r="E14" s="14"/>
      <c r="F14" s="14"/>
      <c r="G14" s="14"/>
      <c r="H14" s="14"/>
      <c r="I14" s="14"/>
      <c r="J14" s="14"/>
      <c r="K14" s="14"/>
      <c r="L14" s="14"/>
      <c r="M14" s="14"/>
      <c r="N14" s="14"/>
      <c r="O14" s="14"/>
      <c r="P14" s="14"/>
      <c r="Q14" s="14"/>
      <c r="R14" s="14"/>
      <c r="S14" s="14"/>
      <c r="T14" s="14"/>
      <c r="U14" s="14"/>
      <c r="V14" s="14"/>
      <c r="W14" s="14"/>
      <c r="X14" s="14"/>
      <c r="AA14" s="42"/>
    </row>
    <row r="15" spans="1:28" ht="21" customHeight="1" x14ac:dyDescent="0.25">
      <c r="A15" s="43"/>
      <c r="B15" s="87">
        <f>DATE(YEAR(R6+42),MONTH(R6+42),1)</f>
        <v>43922</v>
      </c>
      <c r="C15" s="87"/>
      <c r="D15" s="87"/>
      <c r="E15" s="87"/>
      <c r="F15" s="87"/>
      <c r="G15" s="87"/>
      <c r="H15" s="87"/>
      <c r="I15" s="13"/>
      <c r="J15" s="87">
        <f>DATE(YEAR(B15+42),MONTH(B15+42),1)</f>
        <v>43952</v>
      </c>
      <c r="K15" s="87"/>
      <c r="L15" s="87"/>
      <c r="M15" s="87"/>
      <c r="N15" s="87"/>
      <c r="O15" s="87"/>
      <c r="P15" s="87"/>
      <c r="Q15" s="13"/>
      <c r="R15" s="87">
        <f>DATE(YEAR(J15+42),MONTH(J15+42),1)</f>
        <v>43983</v>
      </c>
      <c r="S15" s="87"/>
      <c r="T15" s="87"/>
      <c r="U15" s="87"/>
      <c r="V15" s="87"/>
      <c r="W15" s="87"/>
      <c r="X15" s="87"/>
    </row>
    <row r="16" spans="1:28" ht="18.75" customHeight="1" x14ac:dyDescent="0.25">
      <c r="A16" s="15"/>
      <c r="B16" s="17" t="str">
        <f>CHOOSE(1+MOD($O$1+1-2,7),"D","L","M","M","J","V","S")</f>
        <v>L</v>
      </c>
      <c r="C16" s="17" t="str">
        <f>CHOOSE(1+MOD($O$1+2-2,7),"D","L","M","M","J","V","S")</f>
        <v>M</v>
      </c>
      <c r="D16" s="17" t="str">
        <f>CHOOSE(1+MOD($O$1+3-2,7),"D","L","M","M","J","V","S")</f>
        <v>M</v>
      </c>
      <c r="E16" s="17" t="str">
        <f>CHOOSE(1+MOD($O$1+4-2,7),"D","L","M","M","J","V","S")</f>
        <v>J</v>
      </c>
      <c r="F16" s="17" t="str">
        <f>CHOOSE(1+MOD($O$1+5-2,7),"D","L","M","M","J","V","S")</f>
        <v>V</v>
      </c>
      <c r="G16" s="17" t="str">
        <f>CHOOSE(1+MOD($O$1+6-2,7),"D","L","M","M","J","V","S")</f>
        <v>S</v>
      </c>
      <c r="H16" s="17" t="str">
        <f>CHOOSE(1+MOD($O$1+7-2,7),"D","L","M","M","J","V","S")</f>
        <v>D</v>
      </c>
      <c r="I16" s="14"/>
      <c r="J16" s="17" t="str">
        <f>CHOOSE(1+MOD($O$1+1-2,7),"D","L","M","M","J","V","S")</f>
        <v>L</v>
      </c>
      <c r="K16" s="17" t="str">
        <f>CHOOSE(1+MOD($O$1+2-2,7),"D","L","M","M","J","V","S")</f>
        <v>M</v>
      </c>
      <c r="L16" s="17" t="str">
        <f>CHOOSE(1+MOD($O$1+3-2,7),"D","L","M","M","J","V","S")</f>
        <v>M</v>
      </c>
      <c r="M16" s="17" t="str">
        <f>CHOOSE(1+MOD($O$1+4-2,7),"D","L","M","M","J","V","S")</f>
        <v>J</v>
      </c>
      <c r="N16" s="17" t="str">
        <f>CHOOSE(1+MOD($O$1+5-2,7),"D","L","M","M","J","V","S")</f>
        <v>V</v>
      </c>
      <c r="O16" s="17" t="str">
        <f>CHOOSE(1+MOD($O$1+6-2,7),"D","L","M","M","J","V","S")</f>
        <v>S</v>
      </c>
      <c r="P16" s="17" t="str">
        <f>CHOOSE(1+MOD($O$1+7-2,7),"D","L","M","M","J","V","S")</f>
        <v>D</v>
      </c>
      <c r="Q16" s="14"/>
      <c r="R16" s="17" t="str">
        <f>CHOOSE(1+MOD($O$1+1-2,7),"D","L","M","M","J","V","S")</f>
        <v>L</v>
      </c>
      <c r="S16" s="17" t="str">
        <f>CHOOSE(1+MOD($O$1+2-2,7),"D","L","M","M","J","V","S")</f>
        <v>M</v>
      </c>
      <c r="T16" s="17" t="str">
        <f>CHOOSE(1+MOD($O$1+3-2,7),"D","L","M","M","J","V","S")</f>
        <v>M</v>
      </c>
      <c r="U16" s="17" t="str">
        <f>CHOOSE(1+MOD($O$1+4-2,7),"D","L","M","M","J","V","S")</f>
        <v>J</v>
      </c>
      <c r="V16" s="17" t="str">
        <f>CHOOSE(1+MOD($O$1+5-2,7),"D","L","M","M","J","V","S")</f>
        <v>V</v>
      </c>
      <c r="W16" s="17" t="str">
        <f>CHOOSE(1+MOD($O$1+6-2,7),"D","L","M","M","J","V","S")</f>
        <v>S</v>
      </c>
      <c r="X16" s="17" t="str">
        <f>CHOOSE(1+MOD($O$1+7-2,7),"D","L","M","M","J","V","S")</f>
        <v>D</v>
      </c>
      <c r="AA16" s="44"/>
    </row>
    <row r="17" spans="1:27" ht="18.75" x14ac:dyDescent="0.25">
      <c r="A17" s="15"/>
      <c r="B17" s="18" t="str">
        <f>IF(WEEKDAY(B15,1)=MOD($O$1,7),B15,"")</f>
        <v/>
      </c>
      <c r="C17" s="18" t="str">
        <f>IF(B17="",IF(WEEKDAY(B15,1)=MOD($O$1,7)+1,B15,""),B17+1)</f>
        <v/>
      </c>
      <c r="D17" s="18">
        <f>IF(C17="",IF(WEEKDAY(B15,1)=MOD($O$1+1,7)+1,B15,""),C17+1)</f>
        <v>43922</v>
      </c>
      <c r="E17" s="18">
        <f>IF(D17="",IF(WEEKDAY(B15,1)=MOD($O$1+2,7)+1,B15,""),D17+1)</f>
        <v>43923</v>
      </c>
      <c r="F17" s="18">
        <f>IF(E17="",IF(WEEKDAY(B15,1)=MOD($O$1+3,7)+1,B15,""),E17+1)</f>
        <v>43924</v>
      </c>
      <c r="G17" s="20">
        <f>IF(F17="",IF(WEEKDAY(B15,1)=MOD($O$1+4,7)+1,B15,""),F17+1)</f>
        <v>43925</v>
      </c>
      <c r="H17" s="20">
        <f>IF(G17="",IF(WEEKDAY(B15,1)=MOD($O$1+5,7)+1,B15,""),G17+1)</f>
        <v>43926</v>
      </c>
      <c r="I17" s="14"/>
      <c r="J17" s="18" t="str">
        <f>IF(WEEKDAY(J15,1)=MOD($O$1,7),J15,"")</f>
        <v/>
      </c>
      <c r="K17" s="18" t="str">
        <f>IF(J17="",IF(WEEKDAY(J15,1)=MOD($O$1,7)+1,J15,""),J17+1)</f>
        <v/>
      </c>
      <c r="L17" s="18" t="str">
        <f>IF(K17="",IF(WEEKDAY(J15,1)=MOD($O$1+1,7)+1,J15,""),K17+1)</f>
        <v/>
      </c>
      <c r="M17" s="18" t="str">
        <f>IF(L17="",IF(WEEKDAY(J15,1)=MOD($O$1+2,7)+1,J15,""),L17+1)</f>
        <v/>
      </c>
      <c r="N17" s="18">
        <f>IF(M17="",IF(WEEKDAY(J15,1)=MOD($O$1+3,7)+1,J15,""),M17+1)</f>
        <v>43952</v>
      </c>
      <c r="O17" s="20">
        <f>IF(N17="",IF(WEEKDAY(J15,1)=MOD($O$1+4,7)+1,J15,""),N17+1)</f>
        <v>43953</v>
      </c>
      <c r="P17" s="20">
        <f>IF(O17="",IF(WEEKDAY(J15,1)=MOD($O$1+5,7)+1,J15,""),O17+1)</f>
        <v>43954</v>
      </c>
      <c r="Q17" s="14"/>
      <c r="R17" s="19">
        <f>IF(WEEKDAY(R15,1)=MOD($O$1,7),R15,"")</f>
        <v>43983</v>
      </c>
      <c r="S17" s="19">
        <f>IF(R17="",IF(WEEKDAY(R15,1)=MOD($O$1,7)+1,R15,""),R17+1)</f>
        <v>43984</v>
      </c>
      <c r="T17" s="19">
        <f>IF(S17="",IF(WEEKDAY(R15,1)=MOD($O$1+1,7)+1,R15,""),S17+1)</f>
        <v>43985</v>
      </c>
      <c r="U17" s="19">
        <f>IF(T17="",IF(WEEKDAY(R15,1)=MOD($O$1+2,7)+1,R15,""),T17+1)</f>
        <v>43986</v>
      </c>
      <c r="V17" s="19">
        <f>IF(U17="",IF(WEEKDAY(R15,1)=MOD($O$1+3,7)+1,R15,""),U17+1)</f>
        <v>43987</v>
      </c>
      <c r="W17" s="21">
        <f>IF(V17="",IF(WEEKDAY(R15,1)=MOD($O$1+4,7)+1,R15,""),V17+1)</f>
        <v>43988</v>
      </c>
      <c r="X17" s="21">
        <f>IF(W17="",IF(WEEKDAY(R15,1)=MOD($O$1+5,7)+1,R15,""),W17+1)</f>
        <v>43989</v>
      </c>
      <c r="AA17" s="44"/>
    </row>
    <row r="18" spans="1:27" ht="18.75" x14ac:dyDescent="0.25">
      <c r="A18" s="15"/>
      <c r="B18" s="18">
        <f>IF(H17="","",IF(MONTH(H17+1)&lt;&gt;MONTH(H17),"",H17+1))</f>
        <v>43927</v>
      </c>
      <c r="C18" s="18">
        <f>IF(B18="","",IF(MONTH(B18+1)&lt;&gt;MONTH(B18),"",B18+1))</f>
        <v>43928</v>
      </c>
      <c r="D18" s="18">
        <f t="shared" ref="D18:H22" si="3">IF(C18="","",IF(MONTH(C18+1)&lt;&gt;MONTH(C18),"",C18+1))</f>
        <v>43929</v>
      </c>
      <c r="E18" s="18">
        <f t="shared" si="3"/>
        <v>43930</v>
      </c>
      <c r="F18" s="18">
        <f t="shared" si="3"/>
        <v>43931</v>
      </c>
      <c r="G18" s="20">
        <f t="shared" si="3"/>
        <v>43932</v>
      </c>
      <c r="H18" s="20">
        <f t="shared" si="3"/>
        <v>43933</v>
      </c>
      <c r="I18" s="14"/>
      <c r="J18" s="18">
        <f>IF(P17="","",IF(MONTH(P17+1)&lt;&gt;MONTH(P17),"",P17+1))</f>
        <v>43955</v>
      </c>
      <c r="K18" s="18">
        <f>IF(J18="","",IF(MONTH(J18+1)&lt;&gt;MONTH(J18),"",J18+1))</f>
        <v>43956</v>
      </c>
      <c r="L18" s="18">
        <f t="shared" ref="L18:P22" si="4">IF(K18="","",IF(MONTH(K18+1)&lt;&gt;MONTH(K18),"",K18+1))</f>
        <v>43957</v>
      </c>
      <c r="M18" s="18">
        <f t="shared" si="4"/>
        <v>43958</v>
      </c>
      <c r="N18" s="18">
        <f t="shared" si="4"/>
        <v>43959</v>
      </c>
      <c r="O18" s="20">
        <f t="shared" si="4"/>
        <v>43960</v>
      </c>
      <c r="P18" s="20">
        <f t="shared" si="4"/>
        <v>43961</v>
      </c>
      <c r="Q18" s="14"/>
      <c r="R18" s="19">
        <f>IF(X17="","",IF(MONTH(X17+1)&lt;&gt;MONTH(X17),"",X17+1))</f>
        <v>43990</v>
      </c>
      <c r="S18" s="19">
        <f>IF(R18="","",IF(MONTH(R18+1)&lt;&gt;MONTH(R18),"",R18+1))</f>
        <v>43991</v>
      </c>
      <c r="T18" s="19">
        <f t="shared" ref="T18:X22" si="5">IF(S18="","",IF(MONTH(S18+1)&lt;&gt;MONTH(S18),"",S18+1))</f>
        <v>43992</v>
      </c>
      <c r="U18" s="19">
        <f t="shared" si="5"/>
        <v>43993</v>
      </c>
      <c r="V18" s="19">
        <f t="shared" si="5"/>
        <v>43994</v>
      </c>
      <c r="W18" s="21">
        <f t="shared" si="5"/>
        <v>43995</v>
      </c>
      <c r="X18" s="21">
        <f t="shared" si="5"/>
        <v>43996</v>
      </c>
      <c r="AA18" s="44"/>
    </row>
    <row r="19" spans="1:27" ht="18.75" x14ac:dyDescent="0.25">
      <c r="A19" s="15"/>
      <c r="B19" s="18">
        <f>IF(H18="","",IF(MONTH(H18+1)&lt;&gt;MONTH(H18),"",H18+1))</f>
        <v>43934</v>
      </c>
      <c r="C19" s="18">
        <f>IF(B19="","",IF(MONTH(B19+1)&lt;&gt;MONTH(B19),"",B19+1))</f>
        <v>43935</v>
      </c>
      <c r="D19" s="18">
        <f t="shared" si="3"/>
        <v>43936</v>
      </c>
      <c r="E19" s="18">
        <f t="shared" si="3"/>
        <v>43937</v>
      </c>
      <c r="F19" s="18">
        <f t="shared" si="3"/>
        <v>43938</v>
      </c>
      <c r="G19" s="20">
        <f t="shared" si="3"/>
        <v>43939</v>
      </c>
      <c r="H19" s="20">
        <f t="shared" si="3"/>
        <v>43940</v>
      </c>
      <c r="I19" s="14"/>
      <c r="J19" s="18">
        <f>IF(P18="","",IF(MONTH(P18+1)&lt;&gt;MONTH(P18),"",P18+1))</f>
        <v>43962</v>
      </c>
      <c r="K19" s="18">
        <f>IF(J19="","",IF(MONTH(J19+1)&lt;&gt;MONTH(J19),"",J19+1))</f>
        <v>43963</v>
      </c>
      <c r="L19" s="18">
        <f t="shared" si="4"/>
        <v>43964</v>
      </c>
      <c r="M19" s="18">
        <f t="shared" si="4"/>
        <v>43965</v>
      </c>
      <c r="N19" s="18">
        <f t="shared" si="4"/>
        <v>43966</v>
      </c>
      <c r="O19" s="20">
        <f t="shared" si="4"/>
        <v>43967</v>
      </c>
      <c r="P19" s="20">
        <f t="shared" si="4"/>
        <v>43968</v>
      </c>
      <c r="Q19" s="14"/>
      <c r="R19" s="19">
        <f>IF(X18="","",IF(MONTH(X18+1)&lt;&gt;MONTH(X18),"",X18+1))</f>
        <v>43997</v>
      </c>
      <c r="S19" s="19">
        <f>IF(R19="","",IF(MONTH(R19+1)&lt;&gt;MONTH(R19),"",R19+1))</f>
        <v>43998</v>
      </c>
      <c r="T19" s="19">
        <f t="shared" si="5"/>
        <v>43999</v>
      </c>
      <c r="U19" s="19">
        <f t="shared" si="5"/>
        <v>44000</v>
      </c>
      <c r="V19" s="19">
        <f t="shared" si="5"/>
        <v>44001</v>
      </c>
      <c r="W19" s="21">
        <f t="shared" si="5"/>
        <v>44002</v>
      </c>
      <c r="X19" s="21">
        <f t="shared" si="5"/>
        <v>44003</v>
      </c>
      <c r="AA19" s="44"/>
    </row>
    <row r="20" spans="1:27" ht="18.75" x14ac:dyDescent="0.25">
      <c r="A20" s="15"/>
      <c r="B20" s="18">
        <f>IF(H19="","",IF(MONTH(H19+1)&lt;&gt;MONTH(H19),"",H19+1))</f>
        <v>43941</v>
      </c>
      <c r="C20" s="18">
        <f>IF(B20="","",IF(MONTH(B20+1)&lt;&gt;MONTH(B20),"",B20+1))</f>
        <v>43942</v>
      </c>
      <c r="D20" s="18">
        <f t="shared" si="3"/>
        <v>43943</v>
      </c>
      <c r="E20" s="18">
        <f t="shared" si="3"/>
        <v>43944</v>
      </c>
      <c r="F20" s="18">
        <f t="shared" si="3"/>
        <v>43945</v>
      </c>
      <c r="G20" s="20">
        <f t="shared" si="3"/>
        <v>43946</v>
      </c>
      <c r="H20" s="20">
        <f t="shared" si="3"/>
        <v>43947</v>
      </c>
      <c r="I20" s="14"/>
      <c r="J20" s="18">
        <f>IF(P19="","",IF(MONTH(P19+1)&lt;&gt;MONTH(P19),"",P19+1))</f>
        <v>43969</v>
      </c>
      <c r="K20" s="18">
        <f>IF(J20="","",IF(MONTH(J20+1)&lt;&gt;MONTH(J20),"",J20+1))</f>
        <v>43970</v>
      </c>
      <c r="L20" s="18">
        <f t="shared" si="4"/>
        <v>43971</v>
      </c>
      <c r="M20" s="18">
        <f t="shared" si="4"/>
        <v>43972</v>
      </c>
      <c r="N20" s="18">
        <f t="shared" si="4"/>
        <v>43973</v>
      </c>
      <c r="O20" s="20">
        <f t="shared" si="4"/>
        <v>43974</v>
      </c>
      <c r="P20" s="20">
        <f t="shared" si="4"/>
        <v>43975</v>
      </c>
      <c r="Q20" s="14"/>
      <c r="R20" s="19">
        <f>IF(X19="","",IF(MONTH(X19+1)&lt;&gt;MONTH(X19),"",X19+1))</f>
        <v>44004</v>
      </c>
      <c r="S20" s="19">
        <f>IF(R20="","",IF(MONTH(R20+1)&lt;&gt;MONTH(R20),"",R20+1))</f>
        <v>44005</v>
      </c>
      <c r="T20" s="19">
        <f t="shared" si="5"/>
        <v>44006</v>
      </c>
      <c r="U20" s="19">
        <f t="shared" si="5"/>
        <v>44007</v>
      </c>
      <c r="V20" s="19">
        <f t="shared" si="5"/>
        <v>44008</v>
      </c>
      <c r="W20" s="21">
        <f t="shared" si="5"/>
        <v>44009</v>
      </c>
      <c r="X20" s="21">
        <f t="shared" si="5"/>
        <v>44010</v>
      </c>
      <c r="AA20" s="44"/>
    </row>
    <row r="21" spans="1:27" ht="18.75" x14ac:dyDescent="0.25">
      <c r="A21" s="15"/>
      <c r="B21" s="18">
        <f>IF(H20="","",IF(MONTH(H20+1)&lt;&gt;MONTH(H20),"",H20+1))</f>
        <v>43948</v>
      </c>
      <c r="C21" s="18">
        <f>IF(B21="","",IF(MONTH(B21+1)&lt;&gt;MONTH(B21),"",B21+1))</f>
        <v>43949</v>
      </c>
      <c r="D21" s="18">
        <f t="shared" si="3"/>
        <v>43950</v>
      </c>
      <c r="E21" s="18">
        <f t="shared" si="3"/>
        <v>43951</v>
      </c>
      <c r="F21" s="18" t="str">
        <f t="shared" si="3"/>
        <v/>
      </c>
      <c r="G21" s="20" t="str">
        <f t="shared" si="3"/>
        <v/>
      </c>
      <c r="H21" s="20" t="str">
        <f t="shared" si="3"/>
        <v/>
      </c>
      <c r="I21" s="14"/>
      <c r="J21" s="18">
        <f>IF(P20="","",IF(MONTH(P20+1)&lt;&gt;MONTH(P20),"",P20+1))</f>
        <v>43976</v>
      </c>
      <c r="K21" s="18">
        <f>IF(J21="","",IF(MONTH(J21+1)&lt;&gt;MONTH(J21),"",J21+1))</f>
        <v>43977</v>
      </c>
      <c r="L21" s="18">
        <f t="shared" si="4"/>
        <v>43978</v>
      </c>
      <c r="M21" s="18">
        <f t="shared" si="4"/>
        <v>43979</v>
      </c>
      <c r="N21" s="18">
        <f t="shared" si="4"/>
        <v>43980</v>
      </c>
      <c r="O21" s="20">
        <f t="shared" si="4"/>
        <v>43981</v>
      </c>
      <c r="P21" s="20">
        <f t="shared" si="4"/>
        <v>43982</v>
      </c>
      <c r="Q21" s="14"/>
      <c r="R21" s="19">
        <f>IF(X20="","",IF(MONTH(X20+1)&lt;&gt;MONTH(X20),"",X20+1))</f>
        <v>44011</v>
      </c>
      <c r="S21" s="19">
        <f>IF(R21="","",IF(MONTH(R21+1)&lt;&gt;MONTH(R21),"",R21+1))</f>
        <v>44012</v>
      </c>
      <c r="T21" s="19" t="str">
        <f t="shared" si="5"/>
        <v/>
      </c>
      <c r="U21" s="19" t="str">
        <f t="shared" si="5"/>
        <v/>
      </c>
      <c r="V21" s="19" t="str">
        <f t="shared" si="5"/>
        <v/>
      </c>
      <c r="W21" s="21" t="str">
        <f t="shared" si="5"/>
        <v/>
      </c>
      <c r="X21" s="21" t="str">
        <f t="shared" si="5"/>
        <v/>
      </c>
      <c r="AA21" s="44"/>
    </row>
    <row r="22" spans="1:27" ht="18.75" x14ac:dyDescent="0.25">
      <c r="A22" s="15"/>
      <c r="B22" s="18" t="str">
        <f>IF(H21="","",IF(MONTH(H21+1)&lt;&gt;MONTH(H21),"",H21+1))</f>
        <v/>
      </c>
      <c r="C22" s="18" t="str">
        <f>IF(B22="","",IF(MONTH(B22+1)&lt;&gt;MONTH(B22),"",B22+1))</f>
        <v/>
      </c>
      <c r="D22" s="18" t="str">
        <f t="shared" si="3"/>
        <v/>
      </c>
      <c r="E22" s="18" t="str">
        <f t="shared" si="3"/>
        <v/>
      </c>
      <c r="F22" s="18" t="str">
        <f t="shared" si="3"/>
        <v/>
      </c>
      <c r="G22" s="20" t="str">
        <f t="shared" si="3"/>
        <v/>
      </c>
      <c r="H22" s="20" t="str">
        <f t="shared" si="3"/>
        <v/>
      </c>
      <c r="I22" s="14"/>
      <c r="J22" s="18" t="str">
        <f>IF(P21="","",IF(MONTH(P21+1)&lt;&gt;MONTH(P21),"",P21+1))</f>
        <v/>
      </c>
      <c r="K22" s="18" t="str">
        <f>IF(J22="","",IF(MONTH(J22+1)&lt;&gt;MONTH(J22),"",J22+1))</f>
        <v/>
      </c>
      <c r="L22" s="18" t="str">
        <f t="shared" si="4"/>
        <v/>
      </c>
      <c r="M22" s="18" t="str">
        <f t="shared" si="4"/>
        <v/>
      </c>
      <c r="N22" s="18" t="str">
        <f t="shared" si="4"/>
        <v/>
      </c>
      <c r="O22" s="20" t="str">
        <f t="shared" si="4"/>
        <v/>
      </c>
      <c r="P22" s="20" t="str">
        <f t="shared" si="4"/>
        <v/>
      </c>
      <c r="Q22" s="14"/>
      <c r="R22" s="19" t="str">
        <f>IF(X21="","",IF(MONTH(X21+1)&lt;&gt;MONTH(X21),"",X21+1))</f>
        <v/>
      </c>
      <c r="S22" s="19" t="str">
        <f>IF(R22="","",IF(MONTH(R22+1)&lt;&gt;MONTH(R22),"",R22+1))</f>
        <v/>
      </c>
      <c r="T22" s="19" t="str">
        <f t="shared" si="5"/>
        <v/>
      </c>
      <c r="U22" s="19" t="str">
        <f t="shared" si="5"/>
        <v/>
      </c>
      <c r="V22" s="19" t="str">
        <f t="shared" si="5"/>
        <v/>
      </c>
      <c r="W22" s="21" t="str">
        <f t="shared" si="5"/>
        <v/>
      </c>
      <c r="X22" s="21" t="str">
        <f t="shared" si="5"/>
        <v/>
      </c>
      <c r="AA22" s="44"/>
    </row>
    <row r="23" spans="1:27" ht="18.75" x14ac:dyDescent="0.25">
      <c r="A23" s="15"/>
      <c r="B23" s="14"/>
      <c r="C23" s="14"/>
      <c r="D23" s="14"/>
      <c r="E23" s="14"/>
      <c r="F23" s="14"/>
      <c r="G23" s="14"/>
      <c r="H23" s="14"/>
      <c r="I23" s="14"/>
      <c r="J23" s="14"/>
      <c r="K23" s="14"/>
      <c r="L23" s="14"/>
      <c r="M23" s="14"/>
      <c r="N23" s="14"/>
      <c r="O23" s="14"/>
      <c r="P23" s="14"/>
      <c r="Q23" s="14"/>
      <c r="R23" s="14"/>
      <c r="S23" s="14"/>
      <c r="T23" s="14"/>
      <c r="U23" s="14"/>
      <c r="V23" s="14"/>
      <c r="W23" s="14"/>
      <c r="X23" s="14"/>
    </row>
    <row r="24" spans="1:27" ht="21" x14ac:dyDescent="0.25">
      <c r="A24" s="43"/>
      <c r="B24" s="87">
        <f>DATE(YEAR(R15+42),MONTH(R15+42),1)</f>
        <v>44013</v>
      </c>
      <c r="C24" s="87"/>
      <c r="D24" s="87"/>
      <c r="E24" s="87"/>
      <c r="F24" s="87"/>
      <c r="G24" s="87"/>
      <c r="H24" s="87"/>
      <c r="I24" s="13"/>
      <c r="J24" s="87">
        <f>DATE(YEAR(B24+42),MONTH(B24+42),1)</f>
        <v>44044</v>
      </c>
      <c r="K24" s="87"/>
      <c r="L24" s="87"/>
      <c r="M24" s="87"/>
      <c r="N24" s="87"/>
      <c r="O24" s="87"/>
      <c r="P24" s="87"/>
      <c r="Q24" s="13"/>
      <c r="R24" s="87">
        <f>DATE(YEAR(J24+42),MONTH(J24+42),1)</f>
        <v>44075</v>
      </c>
      <c r="S24" s="87"/>
      <c r="T24" s="87"/>
      <c r="U24" s="87"/>
      <c r="V24" s="87"/>
      <c r="W24" s="87"/>
      <c r="X24" s="87"/>
    </row>
    <row r="25" spans="1:27" ht="18.75" x14ac:dyDescent="0.25">
      <c r="A25" s="15"/>
      <c r="B25" s="17" t="str">
        <f>CHOOSE(1+MOD($O$1+1-2,7),"D","L","M","M","J","V","S")</f>
        <v>L</v>
      </c>
      <c r="C25" s="17" t="str">
        <f>CHOOSE(1+MOD($O$1+2-2,7),"D","L","M","M","J","V","S")</f>
        <v>M</v>
      </c>
      <c r="D25" s="17" t="str">
        <f>CHOOSE(1+MOD($O$1+3-2,7),"D","L","M","M","J","V","S")</f>
        <v>M</v>
      </c>
      <c r="E25" s="17" t="str">
        <f>CHOOSE(1+MOD($O$1+4-2,7),"D","L","M","M","J","V","S")</f>
        <v>J</v>
      </c>
      <c r="F25" s="17" t="str">
        <f>CHOOSE(1+MOD($O$1+5-2,7),"D","L","M","M","J","V","S")</f>
        <v>V</v>
      </c>
      <c r="G25" s="17" t="str">
        <f>CHOOSE(1+MOD($O$1+6-2,7),"D","L","M","M","J","V","S")</f>
        <v>S</v>
      </c>
      <c r="H25" s="17" t="str">
        <f>CHOOSE(1+MOD($O$1+7-2,7),"D","L","M","M","J","V","S")</f>
        <v>D</v>
      </c>
      <c r="I25" s="14"/>
      <c r="J25" s="17" t="str">
        <f>CHOOSE(1+MOD($O$1+1-2,7),"D","L","M","M","J","V","S")</f>
        <v>L</v>
      </c>
      <c r="K25" s="17" t="str">
        <f>CHOOSE(1+MOD($O$1+2-2,7),"D","L","M","M","J","V","S")</f>
        <v>M</v>
      </c>
      <c r="L25" s="17" t="str">
        <f>CHOOSE(1+MOD($O$1+3-2,7),"D","L","M","M","J","V","S")</f>
        <v>M</v>
      </c>
      <c r="M25" s="17" t="str">
        <f>CHOOSE(1+MOD($O$1+4-2,7),"D","L","M","M","J","V","S")</f>
        <v>J</v>
      </c>
      <c r="N25" s="17" t="str">
        <f>CHOOSE(1+MOD($O$1+5-2,7),"D","L","M","M","J","V","S")</f>
        <v>V</v>
      </c>
      <c r="O25" s="17" t="str">
        <f>CHOOSE(1+MOD($O$1+6-2,7),"D","L","M","M","J","V","S")</f>
        <v>S</v>
      </c>
      <c r="P25" s="17" t="str">
        <f>CHOOSE(1+MOD($O$1+7-2,7),"D","L","M","M","J","V","S")</f>
        <v>D</v>
      </c>
      <c r="Q25" s="14"/>
      <c r="R25" s="17" t="str">
        <f>CHOOSE(1+MOD($O$1+1-2,7),"D","L","M","M","J","V","S")</f>
        <v>L</v>
      </c>
      <c r="S25" s="17" t="str">
        <f>CHOOSE(1+MOD($O$1+2-2,7),"D","L","M","M","J","V","S")</f>
        <v>M</v>
      </c>
      <c r="T25" s="17" t="str">
        <f>CHOOSE(1+MOD($O$1+3-2,7),"D","L","M","M","J","V","S")</f>
        <v>M</v>
      </c>
      <c r="U25" s="17" t="str">
        <f>CHOOSE(1+MOD($O$1+4-2,7),"D","L","M","M","J","V","S")</f>
        <v>J</v>
      </c>
      <c r="V25" s="17" t="str">
        <f>CHOOSE(1+MOD($O$1+5-2,7),"D","L","M","M","J","V","S")</f>
        <v>V</v>
      </c>
      <c r="W25" s="17" t="str">
        <f>CHOOSE(1+MOD($O$1+6-2,7),"D","L","M","M","J","V","S")</f>
        <v>S</v>
      </c>
      <c r="X25" s="17" t="str">
        <f>CHOOSE(1+MOD($O$1+7-2,7),"D","L","M","M","J","V","S")</f>
        <v>D</v>
      </c>
    </row>
    <row r="26" spans="1:27" ht="18.75" x14ac:dyDescent="0.25">
      <c r="A26" s="15"/>
      <c r="B26" s="19" t="str">
        <f>IF(WEEKDAY(B24,1)=MOD($O$1,7),B24,"")</f>
        <v/>
      </c>
      <c r="C26" s="19" t="str">
        <f>IF(B26="",IF(WEEKDAY(B24,1)=MOD($O$1,7)+1,B24,""),B26+1)</f>
        <v/>
      </c>
      <c r="D26" s="19">
        <f>IF(C26="",IF(WEEKDAY(B24,1)=MOD($O$1+1,7)+1,B24,""),C26+1)</f>
        <v>44013</v>
      </c>
      <c r="E26" s="19">
        <f>IF(D26="",IF(WEEKDAY(B24,1)=MOD($O$1+2,7)+1,B24,""),D26+1)</f>
        <v>44014</v>
      </c>
      <c r="F26" s="19">
        <f>IF(E26="",IF(WEEKDAY(B24,1)=MOD($O$1+3,7)+1,B24,""),E26+1)</f>
        <v>44015</v>
      </c>
      <c r="G26" s="21">
        <f>IF(F26="",IF(WEEKDAY(B24,1)=MOD($O$1+4,7)+1,B24,""),F26+1)</f>
        <v>44016</v>
      </c>
      <c r="H26" s="21">
        <f>IF(G26="",IF(WEEKDAY(B24,1)=MOD($O$1+5,7)+1,B24,""),G26+1)</f>
        <v>44017</v>
      </c>
      <c r="I26" s="14"/>
      <c r="J26" s="19" t="str">
        <f>IF(WEEKDAY(J24,1)=MOD($O$1,7),J24,"")</f>
        <v/>
      </c>
      <c r="K26" s="19" t="str">
        <f>IF(J26="",IF(WEEKDAY(J24,1)=MOD($O$1,7)+1,J24,""),J26+1)</f>
        <v/>
      </c>
      <c r="L26" s="19" t="str">
        <f>IF(K26="",IF(WEEKDAY(J24,1)=MOD($O$1+1,7)+1,J24,""),K26+1)</f>
        <v/>
      </c>
      <c r="M26" s="19" t="str">
        <f>IF(L26="",IF(WEEKDAY(J24,1)=MOD($O$1+2,7)+1,J24,""),L26+1)</f>
        <v/>
      </c>
      <c r="N26" s="19" t="str">
        <f>IF(M26="",IF(WEEKDAY(J24,1)=MOD($O$1+3,7)+1,J24,""),M26+1)</f>
        <v/>
      </c>
      <c r="O26" s="21">
        <f>IF(N26="",IF(WEEKDAY(J24,1)=MOD($O$1+4,7)+1,J24,""),N26+1)</f>
        <v>44044</v>
      </c>
      <c r="P26" s="21">
        <f>IF(O26="",IF(WEEKDAY(J24,1)=MOD($O$1+5,7)+1,J24,""),O26+1)</f>
        <v>44045</v>
      </c>
      <c r="Q26" s="14"/>
      <c r="R26" s="19" t="str">
        <f>IF(WEEKDAY(R24,1)=MOD($O$1,7),R24,"")</f>
        <v/>
      </c>
      <c r="S26" s="19">
        <f>IF(R26="",IF(WEEKDAY(R24,1)=MOD($O$1,7)+1,R24,""),R26+1)</f>
        <v>44075</v>
      </c>
      <c r="T26" s="19">
        <f>IF(S26="",IF(WEEKDAY(R24,1)=MOD($O$1+1,7)+1,R24,""),S26+1)</f>
        <v>44076</v>
      </c>
      <c r="U26" s="19">
        <f>IF(T26="",IF(WEEKDAY(R24,1)=MOD($O$1+2,7)+1,R24,""),T26+1)</f>
        <v>44077</v>
      </c>
      <c r="V26" s="19">
        <f>IF(U26="",IF(WEEKDAY(R24,1)=MOD($O$1+3,7)+1,R24,""),U26+1)</f>
        <v>44078</v>
      </c>
      <c r="W26" s="21">
        <f>IF(V26="",IF(WEEKDAY(R24,1)=MOD($O$1+4,7)+1,R24,""),V26+1)</f>
        <v>44079</v>
      </c>
      <c r="X26" s="21">
        <f>IF(W26="",IF(WEEKDAY(R24,1)=MOD($O$1+5,7)+1,R24,""),W26+1)</f>
        <v>44080</v>
      </c>
    </row>
    <row r="27" spans="1:27" ht="18.75" x14ac:dyDescent="0.25">
      <c r="A27" s="15"/>
      <c r="B27" s="19">
        <f>IF(H26="","",IF(MONTH(H26+1)&lt;&gt;MONTH(H26),"",H26+1))</f>
        <v>44018</v>
      </c>
      <c r="C27" s="19">
        <f>IF(B27="","",IF(MONTH(B27+1)&lt;&gt;MONTH(B27),"",B27+1))</f>
        <v>44019</v>
      </c>
      <c r="D27" s="19">
        <f t="shared" ref="D27:H31" si="6">IF(C27="","",IF(MONTH(C27+1)&lt;&gt;MONTH(C27),"",C27+1))</f>
        <v>44020</v>
      </c>
      <c r="E27" s="19">
        <f t="shared" si="6"/>
        <v>44021</v>
      </c>
      <c r="F27" s="19">
        <f t="shared" si="6"/>
        <v>44022</v>
      </c>
      <c r="G27" s="21">
        <f t="shared" si="6"/>
        <v>44023</v>
      </c>
      <c r="H27" s="21">
        <f t="shared" si="6"/>
        <v>44024</v>
      </c>
      <c r="I27" s="14"/>
      <c r="J27" s="19">
        <f>IF(P26="","",IF(MONTH(P26+1)&lt;&gt;MONTH(P26),"",P26+1))</f>
        <v>44046</v>
      </c>
      <c r="K27" s="19">
        <f>IF(J27="","",IF(MONTH(J27+1)&lt;&gt;MONTH(J27),"",J27+1))</f>
        <v>44047</v>
      </c>
      <c r="L27" s="19">
        <f t="shared" ref="L27:P31" si="7">IF(K27="","",IF(MONTH(K27+1)&lt;&gt;MONTH(K27),"",K27+1))</f>
        <v>44048</v>
      </c>
      <c r="M27" s="19">
        <f t="shared" si="7"/>
        <v>44049</v>
      </c>
      <c r="N27" s="19">
        <f t="shared" si="7"/>
        <v>44050</v>
      </c>
      <c r="O27" s="21">
        <f t="shared" si="7"/>
        <v>44051</v>
      </c>
      <c r="P27" s="21">
        <f t="shared" si="7"/>
        <v>44052</v>
      </c>
      <c r="Q27" s="14"/>
      <c r="R27" s="19">
        <f>IF(X26="","",IF(MONTH(X26+1)&lt;&gt;MONTH(X26),"",X26+1))</f>
        <v>44081</v>
      </c>
      <c r="S27" s="19">
        <f>IF(R27="","",IF(MONTH(R27+1)&lt;&gt;MONTH(R27),"",R27+1))</f>
        <v>44082</v>
      </c>
      <c r="T27" s="19">
        <f t="shared" ref="T27:X31" si="8">IF(S27="","",IF(MONTH(S27+1)&lt;&gt;MONTH(S27),"",S27+1))</f>
        <v>44083</v>
      </c>
      <c r="U27" s="19">
        <f t="shared" si="8"/>
        <v>44084</v>
      </c>
      <c r="V27" s="19">
        <f t="shared" si="8"/>
        <v>44085</v>
      </c>
      <c r="W27" s="21">
        <f t="shared" si="8"/>
        <v>44086</v>
      </c>
      <c r="X27" s="21">
        <f t="shared" si="8"/>
        <v>44087</v>
      </c>
    </row>
    <row r="28" spans="1:27" ht="18.75" x14ac:dyDescent="0.25">
      <c r="A28" s="15"/>
      <c r="B28" s="19">
        <f>IF(H27="","",IF(MONTH(H27+1)&lt;&gt;MONTH(H27),"",H27+1))</f>
        <v>44025</v>
      </c>
      <c r="C28" s="19">
        <f>IF(B28="","",IF(MONTH(B28+1)&lt;&gt;MONTH(B28),"",B28+1))</f>
        <v>44026</v>
      </c>
      <c r="D28" s="19">
        <f t="shared" si="6"/>
        <v>44027</v>
      </c>
      <c r="E28" s="19">
        <f t="shared" si="6"/>
        <v>44028</v>
      </c>
      <c r="F28" s="19">
        <f t="shared" si="6"/>
        <v>44029</v>
      </c>
      <c r="G28" s="21">
        <f t="shared" si="6"/>
        <v>44030</v>
      </c>
      <c r="H28" s="21">
        <f t="shared" si="6"/>
        <v>44031</v>
      </c>
      <c r="I28" s="14"/>
      <c r="J28" s="19">
        <f>IF(P27="","",IF(MONTH(P27+1)&lt;&gt;MONTH(P27),"",P27+1))</f>
        <v>44053</v>
      </c>
      <c r="K28" s="19">
        <f>IF(J28="","",IF(MONTH(J28+1)&lt;&gt;MONTH(J28),"",J28+1))</f>
        <v>44054</v>
      </c>
      <c r="L28" s="19">
        <f t="shared" si="7"/>
        <v>44055</v>
      </c>
      <c r="M28" s="19">
        <f t="shared" si="7"/>
        <v>44056</v>
      </c>
      <c r="N28" s="19">
        <f t="shared" si="7"/>
        <v>44057</v>
      </c>
      <c r="O28" s="21">
        <f t="shared" si="7"/>
        <v>44058</v>
      </c>
      <c r="P28" s="21">
        <f t="shared" si="7"/>
        <v>44059</v>
      </c>
      <c r="Q28" s="14"/>
      <c r="R28" s="19">
        <f>IF(X27="","",IF(MONTH(X27+1)&lt;&gt;MONTH(X27),"",X27+1))</f>
        <v>44088</v>
      </c>
      <c r="S28" s="19">
        <f>IF(R28="","",IF(MONTH(R28+1)&lt;&gt;MONTH(R28),"",R28+1))</f>
        <v>44089</v>
      </c>
      <c r="T28" s="19">
        <f t="shared" si="8"/>
        <v>44090</v>
      </c>
      <c r="U28" s="19">
        <f t="shared" si="8"/>
        <v>44091</v>
      </c>
      <c r="V28" s="19">
        <f t="shared" si="8"/>
        <v>44092</v>
      </c>
      <c r="W28" s="21">
        <f t="shared" si="8"/>
        <v>44093</v>
      </c>
      <c r="X28" s="21">
        <f t="shared" si="8"/>
        <v>44094</v>
      </c>
    </row>
    <row r="29" spans="1:27" x14ac:dyDescent="0.25">
      <c r="A29" s="15"/>
      <c r="B29" s="19">
        <f>IF(H28="","",IF(MONTH(H28+1)&lt;&gt;MONTH(H28),"",H28+1))</f>
        <v>44032</v>
      </c>
      <c r="C29" s="19">
        <f>IF(B29="","",IF(MONTH(B29+1)&lt;&gt;MONTH(B29),"",B29+1))</f>
        <v>44033</v>
      </c>
      <c r="D29" s="19">
        <f t="shared" si="6"/>
        <v>44034</v>
      </c>
      <c r="E29" s="19">
        <f t="shared" si="6"/>
        <v>44035</v>
      </c>
      <c r="F29" s="19">
        <f t="shared" si="6"/>
        <v>44036</v>
      </c>
      <c r="G29" s="21">
        <f t="shared" si="6"/>
        <v>44037</v>
      </c>
      <c r="H29" s="21">
        <f t="shared" si="6"/>
        <v>44038</v>
      </c>
      <c r="I29" s="14"/>
      <c r="J29" s="19">
        <f>IF(P28="","",IF(MONTH(P28+1)&lt;&gt;MONTH(P28),"",P28+1))</f>
        <v>44060</v>
      </c>
      <c r="K29" s="19">
        <f>IF(J29="","",IF(MONTH(J29+1)&lt;&gt;MONTH(J29),"",J29+1))</f>
        <v>44061</v>
      </c>
      <c r="L29" s="19">
        <f t="shared" si="7"/>
        <v>44062</v>
      </c>
      <c r="M29" s="19">
        <f t="shared" si="7"/>
        <v>44063</v>
      </c>
      <c r="N29" s="19">
        <f t="shared" si="7"/>
        <v>44064</v>
      </c>
      <c r="O29" s="21">
        <f t="shared" si="7"/>
        <v>44065</v>
      </c>
      <c r="P29" s="21">
        <f t="shared" si="7"/>
        <v>44066</v>
      </c>
      <c r="Q29" s="14"/>
      <c r="R29" s="19">
        <f>IF(X28="","",IF(MONTH(X28+1)&lt;&gt;MONTH(X28),"",X28+1))</f>
        <v>44095</v>
      </c>
      <c r="S29" s="19">
        <f>IF(R29="","",IF(MONTH(R29+1)&lt;&gt;MONTH(R29),"",R29+1))</f>
        <v>44096</v>
      </c>
      <c r="T29" s="19">
        <f t="shared" si="8"/>
        <v>44097</v>
      </c>
      <c r="U29" s="19">
        <f t="shared" si="8"/>
        <v>44098</v>
      </c>
      <c r="V29" s="19">
        <f t="shared" si="8"/>
        <v>44099</v>
      </c>
      <c r="W29" s="21">
        <f t="shared" si="8"/>
        <v>44100</v>
      </c>
      <c r="X29" s="21">
        <f t="shared" si="8"/>
        <v>44101</v>
      </c>
    </row>
    <row r="30" spans="1:27" ht="18.75" x14ac:dyDescent="0.25">
      <c r="A30" s="15"/>
      <c r="B30" s="19">
        <f>IF(H29="","",IF(MONTH(H29+1)&lt;&gt;MONTH(H29),"",H29+1))</f>
        <v>44039</v>
      </c>
      <c r="C30" s="19">
        <f>IF(B30="","",IF(MONTH(B30+1)&lt;&gt;MONTH(B30),"",B30+1))</f>
        <v>44040</v>
      </c>
      <c r="D30" s="19">
        <f t="shared" si="6"/>
        <v>44041</v>
      </c>
      <c r="E30" s="19">
        <f t="shared" si="6"/>
        <v>44042</v>
      </c>
      <c r="F30" s="19">
        <f t="shared" si="6"/>
        <v>44043</v>
      </c>
      <c r="G30" s="21" t="str">
        <f t="shared" si="6"/>
        <v/>
      </c>
      <c r="H30" s="21" t="str">
        <f t="shared" si="6"/>
        <v/>
      </c>
      <c r="I30" s="14"/>
      <c r="J30" s="19">
        <f>IF(P29="","",IF(MONTH(P29+1)&lt;&gt;MONTH(P29),"",P29+1))</f>
        <v>44067</v>
      </c>
      <c r="K30" s="19">
        <f>IF(J30="","",IF(MONTH(J30+1)&lt;&gt;MONTH(J30),"",J30+1))</f>
        <v>44068</v>
      </c>
      <c r="L30" s="19">
        <f t="shared" si="7"/>
        <v>44069</v>
      </c>
      <c r="M30" s="19">
        <f t="shared" si="7"/>
        <v>44070</v>
      </c>
      <c r="N30" s="19">
        <f t="shared" si="7"/>
        <v>44071</v>
      </c>
      <c r="O30" s="21">
        <f t="shared" si="7"/>
        <v>44072</v>
      </c>
      <c r="P30" s="21">
        <f t="shared" si="7"/>
        <v>44073</v>
      </c>
      <c r="Q30" s="14"/>
      <c r="R30" s="19">
        <f>IF(X29="","",IF(MONTH(X29+1)&lt;&gt;MONTH(X29),"",X29+1))</f>
        <v>44102</v>
      </c>
      <c r="S30" s="19">
        <f>IF(R30="","",IF(MONTH(R30+1)&lt;&gt;MONTH(R30),"",R30+1))</f>
        <v>44103</v>
      </c>
      <c r="T30" s="19">
        <f t="shared" si="8"/>
        <v>44104</v>
      </c>
      <c r="U30" s="19" t="str">
        <f t="shared" si="8"/>
        <v/>
      </c>
      <c r="V30" s="19" t="str">
        <f t="shared" si="8"/>
        <v/>
      </c>
      <c r="W30" s="21" t="str">
        <f t="shared" si="8"/>
        <v/>
      </c>
      <c r="X30" s="21" t="str">
        <f t="shared" si="8"/>
        <v/>
      </c>
    </row>
    <row r="31" spans="1:27" ht="18.75" x14ac:dyDescent="0.25">
      <c r="A31" s="15"/>
      <c r="B31" s="19" t="str">
        <f>IF(H30="","",IF(MONTH(H30+1)&lt;&gt;MONTH(H30),"",H30+1))</f>
        <v/>
      </c>
      <c r="C31" s="19" t="str">
        <f>IF(B31="","",IF(MONTH(B31+1)&lt;&gt;MONTH(B31),"",B31+1))</f>
        <v/>
      </c>
      <c r="D31" s="19" t="str">
        <f t="shared" si="6"/>
        <v/>
      </c>
      <c r="E31" s="19" t="str">
        <f t="shared" si="6"/>
        <v/>
      </c>
      <c r="F31" s="19" t="str">
        <f t="shared" si="6"/>
        <v/>
      </c>
      <c r="G31" s="21" t="str">
        <f t="shared" si="6"/>
        <v/>
      </c>
      <c r="H31" s="21" t="str">
        <f t="shared" si="6"/>
        <v/>
      </c>
      <c r="I31" s="14"/>
      <c r="J31" s="19">
        <f>IF(P30="","",IF(MONTH(P30+1)&lt;&gt;MONTH(P30),"",P30+1))</f>
        <v>44074</v>
      </c>
      <c r="K31" s="19" t="str">
        <f>IF(J31="","",IF(MONTH(J31+1)&lt;&gt;MONTH(J31),"",J31+1))</f>
        <v/>
      </c>
      <c r="L31" s="19" t="str">
        <f t="shared" si="7"/>
        <v/>
      </c>
      <c r="M31" s="19" t="str">
        <f t="shared" si="7"/>
        <v/>
      </c>
      <c r="N31" s="19" t="str">
        <f t="shared" si="7"/>
        <v/>
      </c>
      <c r="O31" s="21" t="str">
        <f t="shared" si="7"/>
        <v/>
      </c>
      <c r="P31" s="21" t="str">
        <f t="shared" si="7"/>
        <v/>
      </c>
      <c r="Q31" s="14"/>
      <c r="R31" s="19" t="str">
        <f>IF(X30="","",IF(MONTH(X30+1)&lt;&gt;MONTH(X30),"",X30+1))</f>
        <v/>
      </c>
      <c r="S31" s="19" t="str">
        <f>IF(R31="","",IF(MONTH(R31+1)&lt;&gt;MONTH(R31),"",R31+1))</f>
        <v/>
      </c>
      <c r="T31" s="19" t="str">
        <f t="shared" si="8"/>
        <v/>
      </c>
      <c r="U31" s="19" t="str">
        <f t="shared" si="8"/>
        <v/>
      </c>
      <c r="V31" s="19" t="str">
        <f t="shared" si="8"/>
        <v/>
      </c>
      <c r="W31" s="21" t="str">
        <f t="shared" si="8"/>
        <v/>
      </c>
      <c r="X31" s="21" t="str">
        <f t="shared" si="8"/>
        <v/>
      </c>
    </row>
    <row r="32" spans="1:27" ht="18.75" x14ac:dyDescent="0.25">
      <c r="A32" s="15"/>
      <c r="B32" s="14"/>
      <c r="C32" s="14"/>
      <c r="D32" s="14"/>
      <c r="E32" s="14"/>
      <c r="F32" s="14"/>
      <c r="G32" s="14"/>
      <c r="H32" s="14"/>
      <c r="I32" s="14"/>
      <c r="J32" s="14"/>
      <c r="K32" s="14"/>
      <c r="L32" s="14"/>
      <c r="M32" s="14"/>
      <c r="N32" s="14"/>
      <c r="O32" s="14"/>
      <c r="P32" s="14"/>
      <c r="Q32" s="14"/>
      <c r="R32" s="14"/>
      <c r="S32" s="14"/>
      <c r="T32" s="14"/>
      <c r="U32" s="14"/>
      <c r="V32" s="14"/>
      <c r="W32" s="14"/>
      <c r="X32" s="14"/>
    </row>
    <row r="33" spans="1:24" ht="21" x14ac:dyDescent="0.25">
      <c r="A33" s="43"/>
      <c r="B33" s="87">
        <f>DATE(YEAR(R24+42),MONTH(R24+42),1)</f>
        <v>44105</v>
      </c>
      <c r="C33" s="87"/>
      <c r="D33" s="87"/>
      <c r="E33" s="87"/>
      <c r="F33" s="87"/>
      <c r="G33" s="87"/>
      <c r="H33" s="87"/>
      <c r="I33" s="13"/>
      <c r="J33" s="87">
        <f>DATE(YEAR(B33+42),MONTH(B33+42),1)</f>
        <v>44136</v>
      </c>
      <c r="K33" s="87"/>
      <c r="L33" s="87"/>
      <c r="M33" s="87"/>
      <c r="N33" s="87"/>
      <c r="O33" s="87"/>
      <c r="P33" s="87"/>
      <c r="Q33" s="13"/>
      <c r="R33" s="87">
        <f>DATE(YEAR(J33+42),MONTH(J33+42),1)</f>
        <v>44166</v>
      </c>
      <c r="S33" s="87"/>
      <c r="T33" s="87"/>
      <c r="U33" s="87"/>
      <c r="V33" s="87"/>
      <c r="W33" s="87"/>
      <c r="X33" s="87"/>
    </row>
    <row r="34" spans="1:24" ht="18.75" x14ac:dyDescent="0.25">
      <c r="A34" s="15"/>
      <c r="B34" s="17" t="str">
        <f>CHOOSE(1+MOD($O$1+1-2,7),"D","L","M","M","J","V","S")</f>
        <v>L</v>
      </c>
      <c r="C34" s="17" t="str">
        <f>CHOOSE(1+MOD($O$1+2-2,7),"D","L","M","M","J","V","S")</f>
        <v>M</v>
      </c>
      <c r="D34" s="17" t="str">
        <f>CHOOSE(1+MOD($O$1+3-2,7),"D","L","M","M","J","V","S")</f>
        <v>M</v>
      </c>
      <c r="E34" s="17" t="str">
        <f>CHOOSE(1+MOD($O$1+4-2,7),"D","L","M","M","J","V","S")</f>
        <v>J</v>
      </c>
      <c r="F34" s="17" t="str">
        <f>CHOOSE(1+MOD($O$1+5-2,7),"D","L","M","M","J","V","S")</f>
        <v>V</v>
      </c>
      <c r="G34" s="17" t="str">
        <f>CHOOSE(1+MOD($O$1+6-2,7),"D","L","M","M","J","V","S")</f>
        <v>S</v>
      </c>
      <c r="H34" s="17" t="str">
        <f>CHOOSE(1+MOD($O$1+7-2,7),"D","L","M","M","J","V","S")</f>
        <v>D</v>
      </c>
      <c r="I34" s="14"/>
      <c r="J34" s="17" t="str">
        <f>CHOOSE(1+MOD($O$1+1-2,7),"D","L","M","M","J","V","S")</f>
        <v>L</v>
      </c>
      <c r="K34" s="17" t="str">
        <f>CHOOSE(1+MOD($O$1+2-2,7),"D","L","M","M","J","V","S")</f>
        <v>M</v>
      </c>
      <c r="L34" s="17" t="str">
        <f>CHOOSE(1+MOD($O$1+3-2,7),"D","L","M","M","J","V","S")</f>
        <v>M</v>
      </c>
      <c r="M34" s="17" t="str">
        <f>CHOOSE(1+MOD($O$1+4-2,7),"D","L","M","M","J","V","S")</f>
        <v>J</v>
      </c>
      <c r="N34" s="17" t="str">
        <f>CHOOSE(1+MOD($O$1+5-2,7),"D","L","M","M","J","V","S")</f>
        <v>V</v>
      </c>
      <c r="O34" s="17" t="str">
        <f>CHOOSE(1+MOD($O$1+6-2,7),"D","L","M","M","J","V","S")</f>
        <v>S</v>
      </c>
      <c r="P34" s="17" t="str">
        <f>CHOOSE(1+MOD($O$1+7-2,7),"D","L","M","M","J","V","S")</f>
        <v>D</v>
      </c>
      <c r="Q34" s="14"/>
      <c r="R34" s="17" t="str">
        <f>CHOOSE(1+MOD($O$1+1-2,7),"D","L","M","M","J","V","S")</f>
        <v>L</v>
      </c>
      <c r="S34" s="17" t="str">
        <f>CHOOSE(1+MOD($O$1+2-2,7),"D","L","M","M","J","V","S")</f>
        <v>M</v>
      </c>
      <c r="T34" s="17" t="str">
        <f>CHOOSE(1+MOD($O$1+3-2,7),"D","L","M","M","J","V","S")</f>
        <v>M</v>
      </c>
      <c r="U34" s="17" t="str">
        <f>CHOOSE(1+MOD($O$1+4-2,7),"D","L","M","M","J","V","S")</f>
        <v>J</v>
      </c>
      <c r="V34" s="17" t="str">
        <f>CHOOSE(1+MOD($O$1+5-2,7),"D","L","M","M","J","V","S")</f>
        <v>V</v>
      </c>
      <c r="W34" s="17" t="str">
        <f>CHOOSE(1+MOD($O$1+6-2,7),"D","L","M","M","J","V","S")</f>
        <v>S</v>
      </c>
      <c r="X34" s="17" t="str">
        <f>CHOOSE(1+MOD($O$1+7-2,7),"D","L","M","M","J","V","S")</f>
        <v>D</v>
      </c>
    </row>
    <row r="35" spans="1:24" ht="18.75" x14ac:dyDescent="0.25">
      <c r="A35" s="15"/>
      <c r="B35" s="19" t="str">
        <f>IF(WEEKDAY(B33,1)=MOD($O$1,7),B33,"")</f>
        <v/>
      </c>
      <c r="C35" s="19" t="str">
        <f>IF(B35="",IF(WEEKDAY(B33,1)=MOD($O$1,7)+1,B33,""),B35+1)</f>
        <v/>
      </c>
      <c r="D35" s="19" t="str">
        <f>IF(C35="",IF(WEEKDAY(B33,1)=MOD($O$1+1,7)+1,B33,""),C35+1)</f>
        <v/>
      </c>
      <c r="E35" s="19">
        <f>IF(D35="",IF(WEEKDAY(B33,1)=MOD($O$1+2,7)+1,B33,""),D35+1)</f>
        <v>44105</v>
      </c>
      <c r="F35" s="19">
        <f>IF(E35="",IF(WEEKDAY(B33,1)=MOD($O$1+3,7)+1,B33,""),E35+1)</f>
        <v>44106</v>
      </c>
      <c r="G35" s="21">
        <f>IF(F35="",IF(WEEKDAY(B33,1)=MOD($O$1+4,7)+1,B33,""),F35+1)</f>
        <v>44107</v>
      </c>
      <c r="H35" s="21">
        <f>IF(G35="",IF(WEEKDAY(B33,1)=MOD($O$1+5,7)+1,B33,""),G35+1)</f>
        <v>44108</v>
      </c>
      <c r="I35" s="14"/>
      <c r="J35" s="19" t="str">
        <f>IF(WEEKDAY(J33,1)=MOD($O$1,7),J33,"")</f>
        <v/>
      </c>
      <c r="K35" s="19" t="str">
        <f>IF(J35="",IF(WEEKDAY(J33,1)=MOD($O$1,7)+1,J33,""),J35+1)</f>
        <v/>
      </c>
      <c r="L35" s="19" t="str">
        <f>IF(K35="",IF(WEEKDAY(J33,1)=MOD($O$1+1,7)+1,J33,""),K35+1)</f>
        <v/>
      </c>
      <c r="M35" s="19" t="str">
        <f>IF(L35="",IF(WEEKDAY(J33,1)=MOD($O$1+2,7)+1,J33,""),L35+1)</f>
        <v/>
      </c>
      <c r="N35" s="19" t="str">
        <f>IF(M35="",IF(WEEKDAY(J33,1)=MOD($O$1+3,7)+1,J33,""),M35+1)</f>
        <v/>
      </c>
      <c r="O35" s="21" t="str">
        <f>IF(N35="",IF(WEEKDAY(J33,1)=MOD($O$1+4,7)+1,J33,""),N35+1)</f>
        <v/>
      </c>
      <c r="P35" s="21">
        <f>IF(O35="",IF(WEEKDAY(J33,1)=MOD($O$1+5,7)+1,J33,""),O35+1)</f>
        <v>44136</v>
      </c>
      <c r="Q35" s="14"/>
      <c r="R35" s="18" t="str">
        <f>IF(WEEKDAY(R33,1)=MOD($O$1,7),R33,"")</f>
        <v/>
      </c>
      <c r="S35" s="18">
        <f>IF(R35="",IF(WEEKDAY(R33,1)=MOD($O$1,7)+1,R33,""),R35+1)</f>
        <v>44166</v>
      </c>
      <c r="T35" s="18">
        <f>IF(S35="",IF(WEEKDAY(R33,1)=MOD($O$1+1,7)+1,R33,""),S35+1)</f>
        <v>44167</v>
      </c>
      <c r="U35" s="18">
        <f>IF(T35="",IF(WEEKDAY(R33,1)=MOD($O$1+2,7)+1,R33,""),T35+1)</f>
        <v>44168</v>
      </c>
      <c r="V35" s="18">
        <f>IF(U35="",IF(WEEKDAY(R33,1)=MOD($O$1+3,7)+1,R33,""),U35+1)</f>
        <v>44169</v>
      </c>
      <c r="W35" s="20">
        <f>IF(V35="",IF(WEEKDAY(R33,1)=MOD($O$1+4,7)+1,R33,""),V35+1)</f>
        <v>44170</v>
      </c>
      <c r="X35" s="20">
        <f>IF(W35="",IF(WEEKDAY(R33,1)=MOD($O$1+5,7)+1,R33,""),W35+1)</f>
        <v>44171</v>
      </c>
    </row>
    <row r="36" spans="1:24" ht="18.75" x14ac:dyDescent="0.25">
      <c r="A36" s="15"/>
      <c r="B36" s="19">
        <f>IF(H35="","",IF(MONTH(H35+1)&lt;&gt;MONTH(H35),"",H35+1))</f>
        <v>44109</v>
      </c>
      <c r="C36" s="19">
        <f>IF(B36="","",IF(MONTH(B36+1)&lt;&gt;MONTH(B36),"",B36+1))</f>
        <v>44110</v>
      </c>
      <c r="D36" s="19">
        <f t="shared" ref="D36:H40" si="9">IF(C36="","",IF(MONTH(C36+1)&lt;&gt;MONTH(C36),"",C36+1))</f>
        <v>44111</v>
      </c>
      <c r="E36" s="19">
        <f t="shared" si="9"/>
        <v>44112</v>
      </c>
      <c r="F36" s="19">
        <f t="shared" si="9"/>
        <v>44113</v>
      </c>
      <c r="G36" s="21">
        <f t="shared" si="9"/>
        <v>44114</v>
      </c>
      <c r="H36" s="21">
        <f t="shared" si="9"/>
        <v>44115</v>
      </c>
      <c r="I36" s="14"/>
      <c r="J36" s="19">
        <f>IF(P35="","",IF(MONTH(P35+1)&lt;&gt;MONTH(P35),"",P35+1))</f>
        <v>44137</v>
      </c>
      <c r="K36" s="19">
        <f>IF(J36="","",IF(MONTH(J36+1)&lt;&gt;MONTH(J36),"",J36+1))</f>
        <v>44138</v>
      </c>
      <c r="L36" s="19">
        <f t="shared" ref="L36:P40" si="10">IF(K36="","",IF(MONTH(K36+1)&lt;&gt;MONTH(K36),"",K36+1))</f>
        <v>44139</v>
      </c>
      <c r="M36" s="19">
        <f t="shared" si="10"/>
        <v>44140</v>
      </c>
      <c r="N36" s="19">
        <f t="shared" si="10"/>
        <v>44141</v>
      </c>
      <c r="O36" s="21">
        <f t="shared" si="10"/>
        <v>44142</v>
      </c>
      <c r="P36" s="21">
        <f t="shared" si="10"/>
        <v>44143</v>
      </c>
      <c r="Q36" s="14"/>
      <c r="R36" s="18">
        <f>IF(X35="","",IF(MONTH(X35+1)&lt;&gt;MONTH(X35),"",X35+1))</f>
        <v>44172</v>
      </c>
      <c r="S36" s="18">
        <f>IF(R36="","",IF(MONTH(R36+1)&lt;&gt;MONTH(R36),"",R36+1))</f>
        <v>44173</v>
      </c>
      <c r="T36" s="18">
        <f t="shared" ref="T36:X40" si="11">IF(S36="","",IF(MONTH(S36+1)&lt;&gt;MONTH(S36),"",S36+1))</f>
        <v>44174</v>
      </c>
      <c r="U36" s="18">
        <f t="shared" si="11"/>
        <v>44175</v>
      </c>
      <c r="V36" s="18">
        <f t="shared" si="11"/>
        <v>44176</v>
      </c>
      <c r="W36" s="20">
        <f t="shared" si="11"/>
        <v>44177</v>
      </c>
      <c r="X36" s="20">
        <f t="shared" si="11"/>
        <v>44178</v>
      </c>
    </row>
    <row r="37" spans="1:24" ht="18.75" x14ac:dyDescent="0.25">
      <c r="A37" s="15"/>
      <c r="B37" s="19">
        <f>IF(H36="","",IF(MONTH(H36+1)&lt;&gt;MONTH(H36),"",H36+1))</f>
        <v>44116</v>
      </c>
      <c r="C37" s="19">
        <f>IF(B37="","",IF(MONTH(B37+1)&lt;&gt;MONTH(B37),"",B37+1))</f>
        <v>44117</v>
      </c>
      <c r="D37" s="19">
        <f t="shared" si="9"/>
        <v>44118</v>
      </c>
      <c r="E37" s="19">
        <f t="shared" si="9"/>
        <v>44119</v>
      </c>
      <c r="F37" s="19">
        <f t="shared" si="9"/>
        <v>44120</v>
      </c>
      <c r="G37" s="21">
        <f t="shared" si="9"/>
        <v>44121</v>
      </c>
      <c r="H37" s="21">
        <f t="shared" si="9"/>
        <v>44122</v>
      </c>
      <c r="I37" s="14"/>
      <c r="J37" s="19">
        <f>IF(P36="","",IF(MONTH(P36+1)&lt;&gt;MONTH(P36),"",P36+1))</f>
        <v>44144</v>
      </c>
      <c r="K37" s="19">
        <f>IF(J37="","",IF(MONTH(J37+1)&lt;&gt;MONTH(J37),"",J37+1))</f>
        <v>44145</v>
      </c>
      <c r="L37" s="19">
        <f t="shared" si="10"/>
        <v>44146</v>
      </c>
      <c r="M37" s="19">
        <f t="shared" si="10"/>
        <v>44147</v>
      </c>
      <c r="N37" s="19">
        <f t="shared" si="10"/>
        <v>44148</v>
      </c>
      <c r="O37" s="21">
        <f t="shared" si="10"/>
        <v>44149</v>
      </c>
      <c r="P37" s="21">
        <f t="shared" si="10"/>
        <v>44150</v>
      </c>
      <c r="Q37" s="14"/>
      <c r="R37" s="18">
        <f>IF(X36="","",IF(MONTH(X36+1)&lt;&gt;MONTH(X36),"",X36+1))</f>
        <v>44179</v>
      </c>
      <c r="S37" s="18">
        <f>IF(R37="","",IF(MONTH(R37+1)&lt;&gt;MONTH(R37),"",R37+1))</f>
        <v>44180</v>
      </c>
      <c r="T37" s="18">
        <f t="shared" si="11"/>
        <v>44181</v>
      </c>
      <c r="U37" s="18">
        <f t="shared" si="11"/>
        <v>44182</v>
      </c>
      <c r="V37" s="18">
        <f t="shared" si="11"/>
        <v>44183</v>
      </c>
      <c r="W37" s="20">
        <f t="shared" si="11"/>
        <v>44184</v>
      </c>
      <c r="X37" s="20">
        <f t="shared" si="11"/>
        <v>44185</v>
      </c>
    </row>
    <row r="38" spans="1:24" ht="18.75" x14ac:dyDescent="0.25">
      <c r="A38" s="15"/>
      <c r="B38" s="19">
        <f>IF(H37="","",IF(MONTH(H37+1)&lt;&gt;MONTH(H37),"",H37+1))</f>
        <v>44123</v>
      </c>
      <c r="C38" s="19">
        <f>IF(B38="","",IF(MONTH(B38+1)&lt;&gt;MONTH(B38),"",B38+1))</f>
        <v>44124</v>
      </c>
      <c r="D38" s="19">
        <f t="shared" si="9"/>
        <v>44125</v>
      </c>
      <c r="E38" s="19">
        <f t="shared" si="9"/>
        <v>44126</v>
      </c>
      <c r="F38" s="19">
        <f t="shared" si="9"/>
        <v>44127</v>
      </c>
      <c r="G38" s="21">
        <f t="shared" si="9"/>
        <v>44128</v>
      </c>
      <c r="H38" s="21">
        <f t="shared" si="9"/>
        <v>44129</v>
      </c>
      <c r="I38" s="14"/>
      <c r="J38" s="19">
        <f>IF(P37="","",IF(MONTH(P37+1)&lt;&gt;MONTH(P37),"",P37+1))</f>
        <v>44151</v>
      </c>
      <c r="K38" s="19">
        <f>IF(J38="","",IF(MONTH(J38+1)&lt;&gt;MONTH(J38),"",J38+1))</f>
        <v>44152</v>
      </c>
      <c r="L38" s="19">
        <f t="shared" si="10"/>
        <v>44153</v>
      </c>
      <c r="M38" s="19">
        <f t="shared" si="10"/>
        <v>44154</v>
      </c>
      <c r="N38" s="19">
        <f t="shared" si="10"/>
        <v>44155</v>
      </c>
      <c r="O38" s="21">
        <f t="shared" si="10"/>
        <v>44156</v>
      </c>
      <c r="P38" s="21">
        <f t="shared" si="10"/>
        <v>44157</v>
      </c>
      <c r="Q38" s="14"/>
      <c r="R38" s="18">
        <f>IF(X37="","",IF(MONTH(X37+1)&lt;&gt;MONTH(X37),"",X37+1))</f>
        <v>44186</v>
      </c>
      <c r="S38" s="18">
        <f>IF(R38="","",IF(MONTH(R38+1)&lt;&gt;MONTH(R38),"",R38+1))</f>
        <v>44187</v>
      </c>
      <c r="T38" s="18">
        <f t="shared" si="11"/>
        <v>44188</v>
      </c>
      <c r="U38" s="18">
        <f t="shared" si="11"/>
        <v>44189</v>
      </c>
      <c r="V38" s="18">
        <f t="shared" si="11"/>
        <v>44190</v>
      </c>
      <c r="W38" s="20">
        <f t="shared" si="11"/>
        <v>44191</v>
      </c>
      <c r="X38" s="20">
        <f t="shared" si="11"/>
        <v>44192</v>
      </c>
    </row>
    <row r="39" spans="1:24" ht="18.75" x14ac:dyDescent="0.25">
      <c r="A39" s="15"/>
      <c r="B39" s="19">
        <f>IF(H38="","",IF(MONTH(H38+1)&lt;&gt;MONTH(H38),"",H38+1))</f>
        <v>44130</v>
      </c>
      <c r="C39" s="19">
        <f>IF(B39="","",IF(MONTH(B39+1)&lt;&gt;MONTH(B39),"",B39+1))</f>
        <v>44131</v>
      </c>
      <c r="D39" s="19">
        <f t="shared" si="9"/>
        <v>44132</v>
      </c>
      <c r="E39" s="19">
        <f t="shared" si="9"/>
        <v>44133</v>
      </c>
      <c r="F39" s="19">
        <f t="shared" si="9"/>
        <v>44134</v>
      </c>
      <c r="G39" s="21">
        <f t="shared" si="9"/>
        <v>44135</v>
      </c>
      <c r="H39" s="21" t="str">
        <f t="shared" si="9"/>
        <v/>
      </c>
      <c r="I39" s="14"/>
      <c r="J39" s="19">
        <f>IF(P38="","",IF(MONTH(P38+1)&lt;&gt;MONTH(P38),"",P38+1))</f>
        <v>44158</v>
      </c>
      <c r="K39" s="19">
        <f>IF(J39="","",IF(MONTH(J39+1)&lt;&gt;MONTH(J39),"",J39+1))</f>
        <v>44159</v>
      </c>
      <c r="L39" s="19">
        <f t="shared" si="10"/>
        <v>44160</v>
      </c>
      <c r="M39" s="19">
        <f t="shared" si="10"/>
        <v>44161</v>
      </c>
      <c r="N39" s="19">
        <f t="shared" si="10"/>
        <v>44162</v>
      </c>
      <c r="O39" s="21">
        <f t="shared" si="10"/>
        <v>44163</v>
      </c>
      <c r="P39" s="21">
        <f t="shared" si="10"/>
        <v>44164</v>
      </c>
      <c r="Q39" s="14"/>
      <c r="R39" s="18">
        <f>IF(X38="","",IF(MONTH(X38+1)&lt;&gt;MONTH(X38),"",X38+1))</f>
        <v>44193</v>
      </c>
      <c r="S39" s="18">
        <f>IF(R39="","",IF(MONTH(R39+1)&lt;&gt;MONTH(R39),"",R39+1))</f>
        <v>44194</v>
      </c>
      <c r="T39" s="18">
        <f t="shared" si="11"/>
        <v>44195</v>
      </c>
      <c r="U39" s="18">
        <f t="shared" si="11"/>
        <v>44196</v>
      </c>
      <c r="V39" s="18" t="str">
        <f t="shared" si="11"/>
        <v/>
      </c>
      <c r="W39" s="20" t="str">
        <f t="shared" si="11"/>
        <v/>
      </c>
      <c r="X39" s="20" t="str">
        <f t="shared" si="11"/>
        <v/>
      </c>
    </row>
    <row r="40" spans="1:24" ht="18.75" x14ac:dyDescent="0.25">
      <c r="A40" s="15"/>
      <c r="B40" s="19" t="str">
        <f>IF(H39="","",IF(MONTH(H39+1)&lt;&gt;MONTH(H39),"",H39+1))</f>
        <v/>
      </c>
      <c r="C40" s="19" t="str">
        <f>IF(B40="","",IF(MONTH(B40+1)&lt;&gt;MONTH(B40),"",B40+1))</f>
        <v/>
      </c>
      <c r="D40" s="19" t="str">
        <f t="shared" si="9"/>
        <v/>
      </c>
      <c r="E40" s="19" t="str">
        <f t="shared" si="9"/>
        <v/>
      </c>
      <c r="F40" s="19" t="str">
        <f t="shared" si="9"/>
        <v/>
      </c>
      <c r="G40" s="21" t="str">
        <f t="shared" si="9"/>
        <v/>
      </c>
      <c r="H40" s="21" t="str">
        <f t="shared" si="9"/>
        <v/>
      </c>
      <c r="I40" s="14"/>
      <c r="J40" s="19">
        <f>IF(P39="","",IF(MONTH(P39+1)&lt;&gt;MONTH(P39),"",P39+1))</f>
        <v>44165</v>
      </c>
      <c r="K40" s="19" t="str">
        <f>IF(J40="","",IF(MONTH(J40+1)&lt;&gt;MONTH(J40),"",J40+1))</f>
        <v/>
      </c>
      <c r="L40" s="19" t="str">
        <f t="shared" si="10"/>
        <v/>
      </c>
      <c r="M40" s="19" t="str">
        <f t="shared" si="10"/>
        <v/>
      </c>
      <c r="N40" s="19" t="str">
        <f t="shared" si="10"/>
        <v/>
      </c>
      <c r="O40" s="21" t="str">
        <f t="shared" si="10"/>
        <v/>
      </c>
      <c r="P40" s="21" t="str">
        <f t="shared" si="10"/>
        <v/>
      </c>
      <c r="Q40" s="14"/>
      <c r="R40" s="18" t="str">
        <f>IF(X39="","",IF(MONTH(X39+1)&lt;&gt;MONTH(X39),"",X39+1))</f>
        <v/>
      </c>
      <c r="S40" s="18" t="str">
        <f>IF(R40="","",IF(MONTH(R40+1)&lt;&gt;MONTH(R40),"",R40+1))</f>
        <v/>
      </c>
      <c r="T40" s="18" t="str">
        <f t="shared" si="11"/>
        <v/>
      </c>
      <c r="U40" s="18" t="str">
        <f t="shared" si="11"/>
        <v/>
      </c>
      <c r="V40" s="18" t="str">
        <f t="shared" si="11"/>
        <v/>
      </c>
      <c r="W40" s="20" t="str">
        <f t="shared" si="11"/>
        <v/>
      </c>
      <c r="X40" s="20" t="str">
        <f t="shared" si="11"/>
        <v/>
      </c>
    </row>
    <row r="41" spans="1:24" ht="18" customHeight="1" x14ac:dyDescent="0.25"/>
    <row r="42" spans="1:24" ht="18" customHeight="1" x14ac:dyDescent="0.25"/>
    <row r="43" spans="1:24" ht="18" customHeight="1" x14ac:dyDescent="0.25"/>
    <row r="44" spans="1:24" ht="18" customHeight="1" x14ac:dyDescent="0.25"/>
    <row r="45" spans="1:24" s="15" customFormat="1" ht="21" customHeight="1" x14ac:dyDescent="0.25"/>
    <row r="46" spans="1:24" s="14" customFormat="1" ht="16.5" customHeight="1" x14ac:dyDescent="0.25"/>
    <row r="47" spans="1:24" s="14" customFormat="1" ht="18" customHeight="1" x14ac:dyDescent="0.25"/>
    <row r="48" spans="1:24" s="14" customFormat="1" ht="18" customHeight="1" x14ac:dyDescent="0.25"/>
    <row r="49" s="14" customFormat="1" ht="18" customHeight="1" x14ac:dyDescent="0.25"/>
    <row r="50" s="14" customFormat="1" ht="18" customHeight="1" x14ac:dyDescent="0.25"/>
    <row r="51" s="14" customFormat="1" ht="18" customHeight="1" x14ac:dyDescent="0.25"/>
    <row r="52" s="14" customFormat="1" ht="18" customHeight="1" x14ac:dyDescent="0.25"/>
    <row r="53" ht="18" customHeight="1" x14ac:dyDescent="0.25"/>
    <row r="54" s="15" customFormat="1" ht="21" customHeight="1" x14ac:dyDescent="0.25"/>
    <row r="55" s="14" customFormat="1" ht="16.5" customHeight="1" x14ac:dyDescent="0.25"/>
    <row r="56" s="14" customFormat="1" ht="18" customHeight="1" x14ac:dyDescent="0.25"/>
    <row r="57" s="14" customFormat="1" ht="18" customHeight="1" x14ac:dyDescent="0.25"/>
    <row r="58" s="14" customFormat="1" ht="18" customHeight="1" x14ac:dyDescent="0.25"/>
    <row r="59" s="14" customFormat="1" ht="18" customHeight="1" x14ac:dyDescent="0.25"/>
    <row r="60" s="14" customFormat="1" ht="18" customHeight="1" x14ac:dyDescent="0.25"/>
    <row r="61" s="14" customFormat="1" ht="18" customHeight="1" x14ac:dyDescent="0.25"/>
    <row r="64" ht="15" customHeight="1" x14ac:dyDescent="0.25"/>
    <row r="65" ht="13.5" customHeight="1" x14ac:dyDescent="0.25"/>
    <row r="66" ht="13.5" customHeight="1" x14ac:dyDescent="0.25"/>
    <row r="67" ht="13.5" customHeight="1" x14ac:dyDescent="0.25"/>
    <row r="68" ht="13.5" customHeight="1" x14ac:dyDescent="0.25"/>
    <row r="69" ht="13.5" customHeight="1" x14ac:dyDescent="0.25"/>
    <row r="70" ht="13.5" customHeight="1" x14ac:dyDescent="0.25"/>
  </sheetData>
  <mergeCells count="17">
    <mergeCell ref="B33:H33"/>
    <mergeCell ref="J33:P33"/>
    <mergeCell ref="R33:X33"/>
    <mergeCell ref="AA7:AA12"/>
    <mergeCell ref="B15:H15"/>
    <mergeCell ref="J15:P15"/>
    <mergeCell ref="R15:X15"/>
    <mergeCell ref="B24:H24"/>
    <mergeCell ref="J24:P24"/>
    <mergeCell ref="R24:X24"/>
    <mergeCell ref="D1:F1"/>
    <mergeCell ref="J1:K1"/>
    <mergeCell ref="O1:P1"/>
    <mergeCell ref="B3:X3"/>
    <mergeCell ref="B6:H6"/>
    <mergeCell ref="J6:P6"/>
    <mergeCell ref="R6:X6"/>
  </mergeCells>
  <conditionalFormatting sqref="B8:H13 J8:P13 R8:X13 B17:H22 J17:P22 R17:X22 B26:H31 J26:P31 R26:X31 B35:H40 J35:P40 R35:X40">
    <cfRule type="expression" dxfId="25" priority="2">
      <formula>OR(WEEKDAY(B8,1)=1,WEEKDAY(B8,1)=7)</formula>
    </cfRule>
  </conditionalFormatting>
  <conditionalFormatting sqref="B6">
    <cfRule type="expression" dxfId="24" priority="14">
      <formula>$J$1=1</formula>
    </cfRule>
  </conditionalFormatting>
  <conditionalFormatting sqref="J6">
    <cfRule type="expression" dxfId="23" priority="13">
      <formula>$J$1=1</formula>
    </cfRule>
  </conditionalFormatting>
  <conditionalFormatting sqref="R6">
    <cfRule type="expression" dxfId="22" priority="12">
      <formula>$J$1=1</formula>
    </cfRule>
  </conditionalFormatting>
  <conditionalFormatting sqref="B15">
    <cfRule type="expression" dxfId="21" priority="11">
      <formula>$J$1=1</formula>
    </cfRule>
  </conditionalFormatting>
  <conditionalFormatting sqref="J15">
    <cfRule type="expression" dxfId="20" priority="10">
      <formula>$J$1=1</formula>
    </cfRule>
  </conditionalFormatting>
  <conditionalFormatting sqref="R15">
    <cfRule type="expression" dxfId="19" priority="9">
      <formula>$J$1=1</formula>
    </cfRule>
  </conditionalFormatting>
  <conditionalFormatting sqref="B24">
    <cfRule type="expression" dxfId="18" priority="8">
      <formula>$J$1=1</formula>
    </cfRule>
  </conditionalFormatting>
  <conditionalFormatting sqref="J24">
    <cfRule type="expression" dxfId="17" priority="7">
      <formula>$J$1=1</formula>
    </cfRule>
  </conditionalFormatting>
  <conditionalFormatting sqref="R24">
    <cfRule type="expression" dxfId="16" priority="6">
      <formula>$J$1=1</formula>
    </cfRule>
  </conditionalFormatting>
  <conditionalFormatting sqref="B33">
    <cfRule type="expression" dxfId="15" priority="5">
      <formula>$J$1=1</formula>
    </cfRule>
  </conditionalFormatting>
  <conditionalFormatting sqref="J33">
    <cfRule type="expression" dxfId="14" priority="4">
      <formula>$J$1=1</formula>
    </cfRule>
  </conditionalFormatting>
  <conditionalFormatting sqref="R33">
    <cfRule type="expression" dxfId="13" priority="3">
      <formula>$J$1=1</formula>
    </cfRule>
  </conditionalFormatting>
  <hyperlinks>
    <hyperlink ref="AA1" r:id="rId1" xr:uid="{511084C8-2366-4455-8A22-2E2B455BBAF9}"/>
  </hyperlinks>
  <printOptions horizontalCentered="1" verticalCentered="1"/>
  <pageMargins left="0.35433070866141736" right="0.35433070866141736" top="0.39370078740157483" bottom="0.39370078740157483" header="0.23622047244094491" footer="0.23622047244094491"/>
  <pageSetup paperSize="9" scale="88" orientation="portrait" r:id="rId2"/>
  <headerFooter alignWithMargins="0">
    <oddFooter>&amp;C&amp;"Tahoma,Regular"&amp;8&amp;K00-048Calendar Templates by Vertex42.com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159C8D-D9C6-4111-B17C-44F736BA2871}">
  <sheetPr>
    <pageSetUpPr fitToPage="1"/>
  </sheetPr>
  <dimension ref="A1:C367"/>
  <sheetViews>
    <sheetView topLeftCell="A202" workbookViewId="0">
      <selection activeCell="F361" sqref="F361"/>
    </sheetView>
  </sheetViews>
  <sheetFormatPr baseColWidth="10" defaultColWidth="11.42578125" defaultRowHeight="15" x14ac:dyDescent="0.25"/>
  <cols>
    <col min="1" max="1" width="11.42578125" style="2"/>
    <col min="2" max="2" width="11.42578125" style="4"/>
    <col min="3" max="16384" width="11.42578125" style="3"/>
  </cols>
  <sheetData>
    <row r="1" spans="1:3" s="1" customFormat="1" ht="15.75" thickBot="1" x14ac:dyDescent="0.3">
      <c r="A1" s="68" t="s">
        <v>0</v>
      </c>
      <c r="B1" s="69" t="s">
        <v>1</v>
      </c>
      <c r="C1" s="70" t="s">
        <v>2</v>
      </c>
    </row>
    <row r="2" spans="1:3" x14ac:dyDescent="0.25">
      <c r="A2" s="52">
        <v>43831</v>
      </c>
      <c r="B2" s="53">
        <v>80</v>
      </c>
      <c r="C2" s="54" t="s">
        <v>3</v>
      </c>
    </row>
    <row r="3" spans="1:3" x14ac:dyDescent="0.25">
      <c r="A3" s="55">
        <v>43832</v>
      </c>
      <c r="B3" s="50">
        <v>80</v>
      </c>
      <c r="C3" s="56" t="s">
        <v>3</v>
      </c>
    </row>
    <row r="4" spans="1:3" x14ac:dyDescent="0.25">
      <c r="A4" s="55">
        <v>43833</v>
      </c>
      <c r="B4" s="50">
        <v>80</v>
      </c>
      <c r="C4" s="56" t="s">
        <v>3</v>
      </c>
    </row>
    <row r="5" spans="1:3" x14ac:dyDescent="0.25">
      <c r="A5" s="55">
        <v>43834</v>
      </c>
      <c r="B5" s="50">
        <v>80</v>
      </c>
      <c r="C5" s="56" t="s">
        <v>3</v>
      </c>
    </row>
    <row r="6" spans="1:3" x14ac:dyDescent="0.25">
      <c r="A6" s="55">
        <v>43835</v>
      </c>
      <c r="B6" s="50">
        <v>80</v>
      </c>
      <c r="C6" s="56" t="s">
        <v>3</v>
      </c>
    </row>
    <row r="7" spans="1:3" x14ac:dyDescent="0.25">
      <c r="A7" s="55">
        <v>43836</v>
      </c>
      <c r="B7" s="50">
        <v>80</v>
      </c>
      <c r="C7" s="56" t="s">
        <v>3</v>
      </c>
    </row>
    <row r="8" spans="1:3" x14ac:dyDescent="0.25">
      <c r="A8" s="55">
        <v>43837</v>
      </c>
      <c r="B8" s="50">
        <v>80</v>
      </c>
      <c r="C8" s="56" t="s">
        <v>3</v>
      </c>
    </row>
    <row r="9" spans="1:3" x14ac:dyDescent="0.25">
      <c r="A9" s="55">
        <v>43838</v>
      </c>
      <c r="B9" s="50">
        <v>80</v>
      </c>
      <c r="C9" s="56" t="s">
        <v>3</v>
      </c>
    </row>
    <row r="10" spans="1:3" x14ac:dyDescent="0.25">
      <c r="A10" s="55">
        <v>43839</v>
      </c>
      <c r="B10" s="50">
        <v>80</v>
      </c>
      <c r="C10" s="56" t="s">
        <v>3</v>
      </c>
    </row>
    <row r="11" spans="1:3" x14ac:dyDescent="0.25">
      <c r="A11" s="55">
        <v>43840</v>
      </c>
      <c r="B11" s="50">
        <v>80</v>
      </c>
      <c r="C11" s="56" t="s">
        <v>3</v>
      </c>
    </row>
    <row r="12" spans="1:3" x14ac:dyDescent="0.25">
      <c r="A12" s="55">
        <v>43841</v>
      </c>
      <c r="B12" s="50">
        <v>80</v>
      </c>
      <c r="C12" s="56" t="s">
        <v>3</v>
      </c>
    </row>
    <row r="13" spans="1:3" x14ac:dyDescent="0.25">
      <c r="A13" s="55">
        <v>43842</v>
      </c>
      <c r="B13" s="50">
        <v>80</v>
      </c>
      <c r="C13" s="56" t="s">
        <v>3</v>
      </c>
    </row>
    <row r="14" spans="1:3" x14ac:dyDescent="0.25">
      <c r="A14" s="55">
        <v>43843</v>
      </c>
      <c r="B14" s="50">
        <v>80</v>
      </c>
      <c r="C14" s="56" t="s">
        <v>3</v>
      </c>
    </row>
    <row r="15" spans="1:3" x14ac:dyDescent="0.25">
      <c r="A15" s="55">
        <v>43844</v>
      </c>
      <c r="B15" s="50">
        <v>80</v>
      </c>
      <c r="C15" s="56" t="s">
        <v>3</v>
      </c>
    </row>
    <row r="16" spans="1:3" x14ac:dyDescent="0.25">
      <c r="A16" s="55">
        <v>43845</v>
      </c>
      <c r="B16" s="50">
        <v>80</v>
      </c>
      <c r="C16" s="56" t="s">
        <v>3</v>
      </c>
    </row>
    <row r="17" spans="1:3" x14ac:dyDescent="0.25">
      <c r="A17" s="55">
        <v>43846</v>
      </c>
      <c r="B17" s="50">
        <v>80</v>
      </c>
      <c r="C17" s="56" t="s">
        <v>3</v>
      </c>
    </row>
    <row r="18" spans="1:3" x14ac:dyDescent="0.25">
      <c r="A18" s="55">
        <v>43847</v>
      </c>
      <c r="B18" s="50">
        <v>80</v>
      </c>
      <c r="C18" s="56" t="s">
        <v>3</v>
      </c>
    </row>
    <row r="19" spans="1:3" x14ac:dyDescent="0.25">
      <c r="A19" s="55">
        <v>43848</v>
      </c>
      <c r="B19" s="50">
        <v>80</v>
      </c>
      <c r="C19" s="56" t="s">
        <v>3</v>
      </c>
    </row>
    <row r="20" spans="1:3" x14ac:dyDescent="0.25">
      <c r="A20" s="55">
        <v>43849</v>
      </c>
      <c r="B20" s="50">
        <v>80</v>
      </c>
      <c r="C20" s="56" t="s">
        <v>3</v>
      </c>
    </row>
    <row r="21" spans="1:3" x14ac:dyDescent="0.25">
      <c r="A21" s="55">
        <v>43850</v>
      </c>
      <c r="B21" s="50">
        <v>80</v>
      </c>
      <c r="C21" s="56" t="s">
        <v>3</v>
      </c>
    </row>
    <row r="22" spans="1:3" x14ac:dyDescent="0.25">
      <c r="A22" s="55">
        <v>43851</v>
      </c>
      <c r="B22" s="50">
        <v>80</v>
      </c>
      <c r="C22" s="56" t="s">
        <v>3</v>
      </c>
    </row>
    <row r="23" spans="1:3" x14ac:dyDescent="0.25">
      <c r="A23" s="55">
        <v>43852</v>
      </c>
      <c r="B23" s="50">
        <v>80</v>
      </c>
      <c r="C23" s="56" t="s">
        <v>3</v>
      </c>
    </row>
    <row r="24" spans="1:3" x14ac:dyDescent="0.25">
      <c r="A24" s="55">
        <v>43853</v>
      </c>
      <c r="B24" s="50">
        <v>80</v>
      </c>
      <c r="C24" s="56" t="s">
        <v>3</v>
      </c>
    </row>
    <row r="25" spans="1:3" x14ac:dyDescent="0.25">
      <c r="A25" s="55">
        <v>43854</v>
      </c>
      <c r="B25" s="50">
        <v>80</v>
      </c>
      <c r="C25" s="56" t="s">
        <v>3</v>
      </c>
    </row>
    <row r="26" spans="1:3" x14ac:dyDescent="0.25">
      <c r="A26" s="55">
        <v>43855</v>
      </c>
      <c r="B26" s="50">
        <v>80</v>
      </c>
      <c r="C26" s="56" t="s">
        <v>3</v>
      </c>
    </row>
    <row r="27" spans="1:3" x14ac:dyDescent="0.25">
      <c r="A27" s="55">
        <v>43856</v>
      </c>
      <c r="B27" s="50">
        <v>80</v>
      </c>
      <c r="C27" s="56" t="s">
        <v>3</v>
      </c>
    </row>
    <row r="28" spans="1:3" x14ac:dyDescent="0.25">
      <c r="A28" s="55">
        <v>43857</v>
      </c>
      <c r="B28" s="50">
        <v>80</v>
      </c>
      <c r="C28" s="56" t="s">
        <v>3</v>
      </c>
    </row>
    <row r="29" spans="1:3" x14ac:dyDescent="0.25">
      <c r="A29" s="55">
        <v>43858</v>
      </c>
      <c r="B29" s="50">
        <v>80</v>
      </c>
      <c r="C29" s="56" t="s">
        <v>3</v>
      </c>
    </row>
    <row r="30" spans="1:3" x14ac:dyDescent="0.25">
      <c r="A30" s="55">
        <v>43859</v>
      </c>
      <c r="B30" s="50">
        <v>80</v>
      </c>
      <c r="C30" s="56" t="s">
        <v>3</v>
      </c>
    </row>
    <row r="31" spans="1:3" x14ac:dyDescent="0.25">
      <c r="A31" s="55">
        <v>43860</v>
      </c>
      <c r="B31" s="50">
        <v>80</v>
      </c>
      <c r="C31" s="56" t="s">
        <v>3</v>
      </c>
    </row>
    <row r="32" spans="1:3" ht="15.75" thickBot="1" x14ac:dyDescent="0.3">
      <c r="A32" s="57">
        <v>43861</v>
      </c>
      <c r="B32" s="58">
        <v>80</v>
      </c>
      <c r="C32" s="59" t="s">
        <v>3</v>
      </c>
    </row>
    <row r="33" spans="1:3" x14ac:dyDescent="0.25">
      <c r="A33" s="52">
        <v>43862</v>
      </c>
      <c r="B33" s="53">
        <v>80</v>
      </c>
      <c r="C33" s="54" t="s">
        <v>3</v>
      </c>
    </row>
    <row r="34" spans="1:3" x14ac:dyDescent="0.25">
      <c r="A34" s="55">
        <v>43863</v>
      </c>
      <c r="B34" s="50">
        <v>80</v>
      </c>
      <c r="C34" s="56" t="s">
        <v>3</v>
      </c>
    </row>
    <row r="35" spans="1:3" x14ac:dyDescent="0.25">
      <c r="A35" s="55">
        <v>43864</v>
      </c>
      <c r="B35" s="50">
        <v>80</v>
      </c>
      <c r="C35" s="56" t="s">
        <v>3</v>
      </c>
    </row>
    <row r="36" spans="1:3" x14ac:dyDescent="0.25">
      <c r="A36" s="55">
        <v>43865</v>
      </c>
      <c r="B36" s="50">
        <v>80</v>
      </c>
      <c r="C36" s="56" t="s">
        <v>3</v>
      </c>
    </row>
    <row r="37" spans="1:3" x14ac:dyDescent="0.25">
      <c r="A37" s="55">
        <v>43866</v>
      </c>
      <c r="B37" s="50">
        <v>80</v>
      </c>
      <c r="C37" s="56" t="s">
        <v>3</v>
      </c>
    </row>
    <row r="38" spans="1:3" x14ac:dyDescent="0.25">
      <c r="A38" s="55">
        <v>43867</v>
      </c>
      <c r="B38" s="50">
        <v>80</v>
      </c>
      <c r="C38" s="56" t="s">
        <v>3</v>
      </c>
    </row>
    <row r="39" spans="1:3" x14ac:dyDescent="0.25">
      <c r="A39" s="55">
        <v>43868</v>
      </c>
      <c r="B39" s="50">
        <v>80</v>
      </c>
      <c r="C39" s="56" t="s">
        <v>3</v>
      </c>
    </row>
    <row r="40" spans="1:3" x14ac:dyDescent="0.25">
      <c r="A40" s="55">
        <v>43869</v>
      </c>
      <c r="B40" s="50">
        <v>80</v>
      </c>
      <c r="C40" s="56" t="s">
        <v>3</v>
      </c>
    </row>
    <row r="41" spans="1:3" x14ac:dyDescent="0.25">
      <c r="A41" s="55">
        <v>43870</v>
      </c>
      <c r="B41" s="50">
        <v>80</v>
      </c>
      <c r="C41" s="56" t="s">
        <v>3</v>
      </c>
    </row>
    <row r="42" spans="1:3" x14ac:dyDescent="0.25">
      <c r="A42" s="55">
        <v>43871</v>
      </c>
      <c r="B42" s="50">
        <v>80</v>
      </c>
      <c r="C42" s="56" t="s">
        <v>3</v>
      </c>
    </row>
    <row r="43" spans="1:3" x14ac:dyDescent="0.25">
      <c r="A43" s="55">
        <v>43872</v>
      </c>
      <c r="B43" s="50">
        <v>80</v>
      </c>
      <c r="C43" s="56" t="s">
        <v>3</v>
      </c>
    </row>
    <row r="44" spans="1:3" x14ac:dyDescent="0.25">
      <c r="A44" s="55">
        <v>43873</v>
      </c>
      <c r="B44" s="50">
        <v>80</v>
      </c>
      <c r="C44" s="56" t="s">
        <v>3</v>
      </c>
    </row>
    <row r="45" spans="1:3" x14ac:dyDescent="0.25">
      <c r="A45" s="55">
        <v>43874</v>
      </c>
      <c r="B45" s="50">
        <v>80</v>
      </c>
      <c r="C45" s="56" t="s">
        <v>3</v>
      </c>
    </row>
    <row r="46" spans="1:3" x14ac:dyDescent="0.25">
      <c r="A46" s="55">
        <v>43875</v>
      </c>
      <c r="B46" s="50">
        <v>80</v>
      </c>
      <c r="C46" s="56" t="s">
        <v>3</v>
      </c>
    </row>
    <row r="47" spans="1:3" x14ac:dyDescent="0.25">
      <c r="A47" s="55">
        <v>43876</v>
      </c>
      <c r="B47" s="50">
        <v>80</v>
      </c>
      <c r="C47" s="56" t="s">
        <v>3</v>
      </c>
    </row>
    <row r="48" spans="1:3" x14ac:dyDescent="0.25">
      <c r="A48" s="55">
        <v>43877</v>
      </c>
      <c r="B48" s="50">
        <v>80</v>
      </c>
      <c r="C48" s="56" t="s">
        <v>3</v>
      </c>
    </row>
    <row r="49" spans="1:3" x14ac:dyDescent="0.25">
      <c r="A49" s="55">
        <v>43878</v>
      </c>
      <c r="B49" s="50">
        <v>80</v>
      </c>
      <c r="C49" s="56" t="s">
        <v>3</v>
      </c>
    </row>
    <row r="50" spans="1:3" x14ac:dyDescent="0.25">
      <c r="A50" s="55">
        <v>43879</v>
      </c>
      <c r="B50" s="50">
        <v>80</v>
      </c>
      <c r="C50" s="56" t="s">
        <v>3</v>
      </c>
    </row>
    <row r="51" spans="1:3" x14ac:dyDescent="0.25">
      <c r="A51" s="55">
        <v>43880</v>
      </c>
      <c r="B51" s="50">
        <v>80</v>
      </c>
      <c r="C51" s="56" t="s">
        <v>3</v>
      </c>
    </row>
    <row r="52" spans="1:3" x14ac:dyDescent="0.25">
      <c r="A52" s="55">
        <v>43881</v>
      </c>
      <c r="B52" s="50">
        <v>80</v>
      </c>
      <c r="C52" s="56" t="s">
        <v>3</v>
      </c>
    </row>
    <row r="53" spans="1:3" x14ac:dyDescent="0.25">
      <c r="A53" s="55">
        <v>43882</v>
      </c>
      <c r="B53" s="50">
        <v>80</v>
      </c>
      <c r="C53" s="56" t="s">
        <v>3</v>
      </c>
    </row>
    <row r="54" spans="1:3" x14ac:dyDescent="0.25">
      <c r="A54" s="55">
        <v>43883</v>
      </c>
      <c r="B54" s="50">
        <v>80</v>
      </c>
      <c r="C54" s="56" t="s">
        <v>3</v>
      </c>
    </row>
    <row r="55" spans="1:3" x14ac:dyDescent="0.25">
      <c r="A55" s="55">
        <v>43884</v>
      </c>
      <c r="B55" s="50">
        <v>80</v>
      </c>
      <c r="C55" s="56" t="s">
        <v>3</v>
      </c>
    </row>
    <row r="56" spans="1:3" x14ac:dyDescent="0.25">
      <c r="A56" s="55">
        <v>43885</v>
      </c>
      <c r="B56" s="50">
        <v>80</v>
      </c>
      <c r="C56" s="56" t="s">
        <v>3</v>
      </c>
    </row>
    <row r="57" spans="1:3" x14ac:dyDescent="0.25">
      <c r="A57" s="55">
        <v>43886</v>
      </c>
      <c r="B57" s="50">
        <v>80</v>
      </c>
      <c r="C57" s="56" t="s">
        <v>3</v>
      </c>
    </row>
    <row r="58" spans="1:3" x14ac:dyDescent="0.25">
      <c r="A58" s="55">
        <v>43887</v>
      </c>
      <c r="B58" s="50">
        <v>80</v>
      </c>
      <c r="C58" s="56" t="s">
        <v>3</v>
      </c>
    </row>
    <row r="59" spans="1:3" x14ac:dyDescent="0.25">
      <c r="A59" s="55">
        <v>43888</v>
      </c>
      <c r="B59" s="50">
        <v>80</v>
      </c>
      <c r="C59" s="56" t="s">
        <v>3</v>
      </c>
    </row>
    <row r="60" spans="1:3" x14ac:dyDescent="0.25">
      <c r="A60" s="55">
        <v>43889</v>
      </c>
      <c r="B60" s="50">
        <v>80</v>
      </c>
      <c r="C60" s="56" t="s">
        <v>3</v>
      </c>
    </row>
    <row r="61" spans="1:3" ht="15.75" thickBot="1" x14ac:dyDescent="0.3">
      <c r="A61" s="57">
        <v>43890</v>
      </c>
      <c r="B61" s="58">
        <v>80</v>
      </c>
      <c r="C61" s="59" t="s">
        <v>3</v>
      </c>
    </row>
    <row r="62" spans="1:3" x14ac:dyDescent="0.25">
      <c r="A62" s="52">
        <v>43891</v>
      </c>
      <c r="B62" s="53">
        <v>80</v>
      </c>
      <c r="C62" s="54" t="s">
        <v>3</v>
      </c>
    </row>
    <row r="63" spans="1:3" x14ac:dyDescent="0.25">
      <c r="A63" s="55">
        <v>43892</v>
      </c>
      <c r="B63" s="50">
        <v>80</v>
      </c>
      <c r="C63" s="56" t="s">
        <v>3</v>
      </c>
    </row>
    <row r="64" spans="1:3" x14ac:dyDescent="0.25">
      <c r="A64" s="55">
        <v>43893</v>
      </c>
      <c r="B64" s="50">
        <v>80</v>
      </c>
      <c r="C64" s="56" t="s">
        <v>3</v>
      </c>
    </row>
    <row r="65" spans="1:3" x14ac:dyDescent="0.25">
      <c r="A65" s="55">
        <v>43894</v>
      </c>
      <c r="B65" s="50">
        <v>80</v>
      </c>
      <c r="C65" s="56" t="s">
        <v>3</v>
      </c>
    </row>
    <row r="66" spans="1:3" x14ac:dyDescent="0.25">
      <c r="A66" s="55">
        <v>43895</v>
      </c>
      <c r="B66" s="50">
        <v>80</v>
      </c>
      <c r="C66" s="56" t="s">
        <v>3</v>
      </c>
    </row>
    <row r="67" spans="1:3" x14ac:dyDescent="0.25">
      <c r="A67" s="55">
        <v>43896</v>
      </c>
      <c r="B67" s="50">
        <v>80</v>
      </c>
      <c r="C67" s="56" t="s">
        <v>3</v>
      </c>
    </row>
    <row r="68" spans="1:3" x14ac:dyDescent="0.25">
      <c r="A68" s="55">
        <v>43897</v>
      </c>
      <c r="B68" s="50">
        <v>80</v>
      </c>
      <c r="C68" s="56" t="s">
        <v>3</v>
      </c>
    </row>
    <row r="69" spans="1:3" x14ac:dyDescent="0.25">
      <c r="A69" s="55">
        <v>43898</v>
      </c>
      <c r="B69" s="50">
        <v>80</v>
      </c>
      <c r="C69" s="56" t="s">
        <v>3</v>
      </c>
    </row>
    <row r="70" spans="1:3" x14ac:dyDescent="0.25">
      <c r="A70" s="55">
        <v>43899</v>
      </c>
      <c r="B70" s="50">
        <v>80</v>
      </c>
      <c r="C70" s="56" t="s">
        <v>3</v>
      </c>
    </row>
    <row r="71" spans="1:3" x14ac:dyDescent="0.25">
      <c r="A71" s="55">
        <v>43900</v>
      </c>
      <c r="B71" s="50">
        <v>80</v>
      </c>
      <c r="C71" s="56" t="s">
        <v>3</v>
      </c>
    </row>
    <row r="72" spans="1:3" x14ac:dyDescent="0.25">
      <c r="A72" s="55">
        <v>43901</v>
      </c>
      <c r="B72" s="50">
        <v>80</v>
      </c>
      <c r="C72" s="56" t="s">
        <v>3</v>
      </c>
    </row>
    <row r="73" spans="1:3" x14ac:dyDescent="0.25">
      <c r="A73" s="55">
        <v>43902</v>
      </c>
      <c r="B73" s="50">
        <v>80</v>
      </c>
      <c r="C73" s="56" t="s">
        <v>3</v>
      </c>
    </row>
    <row r="74" spans="1:3" x14ac:dyDescent="0.25">
      <c r="A74" s="55">
        <v>43903</v>
      </c>
      <c r="B74" s="50">
        <v>80</v>
      </c>
      <c r="C74" s="56" t="s">
        <v>3</v>
      </c>
    </row>
    <row r="75" spans="1:3" x14ac:dyDescent="0.25">
      <c r="A75" s="55">
        <v>43904</v>
      </c>
      <c r="B75" s="50">
        <v>80</v>
      </c>
      <c r="C75" s="56" t="s">
        <v>3</v>
      </c>
    </row>
    <row r="76" spans="1:3" x14ac:dyDescent="0.25">
      <c r="A76" s="55">
        <v>43905</v>
      </c>
      <c r="B76" s="50">
        <v>80</v>
      </c>
      <c r="C76" s="56" t="s">
        <v>3</v>
      </c>
    </row>
    <row r="77" spans="1:3" x14ac:dyDescent="0.25">
      <c r="A77" s="55">
        <v>43906</v>
      </c>
      <c r="B77" s="50">
        <v>80</v>
      </c>
      <c r="C77" s="56" t="s">
        <v>3</v>
      </c>
    </row>
    <row r="78" spans="1:3" x14ac:dyDescent="0.25">
      <c r="A78" s="55">
        <v>43907</v>
      </c>
      <c r="B78" s="50">
        <v>80</v>
      </c>
      <c r="C78" s="56" t="s">
        <v>3</v>
      </c>
    </row>
    <row r="79" spans="1:3" x14ac:dyDescent="0.25">
      <c r="A79" s="55">
        <v>43908</v>
      </c>
      <c r="B79" s="50">
        <v>80</v>
      </c>
      <c r="C79" s="56" t="s">
        <v>3</v>
      </c>
    </row>
    <row r="80" spans="1:3" x14ac:dyDescent="0.25">
      <c r="A80" s="55">
        <v>43909</v>
      </c>
      <c r="B80" s="50">
        <v>80</v>
      </c>
      <c r="C80" s="56" t="s">
        <v>3</v>
      </c>
    </row>
    <row r="81" spans="1:3" x14ac:dyDescent="0.25">
      <c r="A81" s="55">
        <v>43910</v>
      </c>
      <c r="B81" s="50">
        <v>80</v>
      </c>
      <c r="C81" s="56" t="s">
        <v>3</v>
      </c>
    </row>
    <row r="82" spans="1:3" x14ac:dyDescent="0.25">
      <c r="A82" s="55">
        <v>43911</v>
      </c>
      <c r="B82" s="50">
        <v>80</v>
      </c>
      <c r="C82" s="56" t="s">
        <v>3</v>
      </c>
    </row>
    <row r="83" spans="1:3" x14ac:dyDescent="0.25">
      <c r="A83" s="55">
        <v>43912</v>
      </c>
      <c r="B83" s="50">
        <v>80</v>
      </c>
      <c r="C83" s="56" t="s">
        <v>3</v>
      </c>
    </row>
    <row r="84" spans="1:3" x14ac:dyDescent="0.25">
      <c r="A84" s="55">
        <v>43913</v>
      </c>
      <c r="B84" s="50">
        <v>80</v>
      </c>
      <c r="C84" s="56" t="s">
        <v>3</v>
      </c>
    </row>
    <row r="85" spans="1:3" x14ac:dyDescent="0.25">
      <c r="A85" s="55">
        <v>43914</v>
      </c>
      <c r="B85" s="50">
        <v>80</v>
      </c>
      <c r="C85" s="56" t="s">
        <v>3</v>
      </c>
    </row>
    <row r="86" spans="1:3" x14ac:dyDescent="0.25">
      <c r="A86" s="55">
        <v>43915</v>
      </c>
      <c r="B86" s="50">
        <v>80</v>
      </c>
      <c r="C86" s="56" t="s">
        <v>3</v>
      </c>
    </row>
    <row r="87" spans="1:3" x14ac:dyDescent="0.25">
      <c r="A87" s="55">
        <v>43916</v>
      </c>
      <c r="B87" s="50">
        <v>80</v>
      </c>
      <c r="C87" s="56" t="s">
        <v>3</v>
      </c>
    </row>
    <row r="88" spans="1:3" x14ac:dyDescent="0.25">
      <c r="A88" s="55">
        <v>43917</v>
      </c>
      <c r="B88" s="50">
        <v>80</v>
      </c>
      <c r="C88" s="56" t="s">
        <v>3</v>
      </c>
    </row>
    <row r="89" spans="1:3" x14ac:dyDescent="0.25">
      <c r="A89" s="55">
        <v>43918</v>
      </c>
      <c r="B89" s="50">
        <v>80</v>
      </c>
      <c r="C89" s="56" t="s">
        <v>3</v>
      </c>
    </row>
    <row r="90" spans="1:3" x14ac:dyDescent="0.25">
      <c r="A90" s="55">
        <v>43919</v>
      </c>
      <c r="B90" s="50">
        <v>80</v>
      </c>
      <c r="C90" s="56" t="s">
        <v>3</v>
      </c>
    </row>
    <row r="91" spans="1:3" x14ac:dyDescent="0.25">
      <c r="A91" s="55">
        <v>43920</v>
      </c>
      <c r="B91" s="50">
        <v>80</v>
      </c>
      <c r="C91" s="56" t="s">
        <v>3</v>
      </c>
    </row>
    <row r="92" spans="1:3" ht="15.75" thickBot="1" x14ac:dyDescent="0.3">
      <c r="A92" s="57">
        <v>43921</v>
      </c>
      <c r="B92" s="58">
        <v>80</v>
      </c>
      <c r="C92" s="59" t="s">
        <v>3</v>
      </c>
    </row>
    <row r="93" spans="1:3" x14ac:dyDescent="0.25">
      <c r="A93" s="52">
        <v>43922</v>
      </c>
      <c r="B93" s="53">
        <v>80</v>
      </c>
      <c r="C93" s="54" t="s">
        <v>3</v>
      </c>
    </row>
    <row r="94" spans="1:3" x14ac:dyDescent="0.25">
      <c r="A94" s="55">
        <v>43923</v>
      </c>
      <c r="B94" s="50">
        <v>80</v>
      </c>
      <c r="C94" s="56" t="s">
        <v>3</v>
      </c>
    </row>
    <row r="95" spans="1:3" x14ac:dyDescent="0.25">
      <c r="A95" s="55">
        <v>43924</v>
      </c>
      <c r="B95" s="50">
        <v>80</v>
      </c>
      <c r="C95" s="56" t="s">
        <v>3</v>
      </c>
    </row>
    <row r="96" spans="1:3" x14ac:dyDescent="0.25">
      <c r="A96" s="55">
        <v>43925</v>
      </c>
      <c r="B96" s="50">
        <v>80</v>
      </c>
      <c r="C96" s="56" t="s">
        <v>3</v>
      </c>
    </row>
    <row r="97" spans="1:3" x14ac:dyDescent="0.25">
      <c r="A97" s="55">
        <v>43926</v>
      </c>
      <c r="B97" s="50">
        <v>80</v>
      </c>
      <c r="C97" s="56" t="s">
        <v>3</v>
      </c>
    </row>
    <row r="98" spans="1:3" x14ac:dyDescent="0.25">
      <c r="A98" s="55">
        <v>43927</v>
      </c>
      <c r="B98" s="50">
        <v>80</v>
      </c>
      <c r="C98" s="56" t="s">
        <v>3</v>
      </c>
    </row>
    <row r="99" spans="1:3" x14ac:dyDescent="0.25">
      <c r="A99" s="55">
        <v>43928</v>
      </c>
      <c r="B99" s="50">
        <v>80</v>
      </c>
      <c r="C99" s="56" t="s">
        <v>3</v>
      </c>
    </row>
    <row r="100" spans="1:3" x14ac:dyDescent="0.25">
      <c r="A100" s="55">
        <v>43929</v>
      </c>
      <c r="B100" s="50">
        <v>80</v>
      </c>
      <c r="C100" s="56" t="s">
        <v>3</v>
      </c>
    </row>
    <row r="101" spans="1:3" x14ac:dyDescent="0.25">
      <c r="A101" s="55">
        <v>43930</v>
      </c>
      <c r="B101" s="50">
        <v>80</v>
      </c>
      <c r="C101" s="56" t="s">
        <v>3</v>
      </c>
    </row>
    <row r="102" spans="1:3" x14ac:dyDescent="0.25">
      <c r="A102" s="55">
        <v>43931</v>
      </c>
      <c r="B102" s="50">
        <v>80</v>
      </c>
      <c r="C102" s="56" t="s">
        <v>3</v>
      </c>
    </row>
    <row r="103" spans="1:3" x14ac:dyDescent="0.25">
      <c r="A103" s="55">
        <v>43932</v>
      </c>
      <c r="B103" s="50">
        <v>80</v>
      </c>
      <c r="C103" s="56" t="s">
        <v>3</v>
      </c>
    </row>
    <row r="104" spans="1:3" x14ac:dyDescent="0.25">
      <c r="A104" s="55">
        <v>43933</v>
      </c>
      <c r="B104" s="50">
        <v>80</v>
      </c>
      <c r="C104" s="56" t="s">
        <v>3</v>
      </c>
    </row>
    <row r="105" spans="1:3" x14ac:dyDescent="0.25">
      <c r="A105" s="55">
        <v>43934</v>
      </c>
      <c r="B105" s="50">
        <v>80</v>
      </c>
      <c r="C105" s="56" t="s">
        <v>3</v>
      </c>
    </row>
    <row r="106" spans="1:3" x14ac:dyDescent="0.25">
      <c r="A106" s="55">
        <v>43935</v>
      </c>
      <c r="B106" s="50">
        <v>80</v>
      </c>
      <c r="C106" s="56" t="s">
        <v>3</v>
      </c>
    </row>
    <row r="107" spans="1:3" x14ac:dyDescent="0.25">
      <c r="A107" s="55">
        <v>43936</v>
      </c>
      <c r="B107" s="50">
        <v>80</v>
      </c>
      <c r="C107" s="56" t="s">
        <v>3</v>
      </c>
    </row>
    <row r="108" spans="1:3" x14ac:dyDescent="0.25">
      <c r="A108" s="55">
        <v>43937</v>
      </c>
      <c r="B108" s="50">
        <v>80</v>
      </c>
      <c r="C108" s="56" t="s">
        <v>3</v>
      </c>
    </row>
    <row r="109" spans="1:3" x14ac:dyDescent="0.25">
      <c r="A109" s="55">
        <v>43938</v>
      </c>
      <c r="B109" s="50">
        <v>80</v>
      </c>
      <c r="C109" s="56" t="s">
        <v>3</v>
      </c>
    </row>
    <row r="110" spans="1:3" x14ac:dyDescent="0.25">
      <c r="A110" s="55">
        <v>43939</v>
      </c>
      <c r="B110" s="50">
        <v>80</v>
      </c>
      <c r="C110" s="56" t="s">
        <v>3</v>
      </c>
    </row>
    <row r="111" spans="1:3" x14ac:dyDescent="0.25">
      <c r="A111" s="55">
        <v>43940</v>
      </c>
      <c r="B111" s="50">
        <v>80</v>
      </c>
      <c r="C111" s="56" t="s">
        <v>3</v>
      </c>
    </row>
    <row r="112" spans="1:3" x14ac:dyDescent="0.25">
      <c r="A112" s="55">
        <v>43941</v>
      </c>
      <c r="B112" s="50">
        <v>80</v>
      </c>
      <c r="C112" s="56" t="s">
        <v>3</v>
      </c>
    </row>
    <row r="113" spans="1:3" x14ac:dyDescent="0.25">
      <c r="A113" s="55">
        <v>43942</v>
      </c>
      <c r="B113" s="50">
        <v>80</v>
      </c>
      <c r="C113" s="56" t="s">
        <v>3</v>
      </c>
    </row>
    <row r="114" spans="1:3" x14ac:dyDescent="0.25">
      <c r="A114" s="55">
        <v>43943</v>
      </c>
      <c r="B114" s="50">
        <v>80</v>
      </c>
      <c r="C114" s="56" t="s">
        <v>3</v>
      </c>
    </row>
    <row r="115" spans="1:3" x14ac:dyDescent="0.25">
      <c r="A115" s="55">
        <v>43944</v>
      </c>
      <c r="B115" s="50">
        <v>80</v>
      </c>
      <c r="C115" s="56" t="s">
        <v>3</v>
      </c>
    </row>
    <row r="116" spans="1:3" x14ac:dyDescent="0.25">
      <c r="A116" s="55">
        <v>43945</v>
      </c>
      <c r="B116" s="50">
        <v>80</v>
      </c>
      <c r="C116" s="56" t="s">
        <v>3</v>
      </c>
    </row>
    <row r="117" spans="1:3" x14ac:dyDescent="0.25">
      <c r="A117" s="55">
        <v>43946</v>
      </c>
      <c r="B117" s="50">
        <v>80</v>
      </c>
      <c r="C117" s="56" t="s">
        <v>3</v>
      </c>
    </row>
    <row r="118" spans="1:3" x14ac:dyDescent="0.25">
      <c r="A118" s="55">
        <v>43947</v>
      </c>
      <c r="B118" s="50">
        <v>80</v>
      </c>
      <c r="C118" s="56" t="s">
        <v>3</v>
      </c>
    </row>
    <row r="119" spans="1:3" x14ac:dyDescent="0.25">
      <c r="A119" s="55">
        <v>43948</v>
      </c>
      <c r="B119" s="50">
        <v>80</v>
      </c>
      <c r="C119" s="56" t="s">
        <v>3</v>
      </c>
    </row>
    <row r="120" spans="1:3" x14ac:dyDescent="0.25">
      <c r="A120" s="55">
        <v>43949</v>
      </c>
      <c r="B120" s="50">
        <v>80</v>
      </c>
      <c r="C120" s="56" t="s">
        <v>3</v>
      </c>
    </row>
    <row r="121" spans="1:3" x14ac:dyDescent="0.25">
      <c r="A121" s="55">
        <v>43950</v>
      </c>
      <c r="B121" s="50">
        <v>80</v>
      </c>
      <c r="C121" s="56" t="s">
        <v>3</v>
      </c>
    </row>
    <row r="122" spans="1:3" ht="15.75" thickBot="1" x14ac:dyDescent="0.3">
      <c r="A122" s="57">
        <v>43951</v>
      </c>
      <c r="B122" s="58">
        <v>80</v>
      </c>
      <c r="C122" s="59" t="s">
        <v>3</v>
      </c>
    </row>
    <row r="123" spans="1:3" x14ac:dyDescent="0.25">
      <c r="A123" s="52">
        <v>43952</v>
      </c>
      <c r="B123" s="53">
        <v>80</v>
      </c>
      <c r="C123" s="54" t="s">
        <v>3</v>
      </c>
    </row>
    <row r="124" spans="1:3" x14ac:dyDescent="0.25">
      <c r="A124" s="55">
        <v>43953</v>
      </c>
      <c r="B124" s="50">
        <v>80</v>
      </c>
      <c r="C124" s="56" t="s">
        <v>3</v>
      </c>
    </row>
    <row r="125" spans="1:3" x14ac:dyDescent="0.25">
      <c r="A125" s="55">
        <v>43954</v>
      </c>
      <c r="B125" s="50">
        <v>80</v>
      </c>
      <c r="C125" s="56" t="s">
        <v>3</v>
      </c>
    </row>
    <row r="126" spans="1:3" x14ac:dyDescent="0.25">
      <c r="A126" s="55">
        <v>43955</v>
      </c>
      <c r="B126" s="50">
        <v>80</v>
      </c>
      <c r="C126" s="56" t="s">
        <v>3</v>
      </c>
    </row>
    <row r="127" spans="1:3" x14ac:dyDescent="0.25">
      <c r="A127" s="55">
        <v>43956</v>
      </c>
      <c r="B127" s="50">
        <v>80</v>
      </c>
      <c r="C127" s="56" t="s">
        <v>3</v>
      </c>
    </row>
    <row r="128" spans="1:3" x14ac:dyDescent="0.25">
      <c r="A128" s="55">
        <v>43957</v>
      </c>
      <c r="B128" s="50">
        <v>80</v>
      </c>
      <c r="C128" s="56" t="s">
        <v>3</v>
      </c>
    </row>
    <row r="129" spans="1:3" x14ac:dyDescent="0.25">
      <c r="A129" s="55">
        <v>43958</v>
      </c>
      <c r="B129" s="50">
        <v>80</v>
      </c>
      <c r="C129" s="56" t="s">
        <v>3</v>
      </c>
    </row>
    <row r="130" spans="1:3" x14ac:dyDescent="0.25">
      <c r="A130" s="55">
        <v>43959</v>
      </c>
      <c r="B130" s="50">
        <v>80</v>
      </c>
      <c r="C130" s="56" t="s">
        <v>3</v>
      </c>
    </row>
    <row r="131" spans="1:3" x14ac:dyDescent="0.25">
      <c r="A131" s="55">
        <v>43960</v>
      </c>
      <c r="B131" s="50">
        <v>80</v>
      </c>
      <c r="C131" s="56" t="s">
        <v>3</v>
      </c>
    </row>
    <row r="132" spans="1:3" x14ac:dyDescent="0.25">
      <c r="A132" s="55">
        <v>43961</v>
      </c>
      <c r="B132" s="50">
        <v>80</v>
      </c>
      <c r="C132" s="56" t="s">
        <v>3</v>
      </c>
    </row>
    <row r="133" spans="1:3" x14ac:dyDescent="0.25">
      <c r="A133" s="55">
        <v>43962</v>
      </c>
      <c r="B133" s="50">
        <v>80</v>
      </c>
      <c r="C133" s="56" t="s">
        <v>3</v>
      </c>
    </row>
    <row r="134" spans="1:3" x14ac:dyDescent="0.25">
      <c r="A134" s="55">
        <v>43963</v>
      </c>
      <c r="B134" s="50">
        <v>80</v>
      </c>
      <c r="C134" s="56" t="s">
        <v>3</v>
      </c>
    </row>
    <row r="135" spans="1:3" x14ac:dyDescent="0.25">
      <c r="A135" s="55">
        <v>43964</v>
      </c>
      <c r="B135" s="50">
        <v>80</v>
      </c>
      <c r="C135" s="56" t="s">
        <v>3</v>
      </c>
    </row>
    <row r="136" spans="1:3" x14ac:dyDescent="0.25">
      <c r="A136" s="55">
        <v>43965</v>
      </c>
      <c r="B136" s="50">
        <v>80</v>
      </c>
      <c r="C136" s="56" t="s">
        <v>3</v>
      </c>
    </row>
    <row r="137" spans="1:3" x14ac:dyDescent="0.25">
      <c r="A137" s="55">
        <v>43966</v>
      </c>
      <c r="B137" s="50">
        <v>80</v>
      </c>
      <c r="C137" s="56" t="s">
        <v>3</v>
      </c>
    </row>
    <row r="138" spans="1:3" x14ac:dyDescent="0.25">
      <c r="A138" s="55">
        <v>43967</v>
      </c>
      <c r="B138" s="50">
        <v>80</v>
      </c>
      <c r="C138" s="56" t="s">
        <v>3</v>
      </c>
    </row>
    <row r="139" spans="1:3" x14ac:dyDescent="0.25">
      <c r="A139" s="55">
        <v>43968</v>
      </c>
      <c r="B139" s="50">
        <v>80</v>
      </c>
      <c r="C139" s="56" t="s">
        <v>3</v>
      </c>
    </row>
    <row r="140" spans="1:3" x14ac:dyDescent="0.25">
      <c r="A140" s="55">
        <v>43969</v>
      </c>
      <c r="B140" s="50">
        <v>80</v>
      </c>
      <c r="C140" s="56" t="s">
        <v>3</v>
      </c>
    </row>
    <row r="141" spans="1:3" x14ac:dyDescent="0.25">
      <c r="A141" s="55">
        <v>43970</v>
      </c>
      <c r="B141" s="50">
        <v>80</v>
      </c>
      <c r="C141" s="56" t="s">
        <v>3</v>
      </c>
    </row>
    <row r="142" spans="1:3" x14ac:dyDescent="0.25">
      <c r="A142" s="55">
        <v>43971</v>
      </c>
      <c r="B142" s="50">
        <v>80</v>
      </c>
      <c r="C142" s="56" t="s">
        <v>3</v>
      </c>
    </row>
    <row r="143" spans="1:3" x14ac:dyDescent="0.25">
      <c r="A143" s="55">
        <v>43972</v>
      </c>
      <c r="B143" s="50">
        <v>80</v>
      </c>
      <c r="C143" s="56" t="s">
        <v>3</v>
      </c>
    </row>
    <row r="144" spans="1:3" x14ac:dyDescent="0.25">
      <c r="A144" s="55">
        <v>43973</v>
      </c>
      <c r="B144" s="50">
        <v>80</v>
      </c>
      <c r="C144" s="56" t="s">
        <v>3</v>
      </c>
    </row>
    <row r="145" spans="1:3" x14ac:dyDescent="0.25">
      <c r="A145" s="55">
        <v>43974</v>
      </c>
      <c r="B145" s="50">
        <v>80</v>
      </c>
      <c r="C145" s="56" t="s">
        <v>3</v>
      </c>
    </row>
    <row r="146" spans="1:3" x14ac:dyDescent="0.25">
      <c r="A146" s="55">
        <v>43975</v>
      </c>
      <c r="B146" s="50">
        <v>80</v>
      </c>
      <c r="C146" s="56" t="s">
        <v>3</v>
      </c>
    </row>
    <row r="147" spans="1:3" x14ac:dyDescent="0.25">
      <c r="A147" s="55">
        <v>43976</v>
      </c>
      <c r="B147" s="50">
        <v>80</v>
      </c>
      <c r="C147" s="56" t="s">
        <v>3</v>
      </c>
    </row>
    <row r="148" spans="1:3" x14ac:dyDescent="0.25">
      <c r="A148" s="55">
        <v>43977</v>
      </c>
      <c r="B148" s="50">
        <v>80</v>
      </c>
      <c r="C148" s="56" t="s">
        <v>3</v>
      </c>
    </row>
    <row r="149" spans="1:3" x14ac:dyDescent="0.25">
      <c r="A149" s="55">
        <v>43978</v>
      </c>
      <c r="B149" s="50">
        <v>80</v>
      </c>
      <c r="C149" s="56" t="s">
        <v>3</v>
      </c>
    </row>
    <row r="150" spans="1:3" x14ac:dyDescent="0.25">
      <c r="A150" s="55">
        <v>43979</v>
      </c>
      <c r="B150" s="50">
        <v>80</v>
      </c>
      <c r="C150" s="56" t="s">
        <v>3</v>
      </c>
    </row>
    <row r="151" spans="1:3" x14ac:dyDescent="0.25">
      <c r="A151" s="55">
        <v>43980</v>
      </c>
      <c r="B151" s="50">
        <v>80</v>
      </c>
      <c r="C151" s="56" t="s">
        <v>3</v>
      </c>
    </row>
    <row r="152" spans="1:3" x14ac:dyDescent="0.25">
      <c r="A152" s="55">
        <v>43981</v>
      </c>
      <c r="B152" s="50">
        <v>80</v>
      </c>
      <c r="C152" s="56" t="s">
        <v>3</v>
      </c>
    </row>
    <row r="153" spans="1:3" ht="15.75" thickBot="1" x14ac:dyDescent="0.3">
      <c r="A153" s="57">
        <v>43982</v>
      </c>
      <c r="B153" s="58">
        <v>80</v>
      </c>
      <c r="C153" s="59" t="s">
        <v>3</v>
      </c>
    </row>
    <row r="154" spans="1:3" x14ac:dyDescent="0.25">
      <c r="A154" s="60">
        <v>43983</v>
      </c>
      <c r="B154" s="61">
        <v>55</v>
      </c>
      <c r="C154" s="62" t="s">
        <v>4</v>
      </c>
    </row>
    <row r="155" spans="1:3" x14ac:dyDescent="0.25">
      <c r="A155" s="63">
        <v>43984</v>
      </c>
      <c r="B155" s="51">
        <v>55</v>
      </c>
      <c r="C155" s="64" t="s">
        <v>4</v>
      </c>
    </row>
    <row r="156" spans="1:3" x14ac:dyDescent="0.25">
      <c r="A156" s="63">
        <v>43985</v>
      </c>
      <c r="B156" s="51">
        <v>55</v>
      </c>
      <c r="C156" s="64" t="s">
        <v>4</v>
      </c>
    </row>
    <row r="157" spans="1:3" x14ac:dyDescent="0.25">
      <c r="A157" s="63">
        <v>43986</v>
      </c>
      <c r="B157" s="51">
        <v>55</v>
      </c>
      <c r="C157" s="64" t="s">
        <v>4</v>
      </c>
    </row>
    <row r="158" spans="1:3" x14ac:dyDescent="0.25">
      <c r="A158" s="63">
        <v>43987</v>
      </c>
      <c r="B158" s="51">
        <v>55</v>
      </c>
      <c r="C158" s="64" t="s">
        <v>4</v>
      </c>
    </row>
    <row r="159" spans="1:3" x14ac:dyDescent="0.25">
      <c r="A159" s="63">
        <v>43988</v>
      </c>
      <c r="B159" s="51">
        <v>55</v>
      </c>
      <c r="C159" s="64" t="s">
        <v>4</v>
      </c>
    </row>
    <row r="160" spans="1:3" x14ac:dyDescent="0.25">
      <c r="A160" s="63">
        <v>43989</v>
      </c>
      <c r="B160" s="51">
        <v>55</v>
      </c>
      <c r="C160" s="64" t="s">
        <v>4</v>
      </c>
    </row>
    <row r="161" spans="1:3" x14ac:dyDescent="0.25">
      <c r="A161" s="63">
        <v>43990</v>
      </c>
      <c r="B161" s="51">
        <v>55</v>
      </c>
      <c r="C161" s="64" t="s">
        <v>4</v>
      </c>
    </row>
    <row r="162" spans="1:3" x14ac:dyDescent="0.25">
      <c r="A162" s="63">
        <v>43991</v>
      </c>
      <c r="B162" s="51">
        <v>55</v>
      </c>
      <c r="C162" s="64" t="s">
        <v>4</v>
      </c>
    </row>
    <row r="163" spans="1:3" x14ac:dyDescent="0.25">
      <c r="A163" s="63">
        <v>43992</v>
      </c>
      <c r="B163" s="51">
        <v>55</v>
      </c>
      <c r="C163" s="64" t="s">
        <v>4</v>
      </c>
    </row>
    <row r="164" spans="1:3" x14ac:dyDescent="0.25">
      <c r="A164" s="63">
        <v>43993</v>
      </c>
      <c r="B164" s="51">
        <v>55</v>
      </c>
      <c r="C164" s="64" t="s">
        <v>4</v>
      </c>
    </row>
    <row r="165" spans="1:3" x14ac:dyDescent="0.25">
      <c r="A165" s="63">
        <v>43994</v>
      </c>
      <c r="B165" s="51">
        <v>55</v>
      </c>
      <c r="C165" s="64" t="s">
        <v>4</v>
      </c>
    </row>
    <row r="166" spans="1:3" x14ac:dyDescent="0.25">
      <c r="A166" s="63">
        <v>43995</v>
      </c>
      <c r="B166" s="51">
        <v>55</v>
      </c>
      <c r="C166" s="64" t="s">
        <v>4</v>
      </c>
    </row>
    <row r="167" spans="1:3" x14ac:dyDescent="0.25">
      <c r="A167" s="63">
        <v>43996</v>
      </c>
      <c r="B167" s="51">
        <v>55</v>
      </c>
      <c r="C167" s="64" t="s">
        <v>4</v>
      </c>
    </row>
    <row r="168" spans="1:3" x14ac:dyDescent="0.25">
      <c r="A168" s="63">
        <v>43997</v>
      </c>
      <c r="B168" s="51">
        <v>55</v>
      </c>
      <c r="C168" s="64" t="s">
        <v>4</v>
      </c>
    </row>
    <row r="169" spans="1:3" x14ac:dyDescent="0.25">
      <c r="A169" s="63">
        <v>43998</v>
      </c>
      <c r="B169" s="51">
        <v>55</v>
      </c>
      <c r="C169" s="64" t="s">
        <v>4</v>
      </c>
    </row>
    <row r="170" spans="1:3" x14ac:dyDescent="0.25">
      <c r="A170" s="63">
        <v>43999</v>
      </c>
      <c r="B170" s="51">
        <v>55</v>
      </c>
      <c r="C170" s="64" t="s">
        <v>4</v>
      </c>
    </row>
    <row r="171" spans="1:3" x14ac:dyDescent="0.25">
      <c r="A171" s="63">
        <v>44000</v>
      </c>
      <c r="B171" s="51">
        <v>55</v>
      </c>
      <c r="C171" s="64" t="s">
        <v>4</v>
      </c>
    </row>
    <row r="172" spans="1:3" x14ac:dyDescent="0.25">
      <c r="A172" s="63">
        <v>44001</v>
      </c>
      <c r="B172" s="51">
        <v>55</v>
      </c>
      <c r="C172" s="64" t="s">
        <v>4</v>
      </c>
    </row>
    <row r="173" spans="1:3" x14ac:dyDescent="0.25">
      <c r="A173" s="63">
        <v>44002</v>
      </c>
      <c r="B173" s="51">
        <v>55</v>
      </c>
      <c r="C173" s="64" t="s">
        <v>4</v>
      </c>
    </row>
    <row r="174" spans="1:3" x14ac:dyDescent="0.25">
      <c r="A174" s="63">
        <v>44003</v>
      </c>
      <c r="B174" s="51">
        <v>55</v>
      </c>
      <c r="C174" s="64" t="s">
        <v>4</v>
      </c>
    </row>
    <row r="175" spans="1:3" x14ac:dyDescent="0.25">
      <c r="A175" s="63">
        <v>44004</v>
      </c>
      <c r="B175" s="51">
        <v>55</v>
      </c>
      <c r="C175" s="64" t="s">
        <v>4</v>
      </c>
    </row>
    <row r="176" spans="1:3" x14ac:dyDescent="0.25">
      <c r="A176" s="63">
        <v>44005</v>
      </c>
      <c r="B176" s="51">
        <v>55</v>
      </c>
      <c r="C176" s="64" t="s">
        <v>4</v>
      </c>
    </row>
    <row r="177" spans="1:3" x14ac:dyDescent="0.25">
      <c r="A177" s="63">
        <v>44006</v>
      </c>
      <c r="B177" s="51">
        <v>55</v>
      </c>
      <c r="C177" s="64" t="s">
        <v>4</v>
      </c>
    </row>
    <row r="178" spans="1:3" x14ac:dyDescent="0.25">
      <c r="A178" s="63">
        <v>44007</v>
      </c>
      <c r="B178" s="51">
        <v>55</v>
      </c>
      <c r="C178" s="64" t="s">
        <v>4</v>
      </c>
    </row>
    <row r="179" spans="1:3" x14ac:dyDescent="0.25">
      <c r="A179" s="63">
        <v>44008</v>
      </c>
      <c r="B179" s="51">
        <v>55</v>
      </c>
      <c r="C179" s="64" t="s">
        <v>4</v>
      </c>
    </row>
    <row r="180" spans="1:3" x14ac:dyDescent="0.25">
      <c r="A180" s="63">
        <v>44009</v>
      </c>
      <c r="B180" s="51">
        <v>55</v>
      </c>
      <c r="C180" s="64" t="s">
        <v>4</v>
      </c>
    </row>
    <row r="181" spans="1:3" x14ac:dyDescent="0.25">
      <c r="A181" s="63">
        <v>44010</v>
      </c>
      <c r="B181" s="51">
        <v>55</v>
      </c>
      <c r="C181" s="64" t="s">
        <v>4</v>
      </c>
    </row>
    <row r="182" spans="1:3" x14ac:dyDescent="0.25">
      <c r="A182" s="63">
        <v>44011</v>
      </c>
      <c r="B182" s="51">
        <v>55</v>
      </c>
      <c r="C182" s="64" t="s">
        <v>4</v>
      </c>
    </row>
    <row r="183" spans="1:3" ht="15.75" thickBot="1" x14ac:dyDescent="0.3">
      <c r="A183" s="65">
        <v>44012</v>
      </c>
      <c r="B183" s="66">
        <v>55</v>
      </c>
      <c r="C183" s="67" t="s">
        <v>4</v>
      </c>
    </row>
    <row r="184" spans="1:3" x14ac:dyDescent="0.25">
      <c r="A184" s="60">
        <v>44013</v>
      </c>
      <c r="B184" s="61">
        <v>55</v>
      </c>
      <c r="C184" s="62" t="s">
        <v>4</v>
      </c>
    </row>
    <row r="185" spans="1:3" x14ac:dyDescent="0.25">
      <c r="A185" s="63">
        <v>44014</v>
      </c>
      <c r="B185" s="51">
        <v>55</v>
      </c>
      <c r="C185" s="64" t="s">
        <v>4</v>
      </c>
    </row>
    <row r="186" spans="1:3" x14ac:dyDescent="0.25">
      <c r="A186" s="63">
        <v>44015</v>
      </c>
      <c r="B186" s="51">
        <v>55</v>
      </c>
      <c r="C186" s="64" t="s">
        <v>4</v>
      </c>
    </row>
    <row r="187" spans="1:3" x14ac:dyDescent="0.25">
      <c r="A187" s="63">
        <v>44016</v>
      </c>
      <c r="B187" s="51">
        <v>55</v>
      </c>
      <c r="C187" s="64" t="s">
        <v>4</v>
      </c>
    </row>
    <row r="188" spans="1:3" x14ac:dyDescent="0.25">
      <c r="A188" s="63">
        <v>44017</v>
      </c>
      <c r="B188" s="51">
        <v>55</v>
      </c>
      <c r="C188" s="64" t="s">
        <v>4</v>
      </c>
    </row>
    <row r="189" spans="1:3" x14ac:dyDescent="0.25">
      <c r="A189" s="63">
        <v>44018</v>
      </c>
      <c r="B189" s="51">
        <v>55</v>
      </c>
      <c r="C189" s="64" t="s">
        <v>4</v>
      </c>
    </row>
    <row r="190" spans="1:3" x14ac:dyDescent="0.25">
      <c r="A190" s="63">
        <v>44019</v>
      </c>
      <c r="B190" s="51">
        <v>55</v>
      </c>
      <c r="C190" s="64" t="s">
        <v>4</v>
      </c>
    </row>
    <row r="191" spans="1:3" x14ac:dyDescent="0.25">
      <c r="A191" s="63">
        <v>44020</v>
      </c>
      <c r="B191" s="51">
        <v>55</v>
      </c>
      <c r="C191" s="64" t="s">
        <v>4</v>
      </c>
    </row>
    <row r="192" spans="1:3" x14ac:dyDescent="0.25">
      <c r="A192" s="63">
        <v>44021</v>
      </c>
      <c r="B192" s="51">
        <v>55</v>
      </c>
      <c r="C192" s="64" t="s">
        <v>4</v>
      </c>
    </row>
    <row r="193" spans="1:3" x14ac:dyDescent="0.25">
      <c r="A193" s="63">
        <v>44022</v>
      </c>
      <c r="B193" s="51">
        <v>55</v>
      </c>
      <c r="C193" s="64" t="s">
        <v>4</v>
      </c>
    </row>
    <row r="194" spans="1:3" x14ac:dyDescent="0.25">
      <c r="A194" s="63">
        <v>44023</v>
      </c>
      <c r="B194" s="51">
        <v>55</v>
      </c>
      <c r="C194" s="64" t="s">
        <v>4</v>
      </c>
    </row>
    <row r="195" spans="1:3" x14ac:dyDescent="0.25">
      <c r="A195" s="63">
        <v>44024</v>
      </c>
      <c r="B195" s="51">
        <v>55</v>
      </c>
      <c r="C195" s="64" t="s">
        <v>4</v>
      </c>
    </row>
    <row r="196" spans="1:3" x14ac:dyDescent="0.25">
      <c r="A196" s="63">
        <v>44025</v>
      </c>
      <c r="B196" s="51">
        <v>55</v>
      </c>
      <c r="C196" s="64" t="s">
        <v>4</v>
      </c>
    </row>
    <row r="197" spans="1:3" x14ac:dyDescent="0.25">
      <c r="A197" s="63">
        <v>44026</v>
      </c>
      <c r="B197" s="51">
        <v>55</v>
      </c>
      <c r="C197" s="64" t="s">
        <v>4</v>
      </c>
    </row>
    <row r="198" spans="1:3" x14ac:dyDescent="0.25">
      <c r="A198" s="63">
        <v>44027</v>
      </c>
      <c r="B198" s="51">
        <v>55</v>
      </c>
      <c r="C198" s="64" t="s">
        <v>4</v>
      </c>
    </row>
    <row r="199" spans="1:3" x14ac:dyDescent="0.25">
      <c r="A199" s="63">
        <v>44028</v>
      </c>
      <c r="B199" s="51">
        <v>55</v>
      </c>
      <c r="C199" s="64" t="s">
        <v>4</v>
      </c>
    </row>
    <row r="200" spans="1:3" x14ac:dyDescent="0.25">
      <c r="A200" s="63">
        <v>44029</v>
      </c>
      <c r="B200" s="51">
        <v>55</v>
      </c>
      <c r="C200" s="64" t="s">
        <v>4</v>
      </c>
    </row>
    <row r="201" spans="1:3" x14ac:dyDescent="0.25">
      <c r="A201" s="63">
        <v>44030</v>
      </c>
      <c r="B201" s="51">
        <v>55</v>
      </c>
      <c r="C201" s="64" t="s">
        <v>4</v>
      </c>
    </row>
    <row r="202" spans="1:3" x14ac:dyDescent="0.25">
      <c r="A202" s="63">
        <v>44031</v>
      </c>
      <c r="B202" s="51">
        <v>55</v>
      </c>
      <c r="C202" s="64" t="s">
        <v>4</v>
      </c>
    </row>
    <row r="203" spans="1:3" x14ac:dyDescent="0.25">
      <c r="A203" s="63">
        <v>44032</v>
      </c>
      <c r="B203" s="51">
        <v>55</v>
      </c>
      <c r="C203" s="64" t="s">
        <v>4</v>
      </c>
    </row>
    <row r="204" spans="1:3" x14ac:dyDescent="0.25">
      <c r="A204" s="63">
        <v>44033</v>
      </c>
      <c r="B204" s="51">
        <v>55</v>
      </c>
      <c r="C204" s="64" t="s">
        <v>4</v>
      </c>
    </row>
    <row r="205" spans="1:3" x14ac:dyDescent="0.25">
      <c r="A205" s="63">
        <v>44034</v>
      </c>
      <c r="B205" s="51">
        <v>55</v>
      </c>
      <c r="C205" s="64" t="s">
        <v>4</v>
      </c>
    </row>
    <row r="206" spans="1:3" x14ac:dyDescent="0.25">
      <c r="A206" s="63">
        <v>44035</v>
      </c>
      <c r="B206" s="51">
        <v>55</v>
      </c>
      <c r="C206" s="64" t="s">
        <v>4</v>
      </c>
    </row>
    <row r="207" spans="1:3" x14ac:dyDescent="0.25">
      <c r="A207" s="63">
        <v>44036</v>
      </c>
      <c r="B207" s="51">
        <v>55</v>
      </c>
      <c r="C207" s="64" t="s">
        <v>4</v>
      </c>
    </row>
    <row r="208" spans="1:3" x14ac:dyDescent="0.25">
      <c r="A208" s="63">
        <v>44037</v>
      </c>
      <c r="B208" s="51">
        <v>55</v>
      </c>
      <c r="C208" s="64" t="s">
        <v>4</v>
      </c>
    </row>
    <row r="209" spans="1:3" x14ac:dyDescent="0.25">
      <c r="A209" s="63">
        <v>44038</v>
      </c>
      <c r="B209" s="51">
        <v>55</v>
      </c>
      <c r="C209" s="64" t="s">
        <v>4</v>
      </c>
    </row>
    <row r="210" spans="1:3" x14ac:dyDescent="0.25">
      <c r="A210" s="63">
        <v>44039</v>
      </c>
      <c r="B210" s="51">
        <v>55</v>
      </c>
      <c r="C210" s="64" t="s">
        <v>4</v>
      </c>
    </row>
    <row r="211" spans="1:3" x14ac:dyDescent="0.25">
      <c r="A211" s="63">
        <v>44040</v>
      </c>
      <c r="B211" s="51">
        <v>55</v>
      </c>
      <c r="C211" s="64" t="s">
        <v>4</v>
      </c>
    </row>
    <row r="212" spans="1:3" x14ac:dyDescent="0.25">
      <c r="A212" s="63">
        <v>44041</v>
      </c>
      <c r="B212" s="51">
        <v>55</v>
      </c>
      <c r="C212" s="64" t="s">
        <v>4</v>
      </c>
    </row>
    <row r="213" spans="1:3" x14ac:dyDescent="0.25">
      <c r="A213" s="63">
        <v>44042</v>
      </c>
      <c r="B213" s="51">
        <v>55</v>
      </c>
      <c r="C213" s="64" t="s">
        <v>4</v>
      </c>
    </row>
    <row r="214" spans="1:3" ht="15.75" thickBot="1" x14ac:dyDescent="0.3">
      <c r="A214" s="65">
        <v>44043</v>
      </c>
      <c r="B214" s="66">
        <v>55</v>
      </c>
      <c r="C214" s="67" t="s">
        <v>4</v>
      </c>
    </row>
    <row r="215" spans="1:3" x14ac:dyDescent="0.25">
      <c r="A215" s="60">
        <v>44044</v>
      </c>
      <c r="B215" s="61">
        <v>55</v>
      </c>
      <c r="C215" s="62" t="s">
        <v>4</v>
      </c>
    </row>
    <row r="216" spans="1:3" x14ac:dyDescent="0.25">
      <c r="A216" s="63">
        <v>44045</v>
      </c>
      <c r="B216" s="51">
        <v>55</v>
      </c>
      <c r="C216" s="64" t="s">
        <v>4</v>
      </c>
    </row>
    <row r="217" spans="1:3" x14ac:dyDescent="0.25">
      <c r="A217" s="63">
        <v>44046</v>
      </c>
      <c r="B217" s="51">
        <v>55</v>
      </c>
      <c r="C217" s="64" t="s">
        <v>4</v>
      </c>
    </row>
    <row r="218" spans="1:3" x14ac:dyDescent="0.25">
      <c r="A218" s="63">
        <v>44047</v>
      </c>
      <c r="B218" s="51">
        <v>55</v>
      </c>
      <c r="C218" s="64" t="s">
        <v>4</v>
      </c>
    </row>
    <row r="219" spans="1:3" x14ac:dyDescent="0.25">
      <c r="A219" s="63">
        <v>44048</v>
      </c>
      <c r="B219" s="51">
        <v>55</v>
      </c>
      <c r="C219" s="64" t="s">
        <v>4</v>
      </c>
    </row>
    <row r="220" spans="1:3" x14ac:dyDescent="0.25">
      <c r="A220" s="63">
        <v>44049</v>
      </c>
      <c r="B220" s="51">
        <v>55</v>
      </c>
      <c r="C220" s="64" t="s">
        <v>4</v>
      </c>
    </row>
    <row r="221" spans="1:3" x14ac:dyDescent="0.25">
      <c r="A221" s="63">
        <v>44050</v>
      </c>
      <c r="B221" s="51">
        <v>55</v>
      </c>
      <c r="C221" s="64" t="s">
        <v>4</v>
      </c>
    </row>
    <row r="222" spans="1:3" x14ac:dyDescent="0.25">
      <c r="A222" s="63">
        <v>44051</v>
      </c>
      <c r="B222" s="51">
        <v>55</v>
      </c>
      <c r="C222" s="64" t="s">
        <v>4</v>
      </c>
    </row>
    <row r="223" spans="1:3" x14ac:dyDescent="0.25">
      <c r="A223" s="63">
        <v>44052</v>
      </c>
      <c r="B223" s="51">
        <v>55</v>
      </c>
      <c r="C223" s="64" t="s">
        <v>4</v>
      </c>
    </row>
    <row r="224" spans="1:3" x14ac:dyDescent="0.25">
      <c r="A224" s="63">
        <v>44053</v>
      </c>
      <c r="B224" s="51">
        <v>55</v>
      </c>
      <c r="C224" s="64" t="s">
        <v>4</v>
      </c>
    </row>
    <row r="225" spans="1:3" x14ac:dyDescent="0.25">
      <c r="A225" s="63">
        <v>44054</v>
      </c>
      <c r="B225" s="51">
        <v>55</v>
      </c>
      <c r="C225" s="64" t="s">
        <v>4</v>
      </c>
    </row>
    <row r="226" spans="1:3" x14ac:dyDescent="0.25">
      <c r="A226" s="63">
        <v>44055</v>
      </c>
      <c r="B226" s="51">
        <v>55</v>
      </c>
      <c r="C226" s="64" t="s">
        <v>4</v>
      </c>
    </row>
    <row r="227" spans="1:3" x14ac:dyDescent="0.25">
      <c r="A227" s="63">
        <v>44056</v>
      </c>
      <c r="B227" s="51">
        <v>55</v>
      </c>
      <c r="C227" s="64" t="s">
        <v>4</v>
      </c>
    </row>
    <row r="228" spans="1:3" x14ac:dyDescent="0.25">
      <c r="A228" s="63">
        <v>44057</v>
      </c>
      <c r="B228" s="51">
        <v>55</v>
      </c>
      <c r="C228" s="64" t="s">
        <v>4</v>
      </c>
    </row>
    <row r="229" spans="1:3" x14ac:dyDescent="0.25">
      <c r="A229" s="63">
        <v>44058</v>
      </c>
      <c r="B229" s="51">
        <v>55</v>
      </c>
      <c r="C229" s="64" t="s">
        <v>4</v>
      </c>
    </row>
    <row r="230" spans="1:3" x14ac:dyDescent="0.25">
      <c r="A230" s="63">
        <v>44059</v>
      </c>
      <c r="B230" s="51">
        <v>55</v>
      </c>
      <c r="C230" s="64" t="s">
        <v>4</v>
      </c>
    </row>
    <row r="231" spans="1:3" x14ac:dyDescent="0.25">
      <c r="A231" s="63">
        <v>44060</v>
      </c>
      <c r="B231" s="51">
        <v>55</v>
      </c>
      <c r="C231" s="64" t="s">
        <v>4</v>
      </c>
    </row>
    <row r="232" spans="1:3" x14ac:dyDescent="0.25">
      <c r="A232" s="63">
        <v>44061</v>
      </c>
      <c r="B232" s="51">
        <v>55</v>
      </c>
      <c r="C232" s="64" t="s">
        <v>4</v>
      </c>
    </row>
    <row r="233" spans="1:3" x14ac:dyDescent="0.25">
      <c r="A233" s="63">
        <v>44062</v>
      </c>
      <c r="B233" s="51">
        <v>55</v>
      </c>
      <c r="C233" s="64" t="s">
        <v>4</v>
      </c>
    </row>
    <row r="234" spans="1:3" x14ac:dyDescent="0.25">
      <c r="A234" s="63">
        <v>44063</v>
      </c>
      <c r="B234" s="51">
        <v>55</v>
      </c>
      <c r="C234" s="64" t="s">
        <v>4</v>
      </c>
    </row>
    <row r="235" spans="1:3" x14ac:dyDescent="0.25">
      <c r="A235" s="63">
        <v>44064</v>
      </c>
      <c r="B235" s="51">
        <v>55</v>
      </c>
      <c r="C235" s="64" t="s">
        <v>4</v>
      </c>
    </row>
    <row r="236" spans="1:3" x14ac:dyDescent="0.25">
      <c r="A236" s="63">
        <v>44065</v>
      </c>
      <c r="B236" s="51">
        <v>55</v>
      </c>
      <c r="C236" s="64" t="s">
        <v>4</v>
      </c>
    </row>
    <row r="237" spans="1:3" x14ac:dyDescent="0.25">
      <c r="A237" s="63">
        <v>44066</v>
      </c>
      <c r="B237" s="51">
        <v>55</v>
      </c>
      <c r="C237" s="64" t="s">
        <v>4</v>
      </c>
    </row>
    <row r="238" spans="1:3" x14ac:dyDescent="0.25">
      <c r="A238" s="63">
        <v>44067</v>
      </c>
      <c r="B238" s="51">
        <v>55</v>
      </c>
      <c r="C238" s="64" t="s">
        <v>4</v>
      </c>
    </row>
    <row r="239" spans="1:3" x14ac:dyDescent="0.25">
      <c r="A239" s="63">
        <v>44068</v>
      </c>
      <c r="B239" s="51">
        <v>55</v>
      </c>
      <c r="C239" s="64" t="s">
        <v>4</v>
      </c>
    </row>
    <row r="240" spans="1:3" x14ac:dyDescent="0.25">
      <c r="A240" s="63">
        <v>44069</v>
      </c>
      <c r="B240" s="51">
        <v>55</v>
      </c>
      <c r="C240" s="64" t="s">
        <v>4</v>
      </c>
    </row>
    <row r="241" spans="1:3" x14ac:dyDescent="0.25">
      <c r="A241" s="63">
        <v>44070</v>
      </c>
      <c r="B241" s="51">
        <v>55</v>
      </c>
      <c r="C241" s="64" t="s">
        <v>4</v>
      </c>
    </row>
    <row r="242" spans="1:3" x14ac:dyDescent="0.25">
      <c r="A242" s="63">
        <v>44071</v>
      </c>
      <c r="B242" s="51">
        <v>55</v>
      </c>
      <c r="C242" s="64" t="s">
        <v>4</v>
      </c>
    </row>
    <row r="243" spans="1:3" x14ac:dyDescent="0.25">
      <c r="A243" s="63">
        <v>44072</v>
      </c>
      <c r="B243" s="51">
        <v>55</v>
      </c>
      <c r="C243" s="64" t="s">
        <v>4</v>
      </c>
    </row>
    <row r="244" spans="1:3" x14ac:dyDescent="0.25">
      <c r="A244" s="63">
        <v>44073</v>
      </c>
      <c r="B244" s="51">
        <v>55</v>
      </c>
      <c r="C244" s="64" t="s">
        <v>4</v>
      </c>
    </row>
    <row r="245" spans="1:3" ht="15.75" thickBot="1" x14ac:dyDescent="0.3">
      <c r="A245" s="65">
        <v>44074</v>
      </c>
      <c r="B245" s="66">
        <v>55</v>
      </c>
      <c r="C245" s="67" t="s">
        <v>4</v>
      </c>
    </row>
    <row r="246" spans="1:3" x14ac:dyDescent="0.25">
      <c r="A246" s="60">
        <v>44075</v>
      </c>
      <c r="B246" s="61">
        <v>55</v>
      </c>
      <c r="C246" s="62" t="s">
        <v>4</v>
      </c>
    </row>
    <row r="247" spans="1:3" x14ac:dyDescent="0.25">
      <c r="A247" s="63">
        <v>44076</v>
      </c>
      <c r="B247" s="51">
        <v>55</v>
      </c>
      <c r="C247" s="64" t="s">
        <v>4</v>
      </c>
    </row>
    <row r="248" spans="1:3" x14ac:dyDescent="0.25">
      <c r="A248" s="63">
        <v>44077</v>
      </c>
      <c r="B248" s="51">
        <v>55</v>
      </c>
      <c r="C248" s="64" t="s">
        <v>4</v>
      </c>
    </row>
    <row r="249" spans="1:3" x14ac:dyDescent="0.25">
      <c r="A249" s="63">
        <v>44078</v>
      </c>
      <c r="B249" s="51">
        <v>55</v>
      </c>
      <c r="C249" s="64" t="s">
        <v>4</v>
      </c>
    </row>
    <row r="250" spans="1:3" x14ac:dyDescent="0.25">
      <c r="A250" s="63">
        <v>44079</v>
      </c>
      <c r="B250" s="51">
        <v>55</v>
      </c>
      <c r="C250" s="64" t="s">
        <v>4</v>
      </c>
    </row>
    <row r="251" spans="1:3" x14ac:dyDescent="0.25">
      <c r="A251" s="63">
        <v>44080</v>
      </c>
      <c r="B251" s="51">
        <v>55</v>
      </c>
      <c r="C251" s="64" t="s">
        <v>4</v>
      </c>
    </row>
    <row r="252" spans="1:3" x14ac:dyDescent="0.25">
      <c r="A252" s="63">
        <v>44081</v>
      </c>
      <c r="B252" s="51">
        <v>55</v>
      </c>
      <c r="C252" s="64" t="s">
        <v>4</v>
      </c>
    </row>
    <row r="253" spans="1:3" x14ac:dyDescent="0.25">
      <c r="A253" s="63">
        <v>44082</v>
      </c>
      <c r="B253" s="51">
        <v>55</v>
      </c>
      <c r="C253" s="64" t="s">
        <v>4</v>
      </c>
    </row>
    <row r="254" spans="1:3" x14ac:dyDescent="0.25">
      <c r="A254" s="63">
        <v>44083</v>
      </c>
      <c r="B254" s="51">
        <v>55</v>
      </c>
      <c r="C254" s="64" t="s">
        <v>4</v>
      </c>
    </row>
    <row r="255" spans="1:3" x14ac:dyDescent="0.25">
      <c r="A255" s="63">
        <v>44084</v>
      </c>
      <c r="B255" s="51">
        <v>55</v>
      </c>
      <c r="C255" s="64" t="s">
        <v>4</v>
      </c>
    </row>
    <row r="256" spans="1:3" x14ac:dyDescent="0.25">
      <c r="A256" s="63">
        <v>44085</v>
      </c>
      <c r="B256" s="51">
        <v>55</v>
      </c>
      <c r="C256" s="64" t="s">
        <v>4</v>
      </c>
    </row>
    <row r="257" spans="1:3" x14ac:dyDescent="0.25">
      <c r="A257" s="63">
        <v>44086</v>
      </c>
      <c r="B257" s="51">
        <v>55</v>
      </c>
      <c r="C257" s="64" t="s">
        <v>4</v>
      </c>
    </row>
    <row r="258" spans="1:3" x14ac:dyDescent="0.25">
      <c r="A258" s="63">
        <v>44087</v>
      </c>
      <c r="B258" s="51">
        <v>55</v>
      </c>
      <c r="C258" s="64" t="s">
        <v>4</v>
      </c>
    </row>
    <row r="259" spans="1:3" x14ac:dyDescent="0.25">
      <c r="A259" s="63">
        <v>44088</v>
      </c>
      <c r="B259" s="51">
        <v>55</v>
      </c>
      <c r="C259" s="64" t="s">
        <v>4</v>
      </c>
    </row>
    <row r="260" spans="1:3" x14ac:dyDescent="0.25">
      <c r="A260" s="63">
        <v>44089</v>
      </c>
      <c r="B260" s="51">
        <v>55</v>
      </c>
      <c r="C260" s="64" t="s">
        <v>4</v>
      </c>
    </row>
    <row r="261" spans="1:3" x14ac:dyDescent="0.25">
      <c r="A261" s="63">
        <v>44090</v>
      </c>
      <c r="B261" s="51">
        <v>55</v>
      </c>
      <c r="C261" s="64" t="s">
        <v>4</v>
      </c>
    </row>
    <row r="262" spans="1:3" x14ac:dyDescent="0.25">
      <c r="A262" s="63">
        <v>44091</v>
      </c>
      <c r="B262" s="51">
        <v>55</v>
      </c>
      <c r="C262" s="64" t="s">
        <v>4</v>
      </c>
    </row>
    <row r="263" spans="1:3" x14ac:dyDescent="0.25">
      <c r="A263" s="63">
        <v>44092</v>
      </c>
      <c r="B263" s="51">
        <v>55</v>
      </c>
      <c r="C263" s="64" t="s">
        <v>4</v>
      </c>
    </row>
    <row r="264" spans="1:3" x14ac:dyDescent="0.25">
      <c r="A264" s="63">
        <v>44093</v>
      </c>
      <c r="B264" s="51">
        <v>55</v>
      </c>
      <c r="C264" s="64" t="s">
        <v>4</v>
      </c>
    </row>
    <row r="265" spans="1:3" x14ac:dyDescent="0.25">
      <c r="A265" s="63">
        <v>44094</v>
      </c>
      <c r="B265" s="51">
        <v>55</v>
      </c>
      <c r="C265" s="64" t="s">
        <v>4</v>
      </c>
    </row>
    <row r="266" spans="1:3" x14ac:dyDescent="0.25">
      <c r="A266" s="63">
        <v>44095</v>
      </c>
      <c r="B266" s="51">
        <v>55</v>
      </c>
      <c r="C266" s="64" t="s">
        <v>4</v>
      </c>
    </row>
    <row r="267" spans="1:3" x14ac:dyDescent="0.25">
      <c r="A267" s="63">
        <v>44096</v>
      </c>
      <c r="B267" s="51">
        <v>55</v>
      </c>
      <c r="C267" s="64" t="s">
        <v>4</v>
      </c>
    </row>
    <row r="268" spans="1:3" x14ac:dyDescent="0.25">
      <c r="A268" s="63">
        <v>44097</v>
      </c>
      <c r="B268" s="51">
        <v>55</v>
      </c>
      <c r="C268" s="64" t="s">
        <v>4</v>
      </c>
    </row>
    <row r="269" spans="1:3" x14ac:dyDescent="0.25">
      <c r="A269" s="63">
        <v>44098</v>
      </c>
      <c r="B269" s="51">
        <v>55</v>
      </c>
      <c r="C269" s="64" t="s">
        <v>4</v>
      </c>
    </row>
    <row r="270" spans="1:3" x14ac:dyDescent="0.25">
      <c r="A270" s="63">
        <v>44099</v>
      </c>
      <c r="B270" s="51">
        <v>55</v>
      </c>
      <c r="C270" s="64" t="s">
        <v>4</v>
      </c>
    </row>
    <row r="271" spans="1:3" x14ac:dyDescent="0.25">
      <c r="A271" s="63">
        <v>44100</v>
      </c>
      <c r="B271" s="51">
        <v>55</v>
      </c>
      <c r="C271" s="64" t="s">
        <v>4</v>
      </c>
    </row>
    <row r="272" spans="1:3" x14ac:dyDescent="0.25">
      <c r="A272" s="63">
        <v>44101</v>
      </c>
      <c r="B272" s="51">
        <v>55</v>
      </c>
      <c r="C272" s="64" t="s">
        <v>4</v>
      </c>
    </row>
    <row r="273" spans="1:3" x14ac:dyDescent="0.25">
      <c r="A273" s="63">
        <v>44102</v>
      </c>
      <c r="B273" s="51">
        <v>55</v>
      </c>
      <c r="C273" s="64" t="s">
        <v>4</v>
      </c>
    </row>
    <row r="274" spans="1:3" x14ac:dyDescent="0.25">
      <c r="A274" s="63">
        <v>44103</v>
      </c>
      <c r="B274" s="51">
        <v>55</v>
      </c>
      <c r="C274" s="64" t="s">
        <v>4</v>
      </c>
    </row>
    <row r="275" spans="1:3" ht="15.75" thickBot="1" x14ac:dyDescent="0.3">
      <c r="A275" s="65">
        <v>44104</v>
      </c>
      <c r="B275" s="66">
        <v>55</v>
      </c>
      <c r="C275" s="67" t="s">
        <v>4</v>
      </c>
    </row>
    <row r="276" spans="1:3" x14ac:dyDescent="0.25">
      <c r="A276" s="60">
        <v>44105</v>
      </c>
      <c r="B276" s="61">
        <v>55</v>
      </c>
      <c r="C276" s="62" t="s">
        <v>4</v>
      </c>
    </row>
    <row r="277" spans="1:3" x14ac:dyDescent="0.25">
      <c r="A277" s="63">
        <v>44106</v>
      </c>
      <c r="B277" s="51">
        <v>55</v>
      </c>
      <c r="C277" s="64" t="s">
        <v>4</v>
      </c>
    </row>
    <row r="278" spans="1:3" x14ac:dyDescent="0.25">
      <c r="A278" s="63">
        <v>44107</v>
      </c>
      <c r="B278" s="51">
        <v>55</v>
      </c>
      <c r="C278" s="64" t="s">
        <v>4</v>
      </c>
    </row>
    <row r="279" spans="1:3" x14ac:dyDescent="0.25">
      <c r="A279" s="63">
        <v>44108</v>
      </c>
      <c r="B279" s="51">
        <v>55</v>
      </c>
      <c r="C279" s="64" t="s">
        <v>4</v>
      </c>
    </row>
    <row r="280" spans="1:3" x14ac:dyDescent="0.25">
      <c r="A280" s="63">
        <v>44109</v>
      </c>
      <c r="B280" s="51">
        <v>55</v>
      </c>
      <c r="C280" s="64" t="s">
        <v>4</v>
      </c>
    </row>
    <row r="281" spans="1:3" x14ac:dyDescent="0.25">
      <c r="A281" s="63">
        <v>44110</v>
      </c>
      <c r="B281" s="51">
        <v>55</v>
      </c>
      <c r="C281" s="64" t="s">
        <v>4</v>
      </c>
    </row>
    <row r="282" spans="1:3" x14ac:dyDescent="0.25">
      <c r="A282" s="63">
        <v>44111</v>
      </c>
      <c r="B282" s="51">
        <v>55</v>
      </c>
      <c r="C282" s="64" t="s">
        <v>4</v>
      </c>
    </row>
    <row r="283" spans="1:3" x14ac:dyDescent="0.25">
      <c r="A283" s="63">
        <v>44112</v>
      </c>
      <c r="B283" s="51">
        <v>55</v>
      </c>
      <c r="C283" s="64" t="s">
        <v>4</v>
      </c>
    </row>
    <row r="284" spans="1:3" x14ac:dyDescent="0.25">
      <c r="A284" s="63">
        <v>44113</v>
      </c>
      <c r="B284" s="51">
        <v>55</v>
      </c>
      <c r="C284" s="64" t="s">
        <v>4</v>
      </c>
    </row>
    <row r="285" spans="1:3" x14ac:dyDescent="0.25">
      <c r="A285" s="63">
        <v>44114</v>
      </c>
      <c r="B285" s="51">
        <v>55</v>
      </c>
      <c r="C285" s="64" t="s">
        <v>4</v>
      </c>
    </row>
    <row r="286" spans="1:3" x14ac:dyDescent="0.25">
      <c r="A286" s="63">
        <v>44115</v>
      </c>
      <c r="B286" s="51">
        <v>55</v>
      </c>
      <c r="C286" s="64" t="s">
        <v>4</v>
      </c>
    </row>
    <row r="287" spans="1:3" x14ac:dyDescent="0.25">
      <c r="A287" s="63">
        <v>44116</v>
      </c>
      <c r="B287" s="51">
        <v>55</v>
      </c>
      <c r="C287" s="64" t="s">
        <v>4</v>
      </c>
    </row>
    <row r="288" spans="1:3" x14ac:dyDescent="0.25">
      <c r="A288" s="63">
        <v>44117</v>
      </c>
      <c r="B288" s="51">
        <v>55</v>
      </c>
      <c r="C288" s="64" t="s">
        <v>4</v>
      </c>
    </row>
    <row r="289" spans="1:3" x14ac:dyDescent="0.25">
      <c r="A289" s="63">
        <v>44118</v>
      </c>
      <c r="B289" s="51">
        <v>55</v>
      </c>
      <c r="C289" s="64" t="s">
        <v>4</v>
      </c>
    </row>
    <row r="290" spans="1:3" x14ac:dyDescent="0.25">
      <c r="A290" s="63">
        <v>44119</v>
      </c>
      <c r="B290" s="51">
        <v>55</v>
      </c>
      <c r="C290" s="64" t="s">
        <v>4</v>
      </c>
    </row>
    <row r="291" spans="1:3" x14ac:dyDescent="0.25">
      <c r="A291" s="63">
        <v>44120</v>
      </c>
      <c r="B291" s="51">
        <v>55</v>
      </c>
      <c r="C291" s="64" t="s">
        <v>4</v>
      </c>
    </row>
    <row r="292" spans="1:3" x14ac:dyDescent="0.25">
      <c r="A292" s="63">
        <v>44121</v>
      </c>
      <c r="B292" s="51">
        <v>55</v>
      </c>
      <c r="C292" s="64" t="s">
        <v>4</v>
      </c>
    </row>
    <row r="293" spans="1:3" x14ac:dyDescent="0.25">
      <c r="A293" s="63">
        <v>44122</v>
      </c>
      <c r="B293" s="51">
        <v>55</v>
      </c>
      <c r="C293" s="64" t="s">
        <v>4</v>
      </c>
    </row>
    <row r="294" spans="1:3" x14ac:dyDescent="0.25">
      <c r="A294" s="63">
        <v>44123</v>
      </c>
      <c r="B294" s="51">
        <v>55</v>
      </c>
      <c r="C294" s="64" t="s">
        <v>4</v>
      </c>
    </row>
    <row r="295" spans="1:3" x14ac:dyDescent="0.25">
      <c r="A295" s="63">
        <v>44124</v>
      </c>
      <c r="B295" s="51">
        <v>55</v>
      </c>
      <c r="C295" s="64" t="s">
        <v>4</v>
      </c>
    </row>
    <row r="296" spans="1:3" x14ac:dyDescent="0.25">
      <c r="A296" s="63">
        <v>44125</v>
      </c>
      <c r="B296" s="51">
        <v>55</v>
      </c>
      <c r="C296" s="64" t="s">
        <v>4</v>
      </c>
    </row>
    <row r="297" spans="1:3" x14ac:dyDescent="0.25">
      <c r="A297" s="63">
        <v>44126</v>
      </c>
      <c r="B297" s="51">
        <v>55</v>
      </c>
      <c r="C297" s="64" t="s">
        <v>4</v>
      </c>
    </row>
    <row r="298" spans="1:3" x14ac:dyDescent="0.25">
      <c r="A298" s="63">
        <v>44127</v>
      </c>
      <c r="B298" s="51">
        <v>55</v>
      </c>
      <c r="C298" s="64" t="s">
        <v>4</v>
      </c>
    </row>
    <row r="299" spans="1:3" x14ac:dyDescent="0.25">
      <c r="A299" s="63">
        <v>44128</v>
      </c>
      <c r="B299" s="51">
        <v>55</v>
      </c>
      <c r="C299" s="64" t="s">
        <v>4</v>
      </c>
    </row>
    <row r="300" spans="1:3" x14ac:dyDescent="0.25">
      <c r="A300" s="63">
        <v>44129</v>
      </c>
      <c r="B300" s="51">
        <v>55</v>
      </c>
      <c r="C300" s="64" t="s">
        <v>4</v>
      </c>
    </row>
    <row r="301" spans="1:3" x14ac:dyDescent="0.25">
      <c r="A301" s="63">
        <v>44130</v>
      </c>
      <c r="B301" s="51">
        <v>55</v>
      </c>
      <c r="C301" s="64" t="s">
        <v>4</v>
      </c>
    </row>
    <row r="302" spans="1:3" x14ac:dyDescent="0.25">
      <c r="A302" s="63">
        <v>44131</v>
      </c>
      <c r="B302" s="51">
        <v>55</v>
      </c>
      <c r="C302" s="64" t="s">
        <v>4</v>
      </c>
    </row>
    <row r="303" spans="1:3" x14ac:dyDescent="0.25">
      <c r="A303" s="63">
        <v>44132</v>
      </c>
      <c r="B303" s="51">
        <v>55</v>
      </c>
      <c r="C303" s="64" t="s">
        <v>4</v>
      </c>
    </row>
    <row r="304" spans="1:3" x14ac:dyDescent="0.25">
      <c r="A304" s="63">
        <v>44133</v>
      </c>
      <c r="B304" s="51">
        <v>55</v>
      </c>
      <c r="C304" s="64" t="s">
        <v>4</v>
      </c>
    </row>
    <row r="305" spans="1:3" x14ac:dyDescent="0.25">
      <c r="A305" s="63">
        <v>44134</v>
      </c>
      <c r="B305" s="51">
        <v>55</v>
      </c>
      <c r="C305" s="64" t="s">
        <v>4</v>
      </c>
    </row>
    <row r="306" spans="1:3" ht="15.75" thickBot="1" x14ac:dyDescent="0.3">
      <c r="A306" s="65">
        <v>44135</v>
      </c>
      <c r="B306" s="66">
        <v>55</v>
      </c>
      <c r="C306" s="67" t="s">
        <v>4</v>
      </c>
    </row>
    <row r="307" spans="1:3" x14ac:dyDescent="0.25">
      <c r="A307" s="60">
        <v>44136</v>
      </c>
      <c r="B307" s="61">
        <v>55</v>
      </c>
      <c r="C307" s="62" t="s">
        <v>4</v>
      </c>
    </row>
    <row r="308" spans="1:3" x14ac:dyDescent="0.25">
      <c r="A308" s="63">
        <v>44137</v>
      </c>
      <c r="B308" s="51">
        <v>55</v>
      </c>
      <c r="C308" s="64" t="s">
        <v>4</v>
      </c>
    </row>
    <row r="309" spans="1:3" x14ac:dyDescent="0.25">
      <c r="A309" s="63">
        <v>44138</v>
      </c>
      <c r="B309" s="51">
        <v>55</v>
      </c>
      <c r="C309" s="64" t="s">
        <v>4</v>
      </c>
    </row>
    <row r="310" spans="1:3" x14ac:dyDescent="0.25">
      <c r="A310" s="63">
        <v>44139</v>
      </c>
      <c r="B310" s="51">
        <v>55</v>
      </c>
      <c r="C310" s="64" t="s">
        <v>4</v>
      </c>
    </row>
    <row r="311" spans="1:3" x14ac:dyDescent="0.25">
      <c r="A311" s="63">
        <v>44140</v>
      </c>
      <c r="B311" s="51">
        <v>55</v>
      </c>
      <c r="C311" s="64" t="s">
        <v>4</v>
      </c>
    </row>
    <row r="312" spans="1:3" x14ac:dyDescent="0.25">
      <c r="A312" s="63">
        <v>44141</v>
      </c>
      <c r="B312" s="51">
        <v>55</v>
      </c>
      <c r="C312" s="64" t="s">
        <v>4</v>
      </c>
    </row>
    <row r="313" spans="1:3" x14ac:dyDescent="0.25">
      <c r="A313" s="63">
        <v>44142</v>
      </c>
      <c r="B313" s="51">
        <v>55</v>
      </c>
      <c r="C313" s="64" t="s">
        <v>4</v>
      </c>
    </row>
    <row r="314" spans="1:3" x14ac:dyDescent="0.25">
      <c r="A314" s="63">
        <v>44143</v>
      </c>
      <c r="B314" s="51">
        <v>55</v>
      </c>
      <c r="C314" s="64" t="s">
        <v>4</v>
      </c>
    </row>
    <row r="315" spans="1:3" x14ac:dyDescent="0.25">
      <c r="A315" s="63">
        <v>44144</v>
      </c>
      <c r="B315" s="51">
        <v>55</v>
      </c>
      <c r="C315" s="64" t="s">
        <v>4</v>
      </c>
    </row>
    <row r="316" spans="1:3" x14ac:dyDescent="0.25">
      <c r="A316" s="63">
        <v>44145</v>
      </c>
      <c r="B316" s="51">
        <v>55</v>
      </c>
      <c r="C316" s="64" t="s">
        <v>4</v>
      </c>
    </row>
    <row r="317" spans="1:3" x14ac:dyDescent="0.25">
      <c r="A317" s="63">
        <v>44146</v>
      </c>
      <c r="B317" s="51">
        <v>55</v>
      </c>
      <c r="C317" s="64" t="s">
        <v>4</v>
      </c>
    </row>
    <row r="318" spans="1:3" x14ac:dyDescent="0.25">
      <c r="A318" s="63">
        <v>44147</v>
      </c>
      <c r="B318" s="51">
        <v>55</v>
      </c>
      <c r="C318" s="64" t="s">
        <v>4</v>
      </c>
    </row>
    <row r="319" spans="1:3" x14ac:dyDescent="0.25">
      <c r="A319" s="63">
        <v>44148</v>
      </c>
      <c r="B319" s="51">
        <v>55</v>
      </c>
      <c r="C319" s="64" t="s">
        <v>4</v>
      </c>
    </row>
    <row r="320" spans="1:3" x14ac:dyDescent="0.25">
      <c r="A320" s="63">
        <v>44149</v>
      </c>
      <c r="B320" s="51">
        <v>55</v>
      </c>
      <c r="C320" s="64" t="s">
        <v>4</v>
      </c>
    </row>
    <row r="321" spans="1:3" x14ac:dyDescent="0.25">
      <c r="A321" s="63">
        <v>44150</v>
      </c>
      <c r="B321" s="51">
        <v>55</v>
      </c>
      <c r="C321" s="64" t="s">
        <v>4</v>
      </c>
    </row>
    <row r="322" spans="1:3" x14ac:dyDescent="0.25">
      <c r="A322" s="63">
        <v>44151</v>
      </c>
      <c r="B322" s="51">
        <v>55</v>
      </c>
      <c r="C322" s="64" t="s">
        <v>4</v>
      </c>
    </row>
    <row r="323" spans="1:3" x14ac:dyDescent="0.25">
      <c r="A323" s="63">
        <v>44152</v>
      </c>
      <c r="B323" s="51">
        <v>55</v>
      </c>
      <c r="C323" s="64" t="s">
        <v>4</v>
      </c>
    </row>
    <row r="324" spans="1:3" x14ac:dyDescent="0.25">
      <c r="A324" s="63">
        <v>44153</v>
      </c>
      <c r="B324" s="51">
        <v>55</v>
      </c>
      <c r="C324" s="64" t="s">
        <v>4</v>
      </c>
    </row>
    <row r="325" spans="1:3" x14ac:dyDescent="0.25">
      <c r="A325" s="63">
        <v>44154</v>
      </c>
      <c r="B325" s="51">
        <v>55</v>
      </c>
      <c r="C325" s="64" t="s">
        <v>4</v>
      </c>
    </row>
    <row r="326" spans="1:3" x14ac:dyDescent="0.25">
      <c r="A326" s="63">
        <v>44155</v>
      </c>
      <c r="B326" s="51">
        <v>55</v>
      </c>
      <c r="C326" s="64" t="s">
        <v>4</v>
      </c>
    </row>
    <row r="327" spans="1:3" x14ac:dyDescent="0.25">
      <c r="A327" s="63">
        <v>44156</v>
      </c>
      <c r="B327" s="51">
        <v>55</v>
      </c>
      <c r="C327" s="64" t="s">
        <v>4</v>
      </c>
    </row>
    <row r="328" spans="1:3" x14ac:dyDescent="0.25">
      <c r="A328" s="63">
        <v>44157</v>
      </c>
      <c r="B328" s="51">
        <v>55</v>
      </c>
      <c r="C328" s="64" t="s">
        <v>4</v>
      </c>
    </row>
    <row r="329" spans="1:3" x14ac:dyDescent="0.25">
      <c r="A329" s="63">
        <v>44158</v>
      </c>
      <c r="B329" s="51">
        <v>55</v>
      </c>
      <c r="C329" s="64" t="s">
        <v>4</v>
      </c>
    </row>
    <row r="330" spans="1:3" x14ac:dyDescent="0.25">
      <c r="A330" s="63">
        <v>44159</v>
      </c>
      <c r="B330" s="51">
        <v>55</v>
      </c>
      <c r="C330" s="64" t="s">
        <v>4</v>
      </c>
    </row>
    <row r="331" spans="1:3" x14ac:dyDescent="0.25">
      <c r="A331" s="63">
        <v>44160</v>
      </c>
      <c r="B331" s="51">
        <v>55</v>
      </c>
      <c r="C331" s="64" t="s">
        <v>4</v>
      </c>
    </row>
    <row r="332" spans="1:3" x14ac:dyDescent="0.25">
      <c r="A332" s="63">
        <v>44161</v>
      </c>
      <c r="B332" s="51">
        <v>55</v>
      </c>
      <c r="C332" s="64" t="s">
        <v>4</v>
      </c>
    </row>
    <row r="333" spans="1:3" x14ac:dyDescent="0.25">
      <c r="A333" s="63">
        <v>44162</v>
      </c>
      <c r="B333" s="51">
        <v>55</v>
      </c>
      <c r="C333" s="64" t="s">
        <v>4</v>
      </c>
    </row>
    <row r="334" spans="1:3" x14ac:dyDescent="0.25">
      <c r="A334" s="63">
        <v>44163</v>
      </c>
      <c r="B334" s="51">
        <v>55</v>
      </c>
      <c r="C334" s="64" t="s">
        <v>4</v>
      </c>
    </row>
    <row r="335" spans="1:3" x14ac:dyDescent="0.25">
      <c r="A335" s="63">
        <v>44164</v>
      </c>
      <c r="B335" s="51">
        <v>55</v>
      </c>
      <c r="C335" s="64" t="s">
        <v>4</v>
      </c>
    </row>
    <row r="336" spans="1:3" ht="15.75" thickBot="1" x14ac:dyDescent="0.3">
      <c r="A336" s="65">
        <v>44165</v>
      </c>
      <c r="B336" s="66">
        <v>55</v>
      </c>
      <c r="C336" s="67" t="s">
        <v>4</v>
      </c>
    </row>
    <row r="337" spans="1:3" x14ac:dyDescent="0.25">
      <c r="A337" s="52">
        <v>44166</v>
      </c>
      <c r="B337" s="53">
        <v>80</v>
      </c>
      <c r="C337" s="54" t="s">
        <v>3</v>
      </c>
    </row>
    <row r="338" spans="1:3" x14ac:dyDescent="0.25">
      <c r="A338" s="55">
        <v>44167</v>
      </c>
      <c r="B338" s="50">
        <v>80</v>
      </c>
      <c r="C338" s="56" t="s">
        <v>3</v>
      </c>
    </row>
    <row r="339" spans="1:3" x14ac:dyDescent="0.25">
      <c r="A339" s="55">
        <v>44168</v>
      </c>
      <c r="B339" s="50">
        <v>80</v>
      </c>
      <c r="C339" s="56" t="s">
        <v>3</v>
      </c>
    </row>
    <row r="340" spans="1:3" x14ac:dyDescent="0.25">
      <c r="A340" s="55">
        <v>44169</v>
      </c>
      <c r="B340" s="50">
        <v>80</v>
      </c>
      <c r="C340" s="56" t="s">
        <v>3</v>
      </c>
    </row>
    <row r="341" spans="1:3" x14ac:dyDescent="0.25">
      <c r="A341" s="55">
        <v>44170</v>
      </c>
      <c r="B341" s="50">
        <v>80</v>
      </c>
      <c r="C341" s="56" t="s">
        <v>3</v>
      </c>
    </row>
    <row r="342" spans="1:3" x14ac:dyDescent="0.25">
      <c r="A342" s="55">
        <v>44171</v>
      </c>
      <c r="B342" s="50">
        <v>80</v>
      </c>
      <c r="C342" s="56" t="s">
        <v>3</v>
      </c>
    </row>
    <row r="343" spans="1:3" x14ac:dyDescent="0.25">
      <c r="A343" s="55">
        <v>44172</v>
      </c>
      <c r="B343" s="50">
        <v>80</v>
      </c>
      <c r="C343" s="56" t="s">
        <v>3</v>
      </c>
    </row>
    <row r="344" spans="1:3" x14ac:dyDescent="0.25">
      <c r="A344" s="55">
        <v>44173</v>
      </c>
      <c r="B344" s="50">
        <v>80</v>
      </c>
      <c r="C344" s="56" t="s">
        <v>3</v>
      </c>
    </row>
    <row r="345" spans="1:3" x14ac:dyDescent="0.25">
      <c r="A345" s="55">
        <v>44174</v>
      </c>
      <c r="B345" s="50">
        <v>80</v>
      </c>
      <c r="C345" s="56" t="s">
        <v>3</v>
      </c>
    </row>
    <row r="346" spans="1:3" x14ac:dyDescent="0.25">
      <c r="A346" s="55">
        <v>44175</v>
      </c>
      <c r="B346" s="50">
        <v>80</v>
      </c>
      <c r="C346" s="56" t="s">
        <v>3</v>
      </c>
    </row>
    <row r="347" spans="1:3" x14ac:dyDescent="0.25">
      <c r="A347" s="55">
        <v>44176</v>
      </c>
      <c r="B347" s="50">
        <v>80</v>
      </c>
      <c r="C347" s="56" t="s">
        <v>3</v>
      </c>
    </row>
    <row r="348" spans="1:3" x14ac:dyDescent="0.25">
      <c r="A348" s="55">
        <v>44177</v>
      </c>
      <c r="B348" s="50">
        <v>80</v>
      </c>
      <c r="C348" s="56" t="s">
        <v>3</v>
      </c>
    </row>
    <row r="349" spans="1:3" x14ac:dyDescent="0.25">
      <c r="A349" s="55">
        <v>44178</v>
      </c>
      <c r="B349" s="50">
        <v>80</v>
      </c>
      <c r="C349" s="56" t="s">
        <v>3</v>
      </c>
    </row>
    <row r="350" spans="1:3" x14ac:dyDescent="0.25">
      <c r="A350" s="55">
        <v>44179</v>
      </c>
      <c r="B350" s="50">
        <v>80</v>
      </c>
      <c r="C350" s="56" t="s">
        <v>3</v>
      </c>
    </row>
    <row r="351" spans="1:3" x14ac:dyDescent="0.25">
      <c r="A351" s="55">
        <v>44180</v>
      </c>
      <c r="B351" s="50">
        <v>80</v>
      </c>
      <c r="C351" s="56" t="s">
        <v>3</v>
      </c>
    </row>
    <row r="352" spans="1:3" x14ac:dyDescent="0.25">
      <c r="A352" s="55">
        <v>44181</v>
      </c>
      <c r="B352" s="50">
        <v>80</v>
      </c>
      <c r="C352" s="56" t="s">
        <v>3</v>
      </c>
    </row>
    <row r="353" spans="1:3" x14ac:dyDescent="0.25">
      <c r="A353" s="55">
        <v>44182</v>
      </c>
      <c r="B353" s="50">
        <v>80</v>
      </c>
      <c r="C353" s="56" t="s">
        <v>3</v>
      </c>
    </row>
    <row r="354" spans="1:3" x14ac:dyDescent="0.25">
      <c r="A354" s="55">
        <v>44183</v>
      </c>
      <c r="B354" s="50">
        <v>80</v>
      </c>
      <c r="C354" s="56" t="s">
        <v>3</v>
      </c>
    </row>
    <row r="355" spans="1:3" x14ac:dyDescent="0.25">
      <c r="A355" s="55">
        <v>44184</v>
      </c>
      <c r="B355" s="50">
        <v>80</v>
      </c>
      <c r="C355" s="56" t="s">
        <v>3</v>
      </c>
    </row>
    <row r="356" spans="1:3" x14ac:dyDescent="0.25">
      <c r="A356" s="55">
        <v>44185</v>
      </c>
      <c r="B356" s="50">
        <v>80</v>
      </c>
      <c r="C356" s="56" t="s">
        <v>3</v>
      </c>
    </row>
    <row r="357" spans="1:3" x14ac:dyDescent="0.25">
      <c r="A357" s="55">
        <v>44186</v>
      </c>
      <c r="B357" s="50">
        <v>80</v>
      </c>
      <c r="C357" s="56" t="s">
        <v>3</v>
      </c>
    </row>
    <row r="358" spans="1:3" x14ac:dyDescent="0.25">
      <c r="A358" s="55">
        <v>44187</v>
      </c>
      <c r="B358" s="50">
        <v>80</v>
      </c>
      <c r="C358" s="56" t="s">
        <v>3</v>
      </c>
    </row>
    <row r="359" spans="1:3" x14ac:dyDescent="0.25">
      <c r="A359" s="55">
        <v>44188</v>
      </c>
      <c r="B359" s="50">
        <v>80</v>
      </c>
      <c r="C359" s="56" t="s">
        <v>3</v>
      </c>
    </row>
    <row r="360" spans="1:3" x14ac:dyDescent="0.25">
      <c r="A360" s="55">
        <v>44189</v>
      </c>
      <c r="B360" s="50">
        <v>80</v>
      </c>
      <c r="C360" s="56" t="s">
        <v>3</v>
      </c>
    </row>
    <row r="361" spans="1:3" x14ac:dyDescent="0.25">
      <c r="A361" s="55">
        <v>44190</v>
      </c>
      <c r="B361" s="50">
        <v>80</v>
      </c>
      <c r="C361" s="56" t="s">
        <v>3</v>
      </c>
    </row>
    <row r="362" spans="1:3" x14ac:dyDescent="0.25">
      <c r="A362" s="55">
        <v>44191</v>
      </c>
      <c r="B362" s="50">
        <v>80</v>
      </c>
      <c r="C362" s="56" t="s">
        <v>3</v>
      </c>
    </row>
    <row r="363" spans="1:3" x14ac:dyDescent="0.25">
      <c r="A363" s="55">
        <v>44192</v>
      </c>
      <c r="B363" s="50">
        <v>80</v>
      </c>
      <c r="C363" s="56" t="s">
        <v>3</v>
      </c>
    </row>
    <row r="364" spans="1:3" x14ac:dyDescent="0.25">
      <c r="A364" s="55">
        <v>44193</v>
      </c>
      <c r="B364" s="50">
        <v>80</v>
      </c>
      <c r="C364" s="56" t="s">
        <v>3</v>
      </c>
    </row>
    <row r="365" spans="1:3" x14ac:dyDescent="0.25">
      <c r="A365" s="55">
        <v>44194</v>
      </c>
      <c r="B365" s="50">
        <v>80</v>
      </c>
      <c r="C365" s="56" t="s">
        <v>3</v>
      </c>
    </row>
    <row r="366" spans="1:3" x14ac:dyDescent="0.25">
      <c r="A366" s="55">
        <v>44195</v>
      </c>
      <c r="B366" s="50">
        <v>80</v>
      </c>
      <c r="C366" s="56" t="s">
        <v>3</v>
      </c>
    </row>
    <row r="367" spans="1:3" ht="15.75" thickBot="1" x14ac:dyDescent="0.3">
      <c r="A367" s="57">
        <v>44196</v>
      </c>
      <c r="B367" s="58">
        <v>80</v>
      </c>
      <c r="C367" s="59" t="s">
        <v>3</v>
      </c>
    </row>
  </sheetData>
  <pageMargins left="0.7" right="0.7" top="0.75" bottom="0.75" header="0.3" footer="0.3"/>
  <pageSetup paperSize="9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2942AA-7049-42A2-A2D7-B79C217EE0AC}">
  <sheetPr>
    <pageSetUpPr fitToPage="1"/>
  </sheetPr>
  <dimension ref="A1:AC58"/>
  <sheetViews>
    <sheetView zoomScale="80" zoomScaleNormal="80" workbookViewId="0">
      <selection activeCell="AB6" sqref="AB6"/>
    </sheetView>
  </sheetViews>
  <sheetFormatPr baseColWidth="10" defaultColWidth="11.42578125" defaultRowHeight="15" x14ac:dyDescent="0.25"/>
  <cols>
    <col min="1" max="2" width="11.42578125" style="32"/>
    <col min="3" max="5" width="11.42578125" style="3"/>
    <col min="6" max="6" width="11.42578125" style="36"/>
    <col min="7" max="7" width="11.42578125" style="32"/>
    <col min="8" max="8" width="11.42578125" style="3"/>
    <col min="9" max="10" width="11.42578125" style="32"/>
    <col min="11" max="12" width="11.42578125" style="27"/>
    <col min="13" max="16" width="11.42578125" style="3"/>
    <col min="17" max="17" width="15.5703125" style="3" customWidth="1"/>
    <col min="18" max="19" width="11.42578125" style="3"/>
    <col min="20" max="21" width="11.42578125" style="27"/>
    <col min="22" max="22" width="11.42578125" style="3"/>
    <col min="23" max="23" width="11.42578125" style="27"/>
    <col min="24" max="24" width="11.42578125" style="3"/>
    <col min="25" max="26" width="11.42578125" style="27"/>
    <col min="27" max="16384" width="11.42578125" style="3"/>
  </cols>
  <sheetData>
    <row r="1" spans="1:29" ht="33.75" x14ac:dyDescent="0.25">
      <c r="A1" s="89" t="s">
        <v>53</v>
      </c>
      <c r="B1" s="89"/>
      <c r="C1" s="89"/>
      <c r="D1" s="89"/>
      <c r="E1" s="89"/>
      <c r="F1" s="89"/>
      <c r="G1" s="89"/>
      <c r="H1" s="89"/>
      <c r="I1" s="89"/>
      <c r="J1" s="89"/>
      <c r="K1" s="89"/>
      <c r="L1" s="89"/>
      <c r="M1" s="89"/>
      <c r="N1" s="89"/>
      <c r="O1" s="89"/>
      <c r="P1" s="89"/>
      <c r="Q1" s="89"/>
      <c r="R1" s="89"/>
      <c r="S1" s="89"/>
      <c r="T1" s="89"/>
      <c r="U1" s="89"/>
      <c r="V1" s="89"/>
      <c r="W1" s="89"/>
      <c r="X1" s="89"/>
      <c r="Y1" s="89"/>
      <c r="Z1" s="89"/>
      <c r="AA1" s="89"/>
      <c r="AB1" s="89"/>
      <c r="AC1" s="89"/>
    </row>
    <row r="2" spans="1:29" ht="15.75" thickBot="1" x14ac:dyDescent="0.3"/>
    <row r="3" spans="1:29" x14ac:dyDescent="0.25">
      <c r="A3" s="90" t="s">
        <v>11</v>
      </c>
      <c r="B3" s="91"/>
      <c r="C3" s="91"/>
      <c r="D3" s="91"/>
      <c r="E3" s="91"/>
      <c r="F3" s="91"/>
      <c r="G3" s="91"/>
      <c r="H3" s="91" t="s">
        <v>8</v>
      </c>
      <c r="I3" s="91"/>
      <c r="J3" s="91"/>
      <c r="K3" s="91" t="s">
        <v>10</v>
      </c>
      <c r="L3" s="91"/>
      <c r="M3" s="91"/>
      <c r="N3" s="91"/>
      <c r="O3" s="91" t="s">
        <v>29</v>
      </c>
      <c r="P3" s="91"/>
      <c r="Q3" s="91"/>
      <c r="R3" s="91"/>
      <c r="S3" s="91"/>
      <c r="T3" s="97" t="s">
        <v>47</v>
      </c>
      <c r="U3" s="98"/>
      <c r="V3" s="102" t="s">
        <v>41</v>
      </c>
      <c r="W3" s="103"/>
      <c r="X3" s="103"/>
      <c r="Y3" s="103"/>
      <c r="Z3" s="104"/>
      <c r="AA3" s="91" t="s">
        <v>37</v>
      </c>
      <c r="AB3" s="91"/>
      <c r="AC3" s="99"/>
    </row>
    <row r="4" spans="1:29" s="1" customFormat="1" ht="30" x14ac:dyDescent="0.25">
      <c r="A4" s="92"/>
      <c r="B4" s="93"/>
      <c r="C4" s="93"/>
      <c r="D4" s="93"/>
      <c r="E4" s="93"/>
      <c r="F4" s="93"/>
      <c r="G4" s="93"/>
      <c r="H4" s="93"/>
      <c r="I4" s="93"/>
      <c r="J4" s="93"/>
      <c r="K4" s="93"/>
      <c r="L4" s="93"/>
      <c r="M4" s="93"/>
      <c r="N4" s="93"/>
      <c r="O4" s="40" t="s">
        <v>34</v>
      </c>
      <c r="P4" s="40" t="s">
        <v>35</v>
      </c>
      <c r="Q4" s="40" t="s">
        <v>30</v>
      </c>
      <c r="R4" s="94" t="s">
        <v>31</v>
      </c>
      <c r="S4" s="93" t="s">
        <v>19</v>
      </c>
      <c r="T4" s="95" t="s">
        <v>43</v>
      </c>
      <c r="U4" s="96"/>
      <c r="V4" s="39" t="s">
        <v>42</v>
      </c>
      <c r="W4" s="100" t="s">
        <v>50</v>
      </c>
      <c r="X4" s="105" t="s">
        <v>44</v>
      </c>
      <c r="Y4" s="106"/>
      <c r="Z4" s="107"/>
      <c r="AA4" s="93" t="s">
        <v>39</v>
      </c>
      <c r="AB4" s="93"/>
      <c r="AC4" s="71" t="s">
        <v>38</v>
      </c>
    </row>
    <row r="5" spans="1:29" s="1" customFormat="1" ht="59.25" customHeight="1" x14ac:dyDescent="0.25">
      <c r="A5" s="72" t="s">
        <v>12</v>
      </c>
      <c r="B5" s="33" t="s">
        <v>13</v>
      </c>
      <c r="C5" s="39" t="s">
        <v>17</v>
      </c>
      <c r="D5" s="40" t="s">
        <v>18</v>
      </c>
      <c r="E5" s="40" t="s">
        <v>36</v>
      </c>
      <c r="F5" s="34" t="s">
        <v>14</v>
      </c>
      <c r="G5" s="33" t="s">
        <v>15</v>
      </c>
      <c r="H5" s="39" t="s">
        <v>9</v>
      </c>
      <c r="I5" s="30" t="s">
        <v>52</v>
      </c>
      <c r="J5" s="33" t="s">
        <v>7</v>
      </c>
      <c r="K5" s="29" t="s">
        <v>6</v>
      </c>
      <c r="L5" s="29" t="s">
        <v>5</v>
      </c>
      <c r="M5" s="40" t="s">
        <v>32</v>
      </c>
      <c r="N5" s="40" t="s">
        <v>33</v>
      </c>
      <c r="O5" s="37">
        <v>80</v>
      </c>
      <c r="P5" s="37">
        <v>55</v>
      </c>
      <c r="Q5" s="22">
        <v>0.1</v>
      </c>
      <c r="R5" s="94"/>
      <c r="S5" s="93"/>
      <c r="T5" s="29" t="s">
        <v>48</v>
      </c>
      <c r="U5" s="29" t="s">
        <v>51</v>
      </c>
      <c r="V5" s="24">
        <v>0.3</v>
      </c>
      <c r="W5" s="101"/>
      <c r="X5" s="25" t="s">
        <v>45</v>
      </c>
      <c r="Y5" s="41" t="s">
        <v>49</v>
      </c>
      <c r="Z5" s="28" t="s">
        <v>46</v>
      </c>
      <c r="AA5" s="39" t="s">
        <v>16</v>
      </c>
      <c r="AB5" s="39" t="s">
        <v>40</v>
      </c>
      <c r="AC5" s="71"/>
    </row>
    <row r="6" spans="1:29" ht="24.95" customHeight="1" x14ac:dyDescent="0.25">
      <c r="A6" s="73"/>
      <c r="B6" s="31"/>
      <c r="C6" s="6"/>
      <c r="D6" s="6"/>
      <c r="E6" s="6"/>
      <c r="F6" s="35"/>
      <c r="G6" s="31"/>
      <c r="H6" s="6"/>
      <c r="I6" s="31"/>
      <c r="J6" s="31"/>
      <c r="K6" s="26"/>
      <c r="L6" s="26"/>
      <c r="M6" s="6" t="str" cm="1">
        <f t="array" ref="M6">IF(K6="","",SUMPRODUCT(('TARIFS 2 SAISONS'!$A$2:$A$367&gt;=K6)*('TARIFS 2 SAISONS'!$A$2:$A$367&lt;=L6)*('TARIFS 2 SAISONS'!$C$2:$C$367="Haute")*1))</f>
        <v/>
      </c>
      <c r="N6" s="6" t="str">
        <f>IF(L6="","",L6-K6-M6+1)</f>
        <v/>
      </c>
      <c r="O6" s="23" t="str">
        <f t="shared" ref="O6:O37" si="0">IF(L6="","",M6*$O$5)</f>
        <v/>
      </c>
      <c r="P6" s="23" t="str">
        <f>IF(L6="","",N6*$P$5)</f>
        <v/>
      </c>
      <c r="Q6" s="23" t="str">
        <f>IF(L6="","",IF(M6+N6&gt;=16,(O6+P6)*-Q5,0))</f>
        <v/>
      </c>
      <c r="R6" s="5"/>
      <c r="S6" s="23" t="str">
        <f>IF(L6="","",SUM(O6:R6))</f>
        <v/>
      </c>
      <c r="T6" s="26"/>
      <c r="U6" s="26"/>
      <c r="V6" s="23" t="str">
        <f t="shared" ref="V6:V37" si="1">IF(S6="","",S6*$V$5)</f>
        <v/>
      </c>
      <c r="W6" s="26" t="str">
        <f>IF(U6="","",U6+7)</f>
        <v/>
      </c>
      <c r="X6" s="23" t="str">
        <f>IF(S6="","",S6-V6)</f>
        <v/>
      </c>
      <c r="Y6" s="26" t="str">
        <f>IF(K6="","",K6-20)</f>
        <v/>
      </c>
      <c r="Z6" s="26"/>
      <c r="AA6" s="6" t="str">
        <f>IF(SUM(C6:D6)=0,"",SUM(C6:D6))</f>
        <v/>
      </c>
      <c r="AB6" s="6" t="str">
        <f>IF(SUM(M6:N6)=0,"",SUM(M6:N6))</f>
        <v/>
      </c>
      <c r="AC6" s="74" t="str">
        <f>IF(AA6="","",(AA6*AC5)+(AB6*AC5))</f>
        <v/>
      </c>
    </row>
    <row r="7" spans="1:29" ht="24.95" customHeight="1" x14ac:dyDescent="0.25">
      <c r="A7" s="73"/>
      <c r="B7" s="31"/>
      <c r="C7" s="6"/>
      <c r="D7" s="6"/>
      <c r="E7" s="6"/>
      <c r="F7" s="35"/>
      <c r="G7" s="31"/>
      <c r="H7" s="6"/>
      <c r="I7" s="31"/>
      <c r="J7" s="31"/>
      <c r="K7" s="26"/>
      <c r="L7" s="26"/>
      <c r="M7" s="127" t="str" cm="1">
        <f t="array" ref="M7">IF(K7="","",SUMPRODUCT(('TARIFS 2 SAISONS'!$A$2:$A$367&gt;=K7)*('TARIFS 2 SAISONS'!$A$2:$A$367&lt;=L7)*('TARIFS 2 SAISONS'!$C$2:$C$367="Haute")*1))</f>
        <v/>
      </c>
      <c r="N7" s="127" t="str">
        <f t="shared" ref="N7:N58" si="2">IF(L7="","",L7-K7-M7+1)</f>
        <v/>
      </c>
      <c r="O7" s="128" t="str">
        <f t="shared" si="0"/>
        <v/>
      </c>
      <c r="P7" s="128" t="str">
        <f>IF(L7="","",N7*$P$5)</f>
        <v/>
      </c>
      <c r="Q7" s="128" t="str">
        <f>IF(L7="","",IF(M7+N7&gt;=16,(O7+P7)*-Q6,0))</f>
        <v/>
      </c>
      <c r="R7" s="126"/>
      <c r="S7" s="128" t="str">
        <f>IF(L7="","",SUM(O7:R7))</f>
        <v/>
      </c>
      <c r="T7" s="129"/>
      <c r="U7" s="129"/>
      <c r="V7" s="128" t="str">
        <f t="shared" si="1"/>
        <v/>
      </c>
      <c r="W7" s="129" t="str">
        <f t="shared" ref="W7:W58" si="3">IF(U7="","",U7+7)</f>
        <v/>
      </c>
      <c r="X7" s="128" t="str">
        <f t="shared" ref="X7:X58" si="4">IF(S7="","",S7-V7)</f>
        <v/>
      </c>
      <c r="Y7" s="129" t="str">
        <f>IF(K7="","",K7-20)</f>
        <v/>
      </c>
      <c r="Z7" s="129"/>
      <c r="AA7" s="127" t="str">
        <f>IF(SUM(C7:D7)=0,"",SUM(C7:D7))</f>
        <v/>
      </c>
      <c r="AB7" s="127" t="str">
        <f>IF(SUM(M7:N7)=0,"",SUM(M7:N7))</f>
        <v/>
      </c>
      <c r="AC7" s="130" t="str">
        <f t="shared" ref="AC7:AC58" si="5">IF(AA7="","",(AA7*AC6)+(AB7*AC6))</f>
        <v/>
      </c>
    </row>
    <row r="8" spans="1:29" ht="24.95" customHeight="1" x14ac:dyDescent="0.25">
      <c r="A8" s="73"/>
      <c r="B8" s="31"/>
      <c r="C8" s="6"/>
      <c r="D8" s="6"/>
      <c r="E8" s="6"/>
      <c r="F8" s="35"/>
      <c r="G8" s="31"/>
      <c r="H8" s="6"/>
      <c r="I8" s="31"/>
      <c r="J8" s="31"/>
      <c r="K8" s="26"/>
      <c r="L8" s="26"/>
      <c r="M8" s="6" t="str" cm="1">
        <f t="array" ref="M8">IF(K8="","",SUMPRODUCT(('TARIFS 2 SAISONS'!$A$2:$A$367&gt;=K8)*('TARIFS 2 SAISONS'!$A$2:$A$367&lt;=L8)*('TARIFS 2 SAISONS'!$C$2:$C$367="Haute")*1))</f>
        <v/>
      </c>
      <c r="N8" s="6" t="str">
        <f t="shared" si="2"/>
        <v/>
      </c>
      <c r="O8" s="23" t="str">
        <f t="shared" si="0"/>
        <v/>
      </c>
      <c r="P8" s="23" t="str">
        <f>IF(L8="","",N8*$P$5)</f>
        <v/>
      </c>
      <c r="Q8" s="23" t="str">
        <f>IF(L8="","",IF(M8+N8&gt;=16,(O8+P8)*-Q7,0))</f>
        <v/>
      </c>
      <c r="R8" s="5"/>
      <c r="S8" s="23" t="str">
        <f>IF(L8="","",SUM(O8:R8))</f>
        <v/>
      </c>
      <c r="T8" s="26"/>
      <c r="U8" s="26"/>
      <c r="V8" s="23" t="str">
        <f t="shared" si="1"/>
        <v/>
      </c>
      <c r="W8" s="26" t="str">
        <f t="shared" si="3"/>
        <v/>
      </c>
      <c r="X8" s="23" t="str">
        <f t="shared" si="4"/>
        <v/>
      </c>
      <c r="Y8" s="26" t="str">
        <f>IF(K8="","",K8-20)</f>
        <v/>
      </c>
      <c r="Z8" s="26"/>
      <c r="AA8" s="6" t="str">
        <f>IF(SUM(C8:D8)=0,"",SUM(C8:D8))</f>
        <v/>
      </c>
      <c r="AB8" s="6" t="str">
        <f>IF(SUM(M8:N8)=0,"",SUM(M8:N8))</f>
        <v/>
      </c>
      <c r="AC8" s="74" t="str">
        <f t="shared" si="5"/>
        <v/>
      </c>
    </row>
    <row r="9" spans="1:29" ht="24.95" customHeight="1" x14ac:dyDescent="0.25">
      <c r="A9" s="73"/>
      <c r="B9" s="31"/>
      <c r="C9" s="6"/>
      <c r="D9" s="6"/>
      <c r="E9" s="6"/>
      <c r="F9" s="35"/>
      <c r="G9" s="31"/>
      <c r="H9" s="6"/>
      <c r="I9" s="31"/>
      <c r="J9" s="31"/>
      <c r="K9" s="26"/>
      <c r="L9" s="26"/>
      <c r="M9" s="6" t="str" cm="1">
        <f t="array" ref="M9">IF(K9="","",SUMPRODUCT(('TARIFS 2 SAISONS'!$A$2:$A$367&gt;=K9)*('TARIFS 2 SAISONS'!$A$2:$A$367&lt;=L9)*('TARIFS 2 SAISONS'!$C$2:$C$367="Haute")*1))</f>
        <v/>
      </c>
      <c r="N9" s="6" t="str">
        <f t="shared" si="2"/>
        <v/>
      </c>
      <c r="O9" s="23" t="str">
        <f t="shared" si="0"/>
        <v/>
      </c>
      <c r="P9" s="23" t="str">
        <f>IF(L9="","",N9*$P$5)</f>
        <v/>
      </c>
      <c r="Q9" s="23" t="str">
        <f>IF(L9="","",IF(M9+N9&gt;=16,(O9+P9)*-Q8,0))</f>
        <v/>
      </c>
      <c r="R9" s="5"/>
      <c r="S9" s="23" t="str">
        <f>IF(L9="","",SUM(O9:R9))</f>
        <v/>
      </c>
      <c r="T9" s="26"/>
      <c r="U9" s="26"/>
      <c r="V9" s="23" t="str">
        <f t="shared" si="1"/>
        <v/>
      </c>
      <c r="W9" s="26" t="str">
        <f t="shared" si="3"/>
        <v/>
      </c>
      <c r="X9" s="23" t="str">
        <f t="shared" si="4"/>
        <v/>
      </c>
      <c r="Y9" s="26" t="str">
        <f>IF(K9="","",K9-20)</f>
        <v/>
      </c>
      <c r="Z9" s="26"/>
      <c r="AA9" s="6" t="str">
        <f>IF(SUM(C9:D9)=0,"",SUM(C9:D9))</f>
        <v/>
      </c>
      <c r="AB9" s="6" t="str">
        <f>IF(SUM(M9:N9)=0,"",SUM(M9:N9))</f>
        <v/>
      </c>
      <c r="AC9" s="74" t="str">
        <f t="shared" si="5"/>
        <v/>
      </c>
    </row>
    <row r="10" spans="1:29" ht="24.95" customHeight="1" x14ac:dyDescent="0.25">
      <c r="A10" s="73"/>
      <c r="B10" s="31"/>
      <c r="C10" s="6"/>
      <c r="D10" s="6"/>
      <c r="E10" s="6"/>
      <c r="F10" s="35"/>
      <c r="G10" s="31"/>
      <c r="H10" s="6"/>
      <c r="I10" s="31"/>
      <c r="J10" s="31"/>
      <c r="K10" s="26"/>
      <c r="L10" s="26"/>
      <c r="M10" s="6" t="str" cm="1">
        <f t="array" ref="M10">IF(K10="","",SUMPRODUCT(('TARIFS 2 SAISONS'!$A$2:$A$367&gt;=K10)*('TARIFS 2 SAISONS'!$A$2:$A$367&lt;=L10)*('TARIFS 2 SAISONS'!$C$2:$C$367="Haute")*1))</f>
        <v/>
      </c>
      <c r="N10" s="6" t="str">
        <f t="shared" si="2"/>
        <v/>
      </c>
      <c r="O10" s="23" t="str">
        <f t="shared" si="0"/>
        <v/>
      </c>
      <c r="P10" s="23" t="str">
        <f>IF(L10="","",N10*$P$5)</f>
        <v/>
      </c>
      <c r="Q10" s="23" t="str">
        <f>IF(L10="","",IF(M10+N10&gt;=16,(O10+P10)*-Q9,0))</f>
        <v/>
      </c>
      <c r="R10" s="5"/>
      <c r="S10" s="23" t="str">
        <f>IF(L10="","",SUM(O10:R10))</f>
        <v/>
      </c>
      <c r="T10" s="26"/>
      <c r="U10" s="26"/>
      <c r="V10" s="23" t="str">
        <f t="shared" si="1"/>
        <v/>
      </c>
      <c r="W10" s="26" t="str">
        <f t="shared" si="3"/>
        <v/>
      </c>
      <c r="X10" s="23" t="str">
        <f t="shared" si="4"/>
        <v/>
      </c>
      <c r="Y10" s="26" t="str">
        <f>IF(K10="","",K10-20)</f>
        <v/>
      </c>
      <c r="Z10" s="26"/>
      <c r="AA10" s="6" t="str">
        <f>IF(SUM(C10:D10)=0,"",SUM(C10:D10))</f>
        <v/>
      </c>
      <c r="AB10" s="6" t="str">
        <f>IF(SUM(M10:N10)=0,"",SUM(M10:N10))</f>
        <v/>
      </c>
      <c r="AC10" s="74" t="str">
        <f t="shared" si="5"/>
        <v/>
      </c>
    </row>
    <row r="11" spans="1:29" ht="24.95" customHeight="1" x14ac:dyDescent="0.25">
      <c r="A11" s="73"/>
      <c r="B11" s="31"/>
      <c r="C11" s="6"/>
      <c r="D11" s="6"/>
      <c r="E11" s="6"/>
      <c r="F11" s="35"/>
      <c r="G11" s="31"/>
      <c r="H11" s="6"/>
      <c r="I11" s="31"/>
      <c r="J11" s="31"/>
      <c r="K11" s="26"/>
      <c r="L11" s="26"/>
      <c r="M11" s="6" t="str" cm="1">
        <f t="array" ref="M11">IF(K11="","",SUMPRODUCT(('TARIFS 2 SAISONS'!$A$2:$A$367&gt;=K11)*('TARIFS 2 SAISONS'!$A$2:$A$367&lt;=L11)*('TARIFS 2 SAISONS'!$C$2:$C$367="Haute")*1))</f>
        <v/>
      </c>
      <c r="N11" s="6" t="str">
        <f t="shared" si="2"/>
        <v/>
      </c>
      <c r="O11" s="23" t="str">
        <f t="shared" si="0"/>
        <v/>
      </c>
      <c r="P11" s="23" t="str">
        <f>IF(L11="","",N11*$P$5)</f>
        <v/>
      </c>
      <c r="Q11" s="23" t="str">
        <f>IF(L11="","",IF(M11+N11&gt;=16,(O11+P11)*-Q10,0))</f>
        <v/>
      </c>
      <c r="R11" s="5"/>
      <c r="S11" s="23" t="str">
        <f>IF(L11="","",SUM(O11:R11))</f>
        <v/>
      </c>
      <c r="T11" s="26"/>
      <c r="U11" s="26"/>
      <c r="V11" s="23" t="str">
        <f t="shared" si="1"/>
        <v/>
      </c>
      <c r="W11" s="26" t="str">
        <f t="shared" si="3"/>
        <v/>
      </c>
      <c r="X11" s="23" t="str">
        <f t="shared" si="4"/>
        <v/>
      </c>
      <c r="Y11" s="26" t="str">
        <f>IF(K11="","",K11-20)</f>
        <v/>
      </c>
      <c r="Z11" s="26"/>
      <c r="AA11" s="6" t="str">
        <f>IF(SUM(C11:D11)=0,"",SUM(C11:D11))</f>
        <v/>
      </c>
      <c r="AB11" s="6" t="str">
        <f>IF(SUM(M11:N11)=0,"",SUM(M11:N11))</f>
        <v/>
      </c>
      <c r="AC11" s="74" t="str">
        <f t="shared" si="5"/>
        <v/>
      </c>
    </row>
    <row r="12" spans="1:29" ht="24.95" customHeight="1" x14ac:dyDescent="0.25">
      <c r="A12" s="73"/>
      <c r="B12" s="31"/>
      <c r="C12" s="6"/>
      <c r="D12" s="6"/>
      <c r="E12" s="6"/>
      <c r="F12" s="35"/>
      <c r="G12" s="31"/>
      <c r="H12" s="6"/>
      <c r="I12" s="31"/>
      <c r="J12" s="31"/>
      <c r="K12" s="26"/>
      <c r="L12" s="26"/>
      <c r="M12" s="6" t="str" cm="1">
        <f t="array" ref="M12">IF(K12="","",SUMPRODUCT(('TARIFS 2 SAISONS'!$A$2:$A$367&gt;=K12)*('TARIFS 2 SAISONS'!$A$2:$A$367&lt;=L12)*('TARIFS 2 SAISONS'!$C$2:$C$367="Haute")*1))</f>
        <v/>
      </c>
      <c r="N12" s="6" t="str">
        <f t="shared" si="2"/>
        <v/>
      </c>
      <c r="O12" s="23" t="str">
        <f t="shared" si="0"/>
        <v/>
      </c>
      <c r="P12" s="23" t="str">
        <f>IF(L12="","",N12*$P$5)</f>
        <v/>
      </c>
      <c r="Q12" s="23" t="str">
        <f>IF(L12="","",IF(M12+N12&gt;=16,(O12+P12)*-Q11,0))</f>
        <v/>
      </c>
      <c r="R12" s="5"/>
      <c r="S12" s="23" t="str">
        <f>IF(L12="","",SUM(O12:R12))</f>
        <v/>
      </c>
      <c r="T12" s="26"/>
      <c r="U12" s="26"/>
      <c r="V12" s="23" t="str">
        <f t="shared" si="1"/>
        <v/>
      </c>
      <c r="W12" s="26" t="str">
        <f t="shared" si="3"/>
        <v/>
      </c>
      <c r="X12" s="23" t="str">
        <f t="shared" si="4"/>
        <v/>
      </c>
      <c r="Y12" s="26" t="str">
        <f>IF(K12="","",K12-20)</f>
        <v/>
      </c>
      <c r="Z12" s="26"/>
      <c r="AA12" s="6" t="str">
        <f>IF(SUM(C12:D12)=0,"",SUM(C12:D12))</f>
        <v/>
      </c>
      <c r="AB12" s="6" t="str">
        <f>IF(SUM(M12:N12)=0,"",SUM(M12:N12))</f>
        <v/>
      </c>
      <c r="AC12" s="74" t="str">
        <f t="shared" si="5"/>
        <v/>
      </c>
    </row>
    <row r="13" spans="1:29" ht="24.95" customHeight="1" x14ac:dyDescent="0.25">
      <c r="A13" s="73"/>
      <c r="B13" s="31"/>
      <c r="C13" s="6"/>
      <c r="D13" s="6"/>
      <c r="E13" s="6"/>
      <c r="F13" s="35"/>
      <c r="G13" s="31"/>
      <c r="H13" s="6"/>
      <c r="I13" s="31"/>
      <c r="J13" s="31"/>
      <c r="K13" s="26"/>
      <c r="L13" s="26"/>
      <c r="M13" s="6" t="str" cm="1">
        <f t="array" ref="M13">IF(K13="","",SUMPRODUCT(('TARIFS 2 SAISONS'!$A$2:$A$367&gt;=K13)*('TARIFS 2 SAISONS'!$A$2:$A$367&lt;=L13)*('TARIFS 2 SAISONS'!$C$2:$C$367="Haute")*1))</f>
        <v/>
      </c>
      <c r="N13" s="6" t="str">
        <f t="shared" si="2"/>
        <v/>
      </c>
      <c r="O13" s="23" t="str">
        <f t="shared" si="0"/>
        <v/>
      </c>
      <c r="P13" s="23" t="str">
        <f>IF(L13="","",N13*$P$5)</f>
        <v/>
      </c>
      <c r="Q13" s="23" t="str">
        <f>IF(L13="","",IF(M13+N13&gt;=16,(O13+P13)*-Q12,0))</f>
        <v/>
      </c>
      <c r="R13" s="5"/>
      <c r="S13" s="23" t="str">
        <f>IF(L13="","",SUM(O13:R13))</f>
        <v/>
      </c>
      <c r="T13" s="26"/>
      <c r="U13" s="26"/>
      <c r="V13" s="23" t="str">
        <f t="shared" si="1"/>
        <v/>
      </c>
      <c r="W13" s="26" t="str">
        <f t="shared" si="3"/>
        <v/>
      </c>
      <c r="X13" s="23" t="str">
        <f t="shared" si="4"/>
        <v/>
      </c>
      <c r="Y13" s="26" t="str">
        <f>IF(K13="","",K13-20)</f>
        <v/>
      </c>
      <c r="Z13" s="26"/>
      <c r="AA13" s="6" t="str">
        <f>IF(SUM(C13:D13)=0,"",SUM(C13:D13))</f>
        <v/>
      </c>
      <c r="AB13" s="6" t="str">
        <f>IF(SUM(M13:N13)=0,"",SUM(M13:N13))</f>
        <v/>
      </c>
      <c r="AC13" s="74" t="str">
        <f t="shared" si="5"/>
        <v/>
      </c>
    </row>
    <row r="14" spans="1:29" ht="24.95" customHeight="1" x14ac:dyDescent="0.25">
      <c r="A14" s="73"/>
      <c r="B14" s="31"/>
      <c r="C14" s="6"/>
      <c r="D14" s="6"/>
      <c r="E14" s="6"/>
      <c r="F14" s="35"/>
      <c r="G14" s="31"/>
      <c r="H14" s="6"/>
      <c r="I14" s="31"/>
      <c r="J14" s="31"/>
      <c r="K14" s="26"/>
      <c r="L14" s="26"/>
      <c r="M14" s="6" t="str" cm="1">
        <f t="array" ref="M14">IF(K14="","",SUMPRODUCT(('TARIFS 2 SAISONS'!$A$2:$A$367&gt;=K14)*('TARIFS 2 SAISONS'!$A$2:$A$367&lt;=L14)*('TARIFS 2 SAISONS'!$C$2:$C$367="Haute")*1))</f>
        <v/>
      </c>
      <c r="N14" s="6" t="str">
        <f t="shared" si="2"/>
        <v/>
      </c>
      <c r="O14" s="23" t="str">
        <f t="shared" si="0"/>
        <v/>
      </c>
      <c r="P14" s="23" t="str">
        <f>IF(L14="","",N14*$P$5)</f>
        <v/>
      </c>
      <c r="Q14" s="23" t="str">
        <f>IF(L14="","",IF(M14+N14&gt;=16,(O14+P14)*-Q13,0))</f>
        <v/>
      </c>
      <c r="R14" s="5"/>
      <c r="S14" s="23" t="str">
        <f>IF(L14="","",SUM(O14:R14))</f>
        <v/>
      </c>
      <c r="T14" s="26"/>
      <c r="U14" s="26"/>
      <c r="V14" s="23" t="str">
        <f t="shared" si="1"/>
        <v/>
      </c>
      <c r="W14" s="26" t="str">
        <f t="shared" si="3"/>
        <v/>
      </c>
      <c r="X14" s="23" t="str">
        <f t="shared" si="4"/>
        <v/>
      </c>
      <c r="Y14" s="26" t="str">
        <f>IF(K14="","",K14-20)</f>
        <v/>
      </c>
      <c r="Z14" s="26"/>
      <c r="AA14" s="6" t="str">
        <f>IF(SUM(C14:D14)=0,"",SUM(C14:D14))</f>
        <v/>
      </c>
      <c r="AB14" s="6" t="str">
        <f>IF(SUM(M14:N14)=0,"",SUM(M14:N14))</f>
        <v/>
      </c>
      <c r="AC14" s="74" t="str">
        <f t="shared" si="5"/>
        <v/>
      </c>
    </row>
    <row r="15" spans="1:29" ht="24.95" customHeight="1" x14ac:dyDescent="0.25">
      <c r="A15" s="73"/>
      <c r="B15" s="31"/>
      <c r="C15" s="6"/>
      <c r="D15" s="6"/>
      <c r="E15" s="6"/>
      <c r="F15" s="35"/>
      <c r="G15" s="31"/>
      <c r="H15" s="6"/>
      <c r="I15" s="31"/>
      <c r="J15" s="31"/>
      <c r="K15" s="26"/>
      <c r="L15" s="26"/>
      <c r="M15" s="6" t="str" cm="1">
        <f t="array" ref="M15">IF(K15="","",SUMPRODUCT(('TARIFS 2 SAISONS'!$A$2:$A$367&gt;=K15)*('TARIFS 2 SAISONS'!$A$2:$A$367&lt;=L15)*('TARIFS 2 SAISONS'!$C$2:$C$367="Haute")*1))</f>
        <v/>
      </c>
      <c r="N15" s="6" t="str">
        <f t="shared" si="2"/>
        <v/>
      </c>
      <c r="O15" s="23" t="str">
        <f t="shared" si="0"/>
        <v/>
      </c>
      <c r="P15" s="23" t="str">
        <f>IF(L15="","",N15*$P$5)</f>
        <v/>
      </c>
      <c r="Q15" s="23" t="str">
        <f>IF(L15="","",IF(M15+N15&gt;=16,(O15+P15)*-Q14,0))</f>
        <v/>
      </c>
      <c r="R15" s="5"/>
      <c r="S15" s="23" t="str">
        <f>IF(L15="","",SUM(O15:R15))</f>
        <v/>
      </c>
      <c r="T15" s="26"/>
      <c r="U15" s="26"/>
      <c r="V15" s="23" t="str">
        <f t="shared" si="1"/>
        <v/>
      </c>
      <c r="W15" s="26" t="str">
        <f t="shared" si="3"/>
        <v/>
      </c>
      <c r="X15" s="23" t="str">
        <f t="shared" si="4"/>
        <v/>
      </c>
      <c r="Y15" s="26" t="str">
        <f>IF(K15="","",K15-20)</f>
        <v/>
      </c>
      <c r="Z15" s="26"/>
      <c r="AA15" s="6" t="str">
        <f>IF(SUM(C15:D15)=0,"",SUM(C15:D15))</f>
        <v/>
      </c>
      <c r="AB15" s="6" t="str">
        <f>IF(SUM(M15:N15)=0,"",SUM(M15:N15))</f>
        <v/>
      </c>
      <c r="AC15" s="74" t="str">
        <f t="shared" si="5"/>
        <v/>
      </c>
    </row>
    <row r="16" spans="1:29" ht="24.95" customHeight="1" x14ac:dyDescent="0.25">
      <c r="A16" s="73"/>
      <c r="B16" s="31"/>
      <c r="C16" s="6"/>
      <c r="D16" s="6"/>
      <c r="E16" s="6"/>
      <c r="F16" s="35"/>
      <c r="G16" s="31"/>
      <c r="H16" s="6"/>
      <c r="I16" s="31"/>
      <c r="J16" s="31"/>
      <c r="K16" s="26"/>
      <c r="L16" s="26"/>
      <c r="M16" s="6" t="str" cm="1">
        <f t="array" ref="M16">IF(K16="","",SUMPRODUCT(('TARIFS 2 SAISONS'!$A$2:$A$367&gt;=K16)*('TARIFS 2 SAISONS'!$A$2:$A$367&lt;=L16)*('TARIFS 2 SAISONS'!$C$2:$C$367="Haute")*1))</f>
        <v/>
      </c>
      <c r="N16" s="6" t="str">
        <f t="shared" si="2"/>
        <v/>
      </c>
      <c r="O16" s="23" t="str">
        <f t="shared" si="0"/>
        <v/>
      </c>
      <c r="P16" s="23" t="str">
        <f>IF(L16="","",N16*$P$5)</f>
        <v/>
      </c>
      <c r="Q16" s="23" t="str">
        <f>IF(L16="","",IF(M16+N16&gt;=16,(O16+P16)*-Q15,0))</f>
        <v/>
      </c>
      <c r="R16" s="5"/>
      <c r="S16" s="23" t="str">
        <f>IF(L16="","",SUM(O16:R16))</f>
        <v/>
      </c>
      <c r="T16" s="26"/>
      <c r="U16" s="26"/>
      <c r="V16" s="23" t="str">
        <f t="shared" si="1"/>
        <v/>
      </c>
      <c r="W16" s="26" t="str">
        <f t="shared" si="3"/>
        <v/>
      </c>
      <c r="X16" s="23" t="str">
        <f t="shared" si="4"/>
        <v/>
      </c>
      <c r="Y16" s="26" t="str">
        <f>IF(K16="","",K16-20)</f>
        <v/>
      </c>
      <c r="Z16" s="26"/>
      <c r="AA16" s="6" t="str">
        <f>IF(SUM(C16:D16)=0,"",SUM(C16:D16))</f>
        <v/>
      </c>
      <c r="AB16" s="6" t="str">
        <f>IF(SUM(M16:N16)=0,"",SUM(M16:N16))</f>
        <v/>
      </c>
      <c r="AC16" s="74" t="str">
        <f t="shared" si="5"/>
        <v/>
      </c>
    </row>
    <row r="17" spans="1:29" ht="24.95" customHeight="1" x14ac:dyDescent="0.25">
      <c r="A17" s="73"/>
      <c r="B17" s="31"/>
      <c r="C17" s="6"/>
      <c r="D17" s="6"/>
      <c r="E17" s="6"/>
      <c r="F17" s="35"/>
      <c r="G17" s="31"/>
      <c r="H17" s="6"/>
      <c r="I17" s="31"/>
      <c r="J17" s="31"/>
      <c r="K17" s="26"/>
      <c r="L17" s="26"/>
      <c r="M17" s="6" t="str" cm="1">
        <f t="array" ref="M17">IF(K17="","",SUMPRODUCT(('TARIFS 2 SAISONS'!$A$2:$A$367&gt;=K17)*('TARIFS 2 SAISONS'!$A$2:$A$367&lt;=L17)*('TARIFS 2 SAISONS'!$C$2:$C$367="Haute")*1))</f>
        <v/>
      </c>
      <c r="N17" s="6" t="str">
        <f t="shared" si="2"/>
        <v/>
      </c>
      <c r="O17" s="23" t="str">
        <f t="shared" si="0"/>
        <v/>
      </c>
      <c r="P17" s="23" t="str">
        <f>IF(L17="","",N17*$P$5)</f>
        <v/>
      </c>
      <c r="Q17" s="23" t="str">
        <f>IF(L17="","",IF(M17+N17&gt;=16,(O17+P17)*-Q16,0))</f>
        <v/>
      </c>
      <c r="R17" s="5"/>
      <c r="S17" s="23" t="str">
        <f>IF(L17="","",SUM(O17:R17))</f>
        <v/>
      </c>
      <c r="T17" s="26"/>
      <c r="U17" s="26"/>
      <c r="V17" s="23" t="str">
        <f t="shared" si="1"/>
        <v/>
      </c>
      <c r="W17" s="26" t="str">
        <f t="shared" si="3"/>
        <v/>
      </c>
      <c r="X17" s="23" t="str">
        <f t="shared" si="4"/>
        <v/>
      </c>
      <c r="Y17" s="26" t="str">
        <f>IF(K17="","",K17-20)</f>
        <v/>
      </c>
      <c r="Z17" s="26"/>
      <c r="AA17" s="6" t="str">
        <f>IF(SUM(C17:D17)=0,"",SUM(C17:D17))</f>
        <v/>
      </c>
      <c r="AB17" s="6" t="str">
        <f>IF(SUM(M17:N17)=0,"",SUM(M17:N17))</f>
        <v/>
      </c>
      <c r="AC17" s="74" t="str">
        <f t="shared" si="5"/>
        <v/>
      </c>
    </row>
    <row r="18" spans="1:29" ht="24.95" customHeight="1" x14ac:dyDescent="0.25">
      <c r="A18" s="73"/>
      <c r="B18" s="31"/>
      <c r="C18" s="6"/>
      <c r="D18" s="6"/>
      <c r="E18" s="6"/>
      <c r="F18" s="35"/>
      <c r="G18" s="31"/>
      <c r="H18" s="6"/>
      <c r="I18" s="31"/>
      <c r="J18" s="31"/>
      <c r="K18" s="26"/>
      <c r="L18" s="26"/>
      <c r="M18" s="6" t="str" cm="1">
        <f t="array" ref="M18">IF(K18="","",SUMPRODUCT(('TARIFS 2 SAISONS'!$A$2:$A$367&gt;=K18)*('TARIFS 2 SAISONS'!$A$2:$A$367&lt;=L18)*('TARIFS 2 SAISONS'!$C$2:$C$367="Haute")*1))</f>
        <v/>
      </c>
      <c r="N18" s="6" t="str">
        <f t="shared" si="2"/>
        <v/>
      </c>
      <c r="O18" s="23" t="str">
        <f t="shared" si="0"/>
        <v/>
      </c>
      <c r="P18" s="23" t="str">
        <f>IF(L18="","",N18*$P$5)</f>
        <v/>
      </c>
      <c r="Q18" s="23" t="str">
        <f>IF(L18="","",IF(M18+N18&gt;=16,(O18+P18)*-Q17,0))</f>
        <v/>
      </c>
      <c r="R18" s="5"/>
      <c r="S18" s="23" t="str">
        <f>IF(L18="","",SUM(O18:R18))</f>
        <v/>
      </c>
      <c r="T18" s="26"/>
      <c r="U18" s="26"/>
      <c r="V18" s="23" t="str">
        <f t="shared" si="1"/>
        <v/>
      </c>
      <c r="W18" s="26" t="str">
        <f t="shared" si="3"/>
        <v/>
      </c>
      <c r="X18" s="23" t="str">
        <f t="shared" si="4"/>
        <v/>
      </c>
      <c r="Y18" s="26" t="str">
        <f>IF(K18="","",K18-20)</f>
        <v/>
      </c>
      <c r="Z18" s="26"/>
      <c r="AA18" s="6" t="str">
        <f>IF(SUM(C18:D18)=0,"",SUM(C18:D18))</f>
        <v/>
      </c>
      <c r="AB18" s="6" t="str">
        <f>IF(SUM(M18:N18)=0,"",SUM(M18:N18))</f>
        <v/>
      </c>
      <c r="AC18" s="74" t="str">
        <f t="shared" si="5"/>
        <v/>
      </c>
    </row>
    <row r="19" spans="1:29" ht="24.95" customHeight="1" x14ac:dyDescent="0.25">
      <c r="A19" s="73"/>
      <c r="B19" s="31"/>
      <c r="C19" s="6"/>
      <c r="D19" s="6"/>
      <c r="E19" s="6"/>
      <c r="F19" s="35"/>
      <c r="G19" s="31"/>
      <c r="H19" s="6"/>
      <c r="I19" s="31"/>
      <c r="J19" s="31"/>
      <c r="K19" s="26"/>
      <c r="L19" s="26"/>
      <c r="M19" s="6" t="str" cm="1">
        <f t="array" ref="M19">IF(K19="","",SUMPRODUCT(('TARIFS 2 SAISONS'!$A$2:$A$367&gt;=K19)*('TARIFS 2 SAISONS'!$A$2:$A$367&lt;=L19)*('TARIFS 2 SAISONS'!$C$2:$C$367="Haute")*1))</f>
        <v/>
      </c>
      <c r="N19" s="6" t="str">
        <f t="shared" si="2"/>
        <v/>
      </c>
      <c r="O19" s="23" t="str">
        <f t="shared" si="0"/>
        <v/>
      </c>
      <c r="P19" s="23" t="str">
        <f>IF(L19="","",N19*$P$5)</f>
        <v/>
      </c>
      <c r="Q19" s="23" t="str">
        <f>IF(L19="","",IF(M19+N19&gt;=16,(O19+P19)*-Q18,0))</f>
        <v/>
      </c>
      <c r="R19" s="5"/>
      <c r="S19" s="23" t="str">
        <f>IF(L19="","",SUM(O19:R19))</f>
        <v/>
      </c>
      <c r="T19" s="26"/>
      <c r="U19" s="26"/>
      <c r="V19" s="23" t="str">
        <f t="shared" si="1"/>
        <v/>
      </c>
      <c r="W19" s="26" t="str">
        <f t="shared" si="3"/>
        <v/>
      </c>
      <c r="X19" s="23" t="str">
        <f t="shared" si="4"/>
        <v/>
      </c>
      <c r="Y19" s="26" t="str">
        <f>IF(K19="","",K19-20)</f>
        <v/>
      </c>
      <c r="Z19" s="26"/>
      <c r="AA19" s="6" t="str">
        <f>IF(SUM(C19:D19)=0,"",SUM(C19:D19))</f>
        <v/>
      </c>
      <c r="AB19" s="6" t="str">
        <f>IF(SUM(M19:N19)=0,"",SUM(M19:N19))</f>
        <v/>
      </c>
      <c r="AC19" s="74" t="str">
        <f t="shared" si="5"/>
        <v/>
      </c>
    </row>
    <row r="20" spans="1:29" ht="24.95" customHeight="1" x14ac:dyDescent="0.25">
      <c r="A20" s="73"/>
      <c r="B20" s="31"/>
      <c r="C20" s="6"/>
      <c r="D20" s="6"/>
      <c r="E20" s="6"/>
      <c r="F20" s="35"/>
      <c r="G20" s="31"/>
      <c r="H20" s="6"/>
      <c r="I20" s="31"/>
      <c r="J20" s="31"/>
      <c r="K20" s="26"/>
      <c r="L20" s="26"/>
      <c r="M20" s="6" t="str" cm="1">
        <f t="array" ref="M20">IF(K20="","",SUMPRODUCT(('TARIFS 2 SAISONS'!$A$2:$A$367&gt;=K20)*('TARIFS 2 SAISONS'!$A$2:$A$367&lt;=L20)*('TARIFS 2 SAISONS'!$C$2:$C$367="Haute")*1))</f>
        <v/>
      </c>
      <c r="N20" s="6" t="str">
        <f t="shared" si="2"/>
        <v/>
      </c>
      <c r="O20" s="23" t="str">
        <f t="shared" si="0"/>
        <v/>
      </c>
      <c r="P20" s="23" t="str">
        <f>IF(L20="","",N20*$P$5)</f>
        <v/>
      </c>
      <c r="Q20" s="23" t="str">
        <f>IF(L20="","",IF(M20+N20&gt;=16,(O20+P20)*-Q19,0))</f>
        <v/>
      </c>
      <c r="R20" s="5"/>
      <c r="S20" s="23" t="str">
        <f>IF(L20="","",SUM(O20:R20))</f>
        <v/>
      </c>
      <c r="T20" s="26"/>
      <c r="U20" s="26"/>
      <c r="V20" s="23" t="str">
        <f t="shared" si="1"/>
        <v/>
      </c>
      <c r="W20" s="26" t="str">
        <f t="shared" si="3"/>
        <v/>
      </c>
      <c r="X20" s="23" t="str">
        <f t="shared" si="4"/>
        <v/>
      </c>
      <c r="Y20" s="26" t="str">
        <f>IF(K20="","",K20-20)</f>
        <v/>
      </c>
      <c r="Z20" s="26"/>
      <c r="AA20" s="6" t="str">
        <f>IF(SUM(C20:D20)=0,"",SUM(C20:D20))</f>
        <v/>
      </c>
      <c r="AB20" s="6" t="str">
        <f>IF(SUM(M20:N20)=0,"",SUM(M20:N20))</f>
        <v/>
      </c>
      <c r="AC20" s="74" t="str">
        <f t="shared" si="5"/>
        <v/>
      </c>
    </row>
    <row r="21" spans="1:29" ht="24.95" customHeight="1" x14ac:dyDescent="0.25">
      <c r="A21" s="73"/>
      <c r="B21" s="31"/>
      <c r="C21" s="6"/>
      <c r="D21" s="6"/>
      <c r="E21" s="6"/>
      <c r="F21" s="35"/>
      <c r="G21" s="31"/>
      <c r="H21" s="6"/>
      <c r="I21" s="31"/>
      <c r="J21" s="31"/>
      <c r="K21" s="26"/>
      <c r="L21" s="26"/>
      <c r="M21" s="6" t="str" cm="1">
        <f t="array" ref="M21">IF(K21="","",SUMPRODUCT(('TARIFS 2 SAISONS'!$A$2:$A$367&gt;=K21)*('TARIFS 2 SAISONS'!$A$2:$A$367&lt;=L21)*('TARIFS 2 SAISONS'!$C$2:$C$367="Haute")*1))</f>
        <v/>
      </c>
      <c r="N21" s="6" t="str">
        <f t="shared" si="2"/>
        <v/>
      </c>
      <c r="O21" s="23" t="str">
        <f t="shared" si="0"/>
        <v/>
      </c>
      <c r="P21" s="23" t="str">
        <f>IF(L21="","",N21*$P$5)</f>
        <v/>
      </c>
      <c r="Q21" s="23" t="str">
        <f>IF(L21="","",IF(M21+N21&gt;=16,(O21+P21)*-Q20,0))</f>
        <v/>
      </c>
      <c r="R21" s="5"/>
      <c r="S21" s="23" t="str">
        <f>IF(L21="","",SUM(O21:R21))</f>
        <v/>
      </c>
      <c r="T21" s="26"/>
      <c r="U21" s="26"/>
      <c r="V21" s="23" t="str">
        <f t="shared" si="1"/>
        <v/>
      </c>
      <c r="W21" s="26" t="str">
        <f t="shared" si="3"/>
        <v/>
      </c>
      <c r="X21" s="23" t="str">
        <f t="shared" si="4"/>
        <v/>
      </c>
      <c r="Y21" s="26" t="str">
        <f>IF(K21="","",K21-20)</f>
        <v/>
      </c>
      <c r="Z21" s="26"/>
      <c r="AA21" s="6" t="str">
        <f>IF(SUM(C21:D21)=0,"",SUM(C21:D21))</f>
        <v/>
      </c>
      <c r="AB21" s="6" t="str">
        <f>IF(SUM(M21:N21)=0,"",SUM(M21:N21))</f>
        <v/>
      </c>
      <c r="AC21" s="74" t="str">
        <f t="shared" si="5"/>
        <v/>
      </c>
    </row>
    <row r="22" spans="1:29" ht="24.95" customHeight="1" x14ac:dyDescent="0.25">
      <c r="A22" s="73"/>
      <c r="B22" s="31"/>
      <c r="C22" s="6"/>
      <c r="D22" s="6"/>
      <c r="E22" s="6"/>
      <c r="F22" s="35"/>
      <c r="G22" s="31"/>
      <c r="H22" s="6"/>
      <c r="I22" s="31"/>
      <c r="J22" s="31"/>
      <c r="K22" s="26"/>
      <c r="L22" s="26"/>
      <c r="M22" s="6" t="str" cm="1">
        <f t="array" ref="M22">IF(K22="","",SUMPRODUCT(('TARIFS 2 SAISONS'!$A$2:$A$367&gt;=K22)*('TARIFS 2 SAISONS'!$A$2:$A$367&lt;=L22)*('TARIFS 2 SAISONS'!$C$2:$C$367="Haute")*1))</f>
        <v/>
      </c>
      <c r="N22" s="6" t="str">
        <f t="shared" si="2"/>
        <v/>
      </c>
      <c r="O22" s="23" t="str">
        <f t="shared" si="0"/>
        <v/>
      </c>
      <c r="P22" s="23" t="str">
        <f>IF(L22="","",N22*$P$5)</f>
        <v/>
      </c>
      <c r="Q22" s="23" t="str">
        <f>IF(L22="","",IF(M22+N22&gt;=16,(O22+P22)*-Q21,0))</f>
        <v/>
      </c>
      <c r="R22" s="5"/>
      <c r="S22" s="23" t="str">
        <f>IF(L22="","",SUM(O22:R22))</f>
        <v/>
      </c>
      <c r="T22" s="26"/>
      <c r="U22" s="26"/>
      <c r="V22" s="23" t="str">
        <f t="shared" si="1"/>
        <v/>
      </c>
      <c r="W22" s="26" t="str">
        <f t="shared" si="3"/>
        <v/>
      </c>
      <c r="X22" s="23" t="str">
        <f t="shared" si="4"/>
        <v/>
      </c>
      <c r="Y22" s="26" t="str">
        <f>IF(K22="","",K22-20)</f>
        <v/>
      </c>
      <c r="Z22" s="26"/>
      <c r="AA22" s="6" t="str">
        <f>IF(SUM(C22:D22)=0,"",SUM(C22:D22))</f>
        <v/>
      </c>
      <c r="AB22" s="6" t="str">
        <f>IF(SUM(M22:N22)=0,"",SUM(M22:N22))</f>
        <v/>
      </c>
      <c r="AC22" s="74" t="str">
        <f t="shared" si="5"/>
        <v/>
      </c>
    </row>
    <row r="23" spans="1:29" ht="24.95" customHeight="1" x14ac:dyDescent="0.25">
      <c r="A23" s="73"/>
      <c r="B23" s="31"/>
      <c r="C23" s="6"/>
      <c r="D23" s="6"/>
      <c r="E23" s="6"/>
      <c r="F23" s="35"/>
      <c r="G23" s="31"/>
      <c r="H23" s="6"/>
      <c r="I23" s="31"/>
      <c r="J23" s="31"/>
      <c r="K23" s="26"/>
      <c r="L23" s="26"/>
      <c r="M23" s="6" t="str" cm="1">
        <f t="array" ref="M23">IF(K23="","",SUMPRODUCT(('TARIFS 2 SAISONS'!$A$2:$A$367&gt;=K23)*('TARIFS 2 SAISONS'!$A$2:$A$367&lt;=L23)*('TARIFS 2 SAISONS'!$C$2:$C$367="Haute")*1))</f>
        <v/>
      </c>
      <c r="N23" s="6" t="str">
        <f t="shared" si="2"/>
        <v/>
      </c>
      <c r="O23" s="23" t="str">
        <f t="shared" si="0"/>
        <v/>
      </c>
      <c r="P23" s="23" t="str">
        <f>IF(L23="","",N23*$P$5)</f>
        <v/>
      </c>
      <c r="Q23" s="23" t="str">
        <f>IF(L23="","",IF(M23+N23&gt;=16,(O23+P23)*-Q22,0))</f>
        <v/>
      </c>
      <c r="R23" s="5"/>
      <c r="S23" s="23" t="str">
        <f>IF(L23="","",SUM(O23:R23))</f>
        <v/>
      </c>
      <c r="T23" s="26"/>
      <c r="U23" s="26"/>
      <c r="V23" s="23" t="str">
        <f t="shared" si="1"/>
        <v/>
      </c>
      <c r="W23" s="26" t="str">
        <f t="shared" si="3"/>
        <v/>
      </c>
      <c r="X23" s="23" t="str">
        <f t="shared" si="4"/>
        <v/>
      </c>
      <c r="Y23" s="26" t="str">
        <f>IF(K23="","",K23-20)</f>
        <v/>
      </c>
      <c r="Z23" s="26"/>
      <c r="AA23" s="6" t="str">
        <f>IF(SUM(C23:D23)=0,"",SUM(C23:D23))</f>
        <v/>
      </c>
      <c r="AB23" s="6" t="str">
        <f>IF(SUM(M23:N23)=0,"",SUM(M23:N23))</f>
        <v/>
      </c>
      <c r="AC23" s="74" t="str">
        <f t="shared" si="5"/>
        <v/>
      </c>
    </row>
    <row r="24" spans="1:29" ht="24.95" customHeight="1" x14ac:dyDescent="0.25">
      <c r="A24" s="73"/>
      <c r="B24" s="31"/>
      <c r="C24" s="6"/>
      <c r="D24" s="6"/>
      <c r="E24" s="6"/>
      <c r="F24" s="35"/>
      <c r="G24" s="31"/>
      <c r="H24" s="6"/>
      <c r="I24" s="31"/>
      <c r="J24" s="31"/>
      <c r="K24" s="26"/>
      <c r="L24" s="26"/>
      <c r="M24" s="6" t="str" cm="1">
        <f t="array" ref="M24">IF(K24="","",SUMPRODUCT(('TARIFS 2 SAISONS'!$A$2:$A$367&gt;=K24)*('TARIFS 2 SAISONS'!$A$2:$A$367&lt;=L24)*('TARIFS 2 SAISONS'!$C$2:$C$367="Haute")*1))</f>
        <v/>
      </c>
      <c r="N24" s="6" t="str">
        <f t="shared" si="2"/>
        <v/>
      </c>
      <c r="O24" s="23" t="str">
        <f t="shared" si="0"/>
        <v/>
      </c>
      <c r="P24" s="23" t="str">
        <f>IF(L24="","",N24*$P$5)</f>
        <v/>
      </c>
      <c r="Q24" s="23" t="str">
        <f>IF(L24="","",IF(M24+N24&gt;=16,(O24+P24)*-Q23,0))</f>
        <v/>
      </c>
      <c r="R24" s="5"/>
      <c r="S24" s="23" t="str">
        <f>IF(L24="","",SUM(O24:R24))</f>
        <v/>
      </c>
      <c r="T24" s="26"/>
      <c r="U24" s="26"/>
      <c r="V24" s="23" t="str">
        <f t="shared" si="1"/>
        <v/>
      </c>
      <c r="W24" s="26" t="str">
        <f t="shared" si="3"/>
        <v/>
      </c>
      <c r="X24" s="23" t="str">
        <f t="shared" si="4"/>
        <v/>
      </c>
      <c r="Y24" s="26" t="str">
        <f>IF(K24="","",K24-20)</f>
        <v/>
      </c>
      <c r="Z24" s="26"/>
      <c r="AA24" s="6" t="str">
        <f>IF(SUM(C24:D24)=0,"",SUM(C24:D24))</f>
        <v/>
      </c>
      <c r="AB24" s="6" t="str">
        <f>IF(SUM(M24:N24)=0,"",SUM(M24:N24))</f>
        <v/>
      </c>
      <c r="AC24" s="74" t="str">
        <f t="shared" si="5"/>
        <v/>
      </c>
    </row>
    <row r="25" spans="1:29" ht="24.95" customHeight="1" x14ac:dyDescent="0.25">
      <c r="A25" s="73"/>
      <c r="B25" s="31"/>
      <c r="C25" s="6"/>
      <c r="D25" s="6"/>
      <c r="E25" s="6"/>
      <c r="F25" s="35"/>
      <c r="G25" s="31"/>
      <c r="H25" s="6"/>
      <c r="I25" s="31"/>
      <c r="J25" s="31"/>
      <c r="K25" s="26"/>
      <c r="L25" s="26"/>
      <c r="M25" s="6" t="str" cm="1">
        <f t="array" ref="M25">IF(K25="","",SUMPRODUCT(('TARIFS 2 SAISONS'!$A$2:$A$367&gt;=K25)*('TARIFS 2 SAISONS'!$A$2:$A$367&lt;=L25)*('TARIFS 2 SAISONS'!$C$2:$C$367="Haute")*1))</f>
        <v/>
      </c>
      <c r="N25" s="6" t="str">
        <f t="shared" si="2"/>
        <v/>
      </c>
      <c r="O25" s="23" t="str">
        <f t="shared" si="0"/>
        <v/>
      </c>
      <c r="P25" s="23" t="str">
        <f>IF(L25="","",N25*$P$5)</f>
        <v/>
      </c>
      <c r="Q25" s="23" t="str">
        <f>IF(L25="","",IF(M25+N25&gt;=16,(O25+P25)*-Q24,0))</f>
        <v/>
      </c>
      <c r="R25" s="5"/>
      <c r="S25" s="23" t="str">
        <f>IF(L25="","",SUM(O25:R25))</f>
        <v/>
      </c>
      <c r="T25" s="26"/>
      <c r="U25" s="26"/>
      <c r="V25" s="23" t="str">
        <f t="shared" si="1"/>
        <v/>
      </c>
      <c r="W25" s="26" t="str">
        <f t="shared" si="3"/>
        <v/>
      </c>
      <c r="X25" s="23" t="str">
        <f t="shared" si="4"/>
        <v/>
      </c>
      <c r="Y25" s="26" t="str">
        <f>IF(K25="","",K25-20)</f>
        <v/>
      </c>
      <c r="Z25" s="26"/>
      <c r="AA25" s="6" t="str">
        <f>IF(SUM(C25:D25)=0,"",SUM(C25:D25))</f>
        <v/>
      </c>
      <c r="AB25" s="6" t="str">
        <f>IF(SUM(M25:N25)=0,"",SUM(M25:N25))</f>
        <v/>
      </c>
      <c r="AC25" s="74" t="str">
        <f t="shared" si="5"/>
        <v/>
      </c>
    </row>
    <row r="26" spans="1:29" ht="24.95" customHeight="1" x14ac:dyDescent="0.25">
      <c r="A26" s="73"/>
      <c r="B26" s="31"/>
      <c r="C26" s="6"/>
      <c r="D26" s="6"/>
      <c r="E26" s="6"/>
      <c r="F26" s="35"/>
      <c r="G26" s="31"/>
      <c r="H26" s="6"/>
      <c r="I26" s="31"/>
      <c r="J26" s="31"/>
      <c r="K26" s="26"/>
      <c r="L26" s="26"/>
      <c r="M26" s="6" t="str" cm="1">
        <f t="array" ref="M26">IF(K26="","",SUMPRODUCT(('TARIFS 2 SAISONS'!$A$2:$A$367&gt;=K26)*('TARIFS 2 SAISONS'!$A$2:$A$367&lt;=L26)*('TARIFS 2 SAISONS'!$C$2:$C$367="Haute")*1))</f>
        <v/>
      </c>
      <c r="N26" s="6" t="str">
        <f t="shared" si="2"/>
        <v/>
      </c>
      <c r="O26" s="23" t="str">
        <f t="shared" si="0"/>
        <v/>
      </c>
      <c r="P26" s="23" t="str">
        <f>IF(L26="","",N26*$P$5)</f>
        <v/>
      </c>
      <c r="Q26" s="23" t="str">
        <f>IF(L26="","",IF(M26+N26&gt;=16,(O26+P26)*-Q25,0))</f>
        <v/>
      </c>
      <c r="R26" s="5"/>
      <c r="S26" s="23" t="str">
        <f>IF(L26="","",SUM(O26:R26))</f>
        <v/>
      </c>
      <c r="T26" s="26"/>
      <c r="U26" s="26"/>
      <c r="V26" s="23" t="str">
        <f t="shared" si="1"/>
        <v/>
      </c>
      <c r="W26" s="26" t="str">
        <f t="shared" si="3"/>
        <v/>
      </c>
      <c r="X26" s="23" t="str">
        <f t="shared" si="4"/>
        <v/>
      </c>
      <c r="Y26" s="26" t="str">
        <f>IF(K26="","",K26-20)</f>
        <v/>
      </c>
      <c r="Z26" s="26"/>
      <c r="AA26" s="6" t="str">
        <f>IF(SUM(C26:D26)=0,"",SUM(C26:D26))</f>
        <v/>
      </c>
      <c r="AB26" s="6" t="str">
        <f>IF(SUM(M26:N26)=0,"",SUM(M26:N26))</f>
        <v/>
      </c>
      <c r="AC26" s="74" t="str">
        <f t="shared" si="5"/>
        <v/>
      </c>
    </row>
    <row r="27" spans="1:29" ht="24.95" customHeight="1" x14ac:dyDescent="0.25">
      <c r="A27" s="73"/>
      <c r="B27" s="31"/>
      <c r="C27" s="6"/>
      <c r="D27" s="6"/>
      <c r="E27" s="6"/>
      <c r="F27" s="35"/>
      <c r="G27" s="31"/>
      <c r="H27" s="6"/>
      <c r="I27" s="31"/>
      <c r="J27" s="31"/>
      <c r="K27" s="26"/>
      <c r="L27" s="26"/>
      <c r="M27" s="6" t="str" cm="1">
        <f t="array" ref="M27">IF(K27="","",SUMPRODUCT(('TARIFS 2 SAISONS'!$A$2:$A$367&gt;=K27)*('TARIFS 2 SAISONS'!$A$2:$A$367&lt;=L27)*('TARIFS 2 SAISONS'!$C$2:$C$367="Haute")*1))</f>
        <v/>
      </c>
      <c r="N27" s="6" t="str">
        <f t="shared" si="2"/>
        <v/>
      </c>
      <c r="O27" s="23" t="str">
        <f t="shared" si="0"/>
        <v/>
      </c>
      <c r="P27" s="23" t="str">
        <f>IF(L27="","",N27*$P$5)</f>
        <v/>
      </c>
      <c r="Q27" s="23" t="str">
        <f>IF(L27="","",IF(M27+N27&gt;=16,(O27+P27)*-Q26,0))</f>
        <v/>
      </c>
      <c r="R27" s="5"/>
      <c r="S27" s="23" t="str">
        <f>IF(L27="","",SUM(O27:R27))</f>
        <v/>
      </c>
      <c r="T27" s="26"/>
      <c r="U27" s="26"/>
      <c r="V27" s="23" t="str">
        <f t="shared" si="1"/>
        <v/>
      </c>
      <c r="W27" s="26" t="str">
        <f t="shared" si="3"/>
        <v/>
      </c>
      <c r="X27" s="23" t="str">
        <f t="shared" si="4"/>
        <v/>
      </c>
      <c r="Y27" s="26" t="str">
        <f>IF(K27="","",K27-20)</f>
        <v/>
      </c>
      <c r="Z27" s="26"/>
      <c r="AA27" s="6" t="str">
        <f>IF(SUM(C27:D27)=0,"",SUM(C27:D27))</f>
        <v/>
      </c>
      <c r="AB27" s="6" t="str">
        <f>IF(SUM(M27:N27)=0,"",SUM(M27:N27))</f>
        <v/>
      </c>
      <c r="AC27" s="74" t="str">
        <f t="shared" si="5"/>
        <v/>
      </c>
    </row>
    <row r="28" spans="1:29" ht="24.95" customHeight="1" x14ac:dyDescent="0.25">
      <c r="A28" s="73"/>
      <c r="B28" s="31"/>
      <c r="C28" s="6"/>
      <c r="D28" s="6"/>
      <c r="E28" s="6"/>
      <c r="F28" s="35"/>
      <c r="G28" s="31"/>
      <c r="H28" s="6"/>
      <c r="I28" s="31"/>
      <c r="J28" s="31"/>
      <c r="K28" s="26"/>
      <c r="L28" s="26"/>
      <c r="M28" s="6" t="str" cm="1">
        <f t="array" ref="M28">IF(K28="","",SUMPRODUCT(('TARIFS 2 SAISONS'!$A$2:$A$367&gt;=K28)*('TARIFS 2 SAISONS'!$A$2:$A$367&lt;=L28)*('TARIFS 2 SAISONS'!$C$2:$C$367="Haute")*1))</f>
        <v/>
      </c>
      <c r="N28" s="6" t="str">
        <f t="shared" si="2"/>
        <v/>
      </c>
      <c r="O28" s="23" t="str">
        <f t="shared" si="0"/>
        <v/>
      </c>
      <c r="P28" s="23" t="str">
        <f>IF(L28="","",N28*$P$5)</f>
        <v/>
      </c>
      <c r="Q28" s="23" t="str">
        <f>IF(L28="","",IF(M28+N28&gt;=16,(O28+P28)*-Q27,0))</f>
        <v/>
      </c>
      <c r="R28" s="5"/>
      <c r="S28" s="23" t="str">
        <f>IF(L28="","",SUM(O28:R28))</f>
        <v/>
      </c>
      <c r="T28" s="26"/>
      <c r="U28" s="26"/>
      <c r="V28" s="23" t="str">
        <f t="shared" si="1"/>
        <v/>
      </c>
      <c r="W28" s="26" t="str">
        <f t="shared" si="3"/>
        <v/>
      </c>
      <c r="X28" s="23" t="str">
        <f t="shared" si="4"/>
        <v/>
      </c>
      <c r="Y28" s="26" t="str">
        <f>IF(K28="","",K28-20)</f>
        <v/>
      </c>
      <c r="Z28" s="26"/>
      <c r="AA28" s="6" t="str">
        <f>IF(SUM(C28:D28)=0,"",SUM(C28:D28))</f>
        <v/>
      </c>
      <c r="AB28" s="6" t="str">
        <f>IF(SUM(M28:N28)=0,"",SUM(M28:N28))</f>
        <v/>
      </c>
      <c r="AC28" s="74" t="str">
        <f t="shared" si="5"/>
        <v/>
      </c>
    </row>
    <row r="29" spans="1:29" ht="24.95" customHeight="1" x14ac:dyDescent="0.25">
      <c r="A29" s="73"/>
      <c r="B29" s="31"/>
      <c r="C29" s="6"/>
      <c r="D29" s="6"/>
      <c r="E29" s="6"/>
      <c r="F29" s="35"/>
      <c r="G29" s="31"/>
      <c r="H29" s="6"/>
      <c r="I29" s="31"/>
      <c r="J29" s="31"/>
      <c r="K29" s="26"/>
      <c r="L29" s="26"/>
      <c r="M29" s="6" t="str" cm="1">
        <f t="array" ref="M29">IF(K29="","",SUMPRODUCT(('TARIFS 2 SAISONS'!$A$2:$A$367&gt;=K29)*('TARIFS 2 SAISONS'!$A$2:$A$367&lt;=L29)*('TARIFS 2 SAISONS'!$C$2:$C$367="Haute")*1))</f>
        <v/>
      </c>
      <c r="N29" s="6" t="str">
        <f t="shared" si="2"/>
        <v/>
      </c>
      <c r="O29" s="23" t="str">
        <f t="shared" si="0"/>
        <v/>
      </c>
      <c r="P29" s="23" t="str">
        <f>IF(L29="","",N29*$P$5)</f>
        <v/>
      </c>
      <c r="Q29" s="23" t="str">
        <f>IF(L29="","",IF(M29+N29&gt;=16,(O29+P29)*-Q28,0))</f>
        <v/>
      </c>
      <c r="R29" s="5"/>
      <c r="S29" s="23" t="str">
        <f>IF(L29="","",SUM(O29:R29))</f>
        <v/>
      </c>
      <c r="T29" s="26"/>
      <c r="U29" s="26"/>
      <c r="V29" s="23" t="str">
        <f t="shared" si="1"/>
        <v/>
      </c>
      <c r="W29" s="26" t="str">
        <f t="shared" si="3"/>
        <v/>
      </c>
      <c r="X29" s="23" t="str">
        <f t="shared" si="4"/>
        <v/>
      </c>
      <c r="Y29" s="26" t="str">
        <f>IF(K29="","",K29-20)</f>
        <v/>
      </c>
      <c r="Z29" s="26"/>
      <c r="AA29" s="6" t="str">
        <f>IF(SUM(C29:D29)=0,"",SUM(C29:D29))</f>
        <v/>
      </c>
      <c r="AB29" s="6" t="str">
        <f>IF(SUM(M29:N29)=0,"",SUM(M29:N29))</f>
        <v/>
      </c>
      <c r="AC29" s="74" t="str">
        <f t="shared" si="5"/>
        <v/>
      </c>
    </row>
    <row r="30" spans="1:29" ht="24.95" customHeight="1" x14ac:dyDescent="0.25">
      <c r="A30" s="73"/>
      <c r="B30" s="31"/>
      <c r="C30" s="6"/>
      <c r="D30" s="6"/>
      <c r="E30" s="6"/>
      <c r="F30" s="35"/>
      <c r="G30" s="31"/>
      <c r="H30" s="6"/>
      <c r="I30" s="31"/>
      <c r="J30" s="31"/>
      <c r="K30" s="26"/>
      <c r="L30" s="26"/>
      <c r="M30" s="6" t="str" cm="1">
        <f t="array" ref="M30">IF(K30="","",SUMPRODUCT(('TARIFS 2 SAISONS'!$A$2:$A$367&gt;=K30)*('TARIFS 2 SAISONS'!$A$2:$A$367&lt;=L30)*('TARIFS 2 SAISONS'!$C$2:$C$367="Haute")*1))</f>
        <v/>
      </c>
      <c r="N30" s="6" t="str">
        <f t="shared" si="2"/>
        <v/>
      </c>
      <c r="O30" s="23" t="str">
        <f t="shared" si="0"/>
        <v/>
      </c>
      <c r="P30" s="23" t="str">
        <f>IF(L30="","",N30*$P$5)</f>
        <v/>
      </c>
      <c r="Q30" s="23" t="str">
        <f>IF(L30="","",IF(M30+N30&gt;=16,(O30+P30)*-Q29,0))</f>
        <v/>
      </c>
      <c r="R30" s="5"/>
      <c r="S30" s="23" t="str">
        <f>IF(L30="","",SUM(O30:R30))</f>
        <v/>
      </c>
      <c r="T30" s="26"/>
      <c r="U30" s="26"/>
      <c r="V30" s="23" t="str">
        <f t="shared" si="1"/>
        <v/>
      </c>
      <c r="W30" s="26" t="str">
        <f t="shared" si="3"/>
        <v/>
      </c>
      <c r="X30" s="23" t="str">
        <f t="shared" si="4"/>
        <v/>
      </c>
      <c r="Y30" s="26" t="str">
        <f>IF(K30="","",K30-20)</f>
        <v/>
      </c>
      <c r="Z30" s="26"/>
      <c r="AA30" s="6" t="str">
        <f>IF(SUM(C30:D30)=0,"",SUM(C30:D30))</f>
        <v/>
      </c>
      <c r="AB30" s="6" t="str">
        <f>IF(SUM(M30:N30)=0,"",SUM(M30:N30))</f>
        <v/>
      </c>
      <c r="AC30" s="74" t="str">
        <f t="shared" si="5"/>
        <v/>
      </c>
    </row>
    <row r="31" spans="1:29" ht="24.95" customHeight="1" x14ac:dyDescent="0.25">
      <c r="A31" s="73"/>
      <c r="B31" s="31"/>
      <c r="C31" s="6"/>
      <c r="D31" s="6"/>
      <c r="E31" s="6"/>
      <c r="F31" s="35"/>
      <c r="G31" s="31"/>
      <c r="H31" s="6"/>
      <c r="I31" s="31"/>
      <c r="J31" s="31"/>
      <c r="K31" s="26"/>
      <c r="L31" s="26"/>
      <c r="M31" s="6" t="str" cm="1">
        <f t="array" ref="M31">IF(K31="","",SUMPRODUCT(('TARIFS 2 SAISONS'!$A$2:$A$367&gt;=K31)*('TARIFS 2 SAISONS'!$A$2:$A$367&lt;=L31)*('TARIFS 2 SAISONS'!$C$2:$C$367="Haute")*1))</f>
        <v/>
      </c>
      <c r="N31" s="6" t="str">
        <f t="shared" si="2"/>
        <v/>
      </c>
      <c r="O31" s="23" t="str">
        <f t="shared" si="0"/>
        <v/>
      </c>
      <c r="P31" s="23" t="str">
        <f>IF(L31="","",N31*$P$5)</f>
        <v/>
      </c>
      <c r="Q31" s="23" t="str">
        <f>IF(L31="","",IF(M31+N31&gt;=16,(O31+P31)*-Q30,0))</f>
        <v/>
      </c>
      <c r="R31" s="5"/>
      <c r="S31" s="23" t="str">
        <f>IF(L31="","",SUM(O31:R31))</f>
        <v/>
      </c>
      <c r="T31" s="26"/>
      <c r="U31" s="26"/>
      <c r="V31" s="23" t="str">
        <f t="shared" si="1"/>
        <v/>
      </c>
      <c r="W31" s="26" t="str">
        <f t="shared" si="3"/>
        <v/>
      </c>
      <c r="X31" s="23" t="str">
        <f t="shared" si="4"/>
        <v/>
      </c>
      <c r="Y31" s="26" t="str">
        <f>IF(K31="","",K31-20)</f>
        <v/>
      </c>
      <c r="Z31" s="26"/>
      <c r="AA31" s="6" t="str">
        <f>IF(SUM(C31:D31)=0,"",SUM(C31:D31))</f>
        <v/>
      </c>
      <c r="AB31" s="6" t="str">
        <f>IF(SUM(M31:N31)=0,"",SUM(M31:N31))</f>
        <v/>
      </c>
      <c r="AC31" s="74" t="str">
        <f t="shared" si="5"/>
        <v/>
      </c>
    </row>
    <row r="32" spans="1:29" ht="24.95" customHeight="1" x14ac:dyDescent="0.25">
      <c r="A32" s="73"/>
      <c r="B32" s="31"/>
      <c r="C32" s="6"/>
      <c r="D32" s="6"/>
      <c r="E32" s="6"/>
      <c r="F32" s="35"/>
      <c r="G32" s="31"/>
      <c r="H32" s="6"/>
      <c r="I32" s="31"/>
      <c r="J32" s="31"/>
      <c r="K32" s="26"/>
      <c r="L32" s="26"/>
      <c r="M32" s="6" t="str" cm="1">
        <f t="array" ref="M32">IF(K32="","",SUMPRODUCT(('TARIFS 2 SAISONS'!$A$2:$A$367&gt;=K32)*('TARIFS 2 SAISONS'!$A$2:$A$367&lt;=L32)*('TARIFS 2 SAISONS'!$C$2:$C$367="Haute")*1))</f>
        <v/>
      </c>
      <c r="N32" s="6" t="str">
        <f t="shared" si="2"/>
        <v/>
      </c>
      <c r="O32" s="23" t="str">
        <f t="shared" si="0"/>
        <v/>
      </c>
      <c r="P32" s="23" t="str">
        <f>IF(L32="","",N32*$P$5)</f>
        <v/>
      </c>
      <c r="Q32" s="23" t="str">
        <f>IF(L32="","",IF(M32+N32&gt;=16,(O32+P32)*-Q31,0))</f>
        <v/>
      </c>
      <c r="R32" s="5"/>
      <c r="S32" s="23" t="str">
        <f>IF(L32="","",SUM(O32:R32))</f>
        <v/>
      </c>
      <c r="T32" s="26"/>
      <c r="U32" s="26"/>
      <c r="V32" s="23" t="str">
        <f t="shared" si="1"/>
        <v/>
      </c>
      <c r="W32" s="26" t="str">
        <f t="shared" si="3"/>
        <v/>
      </c>
      <c r="X32" s="23" t="str">
        <f t="shared" si="4"/>
        <v/>
      </c>
      <c r="Y32" s="26" t="str">
        <f>IF(K32="","",K32-20)</f>
        <v/>
      </c>
      <c r="Z32" s="26"/>
      <c r="AA32" s="6" t="str">
        <f>IF(SUM(C32:D32)=0,"",SUM(C32:D32))</f>
        <v/>
      </c>
      <c r="AB32" s="6" t="str">
        <f>IF(SUM(M32:N32)=0,"",SUM(M32:N32))</f>
        <v/>
      </c>
      <c r="AC32" s="74" t="str">
        <f t="shared" si="5"/>
        <v/>
      </c>
    </row>
    <row r="33" spans="1:29" ht="24.95" customHeight="1" x14ac:dyDescent="0.25">
      <c r="A33" s="73"/>
      <c r="B33" s="31"/>
      <c r="C33" s="6"/>
      <c r="D33" s="6"/>
      <c r="E33" s="6"/>
      <c r="F33" s="35"/>
      <c r="G33" s="31"/>
      <c r="H33" s="6"/>
      <c r="I33" s="31"/>
      <c r="J33" s="31"/>
      <c r="K33" s="26"/>
      <c r="L33" s="26"/>
      <c r="M33" s="6" t="str" cm="1">
        <f t="array" ref="M33">IF(K33="","",SUMPRODUCT(('TARIFS 2 SAISONS'!$A$2:$A$367&gt;=K33)*('TARIFS 2 SAISONS'!$A$2:$A$367&lt;=L33)*('TARIFS 2 SAISONS'!$C$2:$C$367="Haute")*1))</f>
        <v/>
      </c>
      <c r="N33" s="6" t="str">
        <f t="shared" si="2"/>
        <v/>
      </c>
      <c r="O33" s="23" t="str">
        <f t="shared" si="0"/>
        <v/>
      </c>
      <c r="P33" s="23" t="str">
        <f>IF(L33="","",N33*$P$5)</f>
        <v/>
      </c>
      <c r="Q33" s="23" t="str">
        <f>IF(L33="","",IF(M33+N33&gt;=16,(O33+P33)*-Q32,0))</f>
        <v/>
      </c>
      <c r="R33" s="5"/>
      <c r="S33" s="23" t="str">
        <f>IF(L33="","",SUM(O33:R33))</f>
        <v/>
      </c>
      <c r="T33" s="26"/>
      <c r="U33" s="26"/>
      <c r="V33" s="23" t="str">
        <f t="shared" si="1"/>
        <v/>
      </c>
      <c r="W33" s="26" t="str">
        <f t="shared" si="3"/>
        <v/>
      </c>
      <c r="X33" s="23" t="str">
        <f t="shared" si="4"/>
        <v/>
      </c>
      <c r="Y33" s="26" t="str">
        <f>IF(K33="","",K33-20)</f>
        <v/>
      </c>
      <c r="Z33" s="26"/>
      <c r="AA33" s="6" t="str">
        <f>IF(SUM(C33:D33)=0,"",SUM(C33:D33))</f>
        <v/>
      </c>
      <c r="AB33" s="6" t="str">
        <f>IF(SUM(M33:N33)=0,"",SUM(M33:N33))</f>
        <v/>
      </c>
      <c r="AC33" s="74" t="str">
        <f t="shared" si="5"/>
        <v/>
      </c>
    </row>
    <row r="34" spans="1:29" ht="24.95" customHeight="1" x14ac:dyDescent="0.25">
      <c r="A34" s="73"/>
      <c r="B34" s="31"/>
      <c r="C34" s="6"/>
      <c r="D34" s="6"/>
      <c r="E34" s="6"/>
      <c r="F34" s="35"/>
      <c r="G34" s="31"/>
      <c r="H34" s="6"/>
      <c r="I34" s="31"/>
      <c r="J34" s="31"/>
      <c r="K34" s="26"/>
      <c r="L34" s="26"/>
      <c r="M34" s="6" t="str" cm="1">
        <f t="array" ref="M34">IF(K34="","",SUMPRODUCT(('TARIFS 2 SAISONS'!$A$2:$A$367&gt;=K34)*('TARIFS 2 SAISONS'!$A$2:$A$367&lt;=L34)*('TARIFS 2 SAISONS'!$C$2:$C$367="Haute")*1))</f>
        <v/>
      </c>
      <c r="N34" s="6" t="str">
        <f t="shared" si="2"/>
        <v/>
      </c>
      <c r="O34" s="23" t="str">
        <f t="shared" si="0"/>
        <v/>
      </c>
      <c r="P34" s="23" t="str">
        <f>IF(L34="","",N34*$P$5)</f>
        <v/>
      </c>
      <c r="Q34" s="23" t="str">
        <f>IF(L34="","",IF(M34+N34&gt;=16,(O34+P34)*-Q33,0))</f>
        <v/>
      </c>
      <c r="R34" s="5"/>
      <c r="S34" s="23" t="str">
        <f>IF(L34="","",SUM(O34:R34))</f>
        <v/>
      </c>
      <c r="T34" s="26"/>
      <c r="U34" s="26"/>
      <c r="V34" s="23" t="str">
        <f t="shared" si="1"/>
        <v/>
      </c>
      <c r="W34" s="26" t="str">
        <f t="shared" si="3"/>
        <v/>
      </c>
      <c r="X34" s="23" t="str">
        <f t="shared" si="4"/>
        <v/>
      </c>
      <c r="Y34" s="26" t="str">
        <f>IF(K34="","",K34-20)</f>
        <v/>
      </c>
      <c r="Z34" s="26"/>
      <c r="AA34" s="6" t="str">
        <f>IF(SUM(C34:D34)=0,"",SUM(C34:D34))</f>
        <v/>
      </c>
      <c r="AB34" s="6" t="str">
        <f>IF(SUM(M34:N34)=0,"",SUM(M34:N34))</f>
        <v/>
      </c>
      <c r="AC34" s="74" t="str">
        <f t="shared" si="5"/>
        <v/>
      </c>
    </row>
    <row r="35" spans="1:29" ht="24.95" customHeight="1" x14ac:dyDescent="0.25">
      <c r="A35" s="73"/>
      <c r="B35" s="31"/>
      <c r="C35" s="6"/>
      <c r="D35" s="6"/>
      <c r="E35" s="6"/>
      <c r="F35" s="35"/>
      <c r="G35" s="31"/>
      <c r="H35" s="6"/>
      <c r="I35" s="31"/>
      <c r="J35" s="31"/>
      <c r="K35" s="26"/>
      <c r="L35" s="26"/>
      <c r="M35" s="6" t="str" cm="1">
        <f t="array" ref="M35">IF(K35="","",SUMPRODUCT(('TARIFS 2 SAISONS'!$A$2:$A$367&gt;=K35)*('TARIFS 2 SAISONS'!$A$2:$A$367&lt;=L35)*('TARIFS 2 SAISONS'!$C$2:$C$367="Haute")*1))</f>
        <v/>
      </c>
      <c r="N35" s="6" t="str">
        <f t="shared" si="2"/>
        <v/>
      </c>
      <c r="O35" s="23" t="str">
        <f t="shared" si="0"/>
        <v/>
      </c>
      <c r="P35" s="23" t="str">
        <f>IF(L35="","",N35*$P$5)</f>
        <v/>
      </c>
      <c r="Q35" s="23" t="str">
        <f>IF(L35="","",IF(M35+N35&gt;=16,(O35+P35)*-Q34,0))</f>
        <v/>
      </c>
      <c r="R35" s="5"/>
      <c r="S35" s="23" t="str">
        <f>IF(L35="","",SUM(O35:R35))</f>
        <v/>
      </c>
      <c r="T35" s="26"/>
      <c r="U35" s="26"/>
      <c r="V35" s="23" t="str">
        <f t="shared" si="1"/>
        <v/>
      </c>
      <c r="W35" s="26" t="str">
        <f t="shared" si="3"/>
        <v/>
      </c>
      <c r="X35" s="23" t="str">
        <f t="shared" si="4"/>
        <v/>
      </c>
      <c r="Y35" s="26" t="str">
        <f>IF(K35="","",K35-20)</f>
        <v/>
      </c>
      <c r="Z35" s="26"/>
      <c r="AA35" s="6" t="str">
        <f>IF(SUM(C35:D35)=0,"",SUM(C35:D35))</f>
        <v/>
      </c>
      <c r="AB35" s="6" t="str">
        <f>IF(SUM(M35:N35)=0,"",SUM(M35:N35))</f>
        <v/>
      </c>
      <c r="AC35" s="74" t="str">
        <f t="shared" si="5"/>
        <v/>
      </c>
    </row>
    <row r="36" spans="1:29" ht="24.95" customHeight="1" x14ac:dyDescent="0.25">
      <c r="A36" s="73"/>
      <c r="B36" s="31"/>
      <c r="C36" s="6"/>
      <c r="D36" s="6"/>
      <c r="E36" s="6"/>
      <c r="F36" s="35"/>
      <c r="G36" s="31"/>
      <c r="H36" s="6"/>
      <c r="I36" s="31"/>
      <c r="J36" s="31"/>
      <c r="K36" s="26"/>
      <c r="L36" s="26"/>
      <c r="M36" s="6" t="str" cm="1">
        <f t="array" ref="M36">IF(K36="","",SUMPRODUCT(('TARIFS 2 SAISONS'!$A$2:$A$367&gt;=K36)*('TARIFS 2 SAISONS'!$A$2:$A$367&lt;=L36)*('TARIFS 2 SAISONS'!$C$2:$C$367="Haute")*1))</f>
        <v/>
      </c>
      <c r="N36" s="6" t="str">
        <f t="shared" si="2"/>
        <v/>
      </c>
      <c r="O36" s="23" t="str">
        <f t="shared" si="0"/>
        <v/>
      </c>
      <c r="P36" s="23" t="str">
        <f>IF(L36="","",N36*$P$5)</f>
        <v/>
      </c>
      <c r="Q36" s="23" t="str">
        <f>IF(L36="","",IF(M36+N36&gt;=16,(O36+P36)*-Q35,0))</f>
        <v/>
      </c>
      <c r="R36" s="5"/>
      <c r="S36" s="23" t="str">
        <f>IF(L36="","",SUM(O36:R36))</f>
        <v/>
      </c>
      <c r="T36" s="26"/>
      <c r="U36" s="26"/>
      <c r="V36" s="23" t="str">
        <f t="shared" si="1"/>
        <v/>
      </c>
      <c r="W36" s="26" t="str">
        <f t="shared" si="3"/>
        <v/>
      </c>
      <c r="X36" s="23" t="str">
        <f t="shared" si="4"/>
        <v/>
      </c>
      <c r="Y36" s="26" t="str">
        <f>IF(K36="","",K36-20)</f>
        <v/>
      </c>
      <c r="Z36" s="26"/>
      <c r="AA36" s="6" t="str">
        <f>IF(SUM(C36:D36)=0,"",SUM(C36:D36))</f>
        <v/>
      </c>
      <c r="AB36" s="6" t="str">
        <f>IF(SUM(M36:N36)=0,"",SUM(M36:N36))</f>
        <v/>
      </c>
      <c r="AC36" s="74" t="str">
        <f t="shared" si="5"/>
        <v/>
      </c>
    </row>
    <row r="37" spans="1:29" ht="24.95" customHeight="1" x14ac:dyDescent="0.25">
      <c r="A37" s="73"/>
      <c r="B37" s="31"/>
      <c r="C37" s="6"/>
      <c r="D37" s="6"/>
      <c r="E37" s="6"/>
      <c r="F37" s="35"/>
      <c r="G37" s="31"/>
      <c r="H37" s="6"/>
      <c r="I37" s="31"/>
      <c r="J37" s="31"/>
      <c r="K37" s="26"/>
      <c r="L37" s="26"/>
      <c r="M37" s="6" t="str" cm="1">
        <f t="array" ref="M37">IF(K37="","",SUMPRODUCT(('TARIFS 2 SAISONS'!$A$2:$A$367&gt;=K37)*('TARIFS 2 SAISONS'!$A$2:$A$367&lt;=L37)*('TARIFS 2 SAISONS'!$C$2:$C$367="Haute")*1))</f>
        <v/>
      </c>
      <c r="N37" s="6" t="str">
        <f t="shared" si="2"/>
        <v/>
      </c>
      <c r="O37" s="23" t="str">
        <f t="shared" si="0"/>
        <v/>
      </c>
      <c r="P37" s="23" t="str">
        <f>IF(L37="","",N37*$P$5)</f>
        <v/>
      </c>
      <c r="Q37" s="23" t="str">
        <f>IF(L37="","",IF(M37+N37&gt;=16,(O37+P37)*-Q36,0))</f>
        <v/>
      </c>
      <c r="R37" s="5"/>
      <c r="S37" s="23" t="str">
        <f>IF(L37="","",SUM(O37:R37))</f>
        <v/>
      </c>
      <c r="T37" s="26"/>
      <c r="U37" s="26"/>
      <c r="V37" s="23" t="str">
        <f t="shared" si="1"/>
        <v/>
      </c>
      <c r="W37" s="26" t="str">
        <f t="shared" si="3"/>
        <v/>
      </c>
      <c r="X37" s="23" t="str">
        <f t="shared" si="4"/>
        <v/>
      </c>
      <c r="Y37" s="26" t="str">
        <f>IF(K37="","",K37-20)</f>
        <v/>
      </c>
      <c r="Z37" s="26"/>
      <c r="AA37" s="6" t="str">
        <f>IF(SUM(C37:D37)=0,"",SUM(C37:D37))</f>
        <v/>
      </c>
      <c r="AB37" s="6" t="str">
        <f>IF(SUM(M37:N37)=0,"",SUM(M37:N37))</f>
        <v/>
      </c>
      <c r="AC37" s="74" t="str">
        <f t="shared" si="5"/>
        <v/>
      </c>
    </row>
    <row r="38" spans="1:29" ht="24.95" customHeight="1" x14ac:dyDescent="0.25">
      <c r="A38" s="73"/>
      <c r="B38" s="31"/>
      <c r="C38" s="6"/>
      <c r="D38" s="6"/>
      <c r="E38" s="6"/>
      <c r="F38" s="35"/>
      <c r="G38" s="31"/>
      <c r="H38" s="6"/>
      <c r="I38" s="31"/>
      <c r="J38" s="31"/>
      <c r="K38" s="26"/>
      <c r="L38" s="26"/>
      <c r="M38" s="6" t="str" cm="1">
        <f t="array" ref="M38">IF(K38="","",SUMPRODUCT(('TARIFS 2 SAISONS'!$A$2:$A$367&gt;=K38)*('TARIFS 2 SAISONS'!$A$2:$A$367&lt;=L38)*('TARIFS 2 SAISONS'!$C$2:$C$367="Haute")*1))</f>
        <v/>
      </c>
      <c r="N38" s="6" t="str">
        <f t="shared" si="2"/>
        <v/>
      </c>
      <c r="O38" s="23" t="str">
        <f t="shared" ref="O38:O58" si="6">IF(L38="","",M38*$O$5)</f>
        <v/>
      </c>
      <c r="P38" s="23" t="str">
        <f>IF(L38="","",N38*$P$5)</f>
        <v/>
      </c>
      <c r="Q38" s="23" t="str">
        <f>IF(L38="","",IF(M38+N38&gt;=16,(O38+P38)*-Q37,0))</f>
        <v/>
      </c>
      <c r="R38" s="5"/>
      <c r="S38" s="23" t="str">
        <f>IF(L38="","",SUM(O38:R38))</f>
        <v/>
      </c>
      <c r="T38" s="26"/>
      <c r="U38" s="26"/>
      <c r="V38" s="23" t="str">
        <f t="shared" ref="V38:V58" si="7">IF(S38="","",S38*$V$5)</f>
        <v/>
      </c>
      <c r="W38" s="26" t="str">
        <f t="shared" si="3"/>
        <v/>
      </c>
      <c r="X38" s="23" t="str">
        <f t="shared" si="4"/>
        <v/>
      </c>
      <c r="Y38" s="26" t="str">
        <f>IF(K38="","",K38-20)</f>
        <v/>
      </c>
      <c r="Z38" s="26"/>
      <c r="AA38" s="6" t="str">
        <f>IF(SUM(C38:D38)=0,"",SUM(C38:D38))</f>
        <v/>
      </c>
      <c r="AB38" s="6" t="str">
        <f>IF(SUM(M38:N38)=0,"",SUM(M38:N38))</f>
        <v/>
      </c>
      <c r="AC38" s="74" t="str">
        <f t="shared" si="5"/>
        <v/>
      </c>
    </row>
    <row r="39" spans="1:29" ht="24.95" customHeight="1" x14ac:dyDescent="0.25">
      <c r="A39" s="73"/>
      <c r="B39" s="31"/>
      <c r="C39" s="6"/>
      <c r="D39" s="6"/>
      <c r="E39" s="6"/>
      <c r="F39" s="35"/>
      <c r="G39" s="31"/>
      <c r="H39" s="6"/>
      <c r="I39" s="31"/>
      <c r="J39" s="31"/>
      <c r="K39" s="26"/>
      <c r="L39" s="26"/>
      <c r="M39" s="6" t="str" cm="1">
        <f t="array" ref="M39">IF(K39="","",SUMPRODUCT(('TARIFS 2 SAISONS'!$A$2:$A$367&gt;=K39)*('TARIFS 2 SAISONS'!$A$2:$A$367&lt;=L39)*('TARIFS 2 SAISONS'!$C$2:$C$367="Haute")*1))</f>
        <v/>
      </c>
      <c r="N39" s="6" t="str">
        <f t="shared" si="2"/>
        <v/>
      </c>
      <c r="O39" s="23" t="str">
        <f t="shared" si="6"/>
        <v/>
      </c>
      <c r="P39" s="23" t="str">
        <f>IF(L39="","",N39*$P$5)</f>
        <v/>
      </c>
      <c r="Q39" s="23" t="str">
        <f>IF(L39="","",IF(M39+N39&gt;=16,(O39+P39)*-Q38,0))</f>
        <v/>
      </c>
      <c r="R39" s="5"/>
      <c r="S39" s="23" t="str">
        <f>IF(L39="","",SUM(O39:R39))</f>
        <v/>
      </c>
      <c r="T39" s="26"/>
      <c r="U39" s="26"/>
      <c r="V39" s="23" t="str">
        <f t="shared" si="7"/>
        <v/>
      </c>
      <c r="W39" s="26" t="str">
        <f t="shared" si="3"/>
        <v/>
      </c>
      <c r="X39" s="23" t="str">
        <f t="shared" si="4"/>
        <v/>
      </c>
      <c r="Y39" s="26" t="str">
        <f>IF(K39="","",K39-20)</f>
        <v/>
      </c>
      <c r="Z39" s="26"/>
      <c r="AA39" s="6" t="str">
        <f>IF(SUM(C39:D39)=0,"",SUM(C39:D39))</f>
        <v/>
      </c>
      <c r="AB39" s="6" t="str">
        <f>IF(SUM(M39:N39)=0,"",SUM(M39:N39))</f>
        <v/>
      </c>
      <c r="AC39" s="74" t="str">
        <f t="shared" si="5"/>
        <v/>
      </c>
    </row>
    <row r="40" spans="1:29" ht="24.95" customHeight="1" x14ac:dyDescent="0.25">
      <c r="A40" s="73"/>
      <c r="B40" s="31"/>
      <c r="C40" s="6"/>
      <c r="D40" s="6"/>
      <c r="E40" s="6"/>
      <c r="F40" s="35"/>
      <c r="G40" s="31"/>
      <c r="H40" s="6"/>
      <c r="I40" s="31"/>
      <c r="J40" s="31"/>
      <c r="K40" s="26"/>
      <c r="L40" s="26"/>
      <c r="M40" s="6" t="str" cm="1">
        <f t="array" ref="M40">IF(K40="","",SUMPRODUCT(('TARIFS 2 SAISONS'!$A$2:$A$367&gt;=K40)*('TARIFS 2 SAISONS'!$A$2:$A$367&lt;=L40)*('TARIFS 2 SAISONS'!$C$2:$C$367="Haute")*1))</f>
        <v/>
      </c>
      <c r="N40" s="6" t="str">
        <f t="shared" si="2"/>
        <v/>
      </c>
      <c r="O40" s="23" t="str">
        <f t="shared" si="6"/>
        <v/>
      </c>
      <c r="P40" s="23" t="str">
        <f>IF(L40="","",N40*$P$5)</f>
        <v/>
      </c>
      <c r="Q40" s="23" t="str">
        <f>IF(L40="","",IF(M40+N40&gt;=16,(O40+P40)*-Q39,0))</f>
        <v/>
      </c>
      <c r="R40" s="5"/>
      <c r="S40" s="23" t="str">
        <f>IF(L40="","",SUM(O40:R40))</f>
        <v/>
      </c>
      <c r="T40" s="26"/>
      <c r="U40" s="26"/>
      <c r="V40" s="23" t="str">
        <f t="shared" si="7"/>
        <v/>
      </c>
      <c r="W40" s="26" t="str">
        <f t="shared" si="3"/>
        <v/>
      </c>
      <c r="X40" s="23" t="str">
        <f t="shared" si="4"/>
        <v/>
      </c>
      <c r="Y40" s="26" t="str">
        <f>IF(K40="","",K40-20)</f>
        <v/>
      </c>
      <c r="Z40" s="26"/>
      <c r="AA40" s="6" t="str">
        <f>IF(SUM(C40:D40)=0,"",SUM(C40:D40))</f>
        <v/>
      </c>
      <c r="AB40" s="6" t="str">
        <f>IF(SUM(M40:N40)=0,"",SUM(M40:N40))</f>
        <v/>
      </c>
      <c r="AC40" s="74" t="str">
        <f t="shared" si="5"/>
        <v/>
      </c>
    </row>
    <row r="41" spans="1:29" ht="24.95" customHeight="1" x14ac:dyDescent="0.25">
      <c r="A41" s="73"/>
      <c r="B41" s="31"/>
      <c r="C41" s="6"/>
      <c r="D41" s="6"/>
      <c r="E41" s="6"/>
      <c r="F41" s="35"/>
      <c r="G41" s="31"/>
      <c r="H41" s="6"/>
      <c r="I41" s="31"/>
      <c r="J41" s="31"/>
      <c r="K41" s="26"/>
      <c r="L41" s="26"/>
      <c r="M41" s="6" t="str" cm="1">
        <f t="array" ref="M41">IF(K41="","",SUMPRODUCT(('TARIFS 2 SAISONS'!$A$2:$A$367&gt;=K41)*('TARIFS 2 SAISONS'!$A$2:$A$367&lt;=L41)*('TARIFS 2 SAISONS'!$C$2:$C$367="Haute")*1))</f>
        <v/>
      </c>
      <c r="N41" s="6" t="str">
        <f t="shared" si="2"/>
        <v/>
      </c>
      <c r="O41" s="23" t="str">
        <f t="shared" si="6"/>
        <v/>
      </c>
      <c r="P41" s="23" t="str">
        <f>IF(L41="","",N41*$P$5)</f>
        <v/>
      </c>
      <c r="Q41" s="23" t="str">
        <f>IF(L41="","",IF(M41+N41&gt;=16,(O41+P41)*-Q40,0))</f>
        <v/>
      </c>
      <c r="R41" s="5"/>
      <c r="S41" s="23" t="str">
        <f>IF(L41="","",SUM(O41:R41))</f>
        <v/>
      </c>
      <c r="T41" s="26"/>
      <c r="U41" s="26"/>
      <c r="V41" s="23" t="str">
        <f t="shared" si="7"/>
        <v/>
      </c>
      <c r="W41" s="26" t="str">
        <f t="shared" si="3"/>
        <v/>
      </c>
      <c r="X41" s="23" t="str">
        <f t="shared" si="4"/>
        <v/>
      </c>
      <c r="Y41" s="26" t="str">
        <f>IF(K41="","",K41-20)</f>
        <v/>
      </c>
      <c r="Z41" s="26"/>
      <c r="AA41" s="6" t="str">
        <f>IF(SUM(C41:D41)=0,"",SUM(C41:D41))</f>
        <v/>
      </c>
      <c r="AB41" s="6" t="str">
        <f>IF(SUM(M41:N41)=0,"",SUM(M41:N41))</f>
        <v/>
      </c>
      <c r="AC41" s="74" t="str">
        <f t="shared" si="5"/>
        <v/>
      </c>
    </row>
    <row r="42" spans="1:29" ht="24.95" customHeight="1" x14ac:dyDescent="0.25">
      <c r="A42" s="73"/>
      <c r="B42" s="31"/>
      <c r="C42" s="6"/>
      <c r="D42" s="6"/>
      <c r="E42" s="6"/>
      <c r="F42" s="35"/>
      <c r="G42" s="31"/>
      <c r="H42" s="6"/>
      <c r="I42" s="31"/>
      <c r="J42" s="31"/>
      <c r="K42" s="26"/>
      <c r="L42" s="26"/>
      <c r="M42" s="6" t="str" cm="1">
        <f t="array" ref="M42">IF(K42="","",SUMPRODUCT(('TARIFS 2 SAISONS'!$A$2:$A$367&gt;=K42)*('TARIFS 2 SAISONS'!$A$2:$A$367&lt;=L42)*('TARIFS 2 SAISONS'!$C$2:$C$367="Haute")*1))</f>
        <v/>
      </c>
      <c r="N42" s="6" t="str">
        <f t="shared" si="2"/>
        <v/>
      </c>
      <c r="O42" s="23" t="str">
        <f t="shared" si="6"/>
        <v/>
      </c>
      <c r="P42" s="23" t="str">
        <f>IF(L42="","",N42*$P$5)</f>
        <v/>
      </c>
      <c r="Q42" s="23" t="str">
        <f>IF(L42="","",IF(M42+N42&gt;=16,(O42+P42)*-Q41,0))</f>
        <v/>
      </c>
      <c r="R42" s="5"/>
      <c r="S42" s="23" t="str">
        <f>IF(L42="","",SUM(O42:R42))</f>
        <v/>
      </c>
      <c r="T42" s="26"/>
      <c r="U42" s="26"/>
      <c r="V42" s="23" t="str">
        <f t="shared" si="7"/>
        <v/>
      </c>
      <c r="W42" s="26" t="str">
        <f t="shared" si="3"/>
        <v/>
      </c>
      <c r="X42" s="23" t="str">
        <f t="shared" si="4"/>
        <v/>
      </c>
      <c r="Y42" s="26" t="str">
        <f>IF(K42="","",K42-20)</f>
        <v/>
      </c>
      <c r="Z42" s="26"/>
      <c r="AA42" s="6" t="str">
        <f>IF(SUM(C42:D42)=0,"",SUM(C42:D42))</f>
        <v/>
      </c>
      <c r="AB42" s="6" t="str">
        <f>IF(SUM(M42:N42)=0,"",SUM(M42:N42))</f>
        <v/>
      </c>
      <c r="AC42" s="74" t="str">
        <f t="shared" si="5"/>
        <v/>
      </c>
    </row>
    <row r="43" spans="1:29" ht="24.95" customHeight="1" x14ac:dyDescent="0.25">
      <c r="A43" s="73"/>
      <c r="B43" s="31"/>
      <c r="C43" s="6"/>
      <c r="D43" s="6"/>
      <c r="E43" s="6"/>
      <c r="F43" s="35"/>
      <c r="G43" s="31"/>
      <c r="H43" s="6"/>
      <c r="I43" s="31"/>
      <c r="J43" s="31"/>
      <c r="K43" s="26"/>
      <c r="L43" s="26"/>
      <c r="M43" s="6" t="str" cm="1">
        <f t="array" ref="M43">IF(K43="","",SUMPRODUCT(('TARIFS 2 SAISONS'!$A$2:$A$367&gt;=K43)*('TARIFS 2 SAISONS'!$A$2:$A$367&lt;=L43)*('TARIFS 2 SAISONS'!$C$2:$C$367="Haute")*1))</f>
        <v/>
      </c>
      <c r="N43" s="6" t="str">
        <f t="shared" si="2"/>
        <v/>
      </c>
      <c r="O43" s="23" t="str">
        <f t="shared" si="6"/>
        <v/>
      </c>
      <c r="P43" s="23" t="str">
        <f>IF(L43="","",N43*$P$5)</f>
        <v/>
      </c>
      <c r="Q43" s="23" t="str">
        <f>IF(L43="","",IF(M43+N43&gt;=16,(O43+P43)*-Q42,0))</f>
        <v/>
      </c>
      <c r="R43" s="5"/>
      <c r="S43" s="23" t="str">
        <f>IF(L43="","",SUM(O43:R43))</f>
        <v/>
      </c>
      <c r="T43" s="26"/>
      <c r="U43" s="26"/>
      <c r="V43" s="23" t="str">
        <f t="shared" si="7"/>
        <v/>
      </c>
      <c r="W43" s="26" t="str">
        <f t="shared" si="3"/>
        <v/>
      </c>
      <c r="X43" s="23" t="str">
        <f t="shared" si="4"/>
        <v/>
      </c>
      <c r="Y43" s="26" t="str">
        <f>IF(K43="","",K43-20)</f>
        <v/>
      </c>
      <c r="Z43" s="26"/>
      <c r="AA43" s="6" t="str">
        <f>IF(SUM(C43:D43)=0,"",SUM(C43:D43))</f>
        <v/>
      </c>
      <c r="AB43" s="6" t="str">
        <f>IF(SUM(M43:N43)=0,"",SUM(M43:N43))</f>
        <v/>
      </c>
      <c r="AC43" s="74" t="str">
        <f t="shared" si="5"/>
        <v/>
      </c>
    </row>
    <row r="44" spans="1:29" ht="24.95" customHeight="1" x14ac:dyDescent="0.25">
      <c r="A44" s="73"/>
      <c r="B44" s="31"/>
      <c r="C44" s="6"/>
      <c r="D44" s="6"/>
      <c r="E44" s="6"/>
      <c r="F44" s="35"/>
      <c r="G44" s="31"/>
      <c r="H44" s="6"/>
      <c r="I44" s="31"/>
      <c r="J44" s="31"/>
      <c r="K44" s="26"/>
      <c r="L44" s="26"/>
      <c r="M44" s="6" t="str" cm="1">
        <f t="array" ref="M44">IF(K44="","",SUMPRODUCT(('TARIFS 2 SAISONS'!$A$2:$A$367&gt;=K44)*('TARIFS 2 SAISONS'!$A$2:$A$367&lt;=L44)*('TARIFS 2 SAISONS'!$C$2:$C$367="Haute")*1))</f>
        <v/>
      </c>
      <c r="N44" s="6" t="str">
        <f t="shared" si="2"/>
        <v/>
      </c>
      <c r="O44" s="23" t="str">
        <f t="shared" si="6"/>
        <v/>
      </c>
      <c r="P44" s="23" t="str">
        <f>IF(L44="","",N44*$P$5)</f>
        <v/>
      </c>
      <c r="Q44" s="23" t="str">
        <f>IF(L44="","",IF(M44+N44&gt;=16,(O44+P44)*-Q43,0))</f>
        <v/>
      </c>
      <c r="R44" s="5"/>
      <c r="S44" s="23" t="str">
        <f>IF(L44="","",SUM(O44:R44))</f>
        <v/>
      </c>
      <c r="T44" s="26"/>
      <c r="U44" s="26"/>
      <c r="V44" s="23" t="str">
        <f t="shared" si="7"/>
        <v/>
      </c>
      <c r="W44" s="26" t="str">
        <f t="shared" si="3"/>
        <v/>
      </c>
      <c r="X44" s="23" t="str">
        <f t="shared" si="4"/>
        <v/>
      </c>
      <c r="Y44" s="26" t="str">
        <f>IF(K44="","",K44-20)</f>
        <v/>
      </c>
      <c r="Z44" s="26"/>
      <c r="AA44" s="6" t="str">
        <f>IF(SUM(C44:D44)=0,"",SUM(C44:D44))</f>
        <v/>
      </c>
      <c r="AB44" s="6" t="str">
        <f>IF(SUM(M44:N44)=0,"",SUM(M44:N44))</f>
        <v/>
      </c>
      <c r="AC44" s="74" t="str">
        <f t="shared" si="5"/>
        <v/>
      </c>
    </row>
    <row r="45" spans="1:29" ht="24.95" customHeight="1" x14ac:dyDescent="0.25">
      <c r="A45" s="73"/>
      <c r="B45" s="31"/>
      <c r="C45" s="6"/>
      <c r="D45" s="6"/>
      <c r="E45" s="6"/>
      <c r="F45" s="35"/>
      <c r="G45" s="31"/>
      <c r="H45" s="6"/>
      <c r="I45" s="31"/>
      <c r="J45" s="31"/>
      <c r="K45" s="26"/>
      <c r="L45" s="26"/>
      <c r="M45" s="6" t="str" cm="1">
        <f t="array" ref="M45">IF(K45="","",SUMPRODUCT(('TARIFS 2 SAISONS'!$A$2:$A$367&gt;=K45)*('TARIFS 2 SAISONS'!$A$2:$A$367&lt;=L45)*('TARIFS 2 SAISONS'!$C$2:$C$367="Haute")*1))</f>
        <v/>
      </c>
      <c r="N45" s="6" t="str">
        <f t="shared" si="2"/>
        <v/>
      </c>
      <c r="O45" s="23" t="str">
        <f t="shared" si="6"/>
        <v/>
      </c>
      <c r="P45" s="23" t="str">
        <f>IF(L45="","",N45*$P$5)</f>
        <v/>
      </c>
      <c r="Q45" s="23" t="str">
        <f>IF(L45="","",IF(M45+N45&gt;=16,(O45+P45)*-Q44,0))</f>
        <v/>
      </c>
      <c r="R45" s="5"/>
      <c r="S45" s="23" t="str">
        <f>IF(L45="","",SUM(O45:R45))</f>
        <v/>
      </c>
      <c r="T45" s="26"/>
      <c r="U45" s="26"/>
      <c r="V45" s="23" t="str">
        <f t="shared" si="7"/>
        <v/>
      </c>
      <c r="W45" s="26" t="str">
        <f t="shared" si="3"/>
        <v/>
      </c>
      <c r="X45" s="23" t="str">
        <f t="shared" si="4"/>
        <v/>
      </c>
      <c r="Y45" s="26" t="str">
        <f>IF(K45="","",K45-20)</f>
        <v/>
      </c>
      <c r="Z45" s="26"/>
      <c r="AA45" s="6" t="str">
        <f>IF(SUM(C45:D45)=0,"",SUM(C45:D45))</f>
        <v/>
      </c>
      <c r="AB45" s="6" t="str">
        <f>IF(SUM(M45:N45)=0,"",SUM(M45:N45))</f>
        <v/>
      </c>
      <c r="AC45" s="74" t="str">
        <f t="shared" si="5"/>
        <v/>
      </c>
    </row>
    <row r="46" spans="1:29" ht="24.95" customHeight="1" x14ac:dyDescent="0.25">
      <c r="A46" s="73"/>
      <c r="B46" s="31"/>
      <c r="C46" s="6"/>
      <c r="D46" s="6"/>
      <c r="E46" s="6"/>
      <c r="F46" s="35"/>
      <c r="G46" s="31"/>
      <c r="H46" s="6"/>
      <c r="I46" s="31"/>
      <c r="J46" s="31"/>
      <c r="K46" s="26"/>
      <c r="L46" s="26"/>
      <c r="M46" s="6" t="str" cm="1">
        <f t="array" ref="M46">IF(K46="","",SUMPRODUCT(('TARIFS 2 SAISONS'!$A$2:$A$367&gt;=K46)*('TARIFS 2 SAISONS'!$A$2:$A$367&lt;=L46)*('TARIFS 2 SAISONS'!$C$2:$C$367="Haute")*1))</f>
        <v/>
      </c>
      <c r="N46" s="6" t="str">
        <f t="shared" si="2"/>
        <v/>
      </c>
      <c r="O46" s="23" t="str">
        <f t="shared" si="6"/>
        <v/>
      </c>
      <c r="P46" s="23" t="str">
        <f>IF(L46="","",N46*$P$5)</f>
        <v/>
      </c>
      <c r="Q46" s="23" t="str">
        <f>IF(L46="","",IF(M46+N46&gt;=16,(O46+P46)*-Q45,0))</f>
        <v/>
      </c>
      <c r="R46" s="5"/>
      <c r="S46" s="23" t="str">
        <f>IF(L46="","",SUM(O46:R46))</f>
        <v/>
      </c>
      <c r="T46" s="26"/>
      <c r="U46" s="26"/>
      <c r="V46" s="23" t="str">
        <f t="shared" si="7"/>
        <v/>
      </c>
      <c r="W46" s="26" t="str">
        <f t="shared" si="3"/>
        <v/>
      </c>
      <c r="X46" s="23" t="str">
        <f t="shared" si="4"/>
        <v/>
      </c>
      <c r="Y46" s="26" t="str">
        <f>IF(K46="","",K46-20)</f>
        <v/>
      </c>
      <c r="Z46" s="26"/>
      <c r="AA46" s="6" t="str">
        <f>IF(SUM(C46:D46)=0,"",SUM(C46:D46))</f>
        <v/>
      </c>
      <c r="AB46" s="6" t="str">
        <f>IF(SUM(M46:N46)=0,"",SUM(M46:N46))</f>
        <v/>
      </c>
      <c r="AC46" s="74" t="str">
        <f t="shared" si="5"/>
        <v/>
      </c>
    </row>
    <row r="47" spans="1:29" ht="24.95" customHeight="1" x14ac:dyDescent="0.25">
      <c r="A47" s="73"/>
      <c r="B47" s="31"/>
      <c r="C47" s="6"/>
      <c r="D47" s="6"/>
      <c r="E47" s="6"/>
      <c r="F47" s="35"/>
      <c r="G47" s="31"/>
      <c r="H47" s="6"/>
      <c r="I47" s="31"/>
      <c r="J47" s="31"/>
      <c r="K47" s="26"/>
      <c r="L47" s="26"/>
      <c r="M47" s="6" t="str" cm="1">
        <f t="array" ref="M47">IF(K47="","",SUMPRODUCT(('TARIFS 2 SAISONS'!$A$2:$A$367&gt;=K47)*('TARIFS 2 SAISONS'!$A$2:$A$367&lt;=L47)*('TARIFS 2 SAISONS'!$C$2:$C$367="Haute")*1))</f>
        <v/>
      </c>
      <c r="N47" s="6" t="str">
        <f t="shared" si="2"/>
        <v/>
      </c>
      <c r="O47" s="23" t="str">
        <f t="shared" si="6"/>
        <v/>
      </c>
      <c r="P47" s="23" t="str">
        <f>IF(L47="","",N47*$P$5)</f>
        <v/>
      </c>
      <c r="Q47" s="23" t="str">
        <f>IF(L47="","",IF(M47+N47&gt;=16,(O47+P47)*-Q46,0))</f>
        <v/>
      </c>
      <c r="R47" s="5"/>
      <c r="S47" s="23" t="str">
        <f>IF(L47="","",SUM(O47:R47))</f>
        <v/>
      </c>
      <c r="T47" s="26"/>
      <c r="U47" s="26"/>
      <c r="V47" s="23" t="str">
        <f t="shared" si="7"/>
        <v/>
      </c>
      <c r="W47" s="26" t="str">
        <f t="shared" si="3"/>
        <v/>
      </c>
      <c r="X47" s="23" t="str">
        <f t="shared" si="4"/>
        <v/>
      </c>
      <c r="Y47" s="26" t="str">
        <f>IF(K47="","",K47-20)</f>
        <v/>
      </c>
      <c r="Z47" s="26"/>
      <c r="AA47" s="6" t="str">
        <f>IF(SUM(C47:D47)=0,"",SUM(C47:D47))</f>
        <v/>
      </c>
      <c r="AB47" s="6" t="str">
        <f>IF(SUM(M47:N47)=0,"",SUM(M47:N47))</f>
        <v/>
      </c>
      <c r="AC47" s="74" t="str">
        <f t="shared" si="5"/>
        <v/>
      </c>
    </row>
    <row r="48" spans="1:29" ht="24.95" customHeight="1" x14ac:dyDescent="0.25">
      <c r="A48" s="73"/>
      <c r="B48" s="31"/>
      <c r="C48" s="6"/>
      <c r="D48" s="6"/>
      <c r="E48" s="6"/>
      <c r="F48" s="35"/>
      <c r="G48" s="31"/>
      <c r="H48" s="6"/>
      <c r="I48" s="31"/>
      <c r="J48" s="31"/>
      <c r="K48" s="26"/>
      <c r="L48" s="26"/>
      <c r="M48" s="6" t="str" cm="1">
        <f t="array" ref="M48">IF(K48="","",SUMPRODUCT(('TARIFS 2 SAISONS'!$A$2:$A$367&gt;=K48)*('TARIFS 2 SAISONS'!$A$2:$A$367&lt;=L48)*('TARIFS 2 SAISONS'!$C$2:$C$367="Haute")*1))</f>
        <v/>
      </c>
      <c r="N48" s="6" t="str">
        <f t="shared" si="2"/>
        <v/>
      </c>
      <c r="O48" s="23" t="str">
        <f t="shared" si="6"/>
        <v/>
      </c>
      <c r="P48" s="23" t="str">
        <f>IF(L48="","",N48*$P$5)</f>
        <v/>
      </c>
      <c r="Q48" s="23" t="str">
        <f>IF(L48="","",IF(M48+N48&gt;=16,(O48+P48)*-Q47,0))</f>
        <v/>
      </c>
      <c r="R48" s="5"/>
      <c r="S48" s="23" t="str">
        <f>IF(L48="","",SUM(O48:R48))</f>
        <v/>
      </c>
      <c r="T48" s="26"/>
      <c r="U48" s="26"/>
      <c r="V48" s="23" t="str">
        <f t="shared" si="7"/>
        <v/>
      </c>
      <c r="W48" s="26" t="str">
        <f t="shared" si="3"/>
        <v/>
      </c>
      <c r="X48" s="23" t="str">
        <f t="shared" si="4"/>
        <v/>
      </c>
      <c r="Y48" s="26" t="str">
        <f>IF(K48="","",K48-20)</f>
        <v/>
      </c>
      <c r="Z48" s="26"/>
      <c r="AA48" s="6" t="str">
        <f>IF(SUM(C48:D48)=0,"",SUM(C48:D48))</f>
        <v/>
      </c>
      <c r="AB48" s="6" t="str">
        <f>IF(SUM(M48:N48)=0,"",SUM(M48:N48))</f>
        <v/>
      </c>
      <c r="AC48" s="74" t="str">
        <f t="shared" si="5"/>
        <v/>
      </c>
    </row>
    <row r="49" spans="1:29" ht="24.95" customHeight="1" x14ac:dyDescent="0.25">
      <c r="A49" s="73"/>
      <c r="B49" s="31"/>
      <c r="C49" s="6"/>
      <c r="D49" s="6"/>
      <c r="E49" s="6"/>
      <c r="F49" s="35"/>
      <c r="G49" s="31"/>
      <c r="H49" s="6"/>
      <c r="I49" s="31"/>
      <c r="J49" s="31"/>
      <c r="K49" s="26"/>
      <c r="L49" s="26"/>
      <c r="M49" s="6" t="str" cm="1">
        <f t="array" ref="M49">IF(K49="","",SUMPRODUCT(('TARIFS 2 SAISONS'!$A$2:$A$367&gt;=K49)*('TARIFS 2 SAISONS'!$A$2:$A$367&lt;=L49)*('TARIFS 2 SAISONS'!$C$2:$C$367="Haute")*1))</f>
        <v/>
      </c>
      <c r="N49" s="6" t="str">
        <f t="shared" si="2"/>
        <v/>
      </c>
      <c r="O49" s="23" t="str">
        <f t="shared" si="6"/>
        <v/>
      </c>
      <c r="P49" s="23" t="str">
        <f>IF(L49="","",N49*$P$5)</f>
        <v/>
      </c>
      <c r="Q49" s="23" t="str">
        <f>IF(L49="","",IF(M49+N49&gt;=16,(O49+P49)*-Q48,0))</f>
        <v/>
      </c>
      <c r="R49" s="5"/>
      <c r="S49" s="23" t="str">
        <f>IF(L49="","",SUM(O49:R49))</f>
        <v/>
      </c>
      <c r="T49" s="26"/>
      <c r="U49" s="26"/>
      <c r="V49" s="23" t="str">
        <f t="shared" si="7"/>
        <v/>
      </c>
      <c r="W49" s="26" t="str">
        <f t="shared" si="3"/>
        <v/>
      </c>
      <c r="X49" s="23" t="str">
        <f t="shared" si="4"/>
        <v/>
      </c>
      <c r="Y49" s="26" t="str">
        <f>IF(K49="","",K49-20)</f>
        <v/>
      </c>
      <c r="Z49" s="26"/>
      <c r="AA49" s="6" t="str">
        <f>IF(SUM(C49:D49)=0,"",SUM(C49:D49))</f>
        <v/>
      </c>
      <c r="AB49" s="6" t="str">
        <f>IF(SUM(M49:N49)=0,"",SUM(M49:N49))</f>
        <v/>
      </c>
      <c r="AC49" s="74" t="str">
        <f t="shared" si="5"/>
        <v/>
      </c>
    </row>
    <row r="50" spans="1:29" ht="24.95" customHeight="1" x14ac:dyDescent="0.25">
      <c r="A50" s="73"/>
      <c r="B50" s="31"/>
      <c r="C50" s="6"/>
      <c r="D50" s="6"/>
      <c r="E50" s="6"/>
      <c r="F50" s="35"/>
      <c r="G50" s="31"/>
      <c r="H50" s="6"/>
      <c r="I50" s="31"/>
      <c r="J50" s="31"/>
      <c r="K50" s="26"/>
      <c r="L50" s="26"/>
      <c r="M50" s="6" t="str" cm="1">
        <f t="array" ref="M50">IF(K50="","",SUMPRODUCT(('TARIFS 2 SAISONS'!$A$2:$A$367&gt;=K50)*('TARIFS 2 SAISONS'!$A$2:$A$367&lt;=L50)*('TARIFS 2 SAISONS'!$C$2:$C$367="Haute")*1))</f>
        <v/>
      </c>
      <c r="N50" s="6" t="str">
        <f t="shared" si="2"/>
        <v/>
      </c>
      <c r="O50" s="23" t="str">
        <f t="shared" si="6"/>
        <v/>
      </c>
      <c r="P50" s="23" t="str">
        <f>IF(L50="","",N50*$P$5)</f>
        <v/>
      </c>
      <c r="Q50" s="23" t="str">
        <f>IF(L50="","",IF(M50+N50&gt;=16,(O50+P50)*-Q49,0))</f>
        <v/>
      </c>
      <c r="R50" s="5"/>
      <c r="S50" s="23" t="str">
        <f>IF(L50="","",SUM(O50:R50))</f>
        <v/>
      </c>
      <c r="T50" s="26"/>
      <c r="U50" s="26"/>
      <c r="V50" s="23" t="str">
        <f t="shared" si="7"/>
        <v/>
      </c>
      <c r="W50" s="26" t="str">
        <f t="shared" si="3"/>
        <v/>
      </c>
      <c r="X50" s="23" t="str">
        <f t="shared" si="4"/>
        <v/>
      </c>
      <c r="Y50" s="26" t="str">
        <f>IF(K50="","",K50-20)</f>
        <v/>
      </c>
      <c r="Z50" s="26"/>
      <c r="AA50" s="6" t="str">
        <f>IF(SUM(C50:D50)=0,"",SUM(C50:D50))</f>
        <v/>
      </c>
      <c r="AB50" s="6" t="str">
        <f>IF(SUM(M50:N50)=0,"",SUM(M50:N50))</f>
        <v/>
      </c>
      <c r="AC50" s="74" t="str">
        <f t="shared" si="5"/>
        <v/>
      </c>
    </row>
    <row r="51" spans="1:29" ht="24.95" customHeight="1" x14ac:dyDescent="0.25">
      <c r="A51" s="73"/>
      <c r="B51" s="31"/>
      <c r="C51" s="6"/>
      <c r="D51" s="6"/>
      <c r="E51" s="6"/>
      <c r="F51" s="35"/>
      <c r="G51" s="31"/>
      <c r="H51" s="6"/>
      <c r="I51" s="31"/>
      <c r="J51" s="31"/>
      <c r="K51" s="26"/>
      <c r="L51" s="26"/>
      <c r="M51" s="6" t="str" cm="1">
        <f t="array" ref="M51">IF(K51="","",SUMPRODUCT(('TARIFS 2 SAISONS'!$A$2:$A$367&gt;=K51)*('TARIFS 2 SAISONS'!$A$2:$A$367&lt;=L51)*('TARIFS 2 SAISONS'!$C$2:$C$367="Haute")*1))</f>
        <v/>
      </c>
      <c r="N51" s="6" t="str">
        <f t="shared" si="2"/>
        <v/>
      </c>
      <c r="O51" s="23" t="str">
        <f t="shared" si="6"/>
        <v/>
      </c>
      <c r="P51" s="23" t="str">
        <f>IF(L51="","",N51*$P$5)</f>
        <v/>
      </c>
      <c r="Q51" s="23" t="str">
        <f>IF(L51="","",IF(M51+N51&gt;=16,(O51+P51)*-Q50,0))</f>
        <v/>
      </c>
      <c r="R51" s="5"/>
      <c r="S51" s="23" t="str">
        <f>IF(L51="","",SUM(O51:R51))</f>
        <v/>
      </c>
      <c r="T51" s="26"/>
      <c r="U51" s="26"/>
      <c r="V51" s="23" t="str">
        <f t="shared" si="7"/>
        <v/>
      </c>
      <c r="W51" s="26" t="str">
        <f t="shared" si="3"/>
        <v/>
      </c>
      <c r="X51" s="23" t="str">
        <f t="shared" si="4"/>
        <v/>
      </c>
      <c r="Y51" s="26" t="str">
        <f>IF(K51="","",K51-20)</f>
        <v/>
      </c>
      <c r="Z51" s="26"/>
      <c r="AA51" s="6" t="str">
        <f>IF(SUM(C51:D51)=0,"",SUM(C51:D51))</f>
        <v/>
      </c>
      <c r="AB51" s="6" t="str">
        <f>IF(SUM(M51:N51)=0,"",SUM(M51:N51))</f>
        <v/>
      </c>
      <c r="AC51" s="74" t="str">
        <f t="shared" si="5"/>
        <v/>
      </c>
    </row>
    <row r="52" spans="1:29" ht="24.95" customHeight="1" x14ac:dyDescent="0.25">
      <c r="A52" s="73"/>
      <c r="B52" s="31"/>
      <c r="C52" s="6"/>
      <c r="D52" s="6"/>
      <c r="E52" s="6"/>
      <c r="F52" s="35"/>
      <c r="G52" s="31"/>
      <c r="H52" s="6"/>
      <c r="I52" s="31"/>
      <c r="J52" s="31"/>
      <c r="K52" s="26"/>
      <c r="L52" s="26"/>
      <c r="M52" s="6" t="str" cm="1">
        <f t="array" ref="M52">IF(K52="","",SUMPRODUCT(('TARIFS 2 SAISONS'!$A$2:$A$367&gt;=K52)*('TARIFS 2 SAISONS'!$A$2:$A$367&lt;=L52)*('TARIFS 2 SAISONS'!$C$2:$C$367="Haute")*1))</f>
        <v/>
      </c>
      <c r="N52" s="6" t="str">
        <f t="shared" si="2"/>
        <v/>
      </c>
      <c r="O52" s="23" t="str">
        <f t="shared" si="6"/>
        <v/>
      </c>
      <c r="P52" s="23" t="str">
        <f>IF(L52="","",N52*$P$5)</f>
        <v/>
      </c>
      <c r="Q52" s="23" t="str">
        <f>IF(L52="","",IF(M52+N52&gt;=16,(O52+P52)*-Q51,0))</f>
        <v/>
      </c>
      <c r="R52" s="5"/>
      <c r="S52" s="23" t="str">
        <f>IF(L52="","",SUM(O52:R52))</f>
        <v/>
      </c>
      <c r="T52" s="26"/>
      <c r="U52" s="26"/>
      <c r="V52" s="23" t="str">
        <f t="shared" si="7"/>
        <v/>
      </c>
      <c r="W52" s="26" t="str">
        <f t="shared" si="3"/>
        <v/>
      </c>
      <c r="X52" s="23" t="str">
        <f t="shared" si="4"/>
        <v/>
      </c>
      <c r="Y52" s="26" t="str">
        <f>IF(K52="","",K52-20)</f>
        <v/>
      </c>
      <c r="Z52" s="26"/>
      <c r="AA52" s="6" t="str">
        <f>IF(SUM(C52:D52)=0,"",SUM(C52:D52))</f>
        <v/>
      </c>
      <c r="AB52" s="6" t="str">
        <f>IF(SUM(M52:N52)=0,"",SUM(M52:N52))</f>
        <v/>
      </c>
      <c r="AC52" s="74" t="str">
        <f t="shared" si="5"/>
        <v/>
      </c>
    </row>
    <row r="53" spans="1:29" ht="24.95" customHeight="1" x14ac:dyDescent="0.25">
      <c r="A53" s="73"/>
      <c r="B53" s="31"/>
      <c r="C53" s="6"/>
      <c r="D53" s="6"/>
      <c r="E53" s="6"/>
      <c r="F53" s="35"/>
      <c r="G53" s="31"/>
      <c r="H53" s="6"/>
      <c r="I53" s="31"/>
      <c r="J53" s="31"/>
      <c r="K53" s="26"/>
      <c r="L53" s="26"/>
      <c r="M53" s="6" t="str" cm="1">
        <f t="array" ref="M53">IF(K53="","",SUMPRODUCT(('TARIFS 2 SAISONS'!$A$2:$A$367&gt;=K53)*('TARIFS 2 SAISONS'!$A$2:$A$367&lt;=L53)*('TARIFS 2 SAISONS'!$C$2:$C$367="Haute")*1))</f>
        <v/>
      </c>
      <c r="N53" s="6" t="str">
        <f t="shared" si="2"/>
        <v/>
      </c>
      <c r="O53" s="23" t="str">
        <f t="shared" si="6"/>
        <v/>
      </c>
      <c r="P53" s="23" t="str">
        <f>IF(L53="","",N53*$P$5)</f>
        <v/>
      </c>
      <c r="Q53" s="23" t="str">
        <f>IF(L53="","",IF(M53+N53&gt;=16,(O53+P53)*-Q52,0))</f>
        <v/>
      </c>
      <c r="R53" s="5"/>
      <c r="S53" s="23" t="str">
        <f>IF(L53="","",SUM(O53:R53))</f>
        <v/>
      </c>
      <c r="T53" s="26"/>
      <c r="U53" s="26"/>
      <c r="V53" s="23" t="str">
        <f t="shared" si="7"/>
        <v/>
      </c>
      <c r="W53" s="26" t="str">
        <f t="shared" si="3"/>
        <v/>
      </c>
      <c r="X53" s="23" t="str">
        <f t="shared" si="4"/>
        <v/>
      </c>
      <c r="Y53" s="26" t="str">
        <f>IF(K53="","",K53-20)</f>
        <v/>
      </c>
      <c r="Z53" s="26"/>
      <c r="AA53" s="6" t="str">
        <f>IF(SUM(C53:D53)=0,"",SUM(C53:D53))</f>
        <v/>
      </c>
      <c r="AB53" s="6" t="str">
        <f>IF(SUM(M53:N53)=0,"",SUM(M53:N53))</f>
        <v/>
      </c>
      <c r="AC53" s="74" t="str">
        <f t="shared" si="5"/>
        <v/>
      </c>
    </row>
    <row r="54" spans="1:29" ht="24.95" customHeight="1" x14ac:dyDescent="0.25">
      <c r="A54" s="73"/>
      <c r="B54" s="31"/>
      <c r="C54" s="6"/>
      <c r="D54" s="6"/>
      <c r="E54" s="6"/>
      <c r="F54" s="35"/>
      <c r="G54" s="31"/>
      <c r="H54" s="6"/>
      <c r="I54" s="31"/>
      <c r="J54" s="31"/>
      <c r="K54" s="26"/>
      <c r="L54" s="26"/>
      <c r="M54" s="6" t="str" cm="1">
        <f t="array" ref="M54">IF(K54="","",SUMPRODUCT(('TARIFS 2 SAISONS'!$A$2:$A$367&gt;=K54)*('TARIFS 2 SAISONS'!$A$2:$A$367&lt;=L54)*('TARIFS 2 SAISONS'!$C$2:$C$367="Haute")*1))</f>
        <v/>
      </c>
      <c r="N54" s="6" t="str">
        <f t="shared" si="2"/>
        <v/>
      </c>
      <c r="O54" s="23" t="str">
        <f t="shared" si="6"/>
        <v/>
      </c>
      <c r="P54" s="23" t="str">
        <f>IF(L54="","",N54*$P$5)</f>
        <v/>
      </c>
      <c r="Q54" s="23" t="str">
        <f>IF(L54="","",IF(M54+N54&gt;=16,(O54+P54)*-Q53,0))</f>
        <v/>
      </c>
      <c r="R54" s="5"/>
      <c r="S54" s="23" t="str">
        <f>IF(L54="","",SUM(O54:R54))</f>
        <v/>
      </c>
      <c r="T54" s="26"/>
      <c r="U54" s="26"/>
      <c r="V54" s="23" t="str">
        <f t="shared" si="7"/>
        <v/>
      </c>
      <c r="W54" s="26" t="str">
        <f t="shared" si="3"/>
        <v/>
      </c>
      <c r="X54" s="23" t="str">
        <f t="shared" si="4"/>
        <v/>
      </c>
      <c r="Y54" s="26" t="str">
        <f>IF(K54="","",K54-20)</f>
        <v/>
      </c>
      <c r="Z54" s="26"/>
      <c r="AA54" s="6" t="str">
        <f>IF(SUM(C54:D54)=0,"",SUM(C54:D54))</f>
        <v/>
      </c>
      <c r="AB54" s="6" t="str">
        <f>IF(SUM(M54:N54)=0,"",SUM(M54:N54))</f>
        <v/>
      </c>
      <c r="AC54" s="74" t="str">
        <f t="shared" si="5"/>
        <v/>
      </c>
    </row>
    <row r="55" spans="1:29" ht="24.95" customHeight="1" x14ac:dyDescent="0.25">
      <c r="A55" s="73"/>
      <c r="B55" s="31"/>
      <c r="C55" s="6"/>
      <c r="D55" s="6"/>
      <c r="E55" s="6"/>
      <c r="F55" s="35"/>
      <c r="G55" s="31"/>
      <c r="H55" s="6"/>
      <c r="I55" s="31"/>
      <c r="J55" s="31"/>
      <c r="K55" s="26"/>
      <c r="L55" s="26"/>
      <c r="M55" s="6" t="str" cm="1">
        <f t="array" ref="M55">IF(K55="","",SUMPRODUCT(('TARIFS 2 SAISONS'!$A$2:$A$367&gt;=K55)*('TARIFS 2 SAISONS'!$A$2:$A$367&lt;=L55)*('TARIFS 2 SAISONS'!$C$2:$C$367="Haute")*1))</f>
        <v/>
      </c>
      <c r="N55" s="6" t="str">
        <f t="shared" si="2"/>
        <v/>
      </c>
      <c r="O55" s="23" t="str">
        <f t="shared" si="6"/>
        <v/>
      </c>
      <c r="P55" s="23" t="str">
        <f>IF(L55="","",N55*$P$5)</f>
        <v/>
      </c>
      <c r="Q55" s="23" t="str">
        <f>IF(L55="","",IF(M55+N55&gt;=16,(O55+P55)*-Q54,0))</f>
        <v/>
      </c>
      <c r="R55" s="5"/>
      <c r="S55" s="23" t="str">
        <f>IF(L55="","",SUM(O55:R55))</f>
        <v/>
      </c>
      <c r="T55" s="26"/>
      <c r="U55" s="26"/>
      <c r="V55" s="23" t="str">
        <f t="shared" si="7"/>
        <v/>
      </c>
      <c r="W55" s="26" t="str">
        <f t="shared" si="3"/>
        <v/>
      </c>
      <c r="X55" s="23" t="str">
        <f t="shared" si="4"/>
        <v/>
      </c>
      <c r="Y55" s="26" t="str">
        <f>IF(K55="","",K55-20)</f>
        <v/>
      </c>
      <c r="Z55" s="26"/>
      <c r="AA55" s="6" t="str">
        <f>IF(SUM(C55:D55)=0,"",SUM(C55:D55))</f>
        <v/>
      </c>
      <c r="AB55" s="6" t="str">
        <f>IF(SUM(M55:N55)=0,"",SUM(M55:N55))</f>
        <v/>
      </c>
      <c r="AC55" s="74" t="str">
        <f t="shared" si="5"/>
        <v/>
      </c>
    </row>
    <row r="56" spans="1:29" ht="24.95" customHeight="1" x14ac:dyDescent="0.25">
      <c r="A56" s="73"/>
      <c r="B56" s="31"/>
      <c r="C56" s="6"/>
      <c r="D56" s="6"/>
      <c r="E56" s="6"/>
      <c r="F56" s="35"/>
      <c r="G56" s="31"/>
      <c r="H56" s="6"/>
      <c r="I56" s="31"/>
      <c r="J56" s="31"/>
      <c r="K56" s="26"/>
      <c r="L56" s="26"/>
      <c r="M56" s="6" t="str" cm="1">
        <f t="array" ref="M56">IF(K56="","",SUMPRODUCT(('TARIFS 2 SAISONS'!$A$2:$A$367&gt;=K56)*('TARIFS 2 SAISONS'!$A$2:$A$367&lt;=L56)*('TARIFS 2 SAISONS'!$C$2:$C$367="Haute")*1))</f>
        <v/>
      </c>
      <c r="N56" s="6" t="str">
        <f t="shared" si="2"/>
        <v/>
      </c>
      <c r="O56" s="23" t="str">
        <f t="shared" si="6"/>
        <v/>
      </c>
      <c r="P56" s="23" t="str">
        <f>IF(L56="","",N56*$P$5)</f>
        <v/>
      </c>
      <c r="Q56" s="23" t="str">
        <f>IF(L56="","",IF(M56+N56&gt;=16,(O56+P56)*-Q55,0))</f>
        <v/>
      </c>
      <c r="R56" s="5"/>
      <c r="S56" s="23" t="str">
        <f>IF(L56="","",SUM(O56:R56))</f>
        <v/>
      </c>
      <c r="T56" s="26"/>
      <c r="U56" s="26"/>
      <c r="V56" s="23" t="str">
        <f t="shared" si="7"/>
        <v/>
      </c>
      <c r="W56" s="26" t="str">
        <f t="shared" si="3"/>
        <v/>
      </c>
      <c r="X56" s="23" t="str">
        <f t="shared" si="4"/>
        <v/>
      </c>
      <c r="Y56" s="26" t="str">
        <f>IF(K56="","",K56-20)</f>
        <v/>
      </c>
      <c r="Z56" s="26"/>
      <c r="AA56" s="6" t="str">
        <f>IF(SUM(C56:D56)=0,"",SUM(C56:D56))</f>
        <v/>
      </c>
      <c r="AB56" s="6" t="str">
        <f>IF(SUM(M56:N56)=0,"",SUM(M56:N56))</f>
        <v/>
      </c>
      <c r="AC56" s="74" t="str">
        <f t="shared" si="5"/>
        <v/>
      </c>
    </row>
    <row r="57" spans="1:29" ht="24.95" customHeight="1" x14ac:dyDescent="0.25">
      <c r="A57" s="73"/>
      <c r="B57" s="31"/>
      <c r="C57" s="6"/>
      <c r="D57" s="6"/>
      <c r="E57" s="6"/>
      <c r="F57" s="35"/>
      <c r="G57" s="31"/>
      <c r="H57" s="6"/>
      <c r="I57" s="31"/>
      <c r="J57" s="31"/>
      <c r="K57" s="26"/>
      <c r="L57" s="26"/>
      <c r="M57" s="6" t="str" cm="1">
        <f t="array" ref="M57">IF(K57="","",SUMPRODUCT(('TARIFS 2 SAISONS'!$A$2:$A$367&gt;=K57)*('TARIFS 2 SAISONS'!$A$2:$A$367&lt;=L57)*('TARIFS 2 SAISONS'!$C$2:$C$367="Haute")*1))</f>
        <v/>
      </c>
      <c r="N57" s="6" t="str">
        <f t="shared" si="2"/>
        <v/>
      </c>
      <c r="O57" s="23" t="str">
        <f t="shared" si="6"/>
        <v/>
      </c>
      <c r="P57" s="23" t="str">
        <f>IF(L57="","",N57*$P$5)</f>
        <v/>
      </c>
      <c r="Q57" s="23" t="str">
        <f>IF(L57="","",IF(M57+N57&gt;=16,(O57+P57)*-Q56,0))</f>
        <v/>
      </c>
      <c r="R57" s="5"/>
      <c r="S57" s="23" t="str">
        <f>IF(L57="","",SUM(O57:R57))</f>
        <v/>
      </c>
      <c r="T57" s="26"/>
      <c r="U57" s="26"/>
      <c r="V57" s="23" t="str">
        <f t="shared" si="7"/>
        <v/>
      </c>
      <c r="W57" s="26" t="str">
        <f t="shared" si="3"/>
        <v/>
      </c>
      <c r="X57" s="23" t="str">
        <f t="shared" si="4"/>
        <v/>
      </c>
      <c r="Y57" s="26" t="str">
        <f>IF(K57="","",K57-20)</f>
        <v/>
      </c>
      <c r="Z57" s="26"/>
      <c r="AA57" s="6" t="str">
        <f>IF(SUM(C57:D57)=0,"",SUM(C57:D57))</f>
        <v/>
      </c>
      <c r="AB57" s="6" t="str">
        <f>IF(SUM(M57:N57)=0,"",SUM(M57:N57))</f>
        <v/>
      </c>
      <c r="AC57" s="74" t="str">
        <f t="shared" si="5"/>
        <v/>
      </c>
    </row>
    <row r="58" spans="1:29" ht="24.95" customHeight="1" thickBot="1" x14ac:dyDescent="0.3">
      <c r="A58" s="75"/>
      <c r="B58" s="76"/>
      <c r="C58" s="77"/>
      <c r="D58" s="77"/>
      <c r="E58" s="77"/>
      <c r="F58" s="78"/>
      <c r="G58" s="76"/>
      <c r="H58" s="77"/>
      <c r="I58" s="76"/>
      <c r="J58" s="76"/>
      <c r="K58" s="79"/>
      <c r="L58" s="79"/>
      <c r="M58" s="77" t="str" cm="1">
        <f t="array" ref="M58">IF(K58="","",SUMPRODUCT(('TARIFS 2 SAISONS'!$A$2:$A$367&gt;=K58)*('TARIFS 2 SAISONS'!$A$2:$A$367&lt;=L58)*('TARIFS 2 SAISONS'!$C$2:$C$367="Haute")*1))</f>
        <v/>
      </c>
      <c r="N58" s="77" t="str">
        <f t="shared" si="2"/>
        <v/>
      </c>
      <c r="O58" s="80" t="str">
        <f t="shared" si="6"/>
        <v/>
      </c>
      <c r="P58" s="80" t="str">
        <f>IF(L58="","",N58*$P$5)</f>
        <v/>
      </c>
      <c r="Q58" s="80" t="str">
        <f>IF(L58="","",IF(M58+N58&gt;=16,(O58+P58)*-Q57,0))</f>
        <v/>
      </c>
      <c r="R58" s="81"/>
      <c r="S58" s="80" t="str">
        <f>IF(L58="","",SUM(O58:R58))</f>
        <v/>
      </c>
      <c r="T58" s="79"/>
      <c r="U58" s="79"/>
      <c r="V58" s="80" t="str">
        <f t="shared" si="7"/>
        <v/>
      </c>
      <c r="W58" s="79" t="str">
        <f t="shared" si="3"/>
        <v/>
      </c>
      <c r="X58" s="80" t="str">
        <f t="shared" si="4"/>
        <v/>
      </c>
      <c r="Y58" s="79" t="str">
        <f>IF(K58="","",K58-20)</f>
        <v/>
      </c>
      <c r="Z58" s="79"/>
      <c r="AA58" s="77" t="str">
        <f>IF(SUM(C58:D58)=0,"",SUM(C58:D58))</f>
        <v/>
      </c>
      <c r="AB58" s="77" t="str">
        <f>IF(SUM(M58:N58)=0,"",SUM(M58:N58))</f>
        <v/>
      </c>
      <c r="AC58" s="82" t="str">
        <f t="shared" si="5"/>
        <v/>
      </c>
    </row>
  </sheetData>
  <mergeCells count="14">
    <mergeCell ref="A1:AC1"/>
    <mergeCell ref="A3:G4"/>
    <mergeCell ref="H3:J4"/>
    <mergeCell ref="K3:N4"/>
    <mergeCell ref="O3:S3"/>
    <mergeCell ref="R4:R5"/>
    <mergeCell ref="S4:S5"/>
    <mergeCell ref="T4:U4"/>
    <mergeCell ref="T3:U3"/>
    <mergeCell ref="AA4:AB4"/>
    <mergeCell ref="AA3:AC3"/>
    <mergeCell ref="W4:W5"/>
    <mergeCell ref="V3:Z3"/>
    <mergeCell ref="X4:Z4"/>
  </mergeCells>
  <printOptions horizontalCentered="1" verticalCentered="1" headings="1" gridLines="1"/>
  <pageMargins left="0.39370078740157483" right="0.39370078740157483" top="0.39370078740157483" bottom="0.39370078740157483" header="0" footer="0"/>
  <pageSetup paperSize="9" scale="39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572A31-B1D3-461C-9738-2FF56CD8BF63}">
  <sheetPr>
    <pageSetUpPr fitToPage="1"/>
  </sheetPr>
  <dimension ref="A1:AB70"/>
  <sheetViews>
    <sheetView showGridLines="0" topLeftCell="A4" zoomScale="80" zoomScaleNormal="80" workbookViewId="0">
      <selection activeCell="AG34" sqref="AG34"/>
    </sheetView>
  </sheetViews>
  <sheetFormatPr baseColWidth="10" defaultColWidth="9.140625" defaultRowHeight="12.75" x14ac:dyDescent="0.25"/>
  <cols>
    <col min="1" max="1" width="3.28515625" style="7" customWidth="1"/>
    <col min="2" max="24" width="4.7109375" style="7" customWidth="1"/>
    <col min="25" max="25" width="3.28515625" style="7" hidden="1" customWidth="1"/>
    <col min="26" max="26" width="4.140625" style="7" hidden="1" customWidth="1"/>
    <col min="27" max="27" width="38.5703125" style="7" hidden="1" customWidth="1"/>
    <col min="28" max="16384" width="9.140625" style="7"/>
  </cols>
  <sheetData>
    <row r="1" spans="1:28" ht="16.5" customHeight="1" x14ac:dyDescent="0.25">
      <c r="A1" s="8"/>
      <c r="B1" s="8"/>
      <c r="C1" s="10" t="s">
        <v>20</v>
      </c>
      <c r="D1" s="83">
        <v>2020</v>
      </c>
      <c r="E1" s="84"/>
      <c r="F1" s="85"/>
      <c r="G1" s="8"/>
      <c r="H1" s="8"/>
      <c r="I1" s="10" t="s">
        <v>21</v>
      </c>
      <c r="J1" s="83">
        <v>1</v>
      </c>
      <c r="K1" s="85"/>
      <c r="L1" s="8"/>
      <c r="M1" s="8"/>
      <c r="N1" s="10" t="s">
        <v>22</v>
      </c>
      <c r="O1" s="83">
        <v>2</v>
      </c>
      <c r="P1" s="85"/>
      <c r="Q1" s="9" t="s">
        <v>23</v>
      </c>
      <c r="R1" s="8"/>
      <c r="S1" s="8"/>
      <c r="T1" s="8"/>
      <c r="U1" s="8"/>
      <c r="V1" s="8"/>
      <c r="W1" s="8"/>
      <c r="X1" s="10"/>
      <c r="Y1" s="8"/>
      <c r="AA1" s="16" t="s">
        <v>24</v>
      </c>
      <c r="AB1" s="12"/>
    </row>
    <row r="3" spans="1:28" ht="42" customHeight="1" x14ac:dyDescent="0.25">
      <c r="B3" s="86">
        <f>IF($J$1=1,D1,D1&amp;"-"&amp;D1+1)</f>
        <v>2020</v>
      </c>
      <c r="C3" s="86"/>
      <c r="D3" s="86"/>
      <c r="E3" s="86"/>
      <c r="F3" s="86"/>
      <c r="G3" s="86"/>
      <c r="H3" s="86"/>
      <c r="I3" s="86"/>
      <c r="J3" s="86"/>
      <c r="K3" s="86"/>
      <c r="L3" s="86"/>
      <c r="M3" s="86"/>
      <c r="N3" s="86"/>
      <c r="O3" s="86"/>
      <c r="P3" s="86"/>
      <c r="Q3" s="86"/>
      <c r="R3" s="86"/>
      <c r="S3" s="86"/>
      <c r="T3" s="86"/>
      <c r="U3" s="86"/>
      <c r="V3" s="86"/>
      <c r="W3" s="86"/>
      <c r="X3" s="86"/>
      <c r="AA3" s="11"/>
    </row>
    <row r="4" spans="1:28" ht="26.25" x14ac:dyDescent="0.25">
      <c r="B4" s="46">
        <v>80</v>
      </c>
      <c r="C4" s="7" t="s">
        <v>3</v>
      </c>
      <c r="F4" s="108">
        <v>65</v>
      </c>
      <c r="G4" s="7" t="s">
        <v>54</v>
      </c>
      <c r="J4" s="45">
        <v>55</v>
      </c>
      <c r="K4" s="7" t="s">
        <v>4</v>
      </c>
      <c r="L4" s="38"/>
      <c r="M4" s="38"/>
      <c r="N4" s="38"/>
      <c r="O4" s="38"/>
      <c r="P4" s="38"/>
      <c r="Q4" s="38"/>
      <c r="R4" s="38"/>
      <c r="S4" s="38"/>
      <c r="T4" s="38"/>
      <c r="U4" s="38"/>
      <c r="V4" s="38"/>
      <c r="W4" s="38"/>
      <c r="X4" s="38"/>
      <c r="AA4" s="12" t="s">
        <v>25</v>
      </c>
    </row>
    <row r="6" spans="1:28" s="15" customFormat="1" ht="21" x14ac:dyDescent="0.25">
      <c r="A6" s="43"/>
      <c r="B6" s="87">
        <f>DATE(D1,J1,1)</f>
        <v>43831</v>
      </c>
      <c r="C6" s="87"/>
      <c r="D6" s="87"/>
      <c r="E6" s="87"/>
      <c r="F6" s="87"/>
      <c r="G6" s="87"/>
      <c r="H6" s="87"/>
      <c r="I6" s="13"/>
      <c r="J6" s="87">
        <f>DATE(YEAR(B6+42),MONTH(B6+42),1)</f>
        <v>43862</v>
      </c>
      <c r="K6" s="87"/>
      <c r="L6" s="87"/>
      <c r="M6" s="87"/>
      <c r="N6" s="87"/>
      <c r="O6" s="87"/>
      <c r="P6" s="87"/>
      <c r="Q6" s="13"/>
      <c r="R6" s="87">
        <f>DATE(YEAR(J6+42),MONTH(J6+42),1)</f>
        <v>43891</v>
      </c>
      <c r="S6" s="87"/>
      <c r="T6" s="87"/>
      <c r="U6" s="87"/>
      <c r="V6" s="87"/>
      <c r="W6" s="87"/>
      <c r="X6" s="87"/>
      <c r="AA6" s="42"/>
    </row>
    <row r="7" spans="1:28" s="14" customFormat="1" ht="18.75" x14ac:dyDescent="0.25">
      <c r="A7" s="15"/>
      <c r="B7" s="17" t="str">
        <f>CHOOSE(1+MOD($O$1+1-2,7),"D","L","M","M","J","V","S")</f>
        <v>L</v>
      </c>
      <c r="C7" s="17" t="str">
        <f>CHOOSE(1+MOD($O$1+2-2,7),"D","L","M","M","J","V","S")</f>
        <v>M</v>
      </c>
      <c r="D7" s="17" t="str">
        <f>CHOOSE(1+MOD($O$1+3-2,7),"D","L","M","M","J","V","S")</f>
        <v>M</v>
      </c>
      <c r="E7" s="17" t="str">
        <f>CHOOSE(1+MOD($O$1+4-2,7),"D","L","M","M","J","V","S")</f>
        <v>J</v>
      </c>
      <c r="F7" s="17" t="str">
        <f>CHOOSE(1+MOD($O$1+5-2,7),"D","L","M","M","J","V","S")</f>
        <v>V</v>
      </c>
      <c r="G7" s="17" t="str">
        <f>CHOOSE(1+MOD($O$1+6-2,7),"D","L","M","M","J","V","S")</f>
        <v>S</v>
      </c>
      <c r="H7" s="17" t="str">
        <f>CHOOSE(1+MOD($O$1+7-2,7),"D","L","M","M","J","V","S")</f>
        <v>D</v>
      </c>
      <c r="J7" s="17" t="str">
        <f>CHOOSE(1+MOD($O$1+1-2,7),"D","L","M","M","J","V","S")</f>
        <v>L</v>
      </c>
      <c r="K7" s="17" t="str">
        <f>CHOOSE(1+MOD($O$1+2-2,7),"D","L","M","M","J","V","S")</f>
        <v>M</v>
      </c>
      <c r="L7" s="17" t="str">
        <f>CHOOSE(1+MOD($O$1+3-2,7),"D","L","M","M","J","V","S")</f>
        <v>M</v>
      </c>
      <c r="M7" s="17" t="str">
        <f>CHOOSE(1+MOD($O$1+4-2,7),"D","L","M","M","J","V","S")</f>
        <v>J</v>
      </c>
      <c r="N7" s="17" t="str">
        <f>CHOOSE(1+MOD($O$1+5-2,7),"D","L","M","M","J","V","S")</f>
        <v>V</v>
      </c>
      <c r="O7" s="17" t="str">
        <f>CHOOSE(1+MOD($O$1+6-2,7),"D","L","M","M","J","V","S")</f>
        <v>S</v>
      </c>
      <c r="P7" s="17" t="str">
        <f>CHOOSE(1+MOD($O$1+7-2,7),"D","L","M","M","J","V","S")</f>
        <v>D</v>
      </c>
      <c r="R7" s="17" t="str">
        <f>CHOOSE(1+MOD($O$1+1-2,7),"D","L","M","M","J","V","S")</f>
        <v>L</v>
      </c>
      <c r="S7" s="17" t="str">
        <f>CHOOSE(1+MOD($O$1+2-2,7),"D","L","M","M","J","V","S")</f>
        <v>M</v>
      </c>
      <c r="T7" s="17" t="str">
        <f>CHOOSE(1+MOD($O$1+3-2,7),"D","L","M","M","J","V","S")</f>
        <v>M</v>
      </c>
      <c r="U7" s="17" t="str">
        <f>CHOOSE(1+MOD($O$1+4-2,7),"D","L","M","M","J","V","S")</f>
        <v>J</v>
      </c>
      <c r="V7" s="17" t="str">
        <f>CHOOSE(1+MOD($O$1+5-2,7),"D","L","M","M","J","V","S")</f>
        <v>V</v>
      </c>
      <c r="W7" s="17" t="str">
        <f>CHOOSE(1+MOD($O$1+6-2,7),"D","L","M","M","J","V","S")</f>
        <v>S</v>
      </c>
      <c r="X7" s="17" t="str">
        <f>CHOOSE(1+MOD($O$1+7-2,7),"D","L","M","M","J","V","S")</f>
        <v>D</v>
      </c>
      <c r="AA7" s="88" t="s">
        <v>28</v>
      </c>
    </row>
    <row r="8" spans="1:28" s="14" customFormat="1" ht="18.75" x14ac:dyDescent="0.25">
      <c r="A8" s="15"/>
      <c r="B8" s="18" t="str">
        <f>IF(WEEKDAY(B6,1)=MOD($O$1,7),B6,"")</f>
        <v/>
      </c>
      <c r="C8" s="18" t="str">
        <f>IF(B8="",IF(WEEKDAY(B6,1)=MOD($O$1,7)+1,B6,""),B8+1)</f>
        <v/>
      </c>
      <c r="D8" s="18">
        <f>IF(C8="",IF(WEEKDAY(B6,1)=MOD($O$1+1,7)+1,B6,""),C8+1)</f>
        <v>43831</v>
      </c>
      <c r="E8" s="18">
        <f>IF(D8="",IF(WEEKDAY(B6,1)=MOD($O$1+2,7)+1,B6,""),D8+1)</f>
        <v>43832</v>
      </c>
      <c r="F8" s="18">
        <f>IF(E8="",IF(WEEKDAY(B6,1)=MOD($O$1+3,7)+1,B6,""),E8+1)</f>
        <v>43833</v>
      </c>
      <c r="G8" s="20">
        <f>IF(F8="",IF(WEEKDAY(B6,1)=MOD($O$1+4,7)+1,B6,""),F8+1)</f>
        <v>43834</v>
      </c>
      <c r="H8" s="20">
        <f>IF(G8="",IF(WEEKDAY(B6,1)=MOD($O$1+5,7)+1,B6,""),G8+1)</f>
        <v>43835</v>
      </c>
      <c r="J8" s="18" t="str">
        <f>IF(WEEKDAY(J6,1)=MOD($O$1,7),J6,"")</f>
        <v/>
      </c>
      <c r="K8" s="18" t="str">
        <f>IF(J8="",IF(WEEKDAY(J6,1)=MOD($O$1,7)+1,J6,""),J8+1)</f>
        <v/>
      </c>
      <c r="L8" s="18" t="str">
        <f>IF(K8="",IF(WEEKDAY(J6,1)=MOD($O$1+1,7)+1,J6,""),K8+1)</f>
        <v/>
      </c>
      <c r="M8" s="18" t="str">
        <f>IF(L8="",IF(WEEKDAY(J6,1)=MOD($O$1+2,7)+1,J6,""),L8+1)</f>
        <v/>
      </c>
      <c r="N8" s="18" t="str">
        <f>IF(M8="",IF(WEEKDAY(J6,1)=MOD($O$1+3,7)+1,J6,""),M8+1)</f>
        <v/>
      </c>
      <c r="O8" s="20">
        <f>IF(N8="",IF(WEEKDAY(J6,1)=MOD($O$1+4,7)+1,J6,""),N8+1)</f>
        <v>43862</v>
      </c>
      <c r="P8" s="20">
        <f>IF(O8="",IF(WEEKDAY(J6,1)=MOD($O$1+5,7)+1,J6,""),O8+1)</f>
        <v>43863</v>
      </c>
      <c r="R8" s="109" t="str">
        <f>IF(WEEKDAY(R6,1)=MOD($O$1,7),R6,"")</f>
        <v/>
      </c>
      <c r="S8" s="109" t="str">
        <f>IF(R8="",IF(WEEKDAY(R6,1)=MOD($O$1,7)+1,R6,""),R8+1)</f>
        <v/>
      </c>
      <c r="T8" s="109" t="str">
        <f>IF(S8="",IF(WEEKDAY(R6,1)=MOD($O$1+1,7)+1,R6,""),S8+1)</f>
        <v/>
      </c>
      <c r="U8" s="109" t="str">
        <f>IF(T8="",IF(WEEKDAY(R6,1)=MOD($O$1+2,7)+1,R6,""),T8+1)</f>
        <v/>
      </c>
      <c r="V8" s="109" t="str">
        <f>IF(U8="",IF(WEEKDAY(R6,1)=MOD($O$1+3,7)+1,R6,""),U8+1)</f>
        <v/>
      </c>
      <c r="W8" s="110" t="str">
        <f>IF(V8="",IF(WEEKDAY(R6,1)=MOD($O$1+4,7)+1,R6,""),V8+1)</f>
        <v/>
      </c>
      <c r="X8" s="110">
        <f>IF(W8="",IF(WEEKDAY(R6,1)=MOD($O$1+5,7)+1,R6,""),W8+1)</f>
        <v>43891</v>
      </c>
      <c r="AA8" s="88"/>
    </row>
    <row r="9" spans="1:28" s="14" customFormat="1" ht="18.75" x14ac:dyDescent="0.25">
      <c r="A9" s="15"/>
      <c r="B9" s="18">
        <f>IF(H8="","",IF(MONTH(H8+1)&lt;&gt;MONTH(H8),"",H8+1))</f>
        <v>43836</v>
      </c>
      <c r="C9" s="18">
        <f>IF(B9="","",IF(MONTH(B9+1)&lt;&gt;MONTH(B9),"",B9+1))</f>
        <v>43837</v>
      </c>
      <c r="D9" s="18">
        <f t="shared" ref="D9:H13" si="0">IF(C9="","",IF(MONTH(C9+1)&lt;&gt;MONTH(C9),"",C9+1))</f>
        <v>43838</v>
      </c>
      <c r="E9" s="18">
        <f t="shared" si="0"/>
        <v>43839</v>
      </c>
      <c r="F9" s="18">
        <f t="shared" si="0"/>
        <v>43840</v>
      </c>
      <c r="G9" s="20">
        <f t="shared" si="0"/>
        <v>43841</v>
      </c>
      <c r="H9" s="20">
        <f t="shared" si="0"/>
        <v>43842</v>
      </c>
      <c r="J9" s="18">
        <f>IF(P8="","",IF(MONTH(P8+1)&lt;&gt;MONTH(P8),"",P8+1))</f>
        <v>43864</v>
      </c>
      <c r="K9" s="18">
        <f>IF(J9="","",IF(MONTH(J9+1)&lt;&gt;MONTH(J9),"",J9+1))</f>
        <v>43865</v>
      </c>
      <c r="L9" s="18">
        <f t="shared" ref="L9:P13" si="1">IF(K9="","",IF(MONTH(K9+1)&lt;&gt;MONTH(K9),"",K9+1))</f>
        <v>43866</v>
      </c>
      <c r="M9" s="18">
        <f t="shared" si="1"/>
        <v>43867</v>
      </c>
      <c r="N9" s="18">
        <f t="shared" si="1"/>
        <v>43868</v>
      </c>
      <c r="O9" s="20">
        <f t="shared" si="1"/>
        <v>43869</v>
      </c>
      <c r="P9" s="20">
        <f t="shared" si="1"/>
        <v>43870</v>
      </c>
      <c r="R9" s="109">
        <f>IF(X8="","",IF(MONTH(X8+1)&lt;&gt;MONTH(X8),"",X8+1))</f>
        <v>43892</v>
      </c>
      <c r="S9" s="109">
        <f>IF(R9="","",IF(MONTH(R9+1)&lt;&gt;MONTH(R9),"",R9+1))</f>
        <v>43893</v>
      </c>
      <c r="T9" s="109">
        <f t="shared" ref="T9:X13" si="2">IF(S9="","",IF(MONTH(S9+1)&lt;&gt;MONTH(S9),"",S9+1))</f>
        <v>43894</v>
      </c>
      <c r="U9" s="109">
        <f t="shared" si="2"/>
        <v>43895</v>
      </c>
      <c r="V9" s="109">
        <f t="shared" si="2"/>
        <v>43896</v>
      </c>
      <c r="W9" s="110">
        <f t="shared" si="2"/>
        <v>43897</v>
      </c>
      <c r="X9" s="110">
        <f t="shared" si="2"/>
        <v>43898</v>
      </c>
      <c r="AA9" s="88"/>
    </row>
    <row r="10" spans="1:28" s="14" customFormat="1" ht="18.75" x14ac:dyDescent="0.25">
      <c r="A10" s="15"/>
      <c r="B10" s="18">
        <f>IF(H9="","",IF(MONTH(H9+1)&lt;&gt;MONTH(H9),"",H9+1))</f>
        <v>43843</v>
      </c>
      <c r="C10" s="18">
        <f>IF(B10="","",IF(MONTH(B10+1)&lt;&gt;MONTH(B10),"",B10+1))</f>
        <v>43844</v>
      </c>
      <c r="D10" s="18">
        <f t="shared" si="0"/>
        <v>43845</v>
      </c>
      <c r="E10" s="18">
        <f t="shared" si="0"/>
        <v>43846</v>
      </c>
      <c r="F10" s="18">
        <f t="shared" si="0"/>
        <v>43847</v>
      </c>
      <c r="G10" s="20">
        <f t="shared" si="0"/>
        <v>43848</v>
      </c>
      <c r="H10" s="20">
        <f t="shared" si="0"/>
        <v>43849</v>
      </c>
      <c r="J10" s="18">
        <f>IF(P9="","",IF(MONTH(P9+1)&lt;&gt;MONTH(P9),"",P9+1))</f>
        <v>43871</v>
      </c>
      <c r="K10" s="18">
        <f>IF(J10="","",IF(MONTH(J10+1)&lt;&gt;MONTH(J10),"",J10+1))</f>
        <v>43872</v>
      </c>
      <c r="L10" s="18">
        <f t="shared" si="1"/>
        <v>43873</v>
      </c>
      <c r="M10" s="18">
        <f t="shared" si="1"/>
        <v>43874</v>
      </c>
      <c r="N10" s="18">
        <f t="shared" si="1"/>
        <v>43875</v>
      </c>
      <c r="O10" s="20">
        <f t="shared" si="1"/>
        <v>43876</v>
      </c>
      <c r="P10" s="20">
        <f t="shared" si="1"/>
        <v>43877</v>
      </c>
      <c r="R10" s="109">
        <f>IF(X9="","",IF(MONTH(X9+1)&lt;&gt;MONTH(X9),"",X9+1))</f>
        <v>43899</v>
      </c>
      <c r="S10" s="109">
        <f>IF(R10="","",IF(MONTH(R10+1)&lt;&gt;MONTH(R10),"",R10+1))</f>
        <v>43900</v>
      </c>
      <c r="T10" s="109">
        <f t="shared" si="2"/>
        <v>43901</v>
      </c>
      <c r="U10" s="109">
        <f t="shared" si="2"/>
        <v>43902</v>
      </c>
      <c r="V10" s="109">
        <f t="shared" si="2"/>
        <v>43903</v>
      </c>
      <c r="W10" s="110">
        <f t="shared" si="2"/>
        <v>43904</v>
      </c>
      <c r="X10" s="110">
        <f t="shared" si="2"/>
        <v>43905</v>
      </c>
      <c r="AA10" s="88"/>
    </row>
    <row r="11" spans="1:28" s="14" customFormat="1" ht="18.75" x14ac:dyDescent="0.25">
      <c r="A11" s="15"/>
      <c r="B11" s="18">
        <f>IF(H10="","",IF(MONTH(H10+1)&lt;&gt;MONTH(H10),"",H10+1))</f>
        <v>43850</v>
      </c>
      <c r="C11" s="18">
        <f>IF(B11="","",IF(MONTH(B11+1)&lt;&gt;MONTH(B11),"",B11+1))</f>
        <v>43851</v>
      </c>
      <c r="D11" s="18">
        <f t="shared" si="0"/>
        <v>43852</v>
      </c>
      <c r="E11" s="18">
        <f t="shared" si="0"/>
        <v>43853</v>
      </c>
      <c r="F11" s="18">
        <f t="shared" si="0"/>
        <v>43854</v>
      </c>
      <c r="G11" s="20">
        <f t="shared" si="0"/>
        <v>43855</v>
      </c>
      <c r="H11" s="20">
        <f t="shared" si="0"/>
        <v>43856</v>
      </c>
      <c r="J11" s="18">
        <f>IF(P10="","",IF(MONTH(P10+1)&lt;&gt;MONTH(P10),"",P10+1))</f>
        <v>43878</v>
      </c>
      <c r="K11" s="18">
        <f>IF(J11="","",IF(MONTH(J11+1)&lt;&gt;MONTH(J11),"",J11+1))</f>
        <v>43879</v>
      </c>
      <c r="L11" s="18">
        <f t="shared" si="1"/>
        <v>43880</v>
      </c>
      <c r="M11" s="18">
        <f t="shared" si="1"/>
        <v>43881</v>
      </c>
      <c r="N11" s="18">
        <f t="shared" si="1"/>
        <v>43882</v>
      </c>
      <c r="O11" s="20">
        <f t="shared" si="1"/>
        <v>43883</v>
      </c>
      <c r="P11" s="20">
        <f t="shared" si="1"/>
        <v>43884</v>
      </c>
      <c r="R11" s="109">
        <f>IF(X10="","",IF(MONTH(X10+1)&lt;&gt;MONTH(X10),"",X10+1))</f>
        <v>43906</v>
      </c>
      <c r="S11" s="109">
        <f>IF(R11="","",IF(MONTH(R11+1)&lt;&gt;MONTH(R11),"",R11+1))</f>
        <v>43907</v>
      </c>
      <c r="T11" s="109">
        <f t="shared" si="2"/>
        <v>43908</v>
      </c>
      <c r="U11" s="109">
        <f t="shared" si="2"/>
        <v>43909</v>
      </c>
      <c r="V11" s="109">
        <f t="shared" si="2"/>
        <v>43910</v>
      </c>
      <c r="W11" s="110">
        <f t="shared" si="2"/>
        <v>43911</v>
      </c>
      <c r="X11" s="110">
        <f t="shared" si="2"/>
        <v>43912</v>
      </c>
      <c r="AA11" s="88"/>
    </row>
    <row r="12" spans="1:28" s="14" customFormat="1" ht="18.75" x14ac:dyDescent="0.25">
      <c r="A12" s="15"/>
      <c r="B12" s="18">
        <f>IF(H11="","",IF(MONTH(H11+1)&lt;&gt;MONTH(H11),"",H11+1))</f>
        <v>43857</v>
      </c>
      <c r="C12" s="18">
        <f>IF(B12="","",IF(MONTH(B12+1)&lt;&gt;MONTH(B12),"",B12+1))</f>
        <v>43858</v>
      </c>
      <c r="D12" s="18">
        <f t="shared" si="0"/>
        <v>43859</v>
      </c>
      <c r="E12" s="18">
        <f t="shared" si="0"/>
        <v>43860</v>
      </c>
      <c r="F12" s="18">
        <f t="shared" si="0"/>
        <v>43861</v>
      </c>
      <c r="G12" s="20" t="str">
        <f t="shared" si="0"/>
        <v/>
      </c>
      <c r="H12" s="20" t="str">
        <f t="shared" si="0"/>
        <v/>
      </c>
      <c r="J12" s="18">
        <f>IF(P11="","",IF(MONTH(P11+1)&lt;&gt;MONTH(P11),"",P11+1))</f>
        <v>43885</v>
      </c>
      <c r="K12" s="18">
        <f>IF(J12="","",IF(MONTH(J12+1)&lt;&gt;MONTH(J12),"",J12+1))</f>
        <v>43886</v>
      </c>
      <c r="L12" s="18">
        <f t="shared" si="1"/>
        <v>43887</v>
      </c>
      <c r="M12" s="18">
        <f t="shared" si="1"/>
        <v>43888</v>
      </c>
      <c r="N12" s="18">
        <f t="shared" si="1"/>
        <v>43889</v>
      </c>
      <c r="O12" s="20">
        <f t="shared" si="1"/>
        <v>43890</v>
      </c>
      <c r="P12" s="20" t="str">
        <f t="shared" si="1"/>
        <v/>
      </c>
      <c r="R12" s="109">
        <f>IF(X11="","",IF(MONTH(X11+1)&lt;&gt;MONTH(X11),"",X11+1))</f>
        <v>43913</v>
      </c>
      <c r="S12" s="109">
        <f>IF(R12="","",IF(MONTH(R12+1)&lt;&gt;MONTH(R12),"",R12+1))</f>
        <v>43914</v>
      </c>
      <c r="T12" s="109">
        <f t="shared" si="2"/>
        <v>43915</v>
      </c>
      <c r="U12" s="109">
        <f t="shared" si="2"/>
        <v>43916</v>
      </c>
      <c r="V12" s="109">
        <f t="shared" si="2"/>
        <v>43917</v>
      </c>
      <c r="W12" s="110">
        <f t="shared" si="2"/>
        <v>43918</v>
      </c>
      <c r="X12" s="110">
        <f t="shared" si="2"/>
        <v>43919</v>
      </c>
      <c r="AA12" s="88"/>
    </row>
    <row r="13" spans="1:28" s="14" customFormat="1" ht="18.75" x14ac:dyDescent="0.25">
      <c r="A13" s="15"/>
      <c r="B13" s="18" t="str">
        <f>IF(H12="","",IF(MONTH(H12+1)&lt;&gt;MONTH(H12),"",H12+1))</f>
        <v/>
      </c>
      <c r="C13" s="18" t="str">
        <f>IF(B13="","",IF(MONTH(B13+1)&lt;&gt;MONTH(B13),"",B13+1))</f>
        <v/>
      </c>
      <c r="D13" s="18" t="str">
        <f t="shared" si="0"/>
        <v/>
      </c>
      <c r="E13" s="18" t="str">
        <f t="shared" si="0"/>
        <v/>
      </c>
      <c r="F13" s="18" t="str">
        <f t="shared" si="0"/>
        <v/>
      </c>
      <c r="G13" s="20" t="str">
        <f t="shared" si="0"/>
        <v/>
      </c>
      <c r="H13" s="20" t="str">
        <f t="shared" si="0"/>
        <v/>
      </c>
      <c r="J13" s="18" t="str">
        <f>IF(P12="","",IF(MONTH(P12+1)&lt;&gt;MONTH(P12),"",P12+1))</f>
        <v/>
      </c>
      <c r="K13" s="18" t="str">
        <f>IF(J13="","",IF(MONTH(J13+1)&lt;&gt;MONTH(J13),"",J13+1))</f>
        <v/>
      </c>
      <c r="L13" s="18" t="str">
        <f t="shared" si="1"/>
        <v/>
      </c>
      <c r="M13" s="18" t="str">
        <f t="shared" si="1"/>
        <v/>
      </c>
      <c r="N13" s="18" t="str">
        <f t="shared" si="1"/>
        <v/>
      </c>
      <c r="O13" s="20" t="str">
        <f t="shared" si="1"/>
        <v/>
      </c>
      <c r="P13" s="20" t="str">
        <f t="shared" si="1"/>
        <v/>
      </c>
      <c r="R13" s="109">
        <f>IF(X12="","",IF(MONTH(X12+1)&lt;&gt;MONTH(X12),"",X12+1))</f>
        <v>43920</v>
      </c>
      <c r="S13" s="109">
        <f>IF(R13="","",IF(MONTH(R13+1)&lt;&gt;MONTH(R13),"",R13+1))</f>
        <v>43921</v>
      </c>
      <c r="T13" s="109" t="str">
        <f t="shared" si="2"/>
        <v/>
      </c>
      <c r="U13" s="109" t="str">
        <f t="shared" si="2"/>
        <v/>
      </c>
      <c r="V13" s="109" t="str">
        <f t="shared" si="2"/>
        <v/>
      </c>
      <c r="W13" s="110" t="str">
        <f t="shared" si="2"/>
        <v/>
      </c>
      <c r="X13" s="110" t="str">
        <f t="shared" si="2"/>
        <v/>
      </c>
      <c r="AA13" s="16"/>
    </row>
    <row r="14" spans="1:28" ht="18.75" x14ac:dyDescent="0.25">
      <c r="A14" s="15"/>
      <c r="B14" s="14"/>
      <c r="C14" s="14"/>
      <c r="D14" s="14"/>
      <c r="E14" s="14"/>
      <c r="F14" s="14"/>
      <c r="G14" s="14"/>
      <c r="H14" s="14"/>
      <c r="I14" s="14"/>
      <c r="J14" s="14"/>
      <c r="K14" s="14"/>
      <c r="L14" s="14"/>
      <c r="M14" s="14"/>
      <c r="N14" s="14"/>
      <c r="O14" s="14"/>
      <c r="P14" s="14"/>
      <c r="Q14" s="14"/>
      <c r="R14" s="14"/>
      <c r="S14" s="14"/>
      <c r="T14" s="14"/>
      <c r="U14" s="14"/>
      <c r="V14" s="14"/>
      <c r="W14" s="14"/>
      <c r="X14" s="14"/>
      <c r="AA14" s="42"/>
    </row>
    <row r="15" spans="1:28" ht="21" customHeight="1" x14ac:dyDescent="0.25">
      <c r="A15" s="43"/>
      <c r="B15" s="87">
        <f>DATE(YEAR(R6+42),MONTH(R6+42),1)</f>
        <v>43922</v>
      </c>
      <c r="C15" s="87"/>
      <c r="D15" s="87"/>
      <c r="E15" s="87"/>
      <c r="F15" s="87"/>
      <c r="G15" s="87"/>
      <c r="H15" s="87"/>
      <c r="I15" s="13"/>
      <c r="J15" s="87">
        <f>DATE(YEAR(B15+42),MONTH(B15+42),1)</f>
        <v>43952</v>
      </c>
      <c r="K15" s="87"/>
      <c r="L15" s="87"/>
      <c r="M15" s="87"/>
      <c r="N15" s="87"/>
      <c r="O15" s="87"/>
      <c r="P15" s="87"/>
      <c r="Q15" s="13"/>
      <c r="R15" s="87">
        <f>DATE(YEAR(J15+42),MONTH(J15+42),1)</f>
        <v>43983</v>
      </c>
      <c r="S15" s="87"/>
      <c r="T15" s="87"/>
      <c r="U15" s="87"/>
      <c r="V15" s="87"/>
      <c r="W15" s="87"/>
      <c r="X15" s="87"/>
    </row>
    <row r="16" spans="1:28" ht="18.75" customHeight="1" x14ac:dyDescent="0.25">
      <c r="A16" s="15"/>
      <c r="B16" s="17" t="str">
        <f>CHOOSE(1+MOD($O$1+1-2,7),"D","L","M","M","J","V","S")</f>
        <v>L</v>
      </c>
      <c r="C16" s="17" t="str">
        <f>CHOOSE(1+MOD($O$1+2-2,7),"D","L","M","M","J","V","S")</f>
        <v>M</v>
      </c>
      <c r="D16" s="17" t="str">
        <f>CHOOSE(1+MOD($O$1+3-2,7),"D","L","M","M","J","V","S")</f>
        <v>M</v>
      </c>
      <c r="E16" s="17" t="str">
        <f>CHOOSE(1+MOD($O$1+4-2,7),"D","L","M","M","J","V","S")</f>
        <v>J</v>
      </c>
      <c r="F16" s="17" t="str">
        <f>CHOOSE(1+MOD($O$1+5-2,7),"D","L","M","M","J","V","S")</f>
        <v>V</v>
      </c>
      <c r="G16" s="17" t="str">
        <f>CHOOSE(1+MOD($O$1+6-2,7),"D","L","M","M","J","V","S")</f>
        <v>S</v>
      </c>
      <c r="H16" s="17" t="str">
        <f>CHOOSE(1+MOD($O$1+7-2,7),"D","L","M","M","J","V","S")</f>
        <v>D</v>
      </c>
      <c r="I16" s="14"/>
      <c r="J16" s="17" t="str">
        <f>CHOOSE(1+MOD($O$1+1-2,7),"D","L","M","M","J","V","S")</f>
        <v>L</v>
      </c>
      <c r="K16" s="17" t="str">
        <f>CHOOSE(1+MOD($O$1+2-2,7),"D","L","M","M","J","V","S")</f>
        <v>M</v>
      </c>
      <c r="L16" s="17" t="str">
        <f>CHOOSE(1+MOD($O$1+3-2,7),"D","L","M","M","J","V","S")</f>
        <v>M</v>
      </c>
      <c r="M16" s="17" t="str">
        <f>CHOOSE(1+MOD($O$1+4-2,7),"D","L","M","M","J","V","S")</f>
        <v>J</v>
      </c>
      <c r="N16" s="17" t="str">
        <f>CHOOSE(1+MOD($O$1+5-2,7),"D","L","M","M","J","V","S")</f>
        <v>V</v>
      </c>
      <c r="O16" s="17" t="str">
        <f>CHOOSE(1+MOD($O$1+6-2,7),"D","L","M","M","J","V","S")</f>
        <v>S</v>
      </c>
      <c r="P16" s="17" t="str">
        <f>CHOOSE(1+MOD($O$1+7-2,7),"D","L","M","M","J","V","S")</f>
        <v>D</v>
      </c>
      <c r="Q16" s="14"/>
      <c r="R16" s="17" t="str">
        <f>CHOOSE(1+MOD($O$1+1-2,7),"D","L","M","M","J","V","S")</f>
        <v>L</v>
      </c>
      <c r="S16" s="17" t="str">
        <f>CHOOSE(1+MOD($O$1+2-2,7),"D","L","M","M","J","V","S")</f>
        <v>M</v>
      </c>
      <c r="T16" s="17" t="str">
        <f>CHOOSE(1+MOD($O$1+3-2,7),"D","L","M","M","J","V","S")</f>
        <v>M</v>
      </c>
      <c r="U16" s="17" t="str">
        <f>CHOOSE(1+MOD($O$1+4-2,7),"D","L","M","M","J","V","S")</f>
        <v>J</v>
      </c>
      <c r="V16" s="17" t="str">
        <f>CHOOSE(1+MOD($O$1+5-2,7),"D","L","M","M","J","V","S")</f>
        <v>V</v>
      </c>
      <c r="W16" s="17" t="str">
        <f>CHOOSE(1+MOD($O$1+6-2,7),"D","L","M","M","J","V","S")</f>
        <v>S</v>
      </c>
      <c r="X16" s="17" t="str">
        <f>CHOOSE(1+MOD($O$1+7-2,7),"D","L","M","M","J","V","S")</f>
        <v>D</v>
      </c>
      <c r="AA16" s="44"/>
    </row>
    <row r="17" spans="1:27" ht="18.75" x14ac:dyDescent="0.25">
      <c r="A17" s="15"/>
      <c r="B17" s="109" t="str">
        <f>IF(WEEKDAY(B15,1)=MOD($O$1,7),B15,"")</f>
        <v/>
      </c>
      <c r="C17" s="109" t="str">
        <f>IF(B17="",IF(WEEKDAY(B15,1)=MOD($O$1,7)+1,B15,""),B17+1)</f>
        <v/>
      </c>
      <c r="D17" s="109">
        <f>IF(C17="",IF(WEEKDAY(B15,1)=MOD($O$1+1,7)+1,B15,""),C17+1)</f>
        <v>43922</v>
      </c>
      <c r="E17" s="109">
        <f>IF(D17="",IF(WEEKDAY(B15,1)=MOD($O$1+2,7)+1,B15,""),D17+1)</f>
        <v>43923</v>
      </c>
      <c r="F17" s="109">
        <f>IF(E17="",IF(WEEKDAY(B15,1)=MOD($O$1+3,7)+1,B15,""),E17+1)</f>
        <v>43924</v>
      </c>
      <c r="G17" s="110">
        <f>IF(F17="",IF(WEEKDAY(B15,1)=MOD($O$1+4,7)+1,B15,""),F17+1)</f>
        <v>43925</v>
      </c>
      <c r="H17" s="110">
        <f>IF(G17="",IF(WEEKDAY(B15,1)=MOD($O$1+5,7)+1,B15,""),G17+1)</f>
        <v>43926</v>
      </c>
      <c r="I17" s="14"/>
      <c r="J17" s="19" t="str">
        <f>IF(WEEKDAY(J15,1)=MOD($O$1,7),J15,"")</f>
        <v/>
      </c>
      <c r="K17" s="19" t="str">
        <f>IF(J17="",IF(WEEKDAY(J15,1)=MOD($O$1,7)+1,J15,""),J17+1)</f>
        <v/>
      </c>
      <c r="L17" s="19" t="str">
        <f>IF(K17="",IF(WEEKDAY(J15,1)=MOD($O$1+1,7)+1,J15,""),K17+1)</f>
        <v/>
      </c>
      <c r="M17" s="19" t="str">
        <f>IF(L17="",IF(WEEKDAY(J15,1)=MOD($O$1+2,7)+1,J15,""),L17+1)</f>
        <v/>
      </c>
      <c r="N17" s="19">
        <f>IF(M17="",IF(WEEKDAY(J15,1)=MOD($O$1+3,7)+1,J15,""),M17+1)</f>
        <v>43952</v>
      </c>
      <c r="O17" s="21">
        <f>IF(N17="",IF(WEEKDAY(J15,1)=MOD($O$1+4,7)+1,J15,""),N17+1)</f>
        <v>43953</v>
      </c>
      <c r="P17" s="21">
        <f>IF(O17="",IF(WEEKDAY(J15,1)=MOD($O$1+5,7)+1,J15,""),O17+1)</f>
        <v>43954</v>
      </c>
      <c r="Q17" s="14"/>
      <c r="R17" s="19">
        <f>IF(WEEKDAY(R15,1)=MOD($O$1,7),R15,"")</f>
        <v>43983</v>
      </c>
      <c r="S17" s="19">
        <f>IF(R17="",IF(WEEKDAY(R15,1)=MOD($O$1,7)+1,R15,""),R17+1)</f>
        <v>43984</v>
      </c>
      <c r="T17" s="19">
        <f>IF(S17="",IF(WEEKDAY(R15,1)=MOD($O$1+1,7)+1,R15,""),S17+1)</f>
        <v>43985</v>
      </c>
      <c r="U17" s="19">
        <f>IF(T17="",IF(WEEKDAY(R15,1)=MOD($O$1+2,7)+1,R15,""),T17+1)</f>
        <v>43986</v>
      </c>
      <c r="V17" s="19">
        <f>IF(U17="",IF(WEEKDAY(R15,1)=MOD($O$1+3,7)+1,R15,""),U17+1)</f>
        <v>43987</v>
      </c>
      <c r="W17" s="21">
        <f>IF(V17="",IF(WEEKDAY(R15,1)=MOD($O$1+4,7)+1,R15,""),V17+1)</f>
        <v>43988</v>
      </c>
      <c r="X17" s="21">
        <f>IF(W17="",IF(WEEKDAY(R15,1)=MOD($O$1+5,7)+1,R15,""),W17+1)</f>
        <v>43989</v>
      </c>
      <c r="AA17" s="44"/>
    </row>
    <row r="18" spans="1:27" ht="18.75" x14ac:dyDescent="0.25">
      <c r="A18" s="15"/>
      <c r="B18" s="109">
        <f>IF(H17="","",IF(MONTH(H17+1)&lt;&gt;MONTH(H17),"",H17+1))</f>
        <v>43927</v>
      </c>
      <c r="C18" s="109">
        <f>IF(B18="","",IF(MONTH(B18+1)&lt;&gt;MONTH(B18),"",B18+1))</f>
        <v>43928</v>
      </c>
      <c r="D18" s="109">
        <f t="shared" ref="D18:H22" si="3">IF(C18="","",IF(MONTH(C18+1)&lt;&gt;MONTH(C18),"",C18+1))</f>
        <v>43929</v>
      </c>
      <c r="E18" s="109">
        <f t="shared" si="3"/>
        <v>43930</v>
      </c>
      <c r="F18" s="109">
        <f t="shared" si="3"/>
        <v>43931</v>
      </c>
      <c r="G18" s="110">
        <f t="shared" si="3"/>
        <v>43932</v>
      </c>
      <c r="H18" s="110">
        <f t="shared" si="3"/>
        <v>43933</v>
      </c>
      <c r="I18" s="14"/>
      <c r="J18" s="19">
        <f>IF(P17="","",IF(MONTH(P17+1)&lt;&gt;MONTH(P17),"",P17+1))</f>
        <v>43955</v>
      </c>
      <c r="K18" s="19">
        <f>IF(J18="","",IF(MONTH(J18+1)&lt;&gt;MONTH(J18),"",J18+1))</f>
        <v>43956</v>
      </c>
      <c r="L18" s="19">
        <f t="shared" ref="L18:P22" si="4">IF(K18="","",IF(MONTH(K18+1)&lt;&gt;MONTH(K18),"",K18+1))</f>
        <v>43957</v>
      </c>
      <c r="M18" s="19">
        <f t="shared" si="4"/>
        <v>43958</v>
      </c>
      <c r="N18" s="19">
        <f t="shared" si="4"/>
        <v>43959</v>
      </c>
      <c r="O18" s="21">
        <f t="shared" si="4"/>
        <v>43960</v>
      </c>
      <c r="P18" s="21">
        <f t="shared" si="4"/>
        <v>43961</v>
      </c>
      <c r="Q18" s="14"/>
      <c r="R18" s="19">
        <f>IF(X17="","",IF(MONTH(X17+1)&lt;&gt;MONTH(X17),"",X17+1))</f>
        <v>43990</v>
      </c>
      <c r="S18" s="19">
        <f>IF(R18="","",IF(MONTH(R18+1)&lt;&gt;MONTH(R18),"",R18+1))</f>
        <v>43991</v>
      </c>
      <c r="T18" s="19">
        <f t="shared" ref="T18:X22" si="5">IF(S18="","",IF(MONTH(S18+1)&lt;&gt;MONTH(S18),"",S18+1))</f>
        <v>43992</v>
      </c>
      <c r="U18" s="19">
        <f t="shared" si="5"/>
        <v>43993</v>
      </c>
      <c r="V18" s="19">
        <f t="shared" si="5"/>
        <v>43994</v>
      </c>
      <c r="W18" s="21">
        <f t="shared" si="5"/>
        <v>43995</v>
      </c>
      <c r="X18" s="21">
        <f t="shared" si="5"/>
        <v>43996</v>
      </c>
      <c r="AA18" s="44"/>
    </row>
    <row r="19" spans="1:27" ht="18.75" x14ac:dyDescent="0.25">
      <c r="A19" s="15"/>
      <c r="B19" s="109">
        <f>IF(H18="","",IF(MONTH(H18+1)&lt;&gt;MONTH(H18),"",H18+1))</f>
        <v>43934</v>
      </c>
      <c r="C19" s="109">
        <f>IF(B19="","",IF(MONTH(B19+1)&lt;&gt;MONTH(B19),"",B19+1))</f>
        <v>43935</v>
      </c>
      <c r="D19" s="109">
        <f t="shared" si="3"/>
        <v>43936</v>
      </c>
      <c r="E19" s="109">
        <f t="shared" si="3"/>
        <v>43937</v>
      </c>
      <c r="F19" s="109">
        <f t="shared" si="3"/>
        <v>43938</v>
      </c>
      <c r="G19" s="110">
        <f t="shared" si="3"/>
        <v>43939</v>
      </c>
      <c r="H19" s="110">
        <f t="shared" si="3"/>
        <v>43940</v>
      </c>
      <c r="I19" s="14"/>
      <c r="J19" s="19">
        <f>IF(P18="","",IF(MONTH(P18+1)&lt;&gt;MONTH(P18),"",P18+1))</f>
        <v>43962</v>
      </c>
      <c r="K19" s="19">
        <f>IF(J19="","",IF(MONTH(J19+1)&lt;&gt;MONTH(J19),"",J19+1))</f>
        <v>43963</v>
      </c>
      <c r="L19" s="19">
        <f t="shared" si="4"/>
        <v>43964</v>
      </c>
      <c r="M19" s="19">
        <f t="shared" si="4"/>
        <v>43965</v>
      </c>
      <c r="N19" s="19">
        <f t="shared" si="4"/>
        <v>43966</v>
      </c>
      <c r="O19" s="21">
        <f t="shared" si="4"/>
        <v>43967</v>
      </c>
      <c r="P19" s="21">
        <f t="shared" si="4"/>
        <v>43968</v>
      </c>
      <c r="Q19" s="14"/>
      <c r="R19" s="19">
        <f>IF(X18="","",IF(MONTH(X18+1)&lt;&gt;MONTH(X18),"",X18+1))</f>
        <v>43997</v>
      </c>
      <c r="S19" s="19">
        <f>IF(R19="","",IF(MONTH(R19+1)&lt;&gt;MONTH(R19),"",R19+1))</f>
        <v>43998</v>
      </c>
      <c r="T19" s="19">
        <f t="shared" si="5"/>
        <v>43999</v>
      </c>
      <c r="U19" s="19">
        <f t="shared" si="5"/>
        <v>44000</v>
      </c>
      <c r="V19" s="19">
        <f t="shared" si="5"/>
        <v>44001</v>
      </c>
      <c r="W19" s="21">
        <f t="shared" si="5"/>
        <v>44002</v>
      </c>
      <c r="X19" s="21">
        <f t="shared" si="5"/>
        <v>44003</v>
      </c>
      <c r="AA19" s="44"/>
    </row>
    <row r="20" spans="1:27" ht="18.75" x14ac:dyDescent="0.25">
      <c r="A20" s="15"/>
      <c r="B20" s="109">
        <f>IF(H19="","",IF(MONTH(H19+1)&lt;&gt;MONTH(H19),"",H19+1))</f>
        <v>43941</v>
      </c>
      <c r="C20" s="109">
        <f>IF(B20="","",IF(MONTH(B20+1)&lt;&gt;MONTH(B20),"",B20+1))</f>
        <v>43942</v>
      </c>
      <c r="D20" s="109">
        <f t="shared" si="3"/>
        <v>43943</v>
      </c>
      <c r="E20" s="109">
        <f t="shared" si="3"/>
        <v>43944</v>
      </c>
      <c r="F20" s="109">
        <f t="shared" si="3"/>
        <v>43945</v>
      </c>
      <c r="G20" s="110">
        <f t="shared" si="3"/>
        <v>43946</v>
      </c>
      <c r="H20" s="110">
        <f t="shared" si="3"/>
        <v>43947</v>
      </c>
      <c r="I20" s="14"/>
      <c r="J20" s="19">
        <f>IF(P19="","",IF(MONTH(P19+1)&lt;&gt;MONTH(P19),"",P19+1))</f>
        <v>43969</v>
      </c>
      <c r="K20" s="19">
        <f>IF(J20="","",IF(MONTH(J20+1)&lt;&gt;MONTH(J20),"",J20+1))</f>
        <v>43970</v>
      </c>
      <c r="L20" s="19">
        <f t="shared" si="4"/>
        <v>43971</v>
      </c>
      <c r="M20" s="19">
        <f t="shared" si="4"/>
        <v>43972</v>
      </c>
      <c r="N20" s="19">
        <f t="shared" si="4"/>
        <v>43973</v>
      </c>
      <c r="O20" s="21">
        <f t="shared" si="4"/>
        <v>43974</v>
      </c>
      <c r="P20" s="21">
        <f t="shared" si="4"/>
        <v>43975</v>
      </c>
      <c r="Q20" s="14"/>
      <c r="R20" s="19">
        <f>IF(X19="","",IF(MONTH(X19+1)&lt;&gt;MONTH(X19),"",X19+1))</f>
        <v>44004</v>
      </c>
      <c r="S20" s="19">
        <f>IF(R20="","",IF(MONTH(R20+1)&lt;&gt;MONTH(R20),"",R20+1))</f>
        <v>44005</v>
      </c>
      <c r="T20" s="19">
        <f t="shared" si="5"/>
        <v>44006</v>
      </c>
      <c r="U20" s="19">
        <f t="shared" si="5"/>
        <v>44007</v>
      </c>
      <c r="V20" s="19">
        <f t="shared" si="5"/>
        <v>44008</v>
      </c>
      <c r="W20" s="21">
        <f t="shared" si="5"/>
        <v>44009</v>
      </c>
      <c r="X20" s="21">
        <f t="shared" si="5"/>
        <v>44010</v>
      </c>
      <c r="AA20" s="44"/>
    </row>
    <row r="21" spans="1:27" ht="18.75" x14ac:dyDescent="0.25">
      <c r="A21" s="15"/>
      <c r="B21" s="109">
        <f>IF(H20="","",IF(MONTH(H20+1)&lt;&gt;MONTH(H20),"",H20+1))</f>
        <v>43948</v>
      </c>
      <c r="C21" s="109">
        <f>IF(B21="","",IF(MONTH(B21+1)&lt;&gt;MONTH(B21),"",B21+1))</f>
        <v>43949</v>
      </c>
      <c r="D21" s="109">
        <f t="shared" si="3"/>
        <v>43950</v>
      </c>
      <c r="E21" s="109">
        <f t="shared" si="3"/>
        <v>43951</v>
      </c>
      <c r="F21" s="109" t="str">
        <f t="shared" si="3"/>
        <v/>
      </c>
      <c r="G21" s="110" t="str">
        <f t="shared" si="3"/>
        <v/>
      </c>
      <c r="H21" s="110" t="str">
        <f t="shared" si="3"/>
        <v/>
      </c>
      <c r="I21" s="14"/>
      <c r="J21" s="19">
        <f>IF(P20="","",IF(MONTH(P20+1)&lt;&gt;MONTH(P20),"",P20+1))</f>
        <v>43976</v>
      </c>
      <c r="K21" s="19">
        <f>IF(J21="","",IF(MONTH(J21+1)&lt;&gt;MONTH(J21),"",J21+1))</f>
        <v>43977</v>
      </c>
      <c r="L21" s="19">
        <f t="shared" si="4"/>
        <v>43978</v>
      </c>
      <c r="M21" s="19">
        <f t="shared" si="4"/>
        <v>43979</v>
      </c>
      <c r="N21" s="19">
        <f t="shared" si="4"/>
        <v>43980</v>
      </c>
      <c r="O21" s="21">
        <f t="shared" si="4"/>
        <v>43981</v>
      </c>
      <c r="P21" s="21">
        <f t="shared" si="4"/>
        <v>43982</v>
      </c>
      <c r="Q21" s="14"/>
      <c r="R21" s="19">
        <f>IF(X20="","",IF(MONTH(X20+1)&lt;&gt;MONTH(X20),"",X20+1))</f>
        <v>44011</v>
      </c>
      <c r="S21" s="19">
        <f>IF(R21="","",IF(MONTH(R21+1)&lt;&gt;MONTH(R21),"",R21+1))</f>
        <v>44012</v>
      </c>
      <c r="T21" s="19" t="str">
        <f t="shared" si="5"/>
        <v/>
      </c>
      <c r="U21" s="19" t="str">
        <f t="shared" si="5"/>
        <v/>
      </c>
      <c r="V21" s="19" t="str">
        <f t="shared" si="5"/>
        <v/>
      </c>
      <c r="W21" s="21" t="str">
        <f t="shared" si="5"/>
        <v/>
      </c>
      <c r="X21" s="21" t="str">
        <f t="shared" si="5"/>
        <v/>
      </c>
      <c r="AA21" s="44"/>
    </row>
    <row r="22" spans="1:27" ht="18.75" x14ac:dyDescent="0.25">
      <c r="A22" s="15"/>
      <c r="B22" s="109" t="str">
        <f>IF(H21="","",IF(MONTH(H21+1)&lt;&gt;MONTH(H21),"",H21+1))</f>
        <v/>
      </c>
      <c r="C22" s="109" t="str">
        <f>IF(B22="","",IF(MONTH(B22+1)&lt;&gt;MONTH(B22),"",B22+1))</f>
        <v/>
      </c>
      <c r="D22" s="109" t="str">
        <f t="shared" si="3"/>
        <v/>
      </c>
      <c r="E22" s="109" t="str">
        <f t="shared" si="3"/>
        <v/>
      </c>
      <c r="F22" s="109" t="str">
        <f t="shared" si="3"/>
        <v/>
      </c>
      <c r="G22" s="110" t="str">
        <f t="shared" si="3"/>
        <v/>
      </c>
      <c r="H22" s="110" t="str">
        <f t="shared" si="3"/>
        <v/>
      </c>
      <c r="I22" s="14"/>
      <c r="J22" s="19" t="str">
        <f>IF(P21="","",IF(MONTH(P21+1)&lt;&gt;MONTH(P21),"",P21+1))</f>
        <v/>
      </c>
      <c r="K22" s="19" t="str">
        <f>IF(J22="","",IF(MONTH(J22+1)&lt;&gt;MONTH(J22),"",J22+1))</f>
        <v/>
      </c>
      <c r="L22" s="19" t="str">
        <f t="shared" si="4"/>
        <v/>
      </c>
      <c r="M22" s="19" t="str">
        <f t="shared" si="4"/>
        <v/>
      </c>
      <c r="N22" s="19" t="str">
        <f t="shared" si="4"/>
        <v/>
      </c>
      <c r="O22" s="21" t="str">
        <f t="shared" si="4"/>
        <v/>
      </c>
      <c r="P22" s="21" t="str">
        <f t="shared" si="4"/>
        <v/>
      </c>
      <c r="Q22" s="14"/>
      <c r="R22" s="19" t="str">
        <f>IF(X21="","",IF(MONTH(X21+1)&lt;&gt;MONTH(X21),"",X21+1))</f>
        <v/>
      </c>
      <c r="S22" s="19" t="str">
        <f>IF(R22="","",IF(MONTH(R22+1)&lt;&gt;MONTH(R22),"",R22+1))</f>
        <v/>
      </c>
      <c r="T22" s="19" t="str">
        <f t="shared" si="5"/>
        <v/>
      </c>
      <c r="U22" s="19" t="str">
        <f t="shared" si="5"/>
        <v/>
      </c>
      <c r="V22" s="19" t="str">
        <f t="shared" si="5"/>
        <v/>
      </c>
      <c r="W22" s="21" t="str">
        <f t="shared" si="5"/>
        <v/>
      </c>
      <c r="X22" s="21" t="str">
        <f t="shared" si="5"/>
        <v/>
      </c>
      <c r="AA22" s="44"/>
    </row>
    <row r="23" spans="1:27" ht="18.75" x14ac:dyDescent="0.25">
      <c r="A23" s="15"/>
      <c r="B23" s="14"/>
      <c r="C23" s="14"/>
      <c r="D23" s="14"/>
      <c r="E23" s="14"/>
      <c r="F23" s="14"/>
      <c r="G23" s="14"/>
      <c r="H23" s="14"/>
      <c r="I23" s="14"/>
      <c r="J23" s="14"/>
      <c r="K23" s="14"/>
      <c r="L23" s="14"/>
      <c r="M23" s="14"/>
      <c r="N23" s="14"/>
      <c r="O23" s="14"/>
      <c r="P23" s="14"/>
      <c r="Q23" s="14"/>
      <c r="R23" s="14"/>
      <c r="S23" s="14"/>
      <c r="T23" s="14"/>
      <c r="U23" s="14"/>
      <c r="V23" s="14"/>
      <c r="W23" s="14"/>
      <c r="X23" s="14"/>
    </row>
    <row r="24" spans="1:27" ht="21" x14ac:dyDescent="0.25">
      <c r="A24" s="43"/>
      <c r="B24" s="87">
        <f>DATE(YEAR(R15+42),MONTH(R15+42),1)</f>
        <v>44013</v>
      </c>
      <c r="C24" s="87"/>
      <c r="D24" s="87"/>
      <c r="E24" s="87"/>
      <c r="F24" s="87"/>
      <c r="G24" s="87"/>
      <c r="H24" s="87"/>
      <c r="I24" s="13"/>
      <c r="J24" s="87">
        <f>DATE(YEAR(B24+42),MONTH(B24+42),1)</f>
        <v>44044</v>
      </c>
      <c r="K24" s="87"/>
      <c r="L24" s="87"/>
      <c r="M24" s="87"/>
      <c r="N24" s="87"/>
      <c r="O24" s="87"/>
      <c r="P24" s="87"/>
      <c r="Q24" s="13"/>
      <c r="R24" s="87">
        <f>DATE(YEAR(J24+42),MONTH(J24+42),1)</f>
        <v>44075</v>
      </c>
      <c r="S24" s="87"/>
      <c r="T24" s="87"/>
      <c r="U24" s="87"/>
      <c r="V24" s="87"/>
      <c r="W24" s="87"/>
      <c r="X24" s="87"/>
    </row>
    <row r="25" spans="1:27" ht="18.75" x14ac:dyDescent="0.25">
      <c r="A25" s="15"/>
      <c r="B25" s="17" t="str">
        <f>CHOOSE(1+MOD($O$1+1-2,7),"D","L","M","M","J","V","S")</f>
        <v>L</v>
      </c>
      <c r="C25" s="17" t="str">
        <f>CHOOSE(1+MOD($O$1+2-2,7),"D","L","M","M","J","V","S")</f>
        <v>M</v>
      </c>
      <c r="D25" s="17" t="str">
        <f>CHOOSE(1+MOD($O$1+3-2,7),"D","L","M","M","J","V","S")</f>
        <v>M</v>
      </c>
      <c r="E25" s="17" t="str">
        <f>CHOOSE(1+MOD($O$1+4-2,7),"D","L","M","M","J","V","S")</f>
        <v>J</v>
      </c>
      <c r="F25" s="17" t="str">
        <f>CHOOSE(1+MOD($O$1+5-2,7),"D","L","M","M","J","V","S")</f>
        <v>V</v>
      </c>
      <c r="G25" s="17" t="str">
        <f>CHOOSE(1+MOD($O$1+6-2,7),"D","L","M","M","J","V","S")</f>
        <v>S</v>
      </c>
      <c r="H25" s="17" t="str">
        <f>CHOOSE(1+MOD($O$1+7-2,7),"D","L","M","M","J","V","S")</f>
        <v>D</v>
      </c>
      <c r="I25" s="14"/>
      <c r="J25" s="17" t="str">
        <f>CHOOSE(1+MOD($O$1+1-2,7),"D","L","M","M","J","V","S")</f>
        <v>L</v>
      </c>
      <c r="K25" s="17" t="str">
        <f>CHOOSE(1+MOD($O$1+2-2,7),"D","L","M","M","J","V","S")</f>
        <v>M</v>
      </c>
      <c r="L25" s="17" t="str">
        <f>CHOOSE(1+MOD($O$1+3-2,7),"D","L","M","M","J","V","S")</f>
        <v>M</v>
      </c>
      <c r="M25" s="17" t="str">
        <f>CHOOSE(1+MOD($O$1+4-2,7),"D","L","M","M","J","V","S")</f>
        <v>J</v>
      </c>
      <c r="N25" s="17" t="str">
        <f>CHOOSE(1+MOD($O$1+5-2,7),"D","L","M","M","J","V","S")</f>
        <v>V</v>
      </c>
      <c r="O25" s="17" t="str">
        <f>CHOOSE(1+MOD($O$1+6-2,7),"D","L","M","M","J","V","S")</f>
        <v>S</v>
      </c>
      <c r="P25" s="17" t="str">
        <f>CHOOSE(1+MOD($O$1+7-2,7),"D","L","M","M","J","V","S")</f>
        <v>D</v>
      </c>
      <c r="Q25" s="14"/>
      <c r="R25" s="17" t="str">
        <f>CHOOSE(1+MOD($O$1+1-2,7),"D","L","M","M","J","V","S")</f>
        <v>L</v>
      </c>
      <c r="S25" s="17" t="str">
        <f>CHOOSE(1+MOD($O$1+2-2,7),"D","L","M","M","J","V","S")</f>
        <v>M</v>
      </c>
      <c r="T25" s="17" t="str">
        <f>CHOOSE(1+MOD($O$1+3-2,7),"D","L","M","M","J","V","S")</f>
        <v>M</v>
      </c>
      <c r="U25" s="17" t="str">
        <f>CHOOSE(1+MOD($O$1+4-2,7),"D","L","M","M","J","V","S")</f>
        <v>J</v>
      </c>
      <c r="V25" s="17" t="str">
        <f>CHOOSE(1+MOD($O$1+5-2,7),"D","L","M","M","J","V","S")</f>
        <v>V</v>
      </c>
      <c r="W25" s="17" t="str">
        <f>CHOOSE(1+MOD($O$1+6-2,7),"D","L","M","M","J","V","S")</f>
        <v>S</v>
      </c>
      <c r="X25" s="17" t="str">
        <f>CHOOSE(1+MOD($O$1+7-2,7),"D","L","M","M","J","V","S")</f>
        <v>D</v>
      </c>
    </row>
    <row r="26" spans="1:27" ht="18.75" x14ac:dyDescent="0.25">
      <c r="A26" s="15"/>
      <c r="B26" s="19" t="str">
        <f>IF(WEEKDAY(B24,1)=MOD($O$1,7),B24,"")</f>
        <v/>
      </c>
      <c r="C26" s="19" t="str">
        <f>IF(B26="",IF(WEEKDAY(B24,1)=MOD($O$1,7)+1,B24,""),B26+1)</f>
        <v/>
      </c>
      <c r="D26" s="19">
        <f>IF(C26="",IF(WEEKDAY(B24,1)=MOD($O$1+1,7)+1,B24,""),C26+1)</f>
        <v>44013</v>
      </c>
      <c r="E26" s="19">
        <f>IF(D26="",IF(WEEKDAY(B24,1)=MOD($O$1+2,7)+1,B24,""),D26+1)</f>
        <v>44014</v>
      </c>
      <c r="F26" s="19">
        <f>IF(E26="",IF(WEEKDAY(B24,1)=MOD($O$1+3,7)+1,B24,""),E26+1)</f>
        <v>44015</v>
      </c>
      <c r="G26" s="21">
        <f>IF(F26="",IF(WEEKDAY(B24,1)=MOD($O$1+4,7)+1,B24,""),F26+1)</f>
        <v>44016</v>
      </c>
      <c r="H26" s="21">
        <f>IF(G26="",IF(WEEKDAY(B24,1)=MOD($O$1+5,7)+1,B24,""),G26+1)</f>
        <v>44017</v>
      </c>
      <c r="I26" s="14"/>
      <c r="J26" s="19" t="str">
        <f>IF(WEEKDAY(J24,1)=MOD($O$1,7),J24,"")</f>
        <v/>
      </c>
      <c r="K26" s="19" t="str">
        <f>IF(J26="",IF(WEEKDAY(J24,1)=MOD($O$1,7)+1,J24,""),J26+1)</f>
        <v/>
      </c>
      <c r="L26" s="19" t="str">
        <f>IF(K26="",IF(WEEKDAY(J24,1)=MOD($O$1+1,7)+1,J24,""),K26+1)</f>
        <v/>
      </c>
      <c r="M26" s="19" t="str">
        <f>IF(L26="",IF(WEEKDAY(J24,1)=MOD($O$1+2,7)+1,J24,""),L26+1)</f>
        <v/>
      </c>
      <c r="N26" s="19" t="str">
        <f>IF(M26="",IF(WEEKDAY(J24,1)=MOD($O$1+3,7)+1,J24,""),M26+1)</f>
        <v/>
      </c>
      <c r="O26" s="21">
        <f>IF(N26="",IF(WEEKDAY(J24,1)=MOD($O$1+4,7)+1,J24,""),N26+1)</f>
        <v>44044</v>
      </c>
      <c r="P26" s="21">
        <f>IF(O26="",IF(WEEKDAY(J24,1)=MOD($O$1+5,7)+1,J24,""),O26+1)</f>
        <v>44045</v>
      </c>
      <c r="Q26" s="14"/>
      <c r="R26" s="19" t="str">
        <f>IF(WEEKDAY(R24,1)=MOD($O$1,7),R24,"")</f>
        <v/>
      </c>
      <c r="S26" s="19">
        <f>IF(R26="",IF(WEEKDAY(R24,1)=MOD($O$1,7)+1,R24,""),R26+1)</f>
        <v>44075</v>
      </c>
      <c r="T26" s="19">
        <f>IF(S26="",IF(WEEKDAY(R24,1)=MOD($O$1+1,7)+1,R24,""),S26+1)</f>
        <v>44076</v>
      </c>
      <c r="U26" s="19">
        <f>IF(T26="",IF(WEEKDAY(R24,1)=MOD($O$1+2,7)+1,R24,""),T26+1)</f>
        <v>44077</v>
      </c>
      <c r="V26" s="19">
        <f>IF(U26="",IF(WEEKDAY(R24,1)=MOD($O$1+3,7)+1,R24,""),U26+1)</f>
        <v>44078</v>
      </c>
      <c r="W26" s="21">
        <f>IF(V26="",IF(WEEKDAY(R24,1)=MOD($O$1+4,7)+1,R24,""),V26+1)</f>
        <v>44079</v>
      </c>
      <c r="X26" s="21">
        <f>IF(W26="",IF(WEEKDAY(R24,1)=MOD($O$1+5,7)+1,R24,""),W26+1)</f>
        <v>44080</v>
      </c>
    </row>
    <row r="27" spans="1:27" ht="18.75" x14ac:dyDescent="0.25">
      <c r="A27" s="15"/>
      <c r="B27" s="19">
        <f>IF(H26="","",IF(MONTH(H26+1)&lt;&gt;MONTH(H26),"",H26+1))</f>
        <v>44018</v>
      </c>
      <c r="C27" s="19">
        <f>IF(B27="","",IF(MONTH(B27+1)&lt;&gt;MONTH(B27),"",B27+1))</f>
        <v>44019</v>
      </c>
      <c r="D27" s="19">
        <f t="shared" ref="D27:H31" si="6">IF(C27="","",IF(MONTH(C27+1)&lt;&gt;MONTH(C27),"",C27+1))</f>
        <v>44020</v>
      </c>
      <c r="E27" s="19">
        <f t="shared" si="6"/>
        <v>44021</v>
      </c>
      <c r="F27" s="19">
        <f t="shared" si="6"/>
        <v>44022</v>
      </c>
      <c r="G27" s="21">
        <f t="shared" si="6"/>
        <v>44023</v>
      </c>
      <c r="H27" s="21">
        <f t="shared" si="6"/>
        <v>44024</v>
      </c>
      <c r="I27" s="14"/>
      <c r="J27" s="19">
        <f>IF(P26="","",IF(MONTH(P26+1)&lt;&gt;MONTH(P26),"",P26+1))</f>
        <v>44046</v>
      </c>
      <c r="K27" s="19">
        <f>IF(J27="","",IF(MONTH(J27+1)&lt;&gt;MONTH(J27),"",J27+1))</f>
        <v>44047</v>
      </c>
      <c r="L27" s="19">
        <f t="shared" ref="L27:P31" si="7">IF(K27="","",IF(MONTH(K27+1)&lt;&gt;MONTH(K27),"",K27+1))</f>
        <v>44048</v>
      </c>
      <c r="M27" s="19">
        <f t="shared" si="7"/>
        <v>44049</v>
      </c>
      <c r="N27" s="19">
        <f t="shared" si="7"/>
        <v>44050</v>
      </c>
      <c r="O27" s="21">
        <f t="shared" si="7"/>
        <v>44051</v>
      </c>
      <c r="P27" s="21">
        <f t="shared" si="7"/>
        <v>44052</v>
      </c>
      <c r="Q27" s="14"/>
      <c r="R27" s="19">
        <f>IF(X26="","",IF(MONTH(X26+1)&lt;&gt;MONTH(X26),"",X26+1))</f>
        <v>44081</v>
      </c>
      <c r="S27" s="19">
        <f>IF(R27="","",IF(MONTH(R27+1)&lt;&gt;MONTH(R27),"",R27+1))</f>
        <v>44082</v>
      </c>
      <c r="T27" s="19">
        <f t="shared" ref="T27:X31" si="8">IF(S27="","",IF(MONTH(S27+1)&lt;&gt;MONTH(S27),"",S27+1))</f>
        <v>44083</v>
      </c>
      <c r="U27" s="19">
        <f t="shared" si="8"/>
        <v>44084</v>
      </c>
      <c r="V27" s="19">
        <f t="shared" si="8"/>
        <v>44085</v>
      </c>
      <c r="W27" s="21">
        <f t="shared" si="8"/>
        <v>44086</v>
      </c>
      <c r="X27" s="21">
        <f t="shared" si="8"/>
        <v>44087</v>
      </c>
    </row>
    <row r="28" spans="1:27" ht="18.75" x14ac:dyDescent="0.25">
      <c r="A28" s="15"/>
      <c r="B28" s="19">
        <f>IF(H27="","",IF(MONTH(H27+1)&lt;&gt;MONTH(H27),"",H27+1))</f>
        <v>44025</v>
      </c>
      <c r="C28" s="19">
        <f>IF(B28="","",IF(MONTH(B28+1)&lt;&gt;MONTH(B28),"",B28+1))</f>
        <v>44026</v>
      </c>
      <c r="D28" s="19">
        <f t="shared" si="6"/>
        <v>44027</v>
      </c>
      <c r="E28" s="19">
        <f t="shared" si="6"/>
        <v>44028</v>
      </c>
      <c r="F28" s="19">
        <f t="shared" si="6"/>
        <v>44029</v>
      </c>
      <c r="G28" s="21">
        <f t="shared" si="6"/>
        <v>44030</v>
      </c>
      <c r="H28" s="21">
        <f t="shared" si="6"/>
        <v>44031</v>
      </c>
      <c r="I28" s="14"/>
      <c r="J28" s="19">
        <f>IF(P27="","",IF(MONTH(P27+1)&lt;&gt;MONTH(P27),"",P27+1))</f>
        <v>44053</v>
      </c>
      <c r="K28" s="19">
        <f>IF(J28="","",IF(MONTH(J28+1)&lt;&gt;MONTH(J28),"",J28+1))</f>
        <v>44054</v>
      </c>
      <c r="L28" s="19">
        <f t="shared" si="7"/>
        <v>44055</v>
      </c>
      <c r="M28" s="19">
        <f t="shared" si="7"/>
        <v>44056</v>
      </c>
      <c r="N28" s="19">
        <f t="shared" si="7"/>
        <v>44057</v>
      </c>
      <c r="O28" s="21">
        <f t="shared" si="7"/>
        <v>44058</v>
      </c>
      <c r="P28" s="21">
        <f t="shared" si="7"/>
        <v>44059</v>
      </c>
      <c r="Q28" s="14"/>
      <c r="R28" s="19">
        <f>IF(X27="","",IF(MONTH(X27+1)&lt;&gt;MONTH(X27),"",X27+1))</f>
        <v>44088</v>
      </c>
      <c r="S28" s="19">
        <f>IF(R28="","",IF(MONTH(R28+1)&lt;&gt;MONTH(R28),"",R28+1))</f>
        <v>44089</v>
      </c>
      <c r="T28" s="19">
        <f t="shared" si="8"/>
        <v>44090</v>
      </c>
      <c r="U28" s="19">
        <f t="shared" si="8"/>
        <v>44091</v>
      </c>
      <c r="V28" s="19">
        <f t="shared" si="8"/>
        <v>44092</v>
      </c>
      <c r="W28" s="21">
        <f t="shared" si="8"/>
        <v>44093</v>
      </c>
      <c r="X28" s="21">
        <f t="shared" si="8"/>
        <v>44094</v>
      </c>
    </row>
    <row r="29" spans="1:27" x14ac:dyDescent="0.25">
      <c r="A29" s="15"/>
      <c r="B29" s="19">
        <f>IF(H28="","",IF(MONTH(H28+1)&lt;&gt;MONTH(H28),"",H28+1))</f>
        <v>44032</v>
      </c>
      <c r="C29" s="19">
        <f>IF(B29="","",IF(MONTH(B29+1)&lt;&gt;MONTH(B29),"",B29+1))</f>
        <v>44033</v>
      </c>
      <c r="D29" s="19">
        <f t="shared" si="6"/>
        <v>44034</v>
      </c>
      <c r="E29" s="19">
        <f t="shared" si="6"/>
        <v>44035</v>
      </c>
      <c r="F29" s="19">
        <f t="shared" si="6"/>
        <v>44036</v>
      </c>
      <c r="G29" s="21">
        <f t="shared" si="6"/>
        <v>44037</v>
      </c>
      <c r="H29" s="21">
        <f t="shared" si="6"/>
        <v>44038</v>
      </c>
      <c r="I29" s="14"/>
      <c r="J29" s="19">
        <f>IF(P28="","",IF(MONTH(P28+1)&lt;&gt;MONTH(P28),"",P28+1))</f>
        <v>44060</v>
      </c>
      <c r="K29" s="19">
        <f>IF(J29="","",IF(MONTH(J29+1)&lt;&gt;MONTH(J29),"",J29+1))</f>
        <v>44061</v>
      </c>
      <c r="L29" s="19">
        <f t="shared" si="7"/>
        <v>44062</v>
      </c>
      <c r="M29" s="19">
        <f t="shared" si="7"/>
        <v>44063</v>
      </c>
      <c r="N29" s="19">
        <f t="shared" si="7"/>
        <v>44064</v>
      </c>
      <c r="O29" s="21">
        <f t="shared" si="7"/>
        <v>44065</v>
      </c>
      <c r="P29" s="21">
        <f t="shared" si="7"/>
        <v>44066</v>
      </c>
      <c r="Q29" s="14"/>
      <c r="R29" s="19">
        <f>IF(X28="","",IF(MONTH(X28+1)&lt;&gt;MONTH(X28),"",X28+1))</f>
        <v>44095</v>
      </c>
      <c r="S29" s="19">
        <f>IF(R29="","",IF(MONTH(R29+1)&lt;&gt;MONTH(R29),"",R29+1))</f>
        <v>44096</v>
      </c>
      <c r="T29" s="19">
        <f t="shared" si="8"/>
        <v>44097</v>
      </c>
      <c r="U29" s="19">
        <f t="shared" si="8"/>
        <v>44098</v>
      </c>
      <c r="V29" s="19">
        <f t="shared" si="8"/>
        <v>44099</v>
      </c>
      <c r="W29" s="21">
        <f t="shared" si="8"/>
        <v>44100</v>
      </c>
      <c r="X29" s="21">
        <f t="shared" si="8"/>
        <v>44101</v>
      </c>
    </row>
    <row r="30" spans="1:27" ht="18.75" x14ac:dyDescent="0.25">
      <c r="A30" s="15"/>
      <c r="B30" s="19">
        <f>IF(H29="","",IF(MONTH(H29+1)&lt;&gt;MONTH(H29),"",H29+1))</f>
        <v>44039</v>
      </c>
      <c r="C30" s="19">
        <f>IF(B30="","",IF(MONTH(B30+1)&lt;&gt;MONTH(B30),"",B30+1))</f>
        <v>44040</v>
      </c>
      <c r="D30" s="19">
        <f t="shared" si="6"/>
        <v>44041</v>
      </c>
      <c r="E30" s="19">
        <f t="shared" si="6"/>
        <v>44042</v>
      </c>
      <c r="F30" s="19">
        <f t="shared" si="6"/>
        <v>44043</v>
      </c>
      <c r="G30" s="21" t="str">
        <f t="shared" si="6"/>
        <v/>
      </c>
      <c r="H30" s="21" t="str">
        <f t="shared" si="6"/>
        <v/>
      </c>
      <c r="I30" s="14"/>
      <c r="J30" s="19">
        <f>IF(P29="","",IF(MONTH(P29+1)&lt;&gt;MONTH(P29),"",P29+1))</f>
        <v>44067</v>
      </c>
      <c r="K30" s="19">
        <f>IF(J30="","",IF(MONTH(J30+1)&lt;&gt;MONTH(J30),"",J30+1))</f>
        <v>44068</v>
      </c>
      <c r="L30" s="19">
        <f t="shared" si="7"/>
        <v>44069</v>
      </c>
      <c r="M30" s="19">
        <f t="shared" si="7"/>
        <v>44070</v>
      </c>
      <c r="N30" s="19">
        <f t="shared" si="7"/>
        <v>44071</v>
      </c>
      <c r="O30" s="21">
        <f t="shared" si="7"/>
        <v>44072</v>
      </c>
      <c r="P30" s="21">
        <f t="shared" si="7"/>
        <v>44073</v>
      </c>
      <c r="Q30" s="14"/>
      <c r="R30" s="19">
        <f>IF(X29="","",IF(MONTH(X29+1)&lt;&gt;MONTH(X29),"",X29+1))</f>
        <v>44102</v>
      </c>
      <c r="S30" s="19">
        <f>IF(R30="","",IF(MONTH(R30+1)&lt;&gt;MONTH(R30),"",R30+1))</f>
        <v>44103</v>
      </c>
      <c r="T30" s="19">
        <f t="shared" si="8"/>
        <v>44104</v>
      </c>
      <c r="U30" s="19" t="str">
        <f t="shared" si="8"/>
        <v/>
      </c>
      <c r="V30" s="19" t="str">
        <f t="shared" si="8"/>
        <v/>
      </c>
      <c r="W30" s="21" t="str">
        <f t="shared" si="8"/>
        <v/>
      </c>
      <c r="X30" s="21" t="str">
        <f t="shared" si="8"/>
        <v/>
      </c>
    </row>
    <row r="31" spans="1:27" ht="18.75" x14ac:dyDescent="0.25">
      <c r="A31" s="15"/>
      <c r="B31" s="19" t="str">
        <f>IF(H30="","",IF(MONTH(H30+1)&lt;&gt;MONTH(H30),"",H30+1))</f>
        <v/>
      </c>
      <c r="C31" s="19" t="str">
        <f>IF(B31="","",IF(MONTH(B31+1)&lt;&gt;MONTH(B31),"",B31+1))</f>
        <v/>
      </c>
      <c r="D31" s="19" t="str">
        <f t="shared" si="6"/>
        <v/>
      </c>
      <c r="E31" s="19" t="str">
        <f t="shared" si="6"/>
        <v/>
      </c>
      <c r="F31" s="19" t="str">
        <f t="shared" si="6"/>
        <v/>
      </c>
      <c r="G31" s="21" t="str">
        <f t="shared" si="6"/>
        <v/>
      </c>
      <c r="H31" s="21" t="str">
        <f t="shared" si="6"/>
        <v/>
      </c>
      <c r="I31" s="14"/>
      <c r="J31" s="19">
        <f>IF(P30="","",IF(MONTH(P30+1)&lt;&gt;MONTH(P30),"",P30+1))</f>
        <v>44074</v>
      </c>
      <c r="K31" s="19" t="str">
        <f>IF(J31="","",IF(MONTH(J31+1)&lt;&gt;MONTH(J31),"",J31+1))</f>
        <v/>
      </c>
      <c r="L31" s="19" t="str">
        <f t="shared" si="7"/>
        <v/>
      </c>
      <c r="M31" s="19" t="str">
        <f t="shared" si="7"/>
        <v/>
      </c>
      <c r="N31" s="19" t="str">
        <f t="shared" si="7"/>
        <v/>
      </c>
      <c r="O31" s="21" t="str">
        <f t="shared" si="7"/>
        <v/>
      </c>
      <c r="P31" s="21" t="str">
        <f t="shared" si="7"/>
        <v/>
      </c>
      <c r="Q31" s="14"/>
      <c r="R31" s="19" t="str">
        <f>IF(X30="","",IF(MONTH(X30+1)&lt;&gt;MONTH(X30),"",X30+1))</f>
        <v/>
      </c>
      <c r="S31" s="19" t="str">
        <f>IF(R31="","",IF(MONTH(R31+1)&lt;&gt;MONTH(R31),"",R31+1))</f>
        <v/>
      </c>
      <c r="T31" s="19" t="str">
        <f t="shared" si="8"/>
        <v/>
      </c>
      <c r="U31" s="19" t="str">
        <f t="shared" si="8"/>
        <v/>
      </c>
      <c r="V31" s="19" t="str">
        <f t="shared" si="8"/>
        <v/>
      </c>
      <c r="W31" s="21" t="str">
        <f t="shared" si="8"/>
        <v/>
      </c>
      <c r="X31" s="21" t="str">
        <f t="shared" si="8"/>
        <v/>
      </c>
    </row>
    <row r="32" spans="1:27" ht="18.75" x14ac:dyDescent="0.25">
      <c r="A32" s="15"/>
      <c r="B32" s="14"/>
      <c r="C32" s="14"/>
      <c r="D32" s="14"/>
      <c r="E32" s="14"/>
      <c r="F32" s="14"/>
      <c r="G32" s="14"/>
      <c r="H32" s="14"/>
      <c r="I32" s="14"/>
      <c r="J32" s="14"/>
      <c r="K32" s="14"/>
      <c r="L32" s="14"/>
      <c r="M32" s="14"/>
      <c r="N32" s="14"/>
      <c r="O32" s="14"/>
      <c r="P32" s="14"/>
      <c r="Q32" s="14"/>
      <c r="R32" s="14"/>
      <c r="S32" s="14"/>
      <c r="T32" s="14"/>
      <c r="U32" s="14"/>
      <c r="V32" s="14"/>
      <c r="W32" s="14"/>
      <c r="X32" s="14"/>
    </row>
    <row r="33" spans="1:24" ht="21" x14ac:dyDescent="0.25">
      <c r="A33" s="43"/>
      <c r="B33" s="87">
        <f>DATE(YEAR(R24+42),MONTH(R24+42),1)</f>
        <v>44105</v>
      </c>
      <c r="C33" s="87"/>
      <c r="D33" s="87"/>
      <c r="E33" s="87"/>
      <c r="F33" s="87"/>
      <c r="G33" s="87"/>
      <c r="H33" s="87"/>
      <c r="I33" s="13"/>
      <c r="J33" s="87">
        <f>DATE(YEAR(B33+42),MONTH(B33+42),1)</f>
        <v>44136</v>
      </c>
      <c r="K33" s="87"/>
      <c r="L33" s="87"/>
      <c r="M33" s="87"/>
      <c r="N33" s="87"/>
      <c r="O33" s="87"/>
      <c r="P33" s="87"/>
      <c r="Q33" s="13"/>
      <c r="R33" s="87">
        <f>DATE(YEAR(J33+42),MONTH(J33+42),1)</f>
        <v>44166</v>
      </c>
      <c r="S33" s="87"/>
      <c r="T33" s="87"/>
      <c r="U33" s="87"/>
      <c r="V33" s="87"/>
      <c r="W33" s="87"/>
      <c r="X33" s="87"/>
    </row>
    <row r="34" spans="1:24" ht="18.75" x14ac:dyDescent="0.25">
      <c r="A34" s="15"/>
      <c r="B34" s="17" t="str">
        <f>CHOOSE(1+MOD($O$1+1-2,7),"D","L","M","M","J","V","S")</f>
        <v>L</v>
      </c>
      <c r="C34" s="17" t="str">
        <f>CHOOSE(1+MOD($O$1+2-2,7),"D","L","M","M","J","V","S")</f>
        <v>M</v>
      </c>
      <c r="D34" s="17" t="str">
        <f>CHOOSE(1+MOD($O$1+3-2,7),"D","L","M","M","J","V","S")</f>
        <v>M</v>
      </c>
      <c r="E34" s="17" t="str">
        <f>CHOOSE(1+MOD($O$1+4-2,7),"D","L","M","M","J","V","S")</f>
        <v>J</v>
      </c>
      <c r="F34" s="17" t="str">
        <f>CHOOSE(1+MOD($O$1+5-2,7),"D","L","M","M","J","V","S")</f>
        <v>V</v>
      </c>
      <c r="G34" s="17" t="str">
        <f>CHOOSE(1+MOD($O$1+6-2,7),"D","L","M","M","J","V","S")</f>
        <v>S</v>
      </c>
      <c r="H34" s="17" t="str">
        <f>CHOOSE(1+MOD($O$1+7-2,7),"D","L","M","M","J","V","S")</f>
        <v>D</v>
      </c>
      <c r="I34" s="14"/>
      <c r="J34" s="17" t="str">
        <f>CHOOSE(1+MOD($O$1+1-2,7),"D","L","M","M","J","V","S")</f>
        <v>L</v>
      </c>
      <c r="K34" s="17" t="str">
        <f>CHOOSE(1+MOD($O$1+2-2,7),"D","L","M","M","J","V","S")</f>
        <v>M</v>
      </c>
      <c r="L34" s="17" t="str">
        <f>CHOOSE(1+MOD($O$1+3-2,7),"D","L","M","M","J","V","S")</f>
        <v>M</v>
      </c>
      <c r="M34" s="17" t="str">
        <f>CHOOSE(1+MOD($O$1+4-2,7),"D","L","M","M","J","V","S")</f>
        <v>J</v>
      </c>
      <c r="N34" s="17" t="str">
        <f>CHOOSE(1+MOD($O$1+5-2,7),"D","L","M","M","J","V","S")</f>
        <v>V</v>
      </c>
      <c r="O34" s="17" t="str">
        <f>CHOOSE(1+MOD($O$1+6-2,7),"D","L","M","M","J","V","S")</f>
        <v>S</v>
      </c>
      <c r="P34" s="17" t="str">
        <f>CHOOSE(1+MOD($O$1+7-2,7),"D","L","M","M","J","V","S")</f>
        <v>D</v>
      </c>
      <c r="Q34" s="14"/>
      <c r="R34" s="17" t="str">
        <f>CHOOSE(1+MOD($O$1+1-2,7),"D","L","M","M","J","V","S")</f>
        <v>L</v>
      </c>
      <c r="S34" s="17" t="str">
        <f>CHOOSE(1+MOD($O$1+2-2,7),"D","L","M","M","J","V","S")</f>
        <v>M</v>
      </c>
      <c r="T34" s="17" t="str">
        <f>CHOOSE(1+MOD($O$1+3-2,7),"D","L","M","M","J","V","S")</f>
        <v>M</v>
      </c>
      <c r="U34" s="17" t="str">
        <f>CHOOSE(1+MOD($O$1+4-2,7),"D","L","M","M","J","V","S")</f>
        <v>J</v>
      </c>
      <c r="V34" s="17" t="str">
        <f>CHOOSE(1+MOD($O$1+5-2,7),"D","L","M","M","J","V","S")</f>
        <v>V</v>
      </c>
      <c r="W34" s="17" t="str">
        <f>CHOOSE(1+MOD($O$1+6-2,7),"D","L","M","M","J","V","S")</f>
        <v>S</v>
      </c>
      <c r="X34" s="17" t="str">
        <f>CHOOSE(1+MOD($O$1+7-2,7),"D","L","M","M","J","V","S")</f>
        <v>D</v>
      </c>
    </row>
    <row r="35" spans="1:24" ht="18.75" x14ac:dyDescent="0.25">
      <c r="A35" s="15"/>
      <c r="B35" s="19" t="str">
        <f>IF(WEEKDAY(B33,1)=MOD($O$1,7),B33,"")</f>
        <v/>
      </c>
      <c r="C35" s="19" t="str">
        <f>IF(B35="",IF(WEEKDAY(B33,1)=MOD($O$1,7)+1,B33,""),B35+1)</f>
        <v/>
      </c>
      <c r="D35" s="19" t="str">
        <f>IF(C35="",IF(WEEKDAY(B33,1)=MOD($O$1+1,7)+1,B33,""),C35+1)</f>
        <v/>
      </c>
      <c r="E35" s="19">
        <f>IF(D35="",IF(WEEKDAY(B33,1)=MOD($O$1+2,7)+1,B33,""),D35+1)</f>
        <v>44105</v>
      </c>
      <c r="F35" s="19">
        <f>IF(E35="",IF(WEEKDAY(B33,1)=MOD($O$1+3,7)+1,B33,""),E35+1)</f>
        <v>44106</v>
      </c>
      <c r="G35" s="21">
        <f>IF(F35="",IF(WEEKDAY(B33,1)=MOD($O$1+4,7)+1,B33,""),F35+1)</f>
        <v>44107</v>
      </c>
      <c r="H35" s="21">
        <f>IF(G35="",IF(WEEKDAY(B33,1)=MOD($O$1+5,7)+1,B33,""),G35+1)</f>
        <v>44108</v>
      </c>
      <c r="I35" s="14"/>
      <c r="J35" s="109" t="str">
        <f>IF(WEEKDAY(J33,1)=MOD($O$1,7),J33,"")</f>
        <v/>
      </c>
      <c r="K35" s="109" t="str">
        <f>IF(J35="",IF(WEEKDAY(J33,1)=MOD($O$1,7)+1,J33,""),J35+1)</f>
        <v/>
      </c>
      <c r="L35" s="109" t="str">
        <f>IF(K35="",IF(WEEKDAY(J33,1)=MOD($O$1+1,7)+1,J33,""),K35+1)</f>
        <v/>
      </c>
      <c r="M35" s="109" t="str">
        <f>IF(L35="",IF(WEEKDAY(J33,1)=MOD($O$1+2,7)+1,J33,""),L35+1)</f>
        <v/>
      </c>
      <c r="N35" s="109" t="str">
        <f>IF(M35="",IF(WEEKDAY(J33,1)=MOD($O$1+3,7)+1,J33,""),M35+1)</f>
        <v/>
      </c>
      <c r="O35" s="110" t="str">
        <f>IF(N35="",IF(WEEKDAY(J33,1)=MOD($O$1+4,7)+1,J33,""),N35+1)</f>
        <v/>
      </c>
      <c r="P35" s="110">
        <f>IF(O35="",IF(WEEKDAY(J33,1)=MOD($O$1+5,7)+1,J33,""),O35+1)</f>
        <v>44136</v>
      </c>
      <c r="Q35" s="14"/>
      <c r="R35" s="109" t="str">
        <f>IF(WEEKDAY(R33,1)=MOD($O$1,7),R33,"")</f>
        <v/>
      </c>
      <c r="S35" s="109">
        <f>IF(R35="",IF(WEEKDAY(R33,1)=MOD($O$1,7)+1,R33,""),R35+1)</f>
        <v>44166</v>
      </c>
      <c r="T35" s="109">
        <f>IF(S35="",IF(WEEKDAY(R33,1)=MOD($O$1+1,7)+1,R33,""),S35+1)</f>
        <v>44167</v>
      </c>
      <c r="U35" s="109">
        <f>IF(T35="",IF(WEEKDAY(R33,1)=MOD($O$1+2,7)+1,R33,""),T35+1)</f>
        <v>44168</v>
      </c>
      <c r="V35" s="109">
        <f>IF(U35="",IF(WEEKDAY(R33,1)=MOD($O$1+3,7)+1,R33,""),U35+1)</f>
        <v>44169</v>
      </c>
      <c r="W35" s="110">
        <f>IF(V35="",IF(WEEKDAY(R33,1)=MOD($O$1+4,7)+1,R33,""),V35+1)</f>
        <v>44170</v>
      </c>
      <c r="X35" s="110">
        <f>IF(W35="",IF(WEEKDAY(R33,1)=MOD($O$1+5,7)+1,R33,""),W35+1)</f>
        <v>44171</v>
      </c>
    </row>
    <row r="36" spans="1:24" ht="18.75" x14ac:dyDescent="0.25">
      <c r="A36" s="15"/>
      <c r="B36" s="19">
        <f>IF(H35="","",IF(MONTH(H35+1)&lt;&gt;MONTH(H35),"",H35+1))</f>
        <v>44109</v>
      </c>
      <c r="C36" s="19">
        <f>IF(B36="","",IF(MONTH(B36+1)&lt;&gt;MONTH(B36),"",B36+1))</f>
        <v>44110</v>
      </c>
      <c r="D36" s="19">
        <f t="shared" ref="D36:H40" si="9">IF(C36="","",IF(MONTH(C36+1)&lt;&gt;MONTH(C36),"",C36+1))</f>
        <v>44111</v>
      </c>
      <c r="E36" s="19">
        <f t="shared" si="9"/>
        <v>44112</v>
      </c>
      <c r="F36" s="19">
        <f t="shared" si="9"/>
        <v>44113</v>
      </c>
      <c r="G36" s="21">
        <f t="shared" si="9"/>
        <v>44114</v>
      </c>
      <c r="H36" s="21">
        <f t="shared" si="9"/>
        <v>44115</v>
      </c>
      <c r="I36" s="14"/>
      <c r="J36" s="109">
        <f>IF(P35="","",IF(MONTH(P35+1)&lt;&gt;MONTH(P35),"",P35+1))</f>
        <v>44137</v>
      </c>
      <c r="K36" s="109">
        <f>IF(J36="","",IF(MONTH(J36+1)&lt;&gt;MONTH(J36),"",J36+1))</f>
        <v>44138</v>
      </c>
      <c r="L36" s="109">
        <f t="shared" ref="L36:P40" si="10">IF(K36="","",IF(MONTH(K36+1)&lt;&gt;MONTH(K36),"",K36+1))</f>
        <v>44139</v>
      </c>
      <c r="M36" s="109">
        <f t="shared" si="10"/>
        <v>44140</v>
      </c>
      <c r="N36" s="109">
        <f t="shared" si="10"/>
        <v>44141</v>
      </c>
      <c r="O36" s="110">
        <f t="shared" si="10"/>
        <v>44142</v>
      </c>
      <c r="P36" s="110">
        <f t="shared" si="10"/>
        <v>44143</v>
      </c>
      <c r="Q36" s="14"/>
      <c r="R36" s="109">
        <f>IF(X35="","",IF(MONTH(X35+1)&lt;&gt;MONTH(X35),"",X35+1))</f>
        <v>44172</v>
      </c>
      <c r="S36" s="109">
        <f>IF(R36="","",IF(MONTH(R36+1)&lt;&gt;MONTH(R36),"",R36+1))</f>
        <v>44173</v>
      </c>
      <c r="T36" s="109">
        <f t="shared" ref="T36:X40" si="11">IF(S36="","",IF(MONTH(S36+1)&lt;&gt;MONTH(S36),"",S36+1))</f>
        <v>44174</v>
      </c>
      <c r="U36" s="109">
        <f t="shared" si="11"/>
        <v>44175</v>
      </c>
      <c r="V36" s="109">
        <f t="shared" si="11"/>
        <v>44176</v>
      </c>
      <c r="W36" s="110">
        <f t="shared" si="11"/>
        <v>44177</v>
      </c>
      <c r="X36" s="110">
        <f t="shared" si="11"/>
        <v>44178</v>
      </c>
    </row>
    <row r="37" spans="1:24" ht="18.75" x14ac:dyDescent="0.25">
      <c r="A37" s="15"/>
      <c r="B37" s="19">
        <f>IF(H36="","",IF(MONTH(H36+1)&lt;&gt;MONTH(H36),"",H36+1))</f>
        <v>44116</v>
      </c>
      <c r="C37" s="19">
        <f>IF(B37="","",IF(MONTH(B37+1)&lt;&gt;MONTH(B37),"",B37+1))</f>
        <v>44117</v>
      </c>
      <c r="D37" s="19">
        <f t="shared" si="9"/>
        <v>44118</v>
      </c>
      <c r="E37" s="19">
        <f t="shared" si="9"/>
        <v>44119</v>
      </c>
      <c r="F37" s="19">
        <f t="shared" si="9"/>
        <v>44120</v>
      </c>
      <c r="G37" s="21">
        <f t="shared" si="9"/>
        <v>44121</v>
      </c>
      <c r="H37" s="21">
        <f t="shared" si="9"/>
        <v>44122</v>
      </c>
      <c r="I37" s="14"/>
      <c r="J37" s="109">
        <f>IF(P36="","",IF(MONTH(P36+1)&lt;&gt;MONTH(P36),"",P36+1))</f>
        <v>44144</v>
      </c>
      <c r="K37" s="109">
        <f>IF(J37="","",IF(MONTH(J37+1)&lt;&gt;MONTH(J37),"",J37+1))</f>
        <v>44145</v>
      </c>
      <c r="L37" s="109">
        <f t="shared" si="10"/>
        <v>44146</v>
      </c>
      <c r="M37" s="109">
        <f t="shared" si="10"/>
        <v>44147</v>
      </c>
      <c r="N37" s="109">
        <f t="shared" si="10"/>
        <v>44148</v>
      </c>
      <c r="O37" s="110">
        <f t="shared" si="10"/>
        <v>44149</v>
      </c>
      <c r="P37" s="110">
        <f t="shared" si="10"/>
        <v>44150</v>
      </c>
      <c r="Q37" s="14"/>
      <c r="R37" s="109">
        <f>IF(X36="","",IF(MONTH(X36+1)&lt;&gt;MONTH(X36),"",X36+1))</f>
        <v>44179</v>
      </c>
      <c r="S37" s="109">
        <f>IF(R37="","",IF(MONTH(R37+1)&lt;&gt;MONTH(R37),"",R37+1))</f>
        <v>44180</v>
      </c>
      <c r="T37" s="18">
        <f t="shared" si="11"/>
        <v>44181</v>
      </c>
      <c r="U37" s="18">
        <f t="shared" si="11"/>
        <v>44182</v>
      </c>
      <c r="V37" s="18">
        <f t="shared" si="11"/>
        <v>44183</v>
      </c>
      <c r="W37" s="20">
        <f t="shared" si="11"/>
        <v>44184</v>
      </c>
      <c r="X37" s="20">
        <f t="shared" si="11"/>
        <v>44185</v>
      </c>
    </row>
    <row r="38" spans="1:24" ht="18.75" x14ac:dyDescent="0.25">
      <c r="A38" s="15"/>
      <c r="B38" s="19">
        <f>IF(H37="","",IF(MONTH(H37+1)&lt;&gt;MONTH(H37),"",H37+1))</f>
        <v>44123</v>
      </c>
      <c r="C38" s="19">
        <f>IF(B38="","",IF(MONTH(B38+1)&lt;&gt;MONTH(B38),"",B38+1))</f>
        <v>44124</v>
      </c>
      <c r="D38" s="19">
        <f t="shared" si="9"/>
        <v>44125</v>
      </c>
      <c r="E38" s="19">
        <f t="shared" si="9"/>
        <v>44126</v>
      </c>
      <c r="F38" s="19">
        <f t="shared" si="9"/>
        <v>44127</v>
      </c>
      <c r="G38" s="21">
        <f t="shared" si="9"/>
        <v>44128</v>
      </c>
      <c r="H38" s="21">
        <f t="shared" si="9"/>
        <v>44129</v>
      </c>
      <c r="I38" s="14"/>
      <c r="J38" s="109">
        <f>IF(P37="","",IF(MONTH(P37+1)&lt;&gt;MONTH(P37),"",P37+1))</f>
        <v>44151</v>
      </c>
      <c r="K38" s="109">
        <f>IF(J38="","",IF(MONTH(J38+1)&lt;&gt;MONTH(J38),"",J38+1))</f>
        <v>44152</v>
      </c>
      <c r="L38" s="109">
        <f t="shared" si="10"/>
        <v>44153</v>
      </c>
      <c r="M38" s="109">
        <f t="shared" si="10"/>
        <v>44154</v>
      </c>
      <c r="N38" s="109">
        <f t="shared" si="10"/>
        <v>44155</v>
      </c>
      <c r="O38" s="110">
        <f t="shared" si="10"/>
        <v>44156</v>
      </c>
      <c r="P38" s="110">
        <f t="shared" si="10"/>
        <v>44157</v>
      </c>
      <c r="Q38" s="14"/>
      <c r="R38" s="18">
        <f>IF(X37="","",IF(MONTH(X37+1)&lt;&gt;MONTH(X37),"",X37+1))</f>
        <v>44186</v>
      </c>
      <c r="S38" s="18">
        <f>IF(R38="","",IF(MONTH(R38+1)&lt;&gt;MONTH(R38),"",R38+1))</f>
        <v>44187</v>
      </c>
      <c r="T38" s="18">
        <f t="shared" si="11"/>
        <v>44188</v>
      </c>
      <c r="U38" s="18">
        <f t="shared" si="11"/>
        <v>44189</v>
      </c>
      <c r="V38" s="18">
        <f t="shared" si="11"/>
        <v>44190</v>
      </c>
      <c r="W38" s="20">
        <f t="shared" si="11"/>
        <v>44191</v>
      </c>
      <c r="X38" s="20">
        <f t="shared" si="11"/>
        <v>44192</v>
      </c>
    </row>
    <row r="39" spans="1:24" ht="18.75" x14ac:dyDescent="0.25">
      <c r="A39" s="15"/>
      <c r="B39" s="19">
        <f>IF(H38="","",IF(MONTH(H38+1)&lt;&gt;MONTH(H38),"",H38+1))</f>
        <v>44130</v>
      </c>
      <c r="C39" s="19">
        <f>IF(B39="","",IF(MONTH(B39+1)&lt;&gt;MONTH(B39),"",B39+1))</f>
        <v>44131</v>
      </c>
      <c r="D39" s="19">
        <f t="shared" si="9"/>
        <v>44132</v>
      </c>
      <c r="E39" s="19">
        <f t="shared" si="9"/>
        <v>44133</v>
      </c>
      <c r="F39" s="19">
        <f t="shared" si="9"/>
        <v>44134</v>
      </c>
      <c r="G39" s="21">
        <f t="shared" si="9"/>
        <v>44135</v>
      </c>
      <c r="H39" s="21" t="str">
        <f t="shared" si="9"/>
        <v/>
      </c>
      <c r="I39" s="14"/>
      <c r="J39" s="109">
        <f>IF(P38="","",IF(MONTH(P38+1)&lt;&gt;MONTH(P38),"",P38+1))</f>
        <v>44158</v>
      </c>
      <c r="K39" s="109">
        <f>IF(J39="","",IF(MONTH(J39+1)&lt;&gt;MONTH(J39),"",J39+1))</f>
        <v>44159</v>
      </c>
      <c r="L39" s="109">
        <f t="shared" si="10"/>
        <v>44160</v>
      </c>
      <c r="M39" s="109">
        <f t="shared" si="10"/>
        <v>44161</v>
      </c>
      <c r="N39" s="109">
        <f t="shared" si="10"/>
        <v>44162</v>
      </c>
      <c r="O39" s="110">
        <f t="shared" si="10"/>
        <v>44163</v>
      </c>
      <c r="P39" s="110">
        <f t="shared" si="10"/>
        <v>44164</v>
      </c>
      <c r="Q39" s="14"/>
      <c r="R39" s="18">
        <f>IF(X38="","",IF(MONTH(X38+1)&lt;&gt;MONTH(X38),"",X38+1))</f>
        <v>44193</v>
      </c>
      <c r="S39" s="18">
        <f>IF(R39="","",IF(MONTH(R39+1)&lt;&gt;MONTH(R39),"",R39+1))</f>
        <v>44194</v>
      </c>
      <c r="T39" s="18">
        <f t="shared" si="11"/>
        <v>44195</v>
      </c>
      <c r="U39" s="18">
        <f t="shared" si="11"/>
        <v>44196</v>
      </c>
      <c r="V39" s="18" t="str">
        <f t="shared" si="11"/>
        <v/>
      </c>
      <c r="W39" s="20" t="str">
        <f t="shared" si="11"/>
        <v/>
      </c>
      <c r="X39" s="20" t="str">
        <f t="shared" si="11"/>
        <v/>
      </c>
    </row>
    <row r="40" spans="1:24" ht="18.75" x14ac:dyDescent="0.25">
      <c r="A40" s="15"/>
      <c r="B40" s="19" t="str">
        <f>IF(H39="","",IF(MONTH(H39+1)&lt;&gt;MONTH(H39),"",H39+1))</f>
        <v/>
      </c>
      <c r="C40" s="19" t="str">
        <f>IF(B40="","",IF(MONTH(B40+1)&lt;&gt;MONTH(B40),"",B40+1))</f>
        <v/>
      </c>
      <c r="D40" s="19" t="str">
        <f t="shared" si="9"/>
        <v/>
      </c>
      <c r="E40" s="19" t="str">
        <f t="shared" si="9"/>
        <v/>
      </c>
      <c r="F40" s="19" t="str">
        <f t="shared" si="9"/>
        <v/>
      </c>
      <c r="G40" s="21" t="str">
        <f t="shared" si="9"/>
        <v/>
      </c>
      <c r="H40" s="21" t="str">
        <f t="shared" si="9"/>
        <v/>
      </c>
      <c r="I40" s="14"/>
      <c r="J40" s="109">
        <f>IF(P39="","",IF(MONTH(P39+1)&lt;&gt;MONTH(P39),"",P39+1))</f>
        <v>44165</v>
      </c>
      <c r="K40" s="109" t="str">
        <f>IF(J40="","",IF(MONTH(J40+1)&lt;&gt;MONTH(J40),"",J40+1))</f>
        <v/>
      </c>
      <c r="L40" s="109" t="str">
        <f t="shared" si="10"/>
        <v/>
      </c>
      <c r="M40" s="109" t="str">
        <f t="shared" si="10"/>
        <v/>
      </c>
      <c r="N40" s="109" t="str">
        <f t="shared" si="10"/>
        <v/>
      </c>
      <c r="O40" s="110" t="str">
        <f t="shared" si="10"/>
        <v/>
      </c>
      <c r="P40" s="110" t="str">
        <f t="shared" si="10"/>
        <v/>
      </c>
      <c r="Q40" s="14"/>
      <c r="R40" s="18" t="str">
        <f>IF(X39="","",IF(MONTH(X39+1)&lt;&gt;MONTH(X39),"",X39+1))</f>
        <v/>
      </c>
      <c r="S40" s="18" t="str">
        <f>IF(R40="","",IF(MONTH(R40+1)&lt;&gt;MONTH(R40),"",R40+1))</f>
        <v/>
      </c>
      <c r="T40" s="18" t="str">
        <f t="shared" si="11"/>
        <v/>
      </c>
      <c r="U40" s="18" t="str">
        <f t="shared" si="11"/>
        <v/>
      </c>
      <c r="V40" s="18" t="str">
        <f t="shared" si="11"/>
        <v/>
      </c>
      <c r="W40" s="20" t="str">
        <f t="shared" si="11"/>
        <v/>
      </c>
      <c r="X40" s="20" t="str">
        <f t="shared" si="11"/>
        <v/>
      </c>
    </row>
    <row r="41" spans="1:24" ht="18" customHeight="1" x14ac:dyDescent="0.25"/>
    <row r="42" spans="1:24" ht="18" customHeight="1" x14ac:dyDescent="0.25"/>
    <row r="43" spans="1:24" ht="18" customHeight="1" x14ac:dyDescent="0.25"/>
    <row r="44" spans="1:24" ht="18" customHeight="1" x14ac:dyDescent="0.25"/>
    <row r="45" spans="1:24" s="15" customFormat="1" ht="21" customHeight="1" x14ac:dyDescent="0.25"/>
    <row r="46" spans="1:24" s="14" customFormat="1" ht="16.5" customHeight="1" x14ac:dyDescent="0.25"/>
    <row r="47" spans="1:24" s="14" customFormat="1" ht="18" customHeight="1" x14ac:dyDescent="0.25"/>
    <row r="48" spans="1:24" s="14" customFormat="1" ht="18" customHeight="1" x14ac:dyDescent="0.25"/>
    <row r="49" s="14" customFormat="1" ht="18" customHeight="1" x14ac:dyDescent="0.25"/>
    <row r="50" s="14" customFormat="1" ht="18" customHeight="1" x14ac:dyDescent="0.25"/>
    <row r="51" s="14" customFormat="1" ht="18" customHeight="1" x14ac:dyDescent="0.25"/>
    <row r="52" s="14" customFormat="1" ht="18" customHeight="1" x14ac:dyDescent="0.25"/>
    <row r="53" ht="18" customHeight="1" x14ac:dyDescent="0.25"/>
    <row r="54" s="15" customFormat="1" ht="21" customHeight="1" x14ac:dyDescent="0.25"/>
    <row r="55" s="14" customFormat="1" ht="16.5" customHeight="1" x14ac:dyDescent="0.25"/>
    <row r="56" s="14" customFormat="1" ht="18" customHeight="1" x14ac:dyDescent="0.25"/>
    <row r="57" s="14" customFormat="1" ht="18" customHeight="1" x14ac:dyDescent="0.25"/>
    <row r="58" s="14" customFormat="1" ht="18" customHeight="1" x14ac:dyDescent="0.25"/>
    <row r="59" s="14" customFormat="1" ht="18" customHeight="1" x14ac:dyDescent="0.25"/>
    <row r="60" s="14" customFormat="1" ht="18" customHeight="1" x14ac:dyDescent="0.25"/>
    <row r="61" s="14" customFormat="1" ht="18" customHeight="1" x14ac:dyDescent="0.25"/>
    <row r="64" ht="15" customHeight="1" x14ac:dyDescent="0.25"/>
    <row r="65" ht="13.5" customHeight="1" x14ac:dyDescent="0.25"/>
    <row r="66" ht="13.5" customHeight="1" x14ac:dyDescent="0.25"/>
    <row r="67" ht="13.5" customHeight="1" x14ac:dyDescent="0.25"/>
    <row r="68" ht="13.5" customHeight="1" x14ac:dyDescent="0.25"/>
    <row r="69" ht="13.5" customHeight="1" x14ac:dyDescent="0.25"/>
    <row r="70" ht="13.5" customHeight="1" x14ac:dyDescent="0.25"/>
  </sheetData>
  <mergeCells count="17">
    <mergeCell ref="B33:H33"/>
    <mergeCell ref="J33:P33"/>
    <mergeCell ref="R33:X33"/>
    <mergeCell ref="AA7:AA12"/>
    <mergeCell ref="B15:H15"/>
    <mergeCell ref="J15:P15"/>
    <mergeCell ref="R15:X15"/>
    <mergeCell ref="B24:H24"/>
    <mergeCell ref="J24:P24"/>
    <mergeCell ref="R24:X24"/>
    <mergeCell ref="D1:F1"/>
    <mergeCell ref="J1:K1"/>
    <mergeCell ref="O1:P1"/>
    <mergeCell ref="B3:X3"/>
    <mergeCell ref="B6:H6"/>
    <mergeCell ref="J6:P6"/>
    <mergeCell ref="R6:X6"/>
  </mergeCells>
  <conditionalFormatting sqref="B8:H13 J8:P13 R8:X13 B17:H22 J17:P22 R17:X22 B26:H31 J26:P31 R26:X31 B35:H40 J35:P40 R35:X40">
    <cfRule type="expression" dxfId="12" priority="1">
      <formula>OR(WEEKDAY(B8,1)=1,WEEKDAY(B8,1)=7)</formula>
    </cfRule>
  </conditionalFormatting>
  <conditionalFormatting sqref="B6">
    <cfRule type="expression" dxfId="11" priority="13">
      <formula>$J$1=1</formula>
    </cfRule>
  </conditionalFormatting>
  <conditionalFormatting sqref="J6">
    <cfRule type="expression" dxfId="10" priority="12">
      <formula>$J$1=1</formula>
    </cfRule>
  </conditionalFormatting>
  <conditionalFormatting sqref="R6">
    <cfRule type="expression" dxfId="9" priority="11">
      <formula>$J$1=1</formula>
    </cfRule>
  </conditionalFormatting>
  <conditionalFormatting sqref="B15">
    <cfRule type="expression" dxfId="8" priority="10">
      <formula>$J$1=1</formula>
    </cfRule>
  </conditionalFormatting>
  <conditionalFormatting sqref="J15">
    <cfRule type="expression" dxfId="7" priority="9">
      <formula>$J$1=1</formula>
    </cfRule>
  </conditionalFormatting>
  <conditionalFormatting sqref="R15">
    <cfRule type="expression" dxfId="6" priority="8">
      <formula>$J$1=1</formula>
    </cfRule>
  </conditionalFormatting>
  <conditionalFormatting sqref="B24">
    <cfRule type="expression" dxfId="5" priority="7">
      <formula>$J$1=1</formula>
    </cfRule>
  </conditionalFormatting>
  <conditionalFormatting sqref="J24">
    <cfRule type="expression" dxfId="4" priority="6">
      <formula>$J$1=1</formula>
    </cfRule>
  </conditionalFormatting>
  <conditionalFormatting sqref="R24">
    <cfRule type="expression" dxfId="3" priority="5">
      <formula>$J$1=1</formula>
    </cfRule>
  </conditionalFormatting>
  <conditionalFormatting sqref="B33">
    <cfRule type="expression" dxfId="2" priority="4">
      <formula>$J$1=1</formula>
    </cfRule>
  </conditionalFormatting>
  <conditionalFormatting sqref="J33">
    <cfRule type="expression" dxfId="1" priority="3">
      <formula>$J$1=1</formula>
    </cfRule>
  </conditionalFormatting>
  <conditionalFormatting sqref="R33">
    <cfRule type="expression" dxfId="0" priority="2">
      <formula>$J$1=1</formula>
    </cfRule>
  </conditionalFormatting>
  <hyperlinks>
    <hyperlink ref="AA1" r:id="rId1" xr:uid="{C16C9E80-74A2-4D01-BBB5-7437163D4B03}"/>
  </hyperlinks>
  <printOptions horizontalCentered="1" verticalCentered="1"/>
  <pageMargins left="0.35433070866141736" right="0.35433070866141736" top="0.39370078740157483" bottom="0.39370078740157483" header="0.23622047244094491" footer="0.23622047244094491"/>
  <pageSetup paperSize="9" scale="88" orientation="portrait" r:id="rId2"/>
  <headerFooter alignWithMargins="0">
    <oddFooter>&amp;C&amp;"Tahoma,Regular"&amp;8&amp;K00-048Calendar Templates by Vertex42.com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73E5DC-8960-4F77-B1AB-DFEAB0B6A8B0}">
  <sheetPr>
    <pageSetUpPr fitToPage="1"/>
  </sheetPr>
  <dimension ref="A1:C367"/>
  <sheetViews>
    <sheetView zoomScale="80" zoomScaleNormal="80" workbookViewId="0">
      <selection activeCell="K103" sqref="K103"/>
    </sheetView>
  </sheetViews>
  <sheetFormatPr baseColWidth="10" defaultColWidth="11.42578125" defaultRowHeight="15" x14ac:dyDescent="0.25"/>
  <cols>
    <col min="1" max="1" width="11.42578125" style="2"/>
    <col min="2" max="2" width="11.42578125" style="4"/>
    <col min="3" max="16384" width="11.42578125" style="3"/>
  </cols>
  <sheetData>
    <row r="1" spans="1:3" s="1" customFormat="1" ht="15.75" thickBot="1" x14ac:dyDescent="0.3">
      <c r="A1" s="68" t="s">
        <v>0</v>
      </c>
      <c r="B1" s="69" t="s">
        <v>1</v>
      </c>
      <c r="C1" s="70" t="s">
        <v>2</v>
      </c>
    </row>
    <row r="2" spans="1:3" x14ac:dyDescent="0.25">
      <c r="A2" s="52">
        <v>43831</v>
      </c>
      <c r="B2" s="53">
        <v>80</v>
      </c>
      <c r="C2" s="54" t="s">
        <v>3</v>
      </c>
    </row>
    <row r="3" spans="1:3" x14ac:dyDescent="0.25">
      <c r="A3" s="55">
        <v>43832</v>
      </c>
      <c r="B3" s="50">
        <v>80</v>
      </c>
      <c r="C3" s="56" t="s">
        <v>3</v>
      </c>
    </row>
    <row r="4" spans="1:3" x14ac:dyDescent="0.25">
      <c r="A4" s="55">
        <v>43833</v>
      </c>
      <c r="B4" s="50">
        <v>80</v>
      </c>
      <c r="C4" s="56" t="s">
        <v>3</v>
      </c>
    </row>
    <row r="5" spans="1:3" x14ac:dyDescent="0.25">
      <c r="A5" s="55">
        <v>43834</v>
      </c>
      <c r="B5" s="50">
        <v>80</v>
      </c>
      <c r="C5" s="56" t="s">
        <v>3</v>
      </c>
    </row>
    <row r="6" spans="1:3" x14ac:dyDescent="0.25">
      <c r="A6" s="55">
        <v>43835</v>
      </c>
      <c r="B6" s="50">
        <v>80</v>
      </c>
      <c r="C6" s="56" t="s">
        <v>3</v>
      </c>
    </row>
    <row r="7" spans="1:3" x14ac:dyDescent="0.25">
      <c r="A7" s="55">
        <v>43836</v>
      </c>
      <c r="B7" s="50">
        <v>80</v>
      </c>
      <c r="C7" s="56" t="s">
        <v>3</v>
      </c>
    </row>
    <row r="8" spans="1:3" x14ac:dyDescent="0.25">
      <c r="A8" s="55">
        <v>43837</v>
      </c>
      <c r="B8" s="50">
        <v>80</v>
      </c>
      <c r="C8" s="56" t="s">
        <v>3</v>
      </c>
    </row>
    <row r="9" spans="1:3" x14ac:dyDescent="0.25">
      <c r="A9" s="55">
        <v>43838</v>
      </c>
      <c r="B9" s="50">
        <v>80</v>
      </c>
      <c r="C9" s="56" t="s">
        <v>3</v>
      </c>
    </row>
    <row r="10" spans="1:3" x14ac:dyDescent="0.25">
      <c r="A10" s="55">
        <v>43839</v>
      </c>
      <c r="B10" s="50">
        <v>80</v>
      </c>
      <c r="C10" s="56" t="s">
        <v>3</v>
      </c>
    </row>
    <row r="11" spans="1:3" x14ac:dyDescent="0.25">
      <c r="A11" s="55">
        <v>43840</v>
      </c>
      <c r="B11" s="50">
        <v>80</v>
      </c>
      <c r="C11" s="56" t="s">
        <v>3</v>
      </c>
    </row>
    <row r="12" spans="1:3" x14ac:dyDescent="0.25">
      <c r="A12" s="55">
        <v>43841</v>
      </c>
      <c r="B12" s="50">
        <v>80</v>
      </c>
      <c r="C12" s="56" t="s">
        <v>3</v>
      </c>
    </row>
    <row r="13" spans="1:3" x14ac:dyDescent="0.25">
      <c r="A13" s="55">
        <v>43842</v>
      </c>
      <c r="B13" s="50">
        <v>80</v>
      </c>
      <c r="C13" s="56" t="s">
        <v>3</v>
      </c>
    </row>
    <row r="14" spans="1:3" x14ac:dyDescent="0.25">
      <c r="A14" s="55">
        <v>43843</v>
      </c>
      <c r="B14" s="50">
        <v>80</v>
      </c>
      <c r="C14" s="56" t="s">
        <v>3</v>
      </c>
    </row>
    <row r="15" spans="1:3" x14ac:dyDescent="0.25">
      <c r="A15" s="55">
        <v>43844</v>
      </c>
      <c r="B15" s="50">
        <v>80</v>
      </c>
      <c r="C15" s="56" t="s">
        <v>3</v>
      </c>
    </row>
    <row r="16" spans="1:3" x14ac:dyDescent="0.25">
      <c r="A16" s="55">
        <v>43845</v>
      </c>
      <c r="B16" s="50">
        <v>80</v>
      </c>
      <c r="C16" s="56" t="s">
        <v>3</v>
      </c>
    </row>
    <row r="17" spans="1:3" x14ac:dyDescent="0.25">
      <c r="A17" s="55">
        <v>43846</v>
      </c>
      <c r="B17" s="50">
        <v>80</v>
      </c>
      <c r="C17" s="56" t="s">
        <v>3</v>
      </c>
    </row>
    <row r="18" spans="1:3" x14ac:dyDescent="0.25">
      <c r="A18" s="55">
        <v>43847</v>
      </c>
      <c r="B18" s="50">
        <v>80</v>
      </c>
      <c r="C18" s="56" t="s">
        <v>3</v>
      </c>
    </row>
    <row r="19" spans="1:3" x14ac:dyDescent="0.25">
      <c r="A19" s="55">
        <v>43848</v>
      </c>
      <c r="B19" s="50">
        <v>80</v>
      </c>
      <c r="C19" s="56" t="s">
        <v>3</v>
      </c>
    </row>
    <row r="20" spans="1:3" x14ac:dyDescent="0.25">
      <c r="A20" s="55">
        <v>43849</v>
      </c>
      <c r="B20" s="50">
        <v>80</v>
      </c>
      <c r="C20" s="56" t="s">
        <v>3</v>
      </c>
    </row>
    <row r="21" spans="1:3" x14ac:dyDescent="0.25">
      <c r="A21" s="55">
        <v>43850</v>
      </c>
      <c r="B21" s="50">
        <v>80</v>
      </c>
      <c r="C21" s="56" t="s">
        <v>3</v>
      </c>
    </row>
    <row r="22" spans="1:3" x14ac:dyDescent="0.25">
      <c r="A22" s="55">
        <v>43851</v>
      </c>
      <c r="B22" s="50">
        <v>80</v>
      </c>
      <c r="C22" s="56" t="s">
        <v>3</v>
      </c>
    </row>
    <row r="23" spans="1:3" x14ac:dyDescent="0.25">
      <c r="A23" s="55">
        <v>43852</v>
      </c>
      <c r="B23" s="50">
        <v>80</v>
      </c>
      <c r="C23" s="56" t="s">
        <v>3</v>
      </c>
    </row>
    <row r="24" spans="1:3" x14ac:dyDescent="0.25">
      <c r="A24" s="55">
        <v>43853</v>
      </c>
      <c r="B24" s="50">
        <v>80</v>
      </c>
      <c r="C24" s="56" t="s">
        <v>3</v>
      </c>
    </row>
    <row r="25" spans="1:3" x14ac:dyDescent="0.25">
      <c r="A25" s="55">
        <v>43854</v>
      </c>
      <c r="B25" s="50">
        <v>80</v>
      </c>
      <c r="C25" s="56" t="s">
        <v>3</v>
      </c>
    </row>
    <row r="26" spans="1:3" x14ac:dyDescent="0.25">
      <c r="A26" s="55">
        <v>43855</v>
      </c>
      <c r="B26" s="50">
        <v>80</v>
      </c>
      <c r="C26" s="56" t="s">
        <v>3</v>
      </c>
    </row>
    <row r="27" spans="1:3" x14ac:dyDescent="0.25">
      <c r="A27" s="55">
        <v>43856</v>
      </c>
      <c r="B27" s="50">
        <v>80</v>
      </c>
      <c r="C27" s="56" t="s">
        <v>3</v>
      </c>
    </row>
    <row r="28" spans="1:3" x14ac:dyDescent="0.25">
      <c r="A28" s="55">
        <v>43857</v>
      </c>
      <c r="B28" s="50">
        <v>80</v>
      </c>
      <c r="C28" s="56" t="s">
        <v>3</v>
      </c>
    </row>
    <row r="29" spans="1:3" x14ac:dyDescent="0.25">
      <c r="A29" s="55">
        <v>43858</v>
      </c>
      <c r="B29" s="50">
        <v>80</v>
      </c>
      <c r="C29" s="56" t="s">
        <v>3</v>
      </c>
    </row>
    <row r="30" spans="1:3" x14ac:dyDescent="0.25">
      <c r="A30" s="55">
        <v>43859</v>
      </c>
      <c r="B30" s="50">
        <v>80</v>
      </c>
      <c r="C30" s="56" t="s">
        <v>3</v>
      </c>
    </row>
    <row r="31" spans="1:3" x14ac:dyDescent="0.25">
      <c r="A31" s="55">
        <v>43860</v>
      </c>
      <c r="B31" s="50">
        <v>80</v>
      </c>
      <c r="C31" s="56" t="s">
        <v>3</v>
      </c>
    </row>
    <row r="32" spans="1:3" ht="15.75" thickBot="1" x14ac:dyDescent="0.3">
      <c r="A32" s="57">
        <v>43861</v>
      </c>
      <c r="B32" s="58">
        <v>80</v>
      </c>
      <c r="C32" s="59" t="s">
        <v>3</v>
      </c>
    </row>
    <row r="33" spans="1:3" x14ac:dyDescent="0.25">
      <c r="A33" s="52">
        <v>43862</v>
      </c>
      <c r="B33" s="53">
        <v>80</v>
      </c>
      <c r="C33" s="54" t="s">
        <v>3</v>
      </c>
    </row>
    <row r="34" spans="1:3" x14ac:dyDescent="0.25">
      <c r="A34" s="55">
        <v>43863</v>
      </c>
      <c r="B34" s="50">
        <v>80</v>
      </c>
      <c r="C34" s="56" t="s">
        <v>3</v>
      </c>
    </row>
    <row r="35" spans="1:3" x14ac:dyDescent="0.25">
      <c r="A35" s="55">
        <v>43864</v>
      </c>
      <c r="B35" s="50">
        <v>80</v>
      </c>
      <c r="C35" s="56" t="s">
        <v>3</v>
      </c>
    </row>
    <row r="36" spans="1:3" x14ac:dyDescent="0.25">
      <c r="A36" s="55">
        <v>43865</v>
      </c>
      <c r="B36" s="50">
        <v>80</v>
      </c>
      <c r="C36" s="56" t="s">
        <v>3</v>
      </c>
    </row>
    <row r="37" spans="1:3" x14ac:dyDescent="0.25">
      <c r="A37" s="55">
        <v>43866</v>
      </c>
      <c r="B37" s="50">
        <v>80</v>
      </c>
      <c r="C37" s="56" t="s">
        <v>3</v>
      </c>
    </row>
    <row r="38" spans="1:3" x14ac:dyDescent="0.25">
      <c r="A38" s="55">
        <v>43867</v>
      </c>
      <c r="B38" s="50">
        <v>80</v>
      </c>
      <c r="C38" s="56" t="s">
        <v>3</v>
      </c>
    </row>
    <row r="39" spans="1:3" x14ac:dyDescent="0.25">
      <c r="A39" s="55">
        <v>43868</v>
      </c>
      <c r="B39" s="50">
        <v>80</v>
      </c>
      <c r="C39" s="56" t="s">
        <v>3</v>
      </c>
    </row>
    <row r="40" spans="1:3" x14ac:dyDescent="0.25">
      <c r="A40" s="55">
        <v>43869</v>
      </c>
      <c r="B40" s="50">
        <v>80</v>
      </c>
      <c r="C40" s="56" t="s">
        <v>3</v>
      </c>
    </row>
    <row r="41" spans="1:3" x14ac:dyDescent="0.25">
      <c r="A41" s="55">
        <v>43870</v>
      </c>
      <c r="B41" s="50">
        <v>80</v>
      </c>
      <c r="C41" s="56" t="s">
        <v>3</v>
      </c>
    </row>
    <row r="42" spans="1:3" x14ac:dyDescent="0.25">
      <c r="A42" s="55">
        <v>43871</v>
      </c>
      <c r="B42" s="50">
        <v>80</v>
      </c>
      <c r="C42" s="56" t="s">
        <v>3</v>
      </c>
    </row>
    <row r="43" spans="1:3" x14ac:dyDescent="0.25">
      <c r="A43" s="55">
        <v>43872</v>
      </c>
      <c r="B43" s="50">
        <v>80</v>
      </c>
      <c r="C43" s="56" t="s">
        <v>3</v>
      </c>
    </row>
    <row r="44" spans="1:3" x14ac:dyDescent="0.25">
      <c r="A44" s="55">
        <v>43873</v>
      </c>
      <c r="B44" s="50">
        <v>80</v>
      </c>
      <c r="C44" s="56" t="s">
        <v>3</v>
      </c>
    </row>
    <row r="45" spans="1:3" x14ac:dyDescent="0.25">
      <c r="A45" s="55">
        <v>43874</v>
      </c>
      <c r="B45" s="50">
        <v>80</v>
      </c>
      <c r="C45" s="56" t="s">
        <v>3</v>
      </c>
    </row>
    <row r="46" spans="1:3" x14ac:dyDescent="0.25">
      <c r="A46" s="55">
        <v>43875</v>
      </c>
      <c r="B46" s="50">
        <v>80</v>
      </c>
      <c r="C46" s="56" t="s">
        <v>3</v>
      </c>
    </row>
    <row r="47" spans="1:3" x14ac:dyDescent="0.25">
      <c r="A47" s="55">
        <v>43876</v>
      </c>
      <c r="B47" s="50">
        <v>80</v>
      </c>
      <c r="C47" s="56" t="s">
        <v>3</v>
      </c>
    </row>
    <row r="48" spans="1:3" x14ac:dyDescent="0.25">
      <c r="A48" s="55">
        <v>43877</v>
      </c>
      <c r="B48" s="50">
        <v>80</v>
      </c>
      <c r="C48" s="56" t="s">
        <v>3</v>
      </c>
    </row>
    <row r="49" spans="1:3" x14ac:dyDescent="0.25">
      <c r="A49" s="55">
        <v>43878</v>
      </c>
      <c r="B49" s="50">
        <v>80</v>
      </c>
      <c r="C49" s="56" t="s">
        <v>3</v>
      </c>
    </row>
    <row r="50" spans="1:3" x14ac:dyDescent="0.25">
      <c r="A50" s="55">
        <v>43879</v>
      </c>
      <c r="B50" s="50">
        <v>80</v>
      </c>
      <c r="C50" s="56" t="s">
        <v>3</v>
      </c>
    </row>
    <row r="51" spans="1:3" x14ac:dyDescent="0.25">
      <c r="A51" s="55">
        <v>43880</v>
      </c>
      <c r="B51" s="50">
        <v>80</v>
      </c>
      <c r="C51" s="56" t="s">
        <v>3</v>
      </c>
    </row>
    <row r="52" spans="1:3" x14ac:dyDescent="0.25">
      <c r="A52" s="55">
        <v>43881</v>
      </c>
      <c r="B52" s="50">
        <v>80</v>
      </c>
      <c r="C52" s="56" t="s">
        <v>3</v>
      </c>
    </row>
    <row r="53" spans="1:3" x14ac:dyDescent="0.25">
      <c r="A53" s="55">
        <v>43882</v>
      </c>
      <c r="B53" s="50">
        <v>80</v>
      </c>
      <c r="C53" s="56" t="s">
        <v>3</v>
      </c>
    </row>
    <row r="54" spans="1:3" x14ac:dyDescent="0.25">
      <c r="A54" s="55">
        <v>43883</v>
      </c>
      <c r="B54" s="50">
        <v>80</v>
      </c>
      <c r="C54" s="56" t="s">
        <v>3</v>
      </c>
    </row>
    <row r="55" spans="1:3" x14ac:dyDescent="0.25">
      <c r="A55" s="55">
        <v>43884</v>
      </c>
      <c r="B55" s="50">
        <v>80</v>
      </c>
      <c r="C55" s="56" t="s">
        <v>3</v>
      </c>
    </row>
    <row r="56" spans="1:3" x14ac:dyDescent="0.25">
      <c r="A56" s="55">
        <v>43885</v>
      </c>
      <c r="B56" s="50">
        <v>80</v>
      </c>
      <c r="C56" s="56" t="s">
        <v>3</v>
      </c>
    </row>
    <row r="57" spans="1:3" x14ac:dyDescent="0.25">
      <c r="A57" s="55">
        <v>43886</v>
      </c>
      <c r="B57" s="50">
        <v>80</v>
      </c>
      <c r="C57" s="56" t="s">
        <v>3</v>
      </c>
    </row>
    <row r="58" spans="1:3" x14ac:dyDescent="0.25">
      <c r="A58" s="55">
        <v>43887</v>
      </c>
      <c r="B58" s="50">
        <v>80</v>
      </c>
      <c r="C58" s="56" t="s">
        <v>3</v>
      </c>
    </row>
    <row r="59" spans="1:3" x14ac:dyDescent="0.25">
      <c r="A59" s="55">
        <v>43888</v>
      </c>
      <c r="B59" s="50">
        <v>80</v>
      </c>
      <c r="C59" s="56" t="s">
        <v>3</v>
      </c>
    </row>
    <row r="60" spans="1:3" x14ac:dyDescent="0.25">
      <c r="A60" s="55">
        <v>43889</v>
      </c>
      <c r="B60" s="50">
        <v>80</v>
      </c>
      <c r="C60" s="56" t="s">
        <v>3</v>
      </c>
    </row>
    <row r="61" spans="1:3" ht="15.75" thickBot="1" x14ac:dyDescent="0.3">
      <c r="A61" s="57">
        <v>43890</v>
      </c>
      <c r="B61" s="58">
        <v>80</v>
      </c>
      <c r="C61" s="59" t="s">
        <v>3</v>
      </c>
    </row>
    <row r="62" spans="1:3" x14ac:dyDescent="0.25">
      <c r="A62" s="111">
        <v>43891</v>
      </c>
      <c r="B62" s="112">
        <v>65</v>
      </c>
      <c r="C62" s="113" t="s">
        <v>54</v>
      </c>
    </row>
    <row r="63" spans="1:3" x14ac:dyDescent="0.25">
      <c r="A63" s="114">
        <v>43892</v>
      </c>
      <c r="B63" s="115">
        <v>65</v>
      </c>
      <c r="C63" s="116" t="s">
        <v>54</v>
      </c>
    </row>
    <row r="64" spans="1:3" x14ac:dyDescent="0.25">
      <c r="A64" s="114">
        <v>43893</v>
      </c>
      <c r="B64" s="115">
        <v>65</v>
      </c>
      <c r="C64" s="116" t="s">
        <v>54</v>
      </c>
    </row>
    <row r="65" spans="1:3" x14ac:dyDescent="0.25">
      <c r="A65" s="114">
        <v>43894</v>
      </c>
      <c r="B65" s="115">
        <v>65</v>
      </c>
      <c r="C65" s="116" t="s">
        <v>54</v>
      </c>
    </row>
    <row r="66" spans="1:3" x14ac:dyDescent="0.25">
      <c r="A66" s="114">
        <v>43895</v>
      </c>
      <c r="B66" s="115">
        <v>65</v>
      </c>
      <c r="C66" s="116" t="s">
        <v>54</v>
      </c>
    </row>
    <row r="67" spans="1:3" x14ac:dyDescent="0.25">
      <c r="A67" s="114">
        <v>43896</v>
      </c>
      <c r="B67" s="115">
        <v>65</v>
      </c>
      <c r="C67" s="116" t="s">
        <v>54</v>
      </c>
    </row>
    <row r="68" spans="1:3" x14ac:dyDescent="0.25">
      <c r="A68" s="114">
        <v>43897</v>
      </c>
      <c r="B68" s="115">
        <v>65</v>
      </c>
      <c r="C68" s="116" t="s">
        <v>54</v>
      </c>
    </row>
    <row r="69" spans="1:3" x14ac:dyDescent="0.25">
      <c r="A69" s="114">
        <v>43898</v>
      </c>
      <c r="B69" s="115">
        <v>65</v>
      </c>
      <c r="C69" s="116" t="s">
        <v>54</v>
      </c>
    </row>
    <row r="70" spans="1:3" x14ac:dyDescent="0.25">
      <c r="A70" s="114">
        <v>43899</v>
      </c>
      <c r="B70" s="115">
        <v>65</v>
      </c>
      <c r="C70" s="116" t="s">
        <v>54</v>
      </c>
    </row>
    <row r="71" spans="1:3" x14ac:dyDescent="0.25">
      <c r="A71" s="114">
        <v>43900</v>
      </c>
      <c r="B71" s="115">
        <v>65</v>
      </c>
      <c r="C71" s="116" t="s">
        <v>54</v>
      </c>
    </row>
    <row r="72" spans="1:3" x14ac:dyDescent="0.25">
      <c r="A72" s="114">
        <v>43901</v>
      </c>
      <c r="B72" s="115">
        <v>65</v>
      </c>
      <c r="C72" s="116" t="s">
        <v>54</v>
      </c>
    </row>
    <row r="73" spans="1:3" x14ac:dyDescent="0.25">
      <c r="A73" s="114">
        <v>43902</v>
      </c>
      <c r="B73" s="115">
        <v>65</v>
      </c>
      <c r="C73" s="116" t="s">
        <v>54</v>
      </c>
    </row>
    <row r="74" spans="1:3" x14ac:dyDescent="0.25">
      <c r="A74" s="114">
        <v>43903</v>
      </c>
      <c r="B74" s="115">
        <v>65</v>
      </c>
      <c r="C74" s="116" t="s">
        <v>54</v>
      </c>
    </row>
    <row r="75" spans="1:3" x14ac:dyDescent="0.25">
      <c r="A75" s="114">
        <v>43904</v>
      </c>
      <c r="B75" s="115">
        <v>65</v>
      </c>
      <c r="C75" s="116" t="s">
        <v>54</v>
      </c>
    </row>
    <row r="76" spans="1:3" x14ac:dyDescent="0.25">
      <c r="A76" s="114">
        <v>43905</v>
      </c>
      <c r="B76" s="115">
        <v>65</v>
      </c>
      <c r="C76" s="116" t="s">
        <v>54</v>
      </c>
    </row>
    <row r="77" spans="1:3" x14ac:dyDescent="0.25">
      <c r="A77" s="114">
        <v>43906</v>
      </c>
      <c r="B77" s="115">
        <v>65</v>
      </c>
      <c r="C77" s="116" t="s">
        <v>54</v>
      </c>
    </row>
    <row r="78" spans="1:3" x14ac:dyDescent="0.25">
      <c r="A78" s="114">
        <v>43907</v>
      </c>
      <c r="B78" s="115">
        <v>65</v>
      </c>
      <c r="C78" s="116" t="s">
        <v>54</v>
      </c>
    </row>
    <row r="79" spans="1:3" x14ac:dyDescent="0.25">
      <c r="A79" s="114">
        <v>43908</v>
      </c>
      <c r="B79" s="115">
        <v>65</v>
      </c>
      <c r="C79" s="116" t="s">
        <v>54</v>
      </c>
    </row>
    <row r="80" spans="1:3" x14ac:dyDescent="0.25">
      <c r="A80" s="114">
        <v>43909</v>
      </c>
      <c r="B80" s="115">
        <v>65</v>
      </c>
      <c r="C80" s="116" t="s">
        <v>54</v>
      </c>
    </row>
    <row r="81" spans="1:3" x14ac:dyDescent="0.25">
      <c r="A81" s="114">
        <v>43910</v>
      </c>
      <c r="B81" s="115">
        <v>65</v>
      </c>
      <c r="C81" s="116" t="s">
        <v>54</v>
      </c>
    </row>
    <row r="82" spans="1:3" x14ac:dyDescent="0.25">
      <c r="A82" s="114">
        <v>43911</v>
      </c>
      <c r="B82" s="115">
        <v>65</v>
      </c>
      <c r="C82" s="116" t="s">
        <v>54</v>
      </c>
    </row>
    <row r="83" spans="1:3" x14ac:dyDescent="0.25">
      <c r="A83" s="114">
        <v>43912</v>
      </c>
      <c r="B83" s="115">
        <v>65</v>
      </c>
      <c r="C83" s="116" t="s">
        <v>54</v>
      </c>
    </row>
    <row r="84" spans="1:3" x14ac:dyDescent="0.25">
      <c r="A84" s="114">
        <v>43913</v>
      </c>
      <c r="B84" s="115">
        <v>65</v>
      </c>
      <c r="C84" s="116" t="s">
        <v>54</v>
      </c>
    </row>
    <row r="85" spans="1:3" x14ac:dyDescent="0.25">
      <c r="A85" s="114">
        <v>43914</v>
      </c>
      <c r="B85" s="115">
        <v>65</v>
      </c>
      <c r="C85" s="116" t="s">
        <v>54</v>
      </c>
    </row>
    <row r="86" spans="1:3" x14ac:dyDescent="0.25">
      <c r="A86" s="114">
        <v>43915</v>
      </c>
      <c r="B86" s="115">
        <v>65</v>
      </c>
      <c r="C86" s="116" t="s">
        <v>54</v>
      </c>
    </row>
    <row r="87" spans="1:3" x14ac:dyDescent="0.25">
      <c r="A87" s="114">
        <v>43916</v>
      </c>
      <c r="B87" s="115">
        <v>65</v>
      </c>
      <c r="C87" s="116" t="s">
        <v>54</v>
      </c>
    </row>
    <row r="88" spans="1:3" x14ac:dyDescent="0.25">
      <c r="A88" s="114">
        <v>43917</v>
      </c>
      <c r="B88" s="115">
        <v>65</v>
      </c>
      <c r="C88" s="116" t="s">
        <v>54</v>
      </c>
    </row>
    <row r="89" spans="1:3" x14ac:dyDescent="0.25">
      <c r="A89" s="114">
        <v>43918</v>
      </c>
      <c r="B89" s="115">
        <v>65</v>
      </c>
      <c r="C89" s="116" t="s">
        <v>54</v>
      </c>
    </row>
    <row r="90" spans="1:3" x14ac:dyDescent="0.25">
      <c r="A90" s="114">
        <v>43919</v>
      </c>
      <c r="B90" s="115">
        <v>65</v>
      </c>
      <c r="C90" s="116" t="s">
        <v>54</v>
      </c>
    </row>
    <row r="91" spans="1:3" x14ac:dyDescent="0.25">
      <c r="A91" s="114">
        <v>43920</v>
      </c>
      <c r="B91" s="115">
        <v>65</v>
      </c>
      <c r="C91" s="116" t="s">
        <v>54</v>
      </c>
    </row>
    <row r="92" spans="1:3" ht="15.75" thickBot="1" x14ac:dyDescent="0.3">
      <c r="A92" s="117">
        <v>43921</v>
      </c>
      <c r="B92" s="118">
        <v>65</v>
      </c>
      <c r="C92" s="119" t="s">
        <v>54</v>
      </c>
    </row>
    <row r="93" spans="1:3" x14ac:dyDescent="0.25">
      <c r="A93" s="120">
        <v>43922</v>
      </c>
      <c r="B93" s="121">
        <v>65</v>
      </c>
      <c r="C93" s="122" t="s">
        <v>54</v>
      </c>
    </row>
    <row r="94" spans="1:3" x14ac:dyDescent="0.25">
      <c r="A94" s="114">
        <v>43923</v>
      </c>
      <c r="B94" s="115">
        <v>65</v>
      </c>
      <c r="C94" s="116" t="s">
        <v>54</v>
      </c>
    </row>
    <row r="95" spans="1:3" x14ac:dyDescent="0.25">
      <c r="A95" s="114">
        <v>43924</v>
      </c>
      <c r="B95" s="115">
        <v>65</v>
      </c>
      <c r="C95" s="116" t="s">
        <v>54</v>
      </c>
    </row>
    <row r="96" spans="1:3" x14ac:dyDescent="0.25">
      <c r="A96" s="114">
        <v>43925</v>
      </c>
      <c r="B96" s="115">
        <v>65</v>
      </c>
      <c r="C96" s="116" t="s">
        <v>54</v>
      </c>
    </row>
    <row r="97" spans="1:3" x14ac:dyDescent="0.25">
      <c r="A97" s="114">
        <v>43926</v>
      </c>
      <c r="B97" s="115">
        <v>65</v>
      </c>
      <c r="C97" s="116" t="s">
        <v>54</v>
      </c>
    </row>
    <row r="98" spans="1:3" x14ac:dyDescent="0.25">
      <c r="A98" s="114">
        <v>43927</v>
      </c>
      <c r="B98" s="115">
        <v>65</v>
      </c>
      <c r="C98" s="116" t="s">
        <v>54</v>
      </c>
    </row>
    <row r="99" spans="1:3" x14ac:dyDescent="0.25">
      <c r="A99" s="114">
        <v>43928</v>
      </c>
      <c r="B99" s="115">
        <v>65</v>
      </c>
      <c r="C99" s="116" t="s">
        <v>54</v>
      </c>
    </row>
    <row r="100" spans="1:3" x14ac:dyDescent="0.25">
      <c r="A100" s="114">
        <v>43929</v>
      </c>
      <c r="B100" s="115">
        <v>65</v>
      </c>
      <c r="C100" s="116" t="s">
        <v>54</v>
      </c>
    </row>
    <row r="101" spans="1:3" x14ac:dyDescent="0.25">
      <c r="A101" s="114">
        <v>43930</v>
      </c>
      <c r="B101" s="115">
        <v>65</v>
      </c>
      <c r="C101" s="116" t="s">
        <v>54</v>
      </c>
    </row>
    <row r="102" spans="1:3" x14ac:dyDescent="0.25">
      <c r="A102" s="114">
        <v>43931</v>
      </c>
      <c r="B102" s="115">
        <v>65</v>
      </c>
      <c r="C102" s="116" t="s">
        <v>54</v>
      </c>
    </row>
    <row r="103" spans="1:3" x14ac:dyDescent="0.25">
      <c r="A103" s="114">
        <v>43932</v>
      </c>
      <c r="B103" s="115">
        <v>65</v>
      </c>
      <c r="C103" s="116" t="s">
        <v>54</v>
      </c>
    </row>
    <row r="104" spans="1:3" x14ac:dyDescent="0.25">
      <c r="A104" s="114">
        <v>43933</v>
      </c>
      <c r="B104" s="115">
        <v>65</v>
      </c>
      <c r="C104" s="116" t="s">
        <v>54</v>
      </c>
    </row>
    <row r="105" spans="1:3" x14ac:dyDescent="0.25">
      <c r="A105" s="114">
        <v>43934</v>
      </c>
      <c r="B105" s="115">
        <v>65</v>
      </c>
      <c r="C105" s="116" t="s">
        <v>54</v>
      </c>
    </row>
    <row r="106" spans="1:3" x14ac:dyDescent="0.25">
      <c r="A106" s="114">
        <v>43935</v>
      </c>
      <c r="B106" s="115">
        <v>65</v>
      </c>
      <c r="C106" s="116" t="s">
        <v>54</v>
      </c>
    </row>
    <row r="107" spans="1:3" x14ac:dyDescent="0.25">
      <c r="A107" s="114">
        <v>43936</v>
      </c>
      <c r="B107" s="115">
        <v>65</v>
      </c>
      <c r="C107" s="116" t="s">
        <v>54</v>
      </c>
    </row>
    <row r="108" spans="1:3" x14ac:dyDescent="0.25">
      <c r="A108" s="114">
        <v>43937</v>
      </c>
      <c r="B108" s="115">
        <v>65</v>
      </c>
      <c r="C108" s="116" t="s">
        <v>54</v>
      </c>
    </row>
    <row r="109" spans="1:3" x14ac:dyDescent="0.25">
      <c r="A109" s="114">
        <v>43938</v>
      </c>
      <c r="B109" s="115">
        <v>65</v>
      </c>
      <c r="C109" s="116" t="s">
        <v>54</v>
      </c>
    </row>
    <row r="110" spans="1:3" x14ac:dyDescent="0.25">
      <c r="A110" s="114">
        <v>43939</v>
      </c>
      <c r="B110" s="115">
        <v>65</v>
      </c>
      <c r="C110" s="116" t="s">
        <v>54</v>
      </c>
    </row>
    <row r="111" spans="1:3" x14ac:dyDescent="0.25">
      <c r="A111" s="114">
        <v>43940</v>
      </c>
      <c r="B111" s="115">
        <v>65</v>
      </c>
      <c r="C111" s="116" t="s">
        <v>54</v>
      </c>
    </row>
    <row r="112" spans="1:3" x14ac:dyDescent="0.25">
      <c r="A112" s="114">
        <v>43941</v>
      </c>
      <c r="B112" s="115">
        <v>65</v>
      </c>
      <c r="C112" s="116" t="s">
        <v>54</v>
      </c>
    </row>
    <row r="113" spans="1:3" x14ac:dyDescent="0.25">
      <c r="A113" s="114">
        <v>43942</v>
      </c>
      <c r="B113" s="115">
        <v>65</v>
      </c>
      <c r="C113" s="116" t="s">
        <v>54</v>
      </c>
    </row>
    <row r="114" spans="1:3" x14ac:dyDescent="0.25">
      <c r="A114" s="114">
        <v>43943</v>
      </c>
      <c r="B114" s="115">
        <v>65</v>
      </c>
      <c r="C114" s="116" t="s">
        <v>54</v>
      </c>
    </row>
    <row r="115" spans="1:3" x14ac:dyDescent="0.25">
      <c r="A115" s="114">
        <v>43944</v>
      </c>
      <c r="B115" s="115">
        <v>65</v>
      </c>
      <c r="C115" s="116" t="s">
        <v>54</v>
      </c>
    </row>
    <row r="116" spans="1:3" x14ac:dyDescent="0.25">
      <c r="A116" s="114">
        <v>43945</v>
      </c>
      <c r="B116" s="115">
        <v>65</v>
      </c>
      <c r="C116" s="116" t="s">
        <v>54</v>
      </c>
    </row>
    <row r="117" spans="1:3" x14ac:dyDescent="0.25">
      <c r="A117" s="114">
        <v>43946</v>
      </c>
      <c r="B117" s="115">
        <v>65</v>
      </c>
      <c r="C117" s="116" t="s">
        <v>54</v>
      </c>
    </row>
    <row r="118" spans="1:3" x14ac:dyDescent="0.25">
      <c r="A118" s="114">
        <v>43947</v>
      </c>
      <c r="B118" s="115">
        <v>65</v>
      </c>
      <c r="C118" s="116" t="s">
        <v>54</v>
      </c>
    </row>
    <row r="119" spans="1:3" x14ac:dyDescent="0.25">
      <c r="A119" s="114">
        <v>43948</v>
      </c>
      <c r="B119" s="115">
        <v>65</v>
      </c>
      <c r="C119" s="116" t="s">
        <v>54</v>
      </c>
    </row>
    <row r="120" spans="1:3" x14ac:dyDescent="0.25">
      <c r="A120" s="114">
        <v>43949</v>
      </c>
      <c r="B120" s="115">
        <v>65</v>
      </c>
      <c r="C120" s="116" t="s">
        <v>54</v>
      </c>
    </row>
    <row r="121" spans="1:3" x14ac:dyDescent="0.25">
      <c r="A121" s="114">
        <v>43950</v>
      </c>
      <c r="B121" s="115">
        <v>65</v>
      </c>
      <c r="C121" s="116" t="s">
        <v>54</v>
      </c>
    </row>
    <row r="122" spans="1:3" ht="15.75" thickBot="1" x14ac:dyDescent="0.3">
      <c r="A122" s="117">
        <v>43951</v>
      </c>
      <c r="B122" s="115">
        <v>65</v>
      </c>
      <c r="C122" s="116" t="s">
        <v>54</v>
      </c>
    </row>
    <row r="123" spans="1:3" x14ac:dyDescent="0.25">
      <c r="A123" s="60">
        <v>43952</v>
      </c>
      <c r="B123" s="61">
        <v>55</v>
      </c>
      <c r="C123" s="62" t="s">
        <v>4</v>
      </c>
    </row>
    <row r="124" spans="1:3" x14ac:dyDescent="0.25">
      <c r="A124" s="63">
        <v>43953</v>
      </c>
      <c r="B124" s="51">
        <v>55</v>
      </c>
      <c r="C124" s="64" t="s">
        <v>4</v>
      </c>
    </row>
    <row r="125" spans="1:3" x14ac:dyDescent="0.25">
      <c r="A125" s="63">
        <v>43954</v>
      </c>
      <c r="B125" s="51">
        <v>55</v>
      </c>
      <c r="C125" s="64" t="s">
        <v>4</v>
      </c>
    </row>
    <row r="126" spans="1:3" x14ac:dyDescent="0.25">
      <c r="A126" s="63">
        <v>43955</v>
      </c>
      <c r="B126" s="51">
        <v>55</v>
      </c>
      <c r="C126" s="64" t="s">
        <v>4</v>
      </c>
    </row>
    <row r="127" spans="1:3" x14ac:dyDescent="0.25">
      <c r="A127" s="63">
        <v>43956</v>
      </c>
      <c r="B127" s="51">
        <v>55</v>
      </c>
      <c r="C127" s="64" t="s">
        <v>4</v>
      </c>
    </row>
    <row r="128" spans="1:3" x14ac:dyDescent="0.25">
      <c r="A128" s="63">
        <v>43957</v>
      </c>
      <c r="B128" s="51">
        <v>55</v>
      </c>
      <c r="C128" s="64" t="s">
        <v>4</v>
      </c>
    </row>
    <row r="129" spans="1:3" x14ac:dyDescent="0.25">
      <c r="A129" s="63">
        <v>43958</v>
      </c>
      <c r="B129" s="51">
        <v>55</v>
      </c>
      <c r="C129" s="64" t="s">
        <v>4</v>
      </c>
    </row>
    <row r="130" spans="1:3" x14ac:dyDescent="0.25">
      <c r="A130" s="63">
        <v>43959</v>
      </c>
      <c r="B130" s="51">
        <v>55</v>
      </c>
      <c r="C130" s="64" t="s">
        <v>4</v>
      </c>
    </row>
    <row r="131" spans="1:3" x14ac:dyDescent="0.25">
      <c r="A131" s="63">
        <v>43960</v>
      </c>
      <c r="B131" s="51">
        <v>55</v>
      </c>
      <c r="C131" s="64" t="s">
        <v>4</v>
      </c>
    </row>
    <row r="132" spans="1:3" x14ac:dyDescent="0.25">
      <c r="A132" s="63">
        <v>43961</v>
      </c>
      <c r="B132" s="51">
        <v>55</v>
      </c>
      <c r="C132" s="64" t="s">
        <v>4</v>
      </c>
    </row>
    <row r="133" spans="1:3" x14ac:dyDescent="0.25">
      <c r="A133" s="63">
        <v>43962</v>
      </c>
      <c r="B133" s="51">
        <v>55</v>
      </c>
      <c r="C133" s="64" t="s">
        <v>4</v>
      </c>
    </row>
    <row r="134" spans="1:3" x14ac:dyDescent="0.25">
      <c r="A134" s="63">
        <v>43963</v>
      </c>
      <c r="B134" s="51">
        <v>55</v>
      </c>
      <c r="C134" s="64" t="s">
        <v>4</v>
      </c>
    </row>
    <row r="135" spans="1:3" x14ac:dyDescent="0.25">
      <c r="A135" s="63">
        <v>43964</v>
      </c>
      <c r="B135" s="51">
        <v>55</v>
      </c>
      <c r="C135" s="64" t="s">
        <v>4</v>
      </c>
    </row>
    <row r="136" spans="1:3" x14ac:dyDescent="0.25">
      <c r="A136" s="63">
        <v>43965</v>
      </c>
      <c r="B136" s="51">
        <v>55</v>
      </c>
      <c r="C136" s="64" t="s">
        <v>4</v>
      </c>
    </row>
    <row r="137" spans="1:3" x14ac:dyDescent="0.25">
      <c r="A137" s="63">
        <v>43966</v>
      </c>
      <c r="B137" s="51">
        <v>55</v>
      </c>
      <c r="C137" s="64" t="s">
        <v>4</v>
      </c>
    </row>
    <row r="138" spans="1:3" x14ac:dyDescent="0.25">
      <c r="A138" s="63">
        <v>43967</v>
      </c>
      <c r="B138" s="51">
        <v>55</v>
      </c>
      <c r="C138" s="64" t="s">
        <v>4</v>
      </c>
    </row>
    <row r="139" spans="1:3" x14ac:dyDescent="0.25">
      <c r="A139" s="63">
        <v>43968</v>
      </c>
      <c r="B139" s="51">
        <v>55</v>
      </c>
      <c r="C139" s="64" t="s">
        <v>4</v>
      </c>
    </row>
    <row r="140" spans="1:3" x14ac:dyDescent="0.25">
      <c r="A140" s="63">
        <v>43969</v>
      </c>
      <c r="B140" s="51">
        <v>55</v>
      </c>
      <c r="C140" s="64" t="s">
        <v>4</v>
      </c>
    </row>
    <row r="141" spans="1:3" x14ac:dyDescent="0.25">
      <c r="A141" s="63">
        <v>43970</v>
      </c>
      <c r="B141" s="51">
        <v>55</v>
      </c>
      <c r="C141" s="64" t="s">
        <v>4</v>
      </c>
    </row>
    <row r="142" spans="1:3" x14ac:dyDescent="0.25">
      <c r="A142" s="63">
        <v>43971</v>
      </c>
      <c r="B142" s="51">
        <v>55</v>
      </c>
      <c r="C142" s="64" t="s">
        <v>4</v>
      </c>
    </row>
    <row r="143" spans="1:3" x14ac:dyDescent="0.25">
      <c r="A143" s="63">
        <v>43972</v>
      </c>
      <c r="B143" s="51">
        <v>55</v>
      </c>
      <c r="C143" s="64" t="s">
        <v>4</v>
      </c>
    </row>
    <row r="144" spans="1:3" x14ac:dyDescent="0.25">
      <c r="A144" s="63">
        <v>43973</v>
      </c>
      <c r="B144" s="51">
        <v>55</v>
      </c>
      <c r="C144" s="64" t="s">
        <v>4</v>
      </c>
    </row>
    <row r="145" spans="1:3" x14ac:dyDescent="0.25">
      <c r="A145" s="63">
        <v>43974</v>
      </c>
      <c r="B145" s="51">
        <v>55</v>
      </c>
      <c r="C145" s="64" t="s">
        <v>4</v>
      </c>
    </row>
    <row r="146" spans="1:3" x14ac:dyDescent="0.25">
      <c r="A146" s="63">
        <v>43975</v>
      </c>
      <c r="B146" s="51">
        <v>55</v>
      </c>
      <c r="C146" s="64" t="s">
        <v>4</v>
      </c>
    </row>
    <row r="147" spans="1:3" x14ac:dyDescent="0.25">
      <c r="A147" s="63">
        <v>43976</v>
      </c>
      <c r="B147" s="51">
        <v>55</v>
      </c>
      <c r="C147" s="64" t="s">
        <v>4</v>
      </c>
    </row>
    <row r="148" spans="1:3" x14ac:dyDescent="0.25">
      <c r="A148" s="63">
        <v>43977</v>
      </c>
      <c r="B148" s="51">
        <v>55</v>
      </c>
      <c r="C148" s="64" t="s">
        <v>4</v>
      </c>
    </row>
    <row r="149" spans="1:3" x14ac:dyDescent="0.25">
      <c r="A149" s="63">
        <v>43978</v>
      </c>
      <c r="B149" s="51">
        <v>55</v>
      </c>
      <c r="C149" s="64" t="s">
        <v>4</v>
      </c>
    </row>
    <row r="150" spans="1:3" x14ac:dyDescent="0.25">
      <c r="A150" s="63">
        <v>43979</v>
      </c>
      <c r="B150" s="51">
        <v>55</v>
      </c>
      <c r="C150" s="64" t="s">
        <v>4</v>
      </c>
    </row>
    <row r="151" spans="1:3" x14ac:dyDescent="0.25">
      <c r="A151" s="63">
        <v>43980</v>
      </c>
      <c r="B151" s="51">
        <v>55</v>
      </c>
      <c r="C151" s="64" t="s">
        <v>4</v>
      </c>
    </row>
    <row r="152" spans="1:3" x14ac:dyDescent="0.25">
      <c r="A152" s="63">
        <v>43981</v>
      </c>
      <c r="B152" s="51">
        <v>55</v>
      </c>
      <c r="C152" s="64" t="s">
        <v>4</v>
      </c>
    </row>
    <row r="153" spans="1:3" ht="15.75" thickBot="1" x14ac:dyDescent="0.3">
      <c r="A153" s="65">
        <v>43982</v>
      </c>
      <c r="B153" s="66">
        <v>55</v>
      </c>
      <c r="C153" s="67" t="s">
        <v>4</v>
      </c>
    </row>
    <row r="154" spans="1:3" x14ac:dyDescent="0.25">
      <c r="A154" s="60">
        <v>43983</v>
      </c>
      <c r="B154" s="61">
        <v>55</v>
      </c>
      <c r="C154" s="62" t="s">
        <v>4</v>
      </c>
    </row>
    <row r="155" spans="1:3" x14ac:dyDescent="0.25">
      <c r="A155" s="63">
        <v>43984</v>
      </c>
      <c r="B155" s="51">
        <v>55</v>
      </c>
      <c r="C155" s="64" t="s">
        <v>4</v>
      </c>
    </row>
    <row r="156" spans="1:3" x14ac:dyDescent="0.25">
      <c r="A156" s="63">
        <v>43985</v>
      </c>
      <c r="B156" s="51">
        <v>55</v>
      </c>
      <c r="C156" s="64" t="s">
        <v>4</v>
      </c>
    </row>
    <row r="157" spans="1:3" x14ac:dyDescent="0.25">
      <c r="A157" s="63">
        <v>43986</v>
      </c>
      <c r="B157" s="51">
        <v>55</v>
      </c>
      <c r="C157" s="64" t="s">
        <v>4</v>
      </c>
    </row>
    <row r="158" spans="1:3" x14ac:dyDescent="0.25">
      <c r="A158" s="63">
        <v>43987</v>
      </c>
      <c r="B158" s="51">
        <v>55</v>
      </c>
      <c r="C158" s="64" t="s">
        <v>4</v>
      </c>
    </row>
    <row r="159" spans="1:3" x14ac:dyDescent="0.25">
      <c r="A159" s="63">
        <v>43988</v>
      </c>
      <c r="B159" s="51">
        <v>55</v>
      </c>
      <c r="C159" s="64" t="s">
        <v>4</v>
      </c>
    </row>
    <row r="160" spans="1:3" x14ac:dyDescent="0.25">
      <c r="A160" s="63">
        <v>43989</v>
      </c>
      <c r="B160" s="51">
        <v>55</v>
      </c>
      <c r="C160" s="64" t="s">
        <v>4</v>
      </c>
    </row>
    <row r="161" spans="1:3" x14ac:dyDescent="0.25">
      <c r="A161" s="63">
        <v>43990</v>
      </c>
      <c r="B161" s="51">
        <v>55</v>
      </c>
      <c r="C161" s="64" t="s">
        <v>4</v>
      </c>
    </row>
    <row r="162" spans="1:3" x14ac:dyDescent="0.25">
      <c r="A162" s="63">
        <v>43991</v>
      </c>
      <c r="B162" s="51">
        <v>55</v>
      </c>
      <c r="C162" s="64" t="s">
        <v>4</v>
      </c>
    </row>
    <row r="163" spans="1:3" x14ac:dyDescent="0.25">
      <c r="A163" s="63">
        <v>43992</v>
      </c>
      <c r="B163" s="51">
        <v>55</v>
      </c>
      <c r="C163" s="64" t="s">
        <v>4</v>
      </c>
    </row>
    <row r="164" spans="1:3" x14ac:dyDescent="0.25">
      <c r="A164" s="63">
        <v>43993</v>
      </c>
      <c r="B164" s="51">
        <v>55</v>
      </c>
      <c r="C164" s="64" t="s">
        <v>4</v>
      </c>
    </row>
    <row r="165" spans="1:3" x14ac:dyDescent="0.25">
      <c r="A165" s="63">
        <v>43994</v>
      </c>
      <c r="B165" s="51">
        <v>55</v>
      </c>
      <c r="C165" s="64" t="s">
        <v>4</v>
      </c>
    </row>
    <row r="166" spans="1:3" x14ac:dyDescent="0.25">
      <c r="A166" s="63">
        <v>43995</v>
      </c>
      <c r="B166" s="51">
        <v>55</v>
      </c>
      <c r="C166" s="64" t="s">
        <v>4</v>
      </c>
    </row>
    <row r="167" spans="1:3" x14ac:dyDescent="0.25">
      <c r="A167" s="63">
        <v>43996</v>
      </c>
      <c r="B167" s="51">
        <v>55</v>
      </c>
      <c r="C167" s="64" t="s">
        <v>4</v>
      </c>
    </row>
    <row r="168" spans="1:3" x14ac:dyDescent="0.25">
      <c r="A168" s="63">
        <v>43997</v>
      </c>
      <c r="B168" s="51">
        <v>55</v>
      </c>
      <c r="C168" s="64" t="s">
        <v>4</v>
      </c>
    </row>
    <row r="169" spans="1:3" x14ac:dyDescent="0.25">
      <c r="A169" s="63">
        <v>43998</v>
      </c>
      <c r="B169" s="51">
        <v>55</v>
      </c>
      <c r="C169" s="64" t="s">
        <v>4</v>
      </c>
    </row>
    <row r="170" spans="1:3" x14ac:dyDescent="0.25">
      <c r="A170" s="63">
        <v>43999</v>
      </c>
      <c r="B170" s="51">
        <v>55</v>
      </c>
      <c r="C170" s="64" t="s">
        <v>4</v>
      </c>
    </row>
    <row r="171" spans="1:3" x14ac:dyDescent="0.25">
      <c r="A171" s="63">
        <v>44000</v>
      </c>
      <c r="B171" s="51">
        <v>55</v>
      </c>
      <c r="C171" s="64" t="s">
        <v>4</v>
      </c>
    </row>
    <row r="172" spans="1:3" x14ac:dyDescent="0.25">
      <c r="A172" s="63">
        <v>44001</v>
      </c>
      <c r="B172" s="51">
        <v>55</v>
      </c>
      <c r="C172" s="64" t="s">
        <v>4</v>
      </c>
    </row>
    <row r="173" spans="1:3" x14ac:dyDescent="0.25">
      <c r="A173" s="63">
        <v>44002</v>
      </c>
      <c r="B173" s="51">
        <v>55</v>
      </c>
      <c r="C173" s="64" t="s">
        <v>4</v>
      </c>
    </row>
    <row r="174" spans="1:3" x14ac:dyDescent="0.25">
      <c r="A174" s="63">
        <v>44003</v>
      </c>
      <c r="B174" s="51">
        <v>55</v>
      </c>
      <c r="C174" s="64" t="s">
        <v>4</v>
      </c>
    </row>
    <row r="175" spans="1:3" x14ac:dyDescent="0.25">
      <c r="A175" s="63">
        <v>44004</v>
      </c>
      <c r="B175" s="51">
        <v>55</v>
      </c>
      <c r="C175" s="64" t="s">
        <v>4</v>
      </c>
    </row>
    <row r="176" spans="1:3" x14ac:dyDescent="0.25">
      <c r="A176" s="63">
        <v>44005</v>
      </c>
      <c r="B176" s="51">
        <v>55</v>
      </c>
      <c r="C176" s="64" t="s">
        <v>4</v>
      </c>
    </row>
    <row r="177" spans="1:3" x14ac:dyDescent="0.25">
      <c r="A177" s="63">
        <v>44006</v>
      </c>
      <c r="B177" s="51">
        <v>55</v>
      </c>
      <c r="C177" s="64" t="s">
        <v>4</v>
      </c>
    </row>
    <row r="178" spans="1:3" x14ac:dyDescent="0.25">
      <c r="A178" s="63">
        <v>44007</v>
      </c>
      <c r="B178" s="51">
        <v>55</v>
      </c>
      <c r="C178" s="64" t="s">
        <v>4</v>
      </c>
    </row>
    <row r="179" spans="1:3" x14ac:dyDescent="0.25">
      <c r="A179" s="63">
        <v>44008</v>
      </c>
      <c r="B179" s="51">
        <v>55</v>
      </c>
      <c r="C179" s="64" t="s">
        <v>4</v>
      </c>
    </row>
    <row r="180" spans="1:3" x14ac:dyDescent="0.25">
      <c r="A180" s="63">
        <v>44009</v>
      </c>
      <c r="B180" s="51">
        <v>55</v>
      </c>
      <c r="C180" s="64" t="s">
        <v>4</v>
      </c>
    </row>
    <row r="181" spans="1:3" x14ac:dyDescent="0.25">
      <c r="A181" s="63">
        <v>44010</v>
      </c>
      <c r="B181" s="51">
        <v>55</v>
      </c>
      <c r="C181" s="64" t="s">
        <v>4</v>
      </c>
    </row>
    <row r="182" spans="1:3" x14ac:dyDescent="0.25">
      <c r="A182" s="63">
        <v>44011</v>
      </c>
      <c r="B182" s="51">
        <v>55</v>
      </c>
      <c r="C182" s="64" t="s">
        <v>4</v>
      </c>
    </row>
    <row r="183" spans="1:3" ht="15.75" thickBot="1" x14ac:dyDescent="0.3">
      <c r="A183" s="65">
        <v>44012</v>
      </c>
      <c r="B183" s="66">
        <v>55</v>
      </c>
      <c r="C183" s="67" t="s">
        <v>4</v>
      </c>
    </row>
    <row r="184" spans="1:3" x14ac:dyDescent="0.25">
      <c r="A184" s="60">
        <v>44013</v>
      </c>
      <c r="B184" s="61">
        <v>55</v>
      </c>
      <c r="C184" s="62" t="s">
        <v>4</v>
      </c>
    </row>
    <row r="185" spans="1:3" x14ac:dyDescent="0.25">
      <c r="A185" s="63">
        <v>44014</v>
      </c>
      <c r="B185" s="51">
        <v>55</v>
      </c>
      <c r="C185" s="64" t="s">
        <v>4</v>
      </c>
    </row>
    <row r="186" spans="1:3" x14ac:dyDescent="0.25">
      <c r="A186" s="63">
        <v>44015</v>
      </c>
      <c r="B186" s="51">
        <v>55</v>
      </c>
      <c r="C186" s="64" t="s">
        <v>4</v>
      </c>
    </row>
    <row r="187" spans="1:3" x14ac:dyDescent="0.25">
      <c r="A187" s="63">
        <v>44016</v>
      </c>
      <c r="B187" s="51">
        <v>55</v>
      </c>
      <c r="C187" s="64" t="s">
        <v>4</v>
      </c>
    </row>
    <row r="188" spans="1:3" x14ac:dyDescent="0.25">
      <c r="A188" s="63">
        <v>44017</v>
      </c>
      <c r="B188" s="51">
        <v>55</v>
      </c>
      <c r="C188" s="64" t="s">
        <v>4</v>
      </c>
    </row>
    <row r="189" spans="1:3" x14ac:dyDescent="0.25">
      <c r="A189" s="63">
        <v>44018</v>
      </c>
      <c r="B189" s="51">
        <v>55</v>
      </c>
      <c r="C189" s="64" t="s">
        <v>4</v>
      </c>
    </row>
    <row r="190" spans="1:3" x14ac:dyDescent="0.25">
      <c r="A190" s="63">
        <v>44019</v>
      </c>
      <c r="B190" s="51">
        <v>55</v>
      </c>
      <c r="C190" s="64" t="s">
        <v>4</v>
      </c>
    </row>
    <row r="191" spans="1:3" x14ac:dyDescent="0.25">
      <c r="A191" s="63">
        <v>44020</v>
      </c>
      <c r="B191" s="51">
        <v>55</v>
      </c>
      <c r="C191" s="64" t="s">
        <v>4</v>
      </c>
    </row>
    <row r="192" spans="1:3" x14ac:dyDescent="0.25">
      <c r="A192" s="63">
        <v>44021</v>
      </c>
      <c r="B192" s="51">
        <v>55</v>
      </c>
      <c r="C192" s="64" t="s">
        <v>4</v>
      </c>
    </row>
    <row r="193" spans="1:3" x14ac:dyDescent="0.25">
      <c r="A193" s="63">
        <v>44022</v>
      </c>
      <c r="B193" s="51">
        <v>55</v>
      </c>
      <c r="C193" s="64" t="s">
        <v>4</v>
      </c>
    </row>
    <row r="194" spans="1:3" x14ac:dyDescent="0.25">
      <c r="A194" s="63">
        <v>44023</v>
      </c>
      <c r="B194" s="51">
        <v>55</v>
      </c>
      <c r="C194" s="64" t="s">
        <v>4</v>
      </c>
    </row>
    <row r="195" spans="1:3" x14ac:dyDescent="0.25">
      <c r="A195" s="63">
        <v>44024</v>
      </c>
      <c r="B195" s="51">
        <v>55</v>
      </c>
      <c r="C195" s="64" t="s">
        <v>4</v>
      </c>
    </row>
    <row r="196" spans="1:3" x14ac:dyDescent="0.25">
      <c r="A196" s="63">
        <v>44025</v>
      </c>
      <c r="B196" s="51">
        <v>55</v>
      </c>
      <c r="C196" s="64" t="s">
        <v>4</v>
      </c>
    </row>
    <row r="197" spans="1:3" x14ac:dyDescent="0.25">
      <c r="A197" s="63">
        <v>44026</v>
      </c>
      <c r="B197" s="51">
        <v>55</v>
      </c>
      <c r="C197" s="64" t="s">
        <v>4</v>
      </c>
    </row>
    <row r="198" spans="1:3" x14ac:dyDescent="0.25">
      <c r="A198" s="63">
        <v>44027</v>
      </c>
      <c r="B198" s="51">
        <v>55</v>
      </c>
      <c r="C198" s="64" t="s">
        <v>4</v>
      </c>
    </row>
    <row r="199" spans="1:3" x14ac:dyDescent="0.25">
      <c r="A199" s="63">
        <v>44028</v>
      </c>
      <c r="B199" s="51">
        <v>55</v>
      </c>
      <c r="C199" s="64" t="s">
        <v>4</v>
      </c>
    </row>
    <row r="200" spans="1:3" x14ac:dyDescent="0.25">
      <c r="A200" s="63">
        <v>44029</v>
      </c>
      <c r="B200" s="51">
        <v>55</v>
      </c>
      <c r="C200" s="64" t="s">
        <v>4</v>
      </c>
    </row>
    <row r="201" spans="1:3" x14ac:dyDescent="0.25">
      <c r="A201" s="63">
        <v>44030</v>
      </c>
      <c r="B201" s="51">
        <v>55</v>
      </c>
      <c r="C201" s="64" t="s">
        <v>4</v>
      </c>
    </row>
    <row r="202" spans="1:3" x14ac:dyDescent="0.25">
      <c r="A202" s="63">
        <v>44031</v>
      </c>
      <c r="B202" s="51">
        <v>55</v>
      </c>
      <c r="C202" s="64" t="s">
        <v>4</v>
      </c>
    </row>
    <row r="203" spans="1:3" x14ac:dyDescent="0.25">
      <c r="A203" s="63">
        <v>44032</v>
      </c>
      <c r="B203" s="51">
        <v>55</v>
      </c>
      <c r="C203" s="64" t="s">
        <v>4</v>
      </c>
    </row>
    <row r="204" spans="1:3" x14ac:dyDescent="0.25">
      <c r="A204" s="63">
        <v>44033</v>
      </c>
      <c r="B204" s="51">
        <v>55</v>
      </c>
      <c r="C204" s="64" t="s">
        <v>4</v>
      </c>
    </row>
    <row r="205" spans="1:3" x14ac:dyDescent="0.25">
      <c r="A205" s="63">
        <v>44034</v>
      </c>
      <c r="B205" s="51">
        <v>55</v>
      </c>
      <c r="C205" s="64" t="s">
        <v>4</v>
      </c>
    </row>
    <row r="206" spans="1:3" x14ac:dyDescent="0.25">
      <c r="A206" s="63">
        <v>44035</v>
      </c>
      <c r="B206" s="51">
        <v>55</v>
      </c>
      <c r="C206" s="64" t="s">
        <v>4</v>
      </c>
    </row>
    <row r="207" spans="1:3" x14ac:dyDescent="0.25">
      <c r="A207" s="63">
        <v>44036</v>
      </c>
      <c r="B207" s="51">
        <v>55</v>
      </c>
      <c r="C207" s="64" t="s">
        <v>4</v>
      </c>
    </row>
    <row r="208" spans="1:3" x14ac:dyDescent="0.25">
      <c r="A208" s="63">
        <v>44037</v>
      </c>
      <c r="B208" s="51">
        <v>55</v>
      </c>
      <c r="C208" s="64" t="s">
        <v>4</v>
      </c>
    </row>
    <row r="209" spans="1:3" x14ac:dyDescent="0.25">
      <c r="A209" s="63">
        <v>44038</v>
      </c>
      <c r="B209" s="51">
        <v>55</v>
      </c>
      <c r="C209" s="64" t="s">
        <v>4</v>
      </c>
    </row>
    <row r="210" spans="1:3" x14ac:dyDescent="0.25">
      <c r="A210" s="63">
        <v>44039</v>
      </c>
      <c r="B210" s="51">
        <v>55</v>
      </c>
      <c r="C210" s="64" t="s">
        <v>4</v>
      </c>
    </row>
    <row r="211" spans="1:3" x14ac:dyDescent="0.25">
      <c r="A211" s="63">
        <v>44040</v>
      </c>
      <c r="B211" s="51">
        <v>55</v>
      </c>
      <c r="C211" s="64" t="s">
        <v>4</v>
      </c>
    </row>
    <row r="212" spans="1:3" x14ac:dyDescent="0.25">
      <c r="A212" s="63">
        <v>44041</v>
      </c>
      <c r="B212" s="51">
        <v>55</v>
      </c>
      <c r="C212" s="64" t="s">
        <v>4</v>
      </c>
    </row>
    <row r="213" spans="1:3" x14ac:dyDescent="0.25">
      <c r="A213" s="63">
        <v>44042</v>
      </c>
      <c r="B213" s="51">
        <v>55</v>
      </c>
      <c r="C213" s="64" t="s">
        <v>4</v>
      </c>
    </row>
    <row r="214" spans="1:3" ht="15.75" thickBot="1" x14ac:dyDescent="0.3">
      <c r="A214" s="65">
        <v>44043</v>
      </c>
      <c r="B214" s="66">
        <v>55</v>
      </c>
      <c r="C214" s="67" t="s">
        <v>4</v>
      </c>
    </row>
    <row r="215" spans="1:3" x14ac:dyDescent="0.25">
      <c r="A215" s="60">
        <v>44044</v>
      </c>
      <c r="B215" s="61">
        <v>55</v>
      </c>
      <c r="C215" s="62" t="s">
        <v>4</v>
      </c>
    </row>
    <row r="216" spans="1:3" x14ac:dyDescent="0.25">
      <c r="A216" s="63">
        <v>44045</v>
      </c>
      <c r="B216" s="51">
        <v>55</v>
      </c>
      <c r="C216" s="64" t="s">
        <v>4</v>
      </c>
    </row>
    <row r="217" spans="1:3" x14ac:dyDescent="0.25">
      <c r="A217" s="63">
        <v>44046</v>
      </c>
      <c r="B217" s="51">
        <v>55</v>
      </c>
      <c r="C217" s="64" t="s">
        <v>4</v>
      </c>
    </row>
    <row r="218" spans="1:3" x14ac:dyDescent="0.25">
      <c r="A218" s="63">
        <v>44047</v>
      </c>
      <c r="B218" s="51">
        <v>55</v>
      </c>
      <c r="C218" s="64" t="s">
        <v>4</v>
      </c>
    </row>
    <row r="219" spans="1:3" x14ac:dyDescent="0.25">
      <c r="A219" s="63">
        <v>44048</v>
      </c>
      <c r="B219" s="51">
        <v>55</v>
      </c>
      <c r="C219" s="64" t="s">
        <v>4</v>
      </c>
    </row>
    <row r="220" spans="1:3" x14ac:dyDescent="0.25">
      <c r="A220" s="63">
        <v>44049</v>
      </c>
      <c r="B220" s="51">
        <v>55</v>
      </c>
      <c r="C220" s="64" t="s">
        <v>4</v>
      </c>
    </row>
    <row r="221" spans="1:3" x14ac:dyDescent="0.25">
      <c r="A221" s="63">
        <v>44050</v>
      </c>
      <c r="B221" s="51">
        <v>55</v>
      </c>
      <c r="C221" s="64" t="s">
        <v>4</v>
      </c>
    </row>
    <row r="222" spans="1:3" x14ac:dyDescent="0.25">
      <c r="A222" s="63">
        <v>44051</v>
      </c>
      <c r="B222" s="51">
        <v>55</v>
      </c>
      <c r="C222" s="64" t="s">
        <v>4</v>
      </c>
    </row>
    <row r="223" spans="1:3" x14ac:dyDescent="0.25">
      <c r="A223" s="63">
        <v>44052</v>
      </c>
      <c r="B223" s="51">
        <v>55</v>
      </c>
      <c r="C223" s="64" t="s">
        <v>4</v>
      </c>
    </row>
    <row r="224" spans="1:3" x14ac:dyDescent="0.25">
      <c r="A224" s="63">
        <v>44053</v>
      </c>
      <c r="B224" s="51">
        <v>55</v>
      </c>
      <c r="C224" s="64" t="s">
        <v>4</v>
      </c>
    </row>
    <row r="225" spans="1:3" x14ac:dyDescent="0.25">
      <c r="A225" s="63">
        <v>44054</v>
      </c>
      <c r="B225" s="51">
        <v>55</v>
      </c>
      <c r="C225" s="64" t="s">
        <v>4</v>
      </c>
    </row>
    <row r="226" spans="1:3" x14ac:dyDescent="0.25">
      <c r="A226" s="63">
        <v>44055</v>
      </c>
      <c r="B226" s="51">
        <v>55</v>
      </c>
      <c r="C226" s="64" t="s">
        <v>4</v>
      </c>
    </row>
    <row r="227" spans="1:3" x14ac:dyDescent="0.25">
      <c r="A227" s="63">
        <v>44056</v>
      </c>
      <c r="B227" s="51">
        <v>55</v>
      </c>
      <c r="C227" s="64" t="s">
        <v>4</v>
      </c>
    </row>
    <row r="228" spans="1:3" x14ac:dyDescent="0.25">
      <c r="A228" s="63">
        <v>44057</v>
      </c>
      <c r="B228" s="51">
        <v>55</v>
      </c>
      <c r="C228" s="64" t="s">
        <v>4</v>
      </c>
    </row>
    <row r="229" spans="1:3" x14ac:dyDescent="0.25">
      <c r="A229" s="63">
        <v>44058</v>
      </c>
      <c r="B229" s="51">
        <v>55</v>
      </c>
      <c r="C229" s="64" t="s">
        <v>4</v>
      </c>
    </row>
    <row r="230" spans="1:3" x14ac:dyDescent="0.25">
      <c r="A230" s="63">
        <v>44059</v>
      </c>
      <c r="B230" s="51">
        <v>55</v>
      </c>
      <c r="C230" s="64" t="s">
        <v>4</v>
      </c>
    </row>
    <row r="231" spans="1:3" x14ac:dyDescent="0.25">
      <c r="A231" s="63">
        <v>44060</v>
      </c>
      <c r="B231" s="51">
        <v>55</v>
      </c>
      <c r="C231" s="64" t="s">
        <v>4</v>
      </c>
    </row>
    <row r="232" spans="1:3" x14ac:dyDescent="0.25">
      <c r="A232" s="63">
        <v>44061</v>
      </c>
      <c r="B232" s="51">
        <v>55</v>
      </c>
      <c r="C232" s="64" t="s">
        <v>4</v>
      </c>
    </row>
    <row r="233" spans="1:3" x14ac:dyDescent="0.25">
      <c r="A233" s="63">
        <v>44062</v>
      </c>
      <c r="B233" s="51">
        <v>55</v>
      </c>
      <c r="C233" s="64" t="s">
        <v>4</v>
      </c>
    </row>
    <row r="234" spans="1:3" x14ac:dyDescent="0.25">
      <c r="A234" s="63">
        <v>44063</v>
      </c>
      <c r="B234" s="51">
        <v>55</v>
      </c>
      <c r="C234" s="64" t="s">
        <v>4</v>
      </c>
    </row>
    <row r="235" spans="1:3" x14ac:dyDescent="0.25">
      <c r="A235" s="63">
        <v>44064</v>
      </c>
      <c r="B235" s="51">
        <v>55</v>
      </c>
      <c r="C235" s="64" t="s">
        <v>4</v>
      </c>
    </row>
    <row r="236" spans="1:3" x14ac:dyDescent="0.25">
      <c r="A236" s="63">
        <v>44065</v>
      </c>
      <c r="B236" s="51">
        <v>55</v>
      </c>
      <c r="C236" s="64" t="s">
        <v>4</v>
      </c>
    </row>
    <row r="237" spans="1:3" x14ac:dyDescent="0.25">
      <c r="A237" s="63">
        <v>44066</v>
      </c>
      <c r="B237" s="51">
        <v>55</v>
      </c>
      <c r="C237" s="64" t="s">
        <v>4</v>
      </c>
    </row>
    <row r="238" spans="1:3" x14ac:dyDescent="0.25">
      <c r="A238" s="63">
        <v>44067</v>
      </c>
      <c r="B238" s="51">
        <v>55</v>
      </c>
      <c r="C238" s="64" t="s">
        <v>4</v>
      </c>
    </row>
    <row r="239" spans="1:3" x14ac:dyDescent="0.25">
      <c r="A239" s="63">
        <v>44068</v>
      </c>
      <c r="B239" s="51">
        <v>55</v>
      </c>
      <c r="C239" s="64" t="s">
        <v>4</v>
      </c>
    </row>
    <row r="240" spans="1:3" x14ac:dyDescent="0.25">
      <c r="A240" s="63">
        <v>44069</v>
      </c>
      <c r="B240" s="51">
        <v>55</v>
      </c>
      <c r="C240" s="64" t="s">
        <v>4</v>
      </c>
    </row>
    <row r="241" spans="1:3" x14ac:dyDescent="0.25">
      <c r="A241" s="63">
        <v>44070</v>
      </c>
      <c r="B241" s="51">
        <v>55</v>
      </c>
      <c r="C241" s="64" t="s">
        <v>4</v>
      </c>
    </row>
    <row r="242" spans="1:3" x14ac:dyDescent="0.25">
      <c r="A242" s="63">
        <v>44071</v>
      </c>
      <c r="B242" s="51">
        <v>55</v>
      </c>
      <c r="C242" s="64" t="s">
        <v>4</v>
      </c>
    </row>
    <row r="243" spans="1:3" x14ac:dyDescent="0.25">
      <c r="A243" s="63">
        <v>44072</v>
      </c>
      <c r="B243" s="51">
        <v>55</v>
      </c>
      <c r="C243" s="64" t="s">
        <v>4</v>
      </c>
    </row>
    <row r="244" spans="1:3" x14ac:dyDescent="0.25">
      <c r="A244" s="63">
        <v>44073</v>
      </c>
      <c r="B244" s="51">
        <v>55</v>
      </c>
      <c r="C244" s="64" t="s">
        <v>4</v>
      </c>
    </row>
    <row r="245" spans="1:3" ht="15.75" thickBot="1" x14ac:dyDescent="0.3">
      <c r="A245" s="65">
        <v>44074</v>
      </c>
      <c r="B245" s="66">
        <v>55</v>
      </c>
      <c r="C245" s="67" t="s">
        <v>4</v>
      </c>
    </row>
    <row r="246" spans="1:3" x14ac:dyDescent="0.25">
      <c r="A246" s="60">
        <v>44075</v>
      </c>
      <c r="B246" s="61">
        <v>55</v>
      </c>
      <c r="C246" s="62" t="s">
        <v>4</v>
      </c>
    </row>
    <row r="247" spans="1:3" x14ac:dyDescent="0.25">
      <c r="A247" s="63">
        <v>44076</v>
      </c>
      <c r="B247" s="51">
        <v>55</v>
      </c>
      <c r="C247" s="64" t="s">
        <v>4</v>
      </c>
    </row>
    <row r="248" spans="1:3" x14ac:dyDescent="0.25">
      <c r="A248" s="63">
        <v>44077</v>
      </c>
      <c r="B248" s="51">
        <v>55</v>
      </c>
      <c r="C248" s="64" t="s">
        <v>4</v>
      </c>
    </row>
    <row r="249" spans="1:3" x14ac:dyDescent="0.25">
      <c r="A249" s="63">
        <v>44078</v>
      </c>
      <c r="B249" s="51">
        <v>55</v>
      </c>
      <c r="C249" s="64" t="s">
        <v>4</v>
      </c>
    </row>
    <row r="250" spans="1:3" x14ac:dyDescent="0.25">
      <c r="A250" s="63">
        <v>44079</v>
      </c>
      <c r="B250" s="51">
        <v>55</v>
      </c>
      <c r="C250" s="64" t="s">
        <v>4</v>
      </c>
    </row>
    <row r="251" spans="1:3" x14ac:dyDescent="0.25">
      <c r="A251" s="63">
        <v>44080</v>
      </c>
      <c r="B251" s="51">
        <v>55</v>
      </c>
      <c r="C251" s="64" t="s">
        <v>4</v>
      </c>
    </row>
    <row r="252" spans="1:3" x14ac:dyDescent="0.25">
      <c r="A252" s="63">
        <v>44081</v>
      </c>
      <c r="B252" s="51">
        <v>55</v>
      </c>
      <c r="C252" s="64" t="s">
        <v>4</v>
      </c>
    </row>
    <row r="253" spans="1:3" x14ac:dyDescent="0.25">
      <c r="A253" s="63">
        <v>44082</v>
      </c>
      <c r="B253" s="51">
        <v>55</v>
      </c>
      <c r="C253" s="64" t="s">
        <v>4</v>
      </c>
    </row>
    <row r="254" spans="1:3" x14ac:dyDescent="0.25">
      <c r="A254" s="63">
        <v>44083</v>
      </c>
      <c r="B254" s="51">
        <v>55</v>
      </c>
      <c r="C254" s="64" t="s">
        <v>4</v>
      </c>
    </row>
    <row r="255" spans="1:3" x14ac:dyDescent="0.25">
      <c r="A255" s="63">
        <v>44084</v>
      </c>
      <c r="B255" s="51">
        <v>55</v>
      </c>
      <c r="C255" s="64" t="s">
        <v>4</v>
      </c>
    </row>
    <row r="256" spans="1:3" x14ac:dyDescent="0.25">
      <c r="A256" s="63">
        <v>44085</v>
      </c>
      <c r="B256" s="51">
        <v>55</v>
      </c>
      <c r="C256" s="64" t="s">
        <v>4</v>
      </c>
    </row>
    <row r="257" spans="1:3" x14ac:dyDescent="0.25">
      <c r="A257" s="63">
        <v>44086</v>
      </c>
      <c r="B257" s="51">
        <v>55</v>
      </c>
      <c r="C257" s="64" t="s">
        <v>4</v>
      </c>
    </row>
    <row r="258" spans="1:3" x14ac:dyDescent="0.25">
      <c r="A258" s="63">
        <v>44087</v>
      </c>
      <c r="B258" s="51">
        <v>55</v>
      </c>
      <c r="C258" s="64" t="s">
        <v>4</v>
      </c>
    </row>
    <row r="259" spans="1:3" x14ac:dyDescent="0.25">
      <c r="A259" s="63">
        <v>44088</v>
      </c>
      <c r="B259" s="51">
        <v>55</v>
      </c>
      <c r="C259" s="64" t="s">
        <v>4</v>
      </c>
    </row>
    <row r="260" spans="1:3" x14ac:dyDescent="0.25">
      <c r="A260" s="63">
        <v>44089</v>
      </c>
      <c r="B260" s="51">
        <v>55</v>
      </c>
      <c r="C260" s="64" t="s">
        <v>4</v>
      </c>
    </row>
    <row r="261" spans="1:3" x14ac:dyDescent="0.25">
      <c r="A261" s="63">
        <v>44090</v>
      </c>
      <c r="B261" s="51">
        <v>55</v>
      </c>
      <c r="C261" s="64" t="s">
        <v>4</v>
      </c>
    </row>
    <row r="262" spans="1:3" x14ac:dyDescent="0.25">
      <c r="A262" s="63">
        <v>44091</v>
      </c>
      <c r="B262" s="51">
        <v>55</v>
      </c>
      <c r="C262" s="64" t="s">
        <v>4</v>
      </c>
    </row>
    <row r="263" spans="1:3" x14ac:dyDescent="0.25">
      <c r="A263" s="63">
        <v>44092</v>
      </c>
      <c r="B263" s="51">
        <v>55</v>
      </c>
      <c r="C263" s="64" t="s">
        <v>4</v>
      </c>
    </row>
    <row r="264" spans="1:3" x14ac:dyDescent="0.25">
      <c r="A264" s="63">
        <v>44093</v>
      </c>
      <c r="B264" s="51">
        <v>55</v>
      </c>
      <c r="C264" s="64" t="s">
        <v>4</v>
      </c>
    </row>
    <row r="265" spans="1:3" x14ac:dyDescent="0.25">
      <c r="A265" s="63">
        <v>44094</v>
      </c>
      <c r="B265" s="51">
        <v>55</v>
      </c>
      <c r="C265" s="64" t="s">
        <v>4</v>
      </c>
    </row>
    <row r="266" spans="1:3" x14ac:dyDescent="0.25">
      <c r="A266" s="63">
        <v>44095</v>
      </c>
      <c r="B266" s="51">
        <v>55</v>
      </c>
      <c r="C266" s="64" t="s">
        <v>4</v>
      </c>
    </row>
    <row r="267" spans="1:3" x14ac:dyDescent="0.25">
      <c r="A267" s="63">
        <v>44096</v>
      </c>
      <c r="B267" s="51">
        <v>55</v>
      </c>
      <c r="C267" s="64" t="s">
        <v>4</v>
      </c>
    </row>
    <row r="268" spans="1:3" x14ac:dyDescent="0.25">
      <c r="A268" s="63">
        <v>44097</v>
      </c>
      <c r="B268" s="51">
        <v>55</v>
      </c>
      <c r="C268" s="64" t="s">
        <v>4</v>
      </c>
    </row>
    <row r="269" spans="1:3" x14ac:dyDescent="0.25">
      <c r="A269" s="63">
        <v>44098</v>
      </c>
      <c r="B269" s="51">
        <v>55</v>
      </c>
      <c r="C269" s="64" t="s">
        <v>4</v>
      </c>
    </row>
    <row r="270" spans="1:3" x14ac:dyDescent="0.25">
      <c r="A270" s="63">
        <v>44099</v>
      </c>
      <c r="B270" s="51">
        <v>55</v>
      </c>
      <c r="C270" s="64" t="s">
        <v>4</v>
      </c>
    </row>
    <row r="271" spans="1:3" x14ac:dyDescent="0.25">
      <c r="A271" s="63">
        <v>44100</v>
      </c>
      <c r="B271" s="51">
        <v>55</v>
      </c>
      <c r="C271" s="64" t="s">
        <v>4</v>
      </c>
    </row>
    <row r="272" spans="1:3" x14ac:dyDescent="0.25">
      <c r="A272" s="63">
        <v>44101</v>
      </c>
      <c r="B272" s="51">
        <v>55</v>
      </c>
      <c r="C272" s="64" t="s">
        <v>4</v>
      </c>
    </row>
    <row r="273" spans="1:3" x14ac:dyDescent="0.25">
      <c r="A273" s="63">
        <v>44102</v>
      </c>
      <c r="B273" s="51">
        <v>55</v>
      </c>
      <c r="C273" s="64" t="s">
        <v>4</v>
      </c>
    </row>
    <row r="274" spans="1:3" x14ac:dyDescent="0.25">
      <c r="A274" s="63">
        <v>44103</v>
      </c>
      <c r="B274" s="51">
        <v>55</v>
      </c>
      <c r="C274" s="64" t="s">
        <v>4</v>
      </c>
    </row>
    <row r="275" spans="1:3" ht="15.75" thickBot="1" x14ac:dyDescent="0.3">
      <c r="A275" s="65">
        <v>44104</v>
      </c>
      <c r="B275" s="66">
        <v>55</v>
      </c>
      <c r="C275" s="67" t="s">
        <v>4</v>
      </c>
    </row>
    <row r="276" spans="1:3" x14ac:dyDescent="0.25">
      <c r="A276" s="60">
        <v>44105</v>
      </c>
      <c r="B276" s="61">
        <v>55</v>
      </c>
      <c r="C276" s="62" t="s">
        <v>4</v>
      </c>
    </row>
    <row r="277" spans="1:3" x14ac:dyDescent="0.25">
      <c r="A277" s="63">
        <v>44106</v>
      </c>
      <c r="B277" s="51">
        <v>55</v>
      </c>
      <c r="C277" s="64" t="s">
        <v>4</v>
      </c>
    </row>
    <row r="278" spans="1:3" x14ac:dyDescent="0.25">
      <c r="A278" s="63">
        <v>44107</v>
      </c>
      <c r="B278" s="51">
        <v>55</v>
      </c>
      <c r="C278" s="64" t="s">
        <v>4</v>
      </c>
    </row>
    <row r="279" spans="1:3" x14ac:dyDescent="0.25">
      <c r="A279" s="63">
        <v>44108</v>
      </c>
      <c r="B279" s="51">
        <v>55</v>
      </c>
      <c r="C279" s="64" t="s">
        <v>4</v>
      </c>
    </row>
    <row r="280" spans="1:3" x14ac:dyDescent="0.25">
      <c r="A280" s="63">
        <v>44109</v>
      </c>
      <c r="B280" s="51">
        <v>55</v>
      </c>
      <c r="C280" s="64" t="s">
        <v>4</v>
      </c>
    </row>
    <row r="281" spans="1:3" x14ac:dyDescent="0.25">
      <c r="A281" s="63">
        <v>44110</v>
      </c>
      <c r="B281" s="51">
        <v>55</v>
      </c>
      <c r="C281" s="64" t="s">
        <v>4</v>
      </c>
    </row>
    <row r="282" spans="1:3" x14ac:dyDescent="0.25">
      <c r="A282" s="63">
        <v>44111</v>
      </c>
      <c r="B282" s="51">
        <v>55</v>
      </c>
      <c r="C282" s="64" t="s">
        <v>4</v>
      </c>
    </row>
    <row r="283" spans="1:3" x14ac:dyDescent="0.25">
      <c r="A283" s="63">
        <v>44112</v>
      </c>
      <c r="B283" s="51">
        <v>55</v>
      </c>
      <c r="C283" s="64" t="s">
        <v>4</v>
      </c>
    </row>
    <row r="284" spans="1:3" x14ac:dyDescent="0.25">
      <c r="A284" s="63">
        <v>44113</v>
      </c>
      <c r="B284" s="51">
        <v>55</v>
      </c>
      <c r="C284" s="64" t="s">
        <v>4</v>
      </c>
    </row>
    <row r="285" spans="1:3" x14ac:dyDescent="0.25">
      <c r="A285" s="63">
        <v>44114</v>
      </c>
      <c r="B285" s="51">
        <v>55</v>
      </c>
      <c r="C285" s="64" t="s">
        <v>4</v>
      </c>
    </row>
    <row r="286" spans="1:3" x14ac:dyDescent="0.25">
      <c r="A286" s="63">
        <v>44115</v>
      </c>
      <c r="B286" s="51">
        <v>55</v>
      </c>
      <c r="C286" s="64" t="s">
        <v>4</v>
      </c>
    </row>
    <row r="287" spans="1:3" x14ac:dyDescent="0.25">
      <c r="A287" s="63">
        <v>44116</v>
      </c>
      <c r="B287" s="51">
        <v>55</v>
      </c>
      <c r="C287" s="64" t="s">
        <v>4</v>
      </c>
    </row>
    <row r="288" spans="1:3" x14ac:dyDescent="0.25">
      <c r="A288" s="63">
        <v>44117</v>
      </c>
      <c r="B288" s="51">
        <v>55</v>
      </c>
      <c r="C288" s="64" t="s">
        <v>4</v>
      </c>
    </row>
    <row r="289" spans="1:3" x14ac:dyDescent="0.25">
      <c r="A289" s="63">
        <v>44118</v>
      </c>
      <c r="B289" s="51">
        <v>55</v>
      </c>
      <c r="C289" s="64" t="s">
        <v>4</v>
      </c>
    </row>
    <row r="290" spans="1:3" x14ac:dyDescent="0.25">
      <c r="A290" s="63">
        <v>44119</v>
      </c>
      <c r="B290" s="51">
        <v>55</v>
      </c>
      <c r="C290" s="64" t="s">
        <v>4</v>
      </c>
    </row>
    <row r="291" spans="1:3" x14ac:dyDescent="0.25">
      <c r="A291" s="63">
        <v>44120</v>
      </c>
      <c r="B291" s="51">
        <v>55</v>
      </c>
      <c r="C291" s="64" t="s">
        <v>4</v>
      </c>
    </row>
    <row r="292" spans="1:3" x14ac:dyDescent="0.25">
      <c r="A292" s="63">
        <v>44121</v>
      </c>
      <c r="B292" s="51">
        <v>55</v>
      </c>
      <c r="C292" s="64" t="s">
        <v>4</v>
      </c>
    </row>
    <row r="293" spans="1:3" x14ac:dyDescent="0.25">
      <c r="A293" s="63">
        <v>44122</v>
      </c>
      <c r="B293" s="51">
        <v>55</v>
      </c>
      <c r="C293" s="64" t="s">
        <v>4</v>
      </c>
    </row>
    <row r="294" spans="1:3" x14ac:dyDescent="0.25">
      <c r="A294" s="63">
        <v>44123</v>
      </c>
      <c r="B294" s="51">
        <v>55</v>
      </c>
      <c r="C294" s="64" t="s">
        <v>4</v>
      </c>
    </row>
    <row r="295" spans="1:3" x14ac:dyDescent="0.25">
      <c r="A295" s="63">
        <v>44124</v>
      </c>
      <c r="B295" s="51">
        <v>55</v>
      </c>
      <c r="C295" s="64" t="s">
        <v>4</v>
      </c>
    </row>
    <row r="296" spans="1:3" x14ac:dyDescent="0.25">
      <c r="A296" s="63">
        <v>44125</v>
      </c>
      <c r="B296" s="51">
        <v>55</v>
      </c>
      <c r="C296" s="64" t="s">
        <v>4</v>
      </c>
    </row>
    <row r="297" spans="1:3" x14ac:dyDescent="0.25">
      <c r="A297" s="63">
        <v>44126</v>
      </c>
      <c r="B297" s="51">
        <v>55</v>
      </c>
      <c r="C297" s="64" t="s">
        <v>4</v>
      </c>
    </row>
    <row r="298" spans="1:3" x14ac:dyDescent="0.25">
      <c r="A298" s="63">
        <v>44127</v>
      </c>
      <c r="B298" s="51">
        <v>55</v>
      </c>
      <c r="C298" s="64" t="s">
        <v>4</v>
      </c>
    </row>
    <row r="299" spans="1:3" x14ac:dyDescent="0.25">
      <c r="A299" s="63">
        <v>44128</v>
      </c>
      <c r="B299" s="51">
        <v>55</v>
      </c>
      <c r="C299" s="64" t="s">
        <v>4</v>
      </c>
    </row>
    <row r="300" spans="1:3" x14ac:dyDescent="0.25">
      <c r="A300" s="63">
        <v>44129</v>
      </c>
      <c r="B300" s="51">
        <v>55</v>
      </c>
      <c r="C300" s="64" t="s">
        <v>4</v>
      </c>
    </row>
    <row r="301" spans="1:3" x14ac:dyDescent="0.25">
      <c r="A301" s="63">
        <v>44130</v>
      </c>
      <c r="B301" s="51">
        <v>55</v>
      </c>
      <c r="C301" s="64" t="s">
        <v>4</v>
      </c>
    </row>
    <row r="302" spans="1:3" x14ac:dyDescent="0.25">
      <c r="A302" s="63">
        <v>44131</v>
      </c>
      <c r="B302" s="51">
        <v>55</v>
      </c>
      <c r="C302" s="64" t="s">
        <v>4</v>
      </c>
    </row>
    <row r="303" spans="1:3" x14ac:dyDescent="0.25">
      <c r="A303" s="63">
        <v>44132</v>
      </c>
      <c r="B303" s="51">
        <v>55</v>
      </c>
      <c r="C303" s="64" t="s">
        <v>4</v>
      </c>
    </row>
    <row r="304" spans="1:3" x14ac:dyDescent="0.25">
      <c r="A304" s="63">
        <v>44133</v>
      </c>
      <c r="B304" s="51">
        <v>55</v>
      </c>
      <c r="C304" s="64" t="s">
        <v>4</v>
      </c>
    </row>
    <row r="305" spans="1:3" x14ac:dyDescent="0.25">
      <c r="A305" s="63">
        <v>44134</v>
      </c>
      <c r="B305" s="51">
        <v>55</v>
      </c>
      <c r="C305" s="64" t="s">
        <v>4</v>
      </c>
    </row>
    <row r="306" spans="1:3" ht="15.75" thickBot="1" x14ac:dyDescent="0.3">
      <c r="A306" s="65">
        <v>44135</v>
      </c>
      <c r="B306" s="66">
        <v>55</v>
      </c>
      <c r="C306" s="67" t="s">
        <v>4</v>
      </c>
    </row>
    <row r="307" spans="1:3" x14ac:dyDescent="0.25">
      <c r="A307" s="111">
        <v>44136</v>
      </c>
      <c r="B307" s="112">
        <v>65</v>
      </c>
      <c r="C307" s="122" t="s">
        <v>54</v>
      </c>
    </row>
    <row r="308" spans="1:3" x14ac:dyDescent="0.25">
      <c r="A308" s="114">
        <v>44137</v>
      </c>
      <c r="B308" s="115">
        <v>65</v>
      </c>
      <c r="C308" s="116" t="s">
        <v>54</v>
      </c>
    </row>
    <row r="309" spans="1:3" x14ac:dyDescent="0.25">
      <c r="A309" s="114">
        <v>44138</v>
      </c>
      <c r="B309" s="115">
        <v>65</v>
      </c>
      <c r="C309" s="116" t="s">
        <v>54</v>
      </c>
    </row>
    <row r="310" spans="1:3" x14ac:dyDescent="0.25">
      <c r="A310" s="114">
        <v>44139</v>
      </c>
      <c r="B310" s="115">
        <v>65</v>
      </c>
      <c r="C310" s="116" t="s">
        <v>54</v>
      </c>
    </row>
    <row r="311" spans="1:3" x14ac:dyDescent="0.25">
      <c r="A311" s="114">
        <v>44140</v>
      </c>
      <c r="B311" s="115">
        <v>65</v>
      </c>
      <c r="C311" s="116" t="s">
        <v>54</v>
      </c>
    </row>
    <row r="312" spans="1:3" x14ac:dyDescent="0.25">
      <c r="A312" s="114">
        <v>44141</v>
      </c>
      <c r="B312" s="115">
        <v>65</v>
      </c>
      <c r="C312" s="116" t="s">
        <v>54</v>
      </c>
    </row>
    <row r="313" spans="1:3" x14ac:dyDescent="0.25">
      <c r="A313" s="114">
        <v>44142</v>
      </c>
      <c r="B313" s="115">
        <v>65</v>
      </c>
      <c r="C313" s="116" t="s">
        <v>54</v>
      </c>
    </row>
    <row r="314" spans="1:3" x14ac:dyDescent="0.25">
      <c r="A314" s="114">
        <v>44143</v>
      </c>
      <c r="B314" s="115">
        <v>65</v>
      </c>
      <c r="C314" s="116" t="s">
        <v>54</v>
      </c>
    </row>
    <row r="315" spans="1:3" x14ac:dyDescent="0.25">
      <c r="A315" s="114">
        <v>44144</v>
      </c>
      <c r="B315" s="115">
        <v>65</v>
      </c>
      <c r="C315" s="116" t="s">
        <v>54</v>
      </c>
    </row>
    <row r="316" spans="1:3" x14ac:dyDescent="0.25">
      <c r="A316" s="114">
        <v>44145</v>
      </c>
      <c r="B316" s="115">
        <v>65</v>
      </c>
      <c r="C316" s="116" t="s">
        <v>54</v>
      </c>
    </row>
    <row r="317" spans="1:3" x14ac:dyDescent="0.25">
      <c r="A317" s="114">
        <v>44146</v>
      </c>
      <c r="B317" s="115">
        <v>65</v>
      </c>
      <c r="C317" s="116" t="s">
        <v>54</v>
      </c>
    </row>
    <row r="318" spans="1:3" x14ac:dyDescent="0.25">
      <c r="A318" s="114">
        <v>44147</v>
      </c>
      <c r="B318" s="115">
        <v>65</v>
      </c>
      <c r="C318" s="116" t="s">
        <v>54</v>
      </c>
    </row>
    <row r="319" spans="1:3" x14ac:dyDescent="0.25">
      <c r="A319" s="114">
        <v>44148</v>
      </c>
      <c r="B319" s="115">
        <v>65</v>
      </c>
      <c r="C319" s="116" t="s">
        <v>54</v>
      </c>
    </row>
    <row r="320" spans="1:3" x14ac:dyDescent="0.25">
      <c r="A320" s="114">
        <v>44149</v>
      </c>
      <c r="B320" s="115">
        <v>65</v>
      </c>
      <c r="C320" s="116" t="s">
        <v>54</v>
      </c>
    </row>
    <row r="321" spans="1:3" x14ac:dyDescent="0.25">
      <c r="A321" s="114">
        <v>44150</v>
      </c>
      <c r="B321" s="115">
        <v>65</v>
      </c>
      <c r="C321" s="116" t="s">
        <v>54</v>
      </c>
    </row>
    <row r="322" spans="1:3" x14ac:dyDescent="0.25">
      <c r="A322" s="114">
        <v>44151</v>
      </c>
      <c r="B322" s="115">
        <v>65</v>
      </c>
      <c r="C322" s="116" t="s">
        <v>54</v>
      </c>
    </row>
    <row r="323" spans="1:3" x14ac:dyDescent="0.25">
      <c r="A323" s="114">
        <v>44152</v>
      </c>
      <c r="B323" s="115">
        <v>65</v>
      </c>
      <c r="C323" s="116" t="s">
        <v>54</v>
      </c>
    </row>
    <row r="324" spans="1:3" x14ac:dyDescent="0.25">
      <c r="A324" s="114">
        <v>44153</v>
      </c>
      <c r="B324" s="115">
        <v>65</v>
      </c>
      <c r="C324" s="116" t="s">
        <v>54</v>
      </c>
    </row>
    <row r="325" spans="1:3" x14ac:dyDescent="0.25">
      <c r="A325" s="114">
        <v>44154</v>
      </c>
      <c r="B325" s="115">
        <v>65</v>
      </c>
      <c r="C325" s="116" t="s">
        <v>54</v>
      </c>
    </row>
    <row r="326" spans="1:3" x14ac:dyDescent="0.25">
      <c r="A326" s="114">
        <v>44155</v>
      </c>
      <c r="B326" s="115">
        <v>65</v>
      </c>
      <c r="C326" s="116" t="s">
        <v>54</v>
      </c>
    </row>
    <row r="327" spans="1:3" x14ac:dyDescent="0.25">
      <c r="A327" s="114">
        <v>44156</v>
      </c>
      <c r="B327" s="115">
        <v>65</v>
      </c>
      <c r="C327" s="116" t="s">
        <v>54</v>
      </c>
    </row>
    <row r="328" spans="1:3" x14ac:dyDescent="0.25">
      <c r="A328" s="114">
        <v>44157</v>
      </c>
      <c r="B328" s="115">
        <v>65</v>
      </c>
      <c r="C328" s="116" t="s">
        <v>54</v>
      </c>
    </row>
    <row r="329" spans="1:3" x14ac:dyDescent="0.25">
      <c r="A329" s="114">
        <v>44158</v>
      </c>
      <c r="B329" s="115">
        <v>65</v>
      </c>
      <c r="C329" s="116" t="s">
        <v>54</v>
      </c>
    </row>
    <row r="330" spans="1:3" x14ac:dyDescent="0.25">
      <c r="A330" s="114">
        <v>44159</v>
      </c>
      <c r="B330" s="115">
        <v>65</v>
      </c>
      <c r="C330" s="116" t="s">
        <v>54</v>
      </c>
    </row>
    <row r="331" spans="1:3" x14ac:dyDescent="0.25">
      <c r="A331" s="114">
        <v>44160</v>
      </c>
      <c r="B331" s="115">
        <v>65</v>
      </c>
      <c r="C331" s="116" t="s">
        <v>54</v>
      </c>
    </row>
    <row r="332" spans="1:3" x14ac:dyDescent="0.25">
      <c r="A332" s="114">
        <v>44161</v>
      </c>
      <c r="B332" s="115">
        <v>65</v>
      </c>
      <c r="C332" s="116" t="s">
        <v>54</v>
      </c>
    </row>
    <row r="333" spans="1:3" x14ac:dyDescent="0.25">
      <c r="A333" s="114">
        <v>44162</v>
      </c>
      <c r="B333" s="115">
        <v>65</v>
      </c>
      <c r="C333" s="116" t="s">
        <v>54</v>
      </c>
    </row>
    <row r="334" spans="1:3" x14ac:dyDescent="0.25">
      <c r="A334" s="114">
        <v>44163</v>
      </c>
      <c r="B334" s="115">
        <v>65</v>
      </c>
      <c r="C334" s="116" t="s">
        <v>54</v>
      </c>
    </row>
    <row r="335" spans="1:3" x14ac:dyDescent="0.25">
      <c r="A335" s="114">
        <v>44164</v>
      </c>
      <c r="B335" s="115">
        <v>65</v>
      </c>
      <c r="C335" s="116" t="s">
        <v>54</v>
      </c>
    </row>
    <row r="336" spans="1:3" ht="15.75" thickBot="1" x14ac:dyDescent="0.3">
      <c r="A336" s="123">
        <v>44165</v>
      </c>
      <c r="B336" s="124">
        <v>65</v>
      </c>
      <c r="C336" s="125" t="s">
        <v>54</v>
      </c>
    </row>
    <row r="337" spans="1:3" x14ac:dyDescent="0.25">
      <c r="A337" s="111">
        <v>44166</v>
      </c>
      <c r="B337" s="112">
        <v>65</v>
      </c>
      <c r="C337" s="113" t="s">
        <v>54</v>
      </c>
    </row>
    <row r="338" spans="1:3" x14ac:dyDescent="0.25">
      <c r="A338" s="114">
        <v>44167</v>
      </c>
      <c r="B338" s="115">
        <v>65</v>
      </c>
      <c r="C338" s="116" t="s">
        <v>54</v>
      </c>
    </row>
    <row r="339" spans="1:3" x14ac:dyDescent="0.25">
      <c r="A339" s="114">
        <v>44168</v>
      </c>
      <c r="B339" s="115">
        <v>65</v>
      </c>
      <c r="C339" s="116" t="s">
        <v>54</v>
      </c>
    </row>
    <row r="340" spans="1:3" x14ac:dyDescent="0.25">
      <c r="A340" s="114">
        <v>44169</v>
      </c>
      <c r="B340" s="115">
        <v>65</v>
      </c>
      <c r="C340" s="116" t="s">
        <v>54</v>
      </c>
    </row>
    <row r="341" spans="1:3" x14ac:dyDescent="0.25">
      <c r="A341" s="114">
        <v>44170</v>
      </c>
      <c r="B341" s="115">
        <v>65</v>
      </c>
      <c r="C341" s="116" t="s">
        <v>54</v>
      </c>
    </row>
    <row r="342" spans="1:3" x14ac:dyDescent="0.25">
      <c r="A342" s="114">
        <v>44171</v>
      </c>
      <c r="B342" s="115">
        <v>65</v>
      </c>
      <c r="C342" s="116" t="s">
        <v>54</v>
      </c>
    </row>
    <row r="343" spans="1:3" x14ac:dyDescent="0.25">
      <c r="A343" s="114">
        <v>44172</v>
      </c>
      <c r="B343" s="115">
        <v>65</v>
      </c>
      <c r="C343" s="116" t="s">
        <v>54</v>
      </c>
    </row>
    <row r="344" spans="1:3" x14ac:dyDescent="0.25">
      <c r="A344" s="114">
        <v>44173</v>
      </c>
      <c r="B344" s="115">
        <v>65</v>
      </c>
      <c r="C344" s="116" t="s">
        <v>54</v>
      </c>
    </row>
    <row r="345" spans="1:3" x14ac:dyDescent="0.25">
      <c r="A345" s="114">
        <v>44174</v>
      </c>
      <c r="B345" s="115">
        <v>65</v>
      </c>
      <c r="C345" s="116" t="s">
        <v>54</v>
      </c>
    </row>
    <row r="346" spans="1:3" x14ac:dyDescent="0.25">
      <c r="A346" s="114">
        <v>44175</v>
      </c>
      <c r="B346" s="115">
        <v>65</v>
      </c>
      <c r="C346" s="116" t="s">
        <v>54</v>
      </c>
    </row>
    <row r="347" spans="1:3" x14ac:dyDescent="0.25">
      <c r="A347" s="114">
        <v>44176</v>
      </c>
      <c r="B347" s="115">
        <v>65</v>
      </c>
      <c r="C347" s="116" t="s">
        <v>54</v>
      </c>
    </row>
    <row r="348" spans="1:3" x14ac:dyDescent="0.25">
      <c r="A348" s="114">
        <v>44177</v>
      </c>
      <c r="B348" s="115">
        <v>65</v>
      </c>
      <c r="C348" s="116" t="s">
        <v>54</v>
      </c>
    </row>
    <row r="349" spans="1:3" x14ac:dyDescent="0.25">
      <c r="A349" s="114">
        <v>44178</v>
      </c>
      <c r="B349" s="115">
        <v>65</v>
      </c>
      <c r="C349" s="116" t="s">
        <v>54</v>
      </c>
    </row>
    <row r="350" spans="1:3" x14ac:dyDescent="0.25">
      <c r="A350" s="114">
        <v>44179</v>
      </c>
      <c r="B350" s="115">
        <v>65</v>
      </c>
      <c r="C350" s="116" t="s">
        <v>54</v>
      </c>
    </row>
    <row r="351" spans="1:3" x14ac:dyDescent="0.25">
      <c r="A351" s="114">
        <v>44180</v>
      </c>
      <c r="B351" s="115">
        <v>65</v>
      </c>
      <c r="C351" s="116" t="s">
        <v>54</v>
      </c>
    </row>
    <row r="352" spans="1:3" x14ac:dyDescent="0.25">
      <c r="A352" s="55">
        <v>44181</v>
      </c>
      <c r="B352" s="50">
        <v>80</v>
      </c>
      <c r="C352" s="56" t="s">
        <v>3</v>
      </c>
    </row>
    <row r="353" spans="1:3" x14ac:dyDescent="0.25">
      <c r="A353" s="55">
        <v>44182</v>
      </c>
      <c r="B353" s="50">
        <v>80</v>
      </c>
      <c r="C353" s="56" t="s">
        <v>3</v>
      </c>
    </row>
    <row r="354" spans="1:3" x14ac:dyDescent="0.25">
      <c r="A354" s="55">
        <v>44183</v>
      </c>
      <c r="B354" s="50">
        <v>80</v>
      </c>
      <c r="C354" s="56" t="s">
        <v>3</v>
      </c>
    </row>
    <row r="355" spans="1:3" x14ac:dyDescent="0.25">
      <c r="A355" s="55">
        <v>44184</v>
      </c>
      <c r="B355" s="50">
        <v>80</v>
      </c>
      <c r="C355" s="56" t="s">
        <v>3</v>
      </c>
    </row>
    <row r="356" spans="1:3" x14ac:dyDescent="0.25">
      <c r="A356" s="55">
        <v>44185</v>
      </c>
      <c r="B356" s="50">
        <v>80</v>
      </c>
      <c r="C356" s="56" t="s">
        <v>3</v>
      </c>
    </row>
    <row r="357" spans="1:3" x14ac:dyDescent="0.25">
      <c r="A357" s="55">
        <v>44186</v>
      </c>
      <c r="B357" s="50">
        <v>80</v>
      </c>
      <c r="C357" s="56" t="s">
        <v>3</v>
      </c>
    </row>
    <row r="358" spans="1:3" x14ac:dyDescent="0.25">
      <c r="A358" s="55">
        <v>44187</v>
      </c>
      <c r="B358" s="50">
        <v>80</v>
      </c>
      <c r="C358" s="56" t="s">
        <v>3</v>
      </c>
    </row>
    <row r="359" spans="1:3" x14ac:dyDescent="0.25">
      <c r="A359" s="55">
        <v>44188</v>
      </c>
      <c r="B359" s="50">
        <v>80</v>
      </c>
      <c r="C359" s="56" t="s">
        <v>3</v>
      </c>
    </row>
    <row r="360" spans="1:3" x14ac:dyDescent="0.25">
      <c r="A360" s="55">
        <v>44189</v>
      </c>
      <c r="B360" s="50">
        <v>80</v>
      </c>
      <c r="C360" s="56" t="s">
        <v>3</v>
      </c>
    </row>
    <row r="361" spans="1:3" x14ac:dyDescent="0.25">
      <c r="A361" s="55">
        <v>44190</v>
      </c>
      <c r="B361" s="50">
        <v>80</v>
      </c>
      <c r="C361" s="56" t="s">
        <v>3</v>
      </c>
    </row>
    <row r="362" spans="1:3" x14ac:dyDescent="0.25">
      <c r="A362" s="55">
        <v>44191</v>
      </c>
      <c r="B362" s="50">
        <v>80</v>
      </c>
      <c r="C362" s="56" t="s">
        <v>3</v>
      </c>
    </row>
    <row r="363" spans="1:3" x14ac:dyDescent="0.25">
      <c r="A363" s="55">
        <v>44192</v>
      </c>
      <c r="B363" s="50">
        <v>80</v>
      </c>
      <c r="C363" s="56" t="s">
        <v>3</v>
      </c>
    </row>
    <row r="364" spans="1:3" x14ac:dyDescent="0.25">
      <c r="A364" s="55">
        <v>44193</v>
      </c>
      <c r="B364" s="50">
        <v>80</v>
      </c>
      <c r="C364" s="56" t="s">
        <v>3</v>
      </c>
    </row>
    <row r="365" spans="1:3" x14ac:dyDescent="0.25">
      <c r="A365" s="55">
        <v>44194</v>
      </c>
      <c r="B365" s="50">
        <v>80</v>
      </c>
      <c r="C365" s="56" t="s">
        <v>3</v>
      </c>
    </row>
    <row r="366" spans="1:3" x14ac:dyDescent="0.25">
      <c r="A366" s="55">
        <v>44195</v>
      </c>
      <c r="B366" s="50">
        <v>80</v>
      </c>
      <c r="C366" s="56" t="s">
        <v>3</v>
      </c>
    </row>
    <row r="367" spans="1:3" ht="15.75" thickBot="1" x14ac:dyDescent="0.3">
      <c r="A367" s="57">
        <v>44196</v>
      </c>
      <c r="B367" s="58">
        <v>80</v>
      </c>
      <c r="C367" s="59" t="s">
        <v>3</v>
      </c>
    </row>
  </sheetData>
  <pageMargins left="0.7" right="0.7" top="0.75" bottom="0.75" header="0.3" footer="0.3"/>
  <pageSetup paperSize="9" fitToHeight="0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7EEF6D-CC9C-4E1C-A395-0FD0FC3980F7}">
  <sheetPr>
    <pageSetUpPr fitToPage="1"/>
  </sheetPr>
  <dimension ref="A1:AE58"/>
  <sheetViews>
    <sheetView tabSelected="1" zoomScale="80" zoomScaleNormal="80" workbookViewId="0">
      <selection activeCell="N20" sqref="N20"/>
    </sheetView>
  </sheetViews>
  <sheetFormatPr baseColWidth="10" defaultColWidth="11.42578125" defaultRowHeight="15" x14ac:dyDescent="0.25"/>
  <cols>
    <col min="1" max="2" width="11.42578125" style="32"/>
    <col min="3" max="5" width="11.42578125" style="3"/>
    <col min="6" max="6" width="11.42578125" style="36"/>
    <col min="7" max="7" width="11.42578125" style="32"/>
    <col min="8" max="8" width="11.42578125" style="3"/>
    <col min="9" max="10" width="11.42578125" style="32"/>
    <col min="11" max="12" width="11.42578125" style="27"/>
    <col min="13" max="18" width="11.42578125" style="3"/>
    <col min="19" max="19" width="15.5703125" style="3" customWidth="1"/>
    <col min="20" max="21" width="11.42578125" style="3"/>
    <col min="22" max="23" width="11.42578125" style="27"/>
    <col min="24" max="24" width="11.42578125" style="3"/>
    <col min="25" max="25" width="11.42578125" style="27"/>
    <col min="26" max="26" width="11.42578125" style="3"/>
    <col min="27" max="28" width="11.42578125" style="27"/>
    <col min="29" max="16384" width="11.42578125" style="3"/>
  </cols>
  <sheetData>
    <row r="1" spans="1:31" ht="33.75" x14ac:dyDescent="0.25">
      <c r="A1" s="89" t="s">
        <v>53</v>
      </c>
      <c r="B1" s="89"/>
      <c r="C1" s="89"/>
      <c r="D1" s="89"/>
      <c r="E1" s="89"/>
      <c r="F1" s="89"/>
      <c r="G1" s="89"/>
      <c r="H1" s="89"/>
      <c r="I1" s="89"/>
      <c r="J1" s="89"/>
      <c r="K1" s="89"/>
      <c r="L1" s="89"/>
      <c r="M1" s="89"/>
      <c r="N1" s="89"/>
      <c r="O1" s="89"/>
      <c r="P1" s="89"/>
      <c r="Q1" s="89"/>
      <c r="R1" s="89"/>
      <c r="S1" s="89"/>
      <c r="T1" s="89"/>
      <c r="U1" s="89"/>
      <c r="V1" s="89"/>
      <c r="W1" s="89"/>
      <c r="X1" s="89"/>
      <c r="Y1" s="89"/>
      <c r="Z1" s="89"/>
      <c r="AA1" s="89"/>
      <c r="AB1" s="89"/>
      <c r="AC1" s="89"/>
      <c r="AD1" s="89"/>
      <c r="AE1" s="89"/>
    </row>
    <row r="2" spans="1:31" ht="15.75" thickBot="1" x14ac:dyDescent="0.3"/>
    <row r="3" spans="1:31" x14ac:dyDescent="0.25">
      <c r="A3" s="90" t="s">
        <v>11</v>
      </c>
      <c r="B3" s="91"/>
      <c r="C3" s="91"/>
      <c r="D3" s="91"/>
      <c r="E3" s="91"/>
      <c r="F3" s="91"/>
      <c r="G3" s="91"/>
      <c r="H3" s="91" t="s">
        <v>8</v>
      </c>
      <c r="I3" s="91"/>
      <c r="J3" s="91"/>
      <c r="K3" s="91" t="s">
        <v>10</v>
      </c>
      <c r="L3" s="91"/>
      <c r="M3" s="91"/>
      <c r="N3" s="91"/>
      <c r="O3" s="91"/>
      <c r="P3" s="91" t="s">
        <v>29</v>
      </c>
      <c r="Q3" s="91"/>
      <c r="R3" s="91"/>
      <c r="S3" s="91"/>
      <c r="T3" s="91"/>
      <c r="U3" s="91"/>
      <c r="V3" s="97" t="s">
        <v>47</v>
      </c>
      <c r="W3" s="98"/>
      <c r="X3" s="102" t="s">
        <v>41</v>
      </c>
      <c r="Y3" s="103"/>
      <c r="Z3" s="103"/>
      <c r="AA3" s="103"/>
      <c r="AB3" s="104"/>
      <c r="AC3" s="91" t="s">
        <v>37</v>
      </c>
      <c r="AD3" s="91"/>
      <c r="AE3" s="99"/>
    </row>
    <row r="4" spans="1:31" s="1" customFormat="1" ht="30" x14ac:dyDescent="0.25">
      <c r="A4" s="92"/>
      <c r="B4" s="93"/>
      <c r="C4" s="93"/>
      <c r="D4" s="93"/>
      <c r="E4" s="93"/>
      <c r="F4" s="93"/>
      <c r="G4" s="93"/>
      <c r="H4" s="93"/>
      <c r="I4" s="93"/>
      <c r="J4" s="93"/>
      <c r="K4" s="93"/>
      <c r="L4" s="93"/>
      <c r="M4" s="93"/>
      <c r="N4" s="93"/>
      <c r="O4" s="93"/>
      <c r="P4" s="49" t="s">
        <v>34</v>
      </c>
      <c r="Q4" s="49" t="s">
        <v>55</v>
      </c>
      <c r="R4" s="49" t="s">
        <v>35</v>
      </c>
      <c r="S4" s="49" t="s">
        <v>30</v>
      </c>
      <c r="T4" s="94" t="s">
        <v>31</v>
      </c>
      <c r="U4" s="93" t="s">
        <v>19</v>
      </c>
      <c r="V4" s="95" t="s">
        <v>43</v>
      </c>
      <c r="W4" s="96"/>
      <c r="X4" s="47" t="s">
        <v>42</v>
      </c>
      <c r="Y4" s="100" t="s">
        <v>50</v>
      </c>
      <c r="Z4" s="105" t="s">
        <v>44</v>
      </c>
      <c r="AA4" s="106"/>
      <c r="AB4" s="107"/>
      <c r="AC4" s="93" t="s">
        <v>39</v>
      </c>
      <c r="AD4" s="93"/>
      <c r="AE4" s="71" t="s">
        <v>38</v>
      </c>
    </row>
    <row r="5" spans="1:31" s="1" customFormat="1" ht="59.25" customHeight="1" x14ac:dyDescent="0.25">
      <c r="A5" s="72" t="s">
        <v>12</v>
      </c>
      <c r="B5" s="33" t="s">
        <v>13</v>
      </c>
      <c r="C5" s="47" t="s">
        <v>17</v>
      </c>
      <c r="D5" s="49" t="s">
        <v>18</v>
      </c>
      <c r="E5" s="49" t="s">
        <v>36</v>
      </c>
      <c r="F5" s="34" t="s">
        <v>14</v>
      </c>
      <c r="G5" s="33" t="s">
        <v>15</v>
      </c>
      <c r="H5" s="47" t="s">
        <v>9</v>
      </c>
      <c r="I5" s="30" t="s">
        <v>52</v>
      </c>
      <c r="J5" s="33" t="s">
        <v>7</v>
      </c>
      <c r="K5" s="29" t="s">
        <v>6</v>
      </c>
      <c r="L5" s="29" t="s">
        <v>5</v>
      </c>
      <c r="M5" s="49" t="s">
        <v>32</v>
      </c>
      <c r="N5" s="49" t="s">
        <v>56</v>
      </c>
      <c r="O5" s="49" t="s">
        <v>33</v>
      </c>
      <c r="P5" s="37">
        <v>80</v>
      </c>
      <c r="Q5" s="37">
        <v>65</v>
      </c>
      <c r="R5" s="37">
        <v>55</v>
      </c>
      <c r="S5" s="22">
        <v>0.1</v>
      </c>
      <c r="T5" s="94"/>
      <c r="U5" s="93"/>
      <c r="V5" s="29" t="s">
        <v>48</v>
      </c>
      <c r="W5" s="29" t="s">
        <v>51</v>
      </c>
      <c r="X5" s="24">
        <v>0.3</v>
      </c>
      <c r="Y5" s="101"/>
      <c r="Z5" s="25" t="s">
        <v>45</v>
      </c>
      <c r="AA5" s="48" t="s">
        <v>49</v>
      </c>
      <c r="AB5" s="28" t="s">
        <v>46</v>
      </c>
      <c r="AC5" s="47" t="s">
        <v>16</v>
      </c>
      <c r="AD5" s="47" t="s">
        <v>40</v>
      </c>
      <c r="AE5" s="71"/>
    </row>
    <row r="6" spans="1:31" ht="24.95" customHeight="1" x14ac:dyDescent="0.25">
      <c r="A6" s="73"/>
      <c r="B6" s="131"/>
      <c r="C6" s="127"/>
      <c r="D6" s="127"/>
      <c r="E6" s="127"/>
      <c r="F6" s="132"/>
      <c r="G6" s="131"/>
      <c r="H6" s="127"/>
      <c r="I6" s="131"/>
      <c r="J6" s="131"/>
      <c r="K6" s="129"/>
      <c r="L6" s="129"/>
      <c r="M6" s="127"/>
      <c r="N6" s="127"/>
      <c r="O6" s="127"/>
      <c r="P6" s="128"/>
      <c r="Q6" s="128"/>
      <c r="R6" s="128"/>
      <c r="S6" s="128"/>
      <c r="T6" s="126"/>
      <c r="U6" s="128"/>
      <c r="V6" s="129"/>
      <c r="W6" s="129"/>
      <c r="X6" s="128"/>
      <c r="Y6" s="129"/>
      <c r="Z6" s="128"/>
      <c r="AA6" s="129"/>
      <c r="AB6" s="129"/>
      <c r="AC6" s="127"/>
      <c r="AD6" s="127"/>
      <c r="AE6" s="130"/>
    </row>
    <row r="7" spans="1:31" ht="24.95" customHeight="1" x14ac:dyDescent="0.25">
      <c r="A7" s="73"/>
      <c r="B7" s="131"/>
      <c r="C7" s="127"/>
      <c r="D7" s="127"/>
      <c r="E7" s="127"/>
      <c r="F7" s="132"/>
      <c r="G7" s="131"/>
      <c r="H7" s="127"/>
      <c r="I7" s="131"/>
      <c r="J7" s="131"/>
      <c r="K7" s="129"/>
      <c r="L7" s="129"/>
      <c r="M7" s="127"/>
      <c r="N7" s="127"/>
      <c r="O7" s="127"/>
      <c r="P7" s="128"/>
      <c r="Q7" s="128"/>
      <c r="R7" s="128"/>
      <c r="S7" s="128"/>
      <c r="T7" s="126"/>
      <c r="U7" s="128"/>
      <c r="V7" s="129"/>
      <c r="W7" s="129"/>
      <c r="X7" s="128"/>
      <c r="Y7" s="129"/>
      <c r="Z7" s="128"/>
      <c r="AA7" s="129"/>
      <c r="AB7" s="129"/>
      <c r="AC7" s="127"/>
      <c r="AD7" s="127"/>
      <c r="AE7" s="130"/>
    </row>
    <row r="8" spans="1:31" ht="24.95" customHeight="1" x14ac:dyDescent="0.25">
      <c r="A8" s="73"/>
      <c r="B8" s="131"/>
      <c r="C8" s="127"/>
      <c r="D8" s="127"/>
      <c r="E8" s="127"/>
      <c r="F8" s="132"/>
      <c r="G8" s="131"/>
      <c r="H8" s="127"/>
      <c r="I8" s="131"/>
      <c r="J8" s="131"/>
      <c r="K8" s="129"/>
      <c r="L8" s="129"/>
      <c r="M8" s="127"/>
      <c r="N8" s="127"/>
      <c r="O8" s="127"/>
      <c r="P8" s="128"/>
      <c r="Q8" s="128"/>
      <c r="R8" s="128"/>
      <c r="S8" s="128"/>
      <c r="T8" s="126"/>
      <c r="U8" s="128"/>
      <c r="V8" s="129"/>
      <c r="W8" s="129"/>
      <c r="X8" s="128"/>
      <c r="Y8" s="129"/>
      <c r="Z8" s="128"/>
      <c r="AA8" s="129"/>
      <c r="AB8" s="129"/>
      <c r="AC8" s="127"/>
      <c r="AD8" s="127"/>
      <c r="AE8" s="130"/>
    </row>
    <row r="9" spans="1:31" ht="24.95" customHeight="1" x14ac:dyDescent="0.25">
      <c r="A9" s="73"/>
      <c r="B9" s="131"/>
      <c r="C9" s="127"/>
      <c r="D9" s="127"/>
      <c r="E9" s="127"/>
      <c r="F9" s="132"/>
      <c r="G9" s="131"/>
      <c r="H9" s="127"/>
      <c r="I9" s="131"/>
      <c r="J9" s="131"/>
      <c r="K9" s="129"/>
      <c r="L9" s="129"/>
      <c r="M9" s="127"/>
      <c r="N9" s="127"/>
      <c r="O9" s="127"/>
      <c r="P9" s="128"/>
      <c r="Q9" s="128"/>
      <c r="R9" s="128"/>
      <c r="S9" s="128"/>
      <c r="T9" s="126"/>
      <c r="U9" s="128"/>
      <c r="V9" s="129"/>
      <c r="W9" s="129"/>
      <c r="X9" s="128"/>
      <c r="Y9" s="129"/>
      <c r="Z9" s="128"/>
      <c r="AA9" s="129"/>
      <c r="AB9" s="129"/>
      <c r="AC9" s="127"/>
      <c r="AD9" s="127"/>
      <c r="AE9" s="130"/>
    </row>
    <row r="10" spans="1:31" ht="24.95" customHeight="1" x14ac:dyDescent="0.25">
      <c r="A10" s="73"/>
      <c r="B10" s="131"/>
      <c r="C10" s="127"/>
      <c r="D10" s="127"/>
      <c r="E10" s="127"/>
      <c r="F10" s="132"/>
      <c r="G10" s="131"/>
      <c r="H10" s="127"/>
      <c r="I10" s="131"/>
      <c r="J10" s="131"/>
      <c r="K10" s="129"/>
      <c r="L10" s="129"/>
      <c r="M10" s="127"/>
      <c r="N10" s="127"/>
      <c r="O10" s="127"/>
      <c r="P10" s="128"/>
      <c r="Q10" s="128"/>
      <c r="R10" s="128"/>
      <c r="S10" s="128"/>
      <c r="T10" s="126"/>
      <c r="U10" s="128"/>
      <c r="V10" s="129"/>
      <c r="W10" s="129"/>
      <c r="X10" s="128"/>
      <c r="Y10" s="129"/>
      <c r="Z10" s="128"/>
      <c r="AA10" s="129"/>
      <c r="AB10" s="129"/>
      <c r="AC10" s="127"/>
      <c r="AD10" s="127"/>
      <c r="AE10" s="130"/>
    </row>
    <row r="11" spans="1:31" ht="24.95" customHeight="1" x14ac:dyDescent="0.25">
      <c r="A11" s="73"/>
      <c r="B11" s="131"/>
      <c r="C11" s="127"/>
      <c r="D11" s="127"/>
      <c r="E11" s="127"/>
      <c r="F11" s="132"/>
      <c r="G11" s="131"/>
      <c r="H11" s="127"/>
      <c r="I11" s="131"/>
      <c r="J11" s="131"/>
      <c r="K11" s="129"/>
      <c r="L11" s="129"/>
      <c r="M11" s="127"/>
      <c r="N11" s="127"/>
      <c r="O11" s="127"/>
      <c r="P11" s="128"/>
      <c r="Q11" s="128"/>
      <c r="R11" s="128"/>
      <c r="S11" s="128"/>
      <c r="T11" s="126"/>
      <c r="U11" s="128"/>
      <c r="V11" s="129"/>
      <c r="W11" s="129"/>
      <c r="X11" s="128"/>
      <c r="Y11" s="129"/>
      <c r="Z11" s="128"/>
      <c r="AA11" s="129"/>
      <c r="AB11" s="129"/>
      <c r="AC11" s="127"/>
      <c r="AD11" s="127"/>
      <c r="AE11" s="130"/>
    </row>
    <row r="12" spans="1:31" ht="24.95" customHeight="1" x14ac:dyDescent="0.25">
      <c r="A12" s="73"/>
      <c r="B12" s="131"/>
      <c r="C12" s="127"/>
      <c r="D12" s="127"/>
      <c r="E12" s="127"/>
      <c r="F12" s="132"/>
      <c r="G12" s="131"/>
      <c r="H12" s="127"/>
      <c r="I12" s="131"/>
      <c r="J12" s="131"/>
      <c r="K12" s="129"/>
      <c r="L12" s="129"/>
      <c r="M12" s="127"/>
      <c r="N12" s="127"/>
      <c r="O12" s="127"/>
      <c r="P12" s="128"/>
      <c r="Q12" s="128"/>
      <c r="R12" s="128"/>
      <c r="S12" s="128"/>
      <c r="T12" s="126"/>
      <c r="U12" s="128"/>
      <c r="V12" s="129"/>
      <c r="W12" s="129"/>
      <c r="X12" s="128"/>
      <c r="Y12" s="129"/>
      <c r="Z12" s="128"/>
      <c r="AA12" s="129"/>
      <c r="AB12" s="129"/>
      <c r="AC12" s="127"/>
      <c r="AD12" s="127"/>
      <c r="AE12" s="130"/>
    </row>
    <row r="13" spans="1:31" ht="24.95" customHeight="1" x14ac:dyDescent="0.25">
      <c r="A13" s="73"/>
      <c r="B13" s="131"/>
      <c r="C13" s="127"/>
      <c r="D13" s="127"/>
      <c r="E13" s="127"/>
      <c r="F13" s="132"/>
      <c r="G13" s="131"/>
      <c r="H13" s="127"/>
      <c r="I13" s="131"/>
      <c r="J13" s="131"/>
      <c r="K13" s="129"/>
      <c r="L13" s="129"/>
      <c r="M13" s="127"/>
      <c r="N13" s="127"/>
      <c r="O13" s="127"/>
      <c r="P13" s="128"/>
      <c r="Q13" s="128"/>
      <c r="R13" s="128"/>
      <c r="S13" s="128"/>
      <c r="T13" s="126"/>
      <c r="U13" s="128"/>
      <c r="V13" s="129"/>
      <c r="W13" s="129"/>
      <c r="X13" s="128"/>
      <c r="Y13" s="129"/>
      <c r="Z13" s="128"/>
      <c r="AA13" s="129"/>
      <c r="AB13" s="129"/>
      <c r="AC13" s="127"/>
      <c r="AD13" s="127"/>
      <c r="AE13" s="130"/>
    </row>
    <row r="14" spans="1:31" ht="24.95" customHeight="1" x14ac:dyDescent="0.25">
      <c r="A14" s="73"/>
      <c r="B14" s="131"/>
      <c r="C14" s="127"/>
      <c r="D14" s="127"/>
      <c r="E14" s="127"/>
      <c r="F14" s="132"/>
      <c r="G14" s="131"/>
      <c r="H14" s="127"/>
      <c r="I14" s="131"/>
      <c r="J14" s="131"/>
      <c r="K14" s="129"/>
      <c r="L14" s="129"/>
      <c r="M14" s="127"/>
      <c r="N14" s="127"/>
      <c r="O14" s="127"/>
      <c r="P14" s="128"/>
      <c r="Q14" s="128"/>
      <c r="R14" s="128"/>
      <c r="S14" s="128"/>
      <c r="T14" s="126"/>
      <c r="U14" s="128"/>
      <c r="V14" s="129"/>
      <c r="W14" s="129"/>
      <c r="X14" s="128"/>
      <c r="Y14" s="129"/>
      <c r="Z14" s="128"/>
      <c r="AA14" s="129"/>
      <c r="AB14" s="129"/>
      <c r="AC14" s="127"/>
      <c r="AD14" s="127"/>
      <c r="AE14" s="130"/>
    </row>
    <row r="15" spans="1:31" ht="24.95" customHeight="1" x14ac:dyDescent="0.25">
      <c r="A15" s="73"/>
      <c r="B15" s="131"/>
      <c r="C15" s="127"/>
      <c r="D15" s="127"/>
      <c r="E15" s="127"/>
      <c r="F15" s="132"/>
      <c r="G15" s="131"/>
      <c r="H15" s="127"/>
      <c r="I15" s="131"/>
      <c r="J15" s="131"/>
      <c r="K15" s="129"/>
      <c r="L15" s="129"/>
      <c r="M15" s="127"/>
      <c r="N15" s="127"/>
      <c r="O15" s="127"/>
      <c r="P15" s="128"/>
      <c r="Q15" s="128"/>
      <c r="R15" s="128"/>
      <c r="S15" s="128"/>
      <c r="T15" s="126"/>
      <c r="U15" s="128"/>
      <c r="V15" s="129"/>
      <c r="W15" s="129"/>
      <c r="X15" s="128"/>
      <c r="Y15" s="129"/>
      <c r="Z15" s="128"/>
      <c r="AA15" s="129"/>
      <c r="AB15" s="129"/>
      <c r="AC15" s="127"/>
      <c r="AD15" s="127"/>
      <c r="AE15" s="130"/>
    </row>
    <row r="16" spans="1:31" ht="24.95" customHeight="1" x14ac:dyDescent="0.25">
      <c r="A16" s="73"/>
      <c r="B16" s="131"/>
      <c r="C16" s="127"/>
      <c r="D16" s="127"/>
      <c r="E16" s="127"/>
      <c r="F16" s="132"/>
      <c r="G16" s="131"/>
      <c r="H16" s="127"/>
      <c r="I16" s="131"/>
      <c r="J16" s="131"/>
      <c r="K16" s="129"/>
      <c r="L16" s="129"/>
      <c r="M16" s="127"/>
      <c r="N16" s="127"/>
      <c r="O16" s="127"/>
      <c r="P16" s="128"/>
      <c r="Q16" s="128"/>
      <c r="R16" s="128"/>
      <c r="S16" s="128"/>
      <c r="T16" s="126"/>
      <c r="U16" s="128"/>
      <c r="V16" s="129"/>
      <c r="W16" s="129"/>
      <c r="X16" s="128"/>
      <c r="Y16" s="129"/>
      <c r="Z16" s="128"/>
      <c r="AA16" s="129"/>
      <c r="AB16" s="129"/>
      <c r="AC16" s="127"/>
      <c r="AD16" s="127"/>
      <c r="AE16" s="130"/>
    </row>
    <row r="17" spans="1:31" ht="24.95" customHeight="1" x14ac:dyDescent="0.25">
      <c r="A17" s="73"/>
      <c r="B17" s="131"/>
      <c r="C17" s="127"/>
      <c r="D17" s="127"/>
      <c r="E17" s="127"/>
      <c r="F17" s="132"/>
      <c r="G17" s="131"/>
      <c r="H17" s="127"/>
      <c r="I17" s="131"/>
      <c r="J17" s="131"/>
      <c r="K17" s="129"/>
      <c r="L17" s="129"/>
      <c r="M17" s="127"/>
      <c r="N17" s="127"/>
      <c r="O17" s="127"/>
      <c r="P17" s="128"/>
      <c r="Q17" s="128"/>
      <c r="R17" s="128"/>
      <c r="S17" s="128"/>
      <c r="T17" s="126"/>
      <c r="U17" s="128"/>
      <c r="V17" s="129"/>
      <c r="W17" s="129"/>
      <c r="X17" s="128"/>
      <c r="Y17" s="129"/>
      <c r="Z17" s="128"/>
      <c r="AA17" s="129"/>
      <c r="AB17" s="129"/>
      <c r="AC17" s="127"/>
      <c r="AD17" s="127"/>
      <c r="AE17" s="130"/>
    </row>
    <row r="18" spans="1:31" ht="24.95" customHeight="1" x14ac:dyDescent="0.25">
      <c r="A18" s="73"/>
      <c r="B18" s="131"/>
      <c r="C18" s="127"/>
      <c r="D18" s="127"/>
      <c r="E18" s="127"/>
      <c r="F18" s="132"/>
      <c r="G18" s="131"/>
      <c r="H18" s="127"/>
      <c r="I18" s="131"/>
      <c r="J18" s="131"/>
      <c r="K18" s="129"/>
      <c r="L18" s="129"/>
      <c r="M18" s="127"/>
      <c r="N18" s="127"/>
      <c r="O18" s="127"/>
      <c r="P18" s="128"/>
      <c r="Q18" s="128"/>
      <c r="R18" s="128"/>
      <c r="S18" s="128"/>
      <c r="T18" s="126"/>
      <c r="U18" s="128"/>
      <c r="V18" s="129"/>
      <c r="W18" s="129"/>
      <c r="X18" s="128"/>
      <c r="Y18" s="129"/>
      <c r="Z18" s="128"/>
      <c r="AA18" s="129"/>
      <c r="AB18" s="129"/>
      <c r="AC18" s="127"/>
      <c r="AD18" s="127"/>
      <c r="AE18" s="130"/>
    </row>
    <row r="19" spans="1:31" ht="24.95" customHeight="1" x14ac:dyDescent="0.25">
      <c r="A19" s="73"/>
      <c r="B19" s="131"/>
      <c r="C19" s="127"/>
      <c r="D19" s="127"/>
      <c r="E19" s="127"/>
      <c r="F19" s="132"/>
      <c r="G19" s="131"/>
      <c r="H19" s="127"/>
      <c r="I19" s="131"/>
      <c r="J19" s="131"/>
      <c r="K19" s="129"/>
      <c r="L19" s="129"/>
      <c r="M19" s="127"/>
      <c r="N19" s="127"/>
      <c r="O19" s="127"/>
      <c r="P19" s="128"/>
      <c r="Q19" s="128"/>
      <c r="R19" s="128"/>
      <c r="S19" s="128"/>
      <c r="T19" s="126"/>
      <c r="U19" s="128"/>
      <c r="V19" s="129"/>
      <c r="W19" s="129"/>
      <c r="X19" s="128"/>
      <c r="Y19" s="129"/>
      <c r="Z19" s="128"/>
      <c r="AA19" s="129"/>
      <c r="AB19" s="129"/>
      <c r="AC19" s="127"/>
      <c r="AD19" s="127"/>
      <c r="AE19" s="130"/>
    </row>
    <row r="20" spans="1:31" ht="24.95" customHeight="1" x14ac:dyDescent="0.25">
      <c r="A20" s="73"/>
      <c r="B20" s="131"/>
      <c r="C20" s="127"/>
      <c r="D20" s="127"/>
      <c r="E20" s="127"/>
      <c r="F20" s="132"/>
      <c r="G20" s="131"/>
      <c r="H20" s="127"/>
      <c r="I20" s="131"/>
      <c r="J20" s="131"/>
      <c r="K20" s="129"/>
      <c r="L20" s="129"/>
      <c r="M20" s="127"/>
      <c r="N20" s="127"/>
      <c r="O20" s="127"/>
      <c r="P20" s="128"/>
      <c r="Q20" s="128"/>
      <c r="R20" s="128"/>
      <c r="S20" s="128"/>
      <c r="T20" s="126"/>
      <c r="U20" s="128"/>
      <c r="V20" s="129"/>
      <c r="W20" s="129"/>
      <c r="X20" s="128"/>
      <c r="Y20" s="129"/>
      <c r="Z20" s="128"/>
      <c r="AA20" s="129"/>
      <c r="AB20" s="129"/>
      <c r="AC20" s="127"/>
      <c r="AD20" s="127"/>
      <c r="AE20" s="130"/>
    </row>
    <row r="21" spans="1:31" ht="24.95" customHeight="1" x14ac:dyDescent="0.25">
      <c r="A21" s="73"/>
      <c r="B21" s="131"/>
      <c r="C21" s="127"/>
      <c r="D21" s="127"/>
      <c r="E21" s="127"/>
      <c r="F21" s="132"/>
      <c r="G21" s="131"/>
      <c r="H21" s="127"/>
      <c r="I21" s="131"/>
      <c r="J21" s="131"/>
      <c r="K21" s="129"/>
      <c r="L21" s="129"/>
      <c r="M21" s="127"/>
      <c r="N21" s="127"/>
      <c r="O21" s="127"/>
      <c r="P21" s="128"/>
      <c r="Q21" s="128"/>
      <c r="R21" s="128"/>
      <c r="S21" s="128"/>
      <c r="T21" s="126"/>
      <c r="U21" s="128"/>
      <c r="V21" s="129"/>
      <c r="W21" s="129"/>
      <c r="X21" s="128"/>
      <c r="Y21" s="129"/>
      <c r="Z21" s="128"/>
      <c r="AA21" s="129"/>
      <c r="AB21" s="129"/>
      <c r="AC21" s="127"/>
      <c r="AD21" s="127"/>
      <c r="AE21" s="130"/>
    </row>
    <row r="22" spans="1:31" ht="24.95" customHeight="1" x14ac:dyDescent="0.25">
      <c r="A22" s="73"/>
      <c r="B22" s="131"/>
      <c r="C22" s="127"/>
      <c r="D22" s="127"/>
      <c r="E22" s="127"/>
      <c r="F22" s="132"/>
      <c r="G22" s="131"/>
      <c r="H22" s="127"/>
      <c r="I22" s="131"/>
      <c r="J22" s="131"/>
      <c r="K22" s="129"/>
      <c r="L22" s="129"/>
      <c r="M22" s="127"/>
      <c r="N22" s="127"/>
      <c r="O22" s="127"/>
      <c r="P22" s="128"/>
      <c r="Q22" s="128"/>
      <c r="R22" s="128"/>
      <c r="S22" s="128"/>
      <c r="T22" s="126"/>
      <c r="U22" s="128"/>
      <c r="V22" s="129"/>
      <c r="W22" s="129"/>
      <c r="X22" s="128"/>
      <c r="Y22" s="129"/>
      <c r="Z22" s="128"/>
      <c r="AA22" s="129"/>
      <c r="AB22" s="129"/>
      <c r="AC22" s="127"/>
      <c r="AD22" s="127"/>
      <c r="AE22" s="130"/>
    </row>
    <row r="23" spans="1:31" ht="24.95" customHeight="1" x14ac:dyDescent="0.25">
      <c r="A23" s="73"/>
      <c r="B23" s="131"/>
      <c r="C23" s="127"/>
      <c r="D23" s="127"/>
      <c r="E23" s="127"/>
      <c r="F23" s="132"/>
      <c r="G23" s="131"/>
      <c r="H23" s="127"/>
      <c r="I23" s="131"/>
      <c r="J23" s="131"/>
      <c r="K23" s="129"/>
      <c r="L23" s="129"/>
      <c r="M23" s="127"/>
      <c r="N23" s="127"/>
      <c r="O23" s="127"/>
      <c r="P23" s="128"/>
      <c r="Q23" s="128"/>
      <c r="R23" s="128"/>
      <c r="S23" s="128"/>
      <c r="T23" s="126"/>
      <c r="U23" s="128"/>
      <c r="V23" s="129"/>
      <c r="W23" s="129"/>
      <c r="X23" s="128"/>
      <c r="Y23" s="129"/>
      <c r="Z23" s="128"/>
      <c r="AA23" s="129"/>
      <c r="AB23" s="129"/>
      <c r="AC23" s="127"/>
      <c r="AD23" s="127"/>
      <c r="AE23" s="130"/>
    </row>
    <row r="24" spans="1:31" ht="24.95" customHeight="1" x14ac:dyDescent="0.25">
      <c r="A24" s="73"/>
      <c r="B24" s="131"/>
      <c r="C24" s="127"/>
      <c r="D24" s="127"/>
      <c r="E24" s="127"/>
      <c r="F24" s="132"/>
      <c r="G24" s="131"/>
      <c r="H24" s="127"/>
      <c r="I24" s="131"/>
      <c r="J24" s="131"/>
      <c r="K24" s="129"/>
      <c r="L24" s="129"/>
      <c r="M24" s="127"/>
      <c r="N24" s="127"/>
      <c r="O24" s="127"/>
      <c r="P24" s="128"/>
      <c r="Q24" s="128"/>
      <c r="R24" s="128"/>
      <c r="S24" s="128"/>
      <c r="T24" s="126"/>
      <c r="U24" s="128"/>
      <c r="V24" s="129"/>
      <c r="W24" s="129"/>
      <c r="X24" s="128"/>
      <c r="Y24" s="129"/>
      <c r="Z24" s="128"/>
      <c r="AA24" s="129"/>
      <c r="AB24" s="129"/>
      <c r="AC24" s="127"/>
      <c r="AD24" s="127"/>
      <c r="AE24" s="130"/>
    </row>
    <row r="25" spans="1:31" ht="24.95" customHeight="1" x14ac:dyDescent="0.25">
      <c r="A25" s="73"/>
      <c r="B25" s="131"/>
      <c r="C25" s="127"/>
      <c r="D25" s="127"/>
      <c r="E25" s="127"/>
      <c r="F25" s="132"/>
      <c r="G25" s="131"/>
      <c r="H25" s="127"/>
      <c r="I25" s="131"/>
      <c r="J25" s="131"/>
      <c r="K25" s="129"/>
      <c r="L25" s="129"/>
      <c r="M25" s="127"/>
      <c r="N25" s="127"/>
      <c r="O25" s="127"/>
      <c r="P25" s="128"/>
      <c r="Q25" s="128"/>
      <c r="R25" s="128"/>
      <c r="S25" s="128"/>
      <c r="T25" s="126"/>
      <c r="U25" s="128"/>
      <c r="V25" s="129"/>
      <c r="W25" s="129"/>
      <c r="X25" s="128"/>
      <c r="Y25" s="129"/>
      <c r="Z25" s="128"/>
      <c r="AA25" s="129"/>
      <c r="AB25" s="129"/>
      <c r="AC25" s="127"/>
      <c r="AD25" s="127"/>
      <c r="AE25" s="130"/>
    </row>
    <row r="26" spans="1:31" ht="24.95" customHeight="1" x14ac:dyDescent="0.25">
      <c r="A26" s="73"/>
      <c r="B26" s="131"/>
      <c r="C26" s="127"/>
      <c r="D26" s="127"/>
      <c r="E26" s="127"/>
      <c r="F26" s="132"/>
      <c r="G26" s="131"/>
      <c r="H26" s="127"/>
      <c r="I26" s="131"/>
      <c r="J26" s="131"/>
      <c r="K26" s="129"/>
      <c r="L26" s="129"/>
      <c r="M26" s="127"/>
      <c r="N26" s="127"/>
      <c r="O26" s="127"/>
      <c r="P26" s="128"/>
      <c r="Q26" s="128"/>
      <c r="R26" s="128"/>
      <c r="S26" s="128"/>
      <c r="T26" s="126"/>
      <c r="U26" s="128"/>
      <c r="V26" s="129"/>
      <c r="W26" s="129"/>
      <c r="X26" s="128"/>
      <c r="Y26" s="129"/>
      <c r="Z26" s="128"/>
      <c r="AA26" s="129"/>
      <c r="AB26" s="129"/>
      <c r="AC26" s="127"/>
      <c r="AD26" s="127"/>
      <c r="AE26" s="130"/>
    </row>
    <row r="27" spans="1:31" ht="24.95" customHeight="1" x14ac:dyDescent="0.25">
      <c r="A27" s="73"/>
      <c r="B27" s="131"/>
      <c r="C27" s="127"/>
      <c r="D27" s="127"/>
      <c r="E27" s="127"/>
      <c r="F27" s="132"/>
      <c r="G27" s="131"/>
      <c r="H27" s="127"/>
      <c r="I27" s="131"/>
      <c r="J27" s="131"/>
      <c r="K27" s="129"/>
      <c r="L27" s="129"/>
      <c r="M27" s="127"/>
      <c r="N27" s="127"/>
      <c r="O27" s="127"/>
      <c r="P27" s="128"/>
      <c r="Q27" s="128"/>
      <c r="R27" s="128"/>
      <c r="S27" s="128"/>
      <c r="T27" s="126"/>
      <c r="U27" s="128"/>
      <c r="V27" s="129"/>
      <c r="W27" s="129"/>
      <c r="X27" s="128"/>
      <c r="Y27" s="129"/>
      <c r="Z27" s="128"/>
      <c r="AA27" s="129"/>
      <c r="AB27" s="129"/>
      <c r="AC27" s="127"/>
      <c r="AD27" s="127"/>
      <c r="AE27" s="130"/>
    </row>
    <row r="28" spans="1:31" ht="24.95" customHeight="1" x14ac:dyDescent="0.25">
      <c r="A28" s="73"/>
      <c r="B28" s="131"/>
      <c r="C28" s="127"/>
      <c r="D28" s="127"/>
      <c r="E28" s="127"/>
      <c r="F28" s="132"/>
      <c r="G28" s="131"/>
      <c r="H28" s="127"/>
      <c r="I28" s="131"/>
      <c r="J28" s="131"/>
      <c r="K28" s="129"/>
      <c r="L28" s="129"/>
      <c r="M28" s="127"/>
      <c r="N28" s="127"/>
      <c r="O28" s="127"/>
      <c r="P28" s="128"/>
      <c r="Q28" s="128"/>
      <c r="R28" s="128"/>
      <c r="S28" s="128"/>
      <c r="T28" s="126"/>
      <c r="U28" s="128"/>
      <c r="V28" s="129"/>
      <c r="W28" s="129"/>
      <c r="X28" s="128"/>
      <c r="Y28" s="129"/>
      <c r="Z28" s="128"/>
      <c r="AA28" s="129"/>
      <c r="AB28" s="129"/>
      <c r="AC28" s="127"/>
      <c r="AD28" s="127"/>
      <c r="AE28" s="130"/>
    </row>
    <row r="29" spans="1:31" ht="24.95" customHeight="1" x14ac:dyDescent="0.25">
      <c r="A29" s="73"/>
      <c r="B29" s="131"/>
      <c r="C29" s="127"/>
      <c r="D29" s="127"/>
      <c r="E29" s="127"/>
      <c r="F29" s="132"/>
      <c r="G29" s="131"/>
      <c r="H29" s="127"/>
      <c r="I29" s="131"/>
      <c r="J29" s="131"/>
      <c r="K29" s="129"/>
      <c r="L29" s="129"/>
      <c r="M29" s="127"/>
      <c r="N29" s="127"/>
      <c r="O29" s="127"/>
      <c r="P29" s="128"/>
      <c r="Q29" s="128"/>
      <c r="R29" s="128"/>
      <c r="S29" s="128"/>
      <c r="T29" s="126"/>
      <c r="U29" s="128"/>
      <c r="V29" s="129"/>
      <c r="W29" s="129"/>
      <c r="X29" s="128"/>
      <c r="Y29" s="129"/>
      <c r="Z29" s="128"/>
      <c r="AA29" s="129"/>
      <c r="AB29" s="129"/>
      <c r="AC29" s="127"/>
      <c r="AD29" s="127"/>
      <c r="AE29" s="130"/>
    </row>
    <row r="30" spans="1:31" ht="24.95" customHeight="1" x14ac:dyDescent="0.25">
      <c r="A30" s="73"/>
      <c r="B30" s="131"/>
      <c r="C30" s="127"/>
      <c r="D30" s="127"/>
      <c r="E30" s="127"/>
      <c r="F30" s="132"/>
      <c r="G30" s="131"/>
      <c r="H30" s="127"/>
      <c r="I30" s="131"/>
      <c r="J30" s="131"/>
      <c r="K30" s="129"/>
      <c r="L30" s="129"/>
      <c r="M30" s="127"/>
      <c r="N30" s="127"/>
      <c r="O30" s="127"/>
      <c r="P30" s="128"/>
      <c r="Q30" s="128"/>
      <c r="R30" s="128"/>
      <c r="S30" s="128"/>
      <c r="T30" s="126"/>
      <c r="U30" s="128"/>
      <c r="V30" s="129"/>
      <c r="W30" s="129"/>
      <c r="X30" s="128"/>
      <c r="Y30" s="129"/>
      <c r="Z30" s="128"/>
      <c r="AA30" s="129"/>
      <c r="AB30" s="129"/>
      <c r="AC30" s="127"/>
      <c r="AD30" s="127"/>
      <c r="AE30" s="130"/>
    </row>
    <row r="31" spans="1:31" ht="24.95" customHeight="1" x14ac:dyDescent="0.25">
      <c r="A31" s="73"/>
      <c r="B31" s="131"/>
      <c r="C31" s="127"/>
      <c r="D31" s="127"/>
      <c r="E31" s="127"/>
      <c r="F31" s="132"/>
      <c r="G31" s="131"/>
      <c r="H31" s="127"/>
      <c r="I31" s="131"/>
      <c r="J31" s="131"/>
      <c r="K31" s="129"/>
      <c r="L31" s="129"/>
      <c r="M31" s="127"/>
      <c r="N31" s="127"/>
      <c r="O31" s="127"/>
      <c r="P31" s="128"/>
      <c r="Q31" s="128"/>
      <c r="R31" s="128"/>
      <c r="S31" s="128"/>
      <c r="T31" s="126"/>
      <c r="U31" s="128"/>
      <c r="V31" s="129"/>
      <c r="W31" s="129"/>
      <c r="X31" s="128"/>
      <c r="Y31" s="129"/>
      <c r="Z31" s="128"/>
      <c r="AA31" s="129"/>
      <c r="AB31" s="129"/>
      <c r="AC31" s="127"/>
      <c r="AD31" s="127"/>
      <c r="AE31" s="130"/>
    </row>
    <row r="32" spans="1:31" ht="24.95" customHeight="1" x14ac:dyDescent="0.25">
      <c r="A32" s="73"/>
      <c r="B32" s="131"/>
      <c r="C32" s="127"/>
      <c r="D32" s="127"/>
      <c r="E32" s="127"/>
      <c r="F32" s="132"/>
      <c r="G32" s="131"/>
      <c r="H32" s="127"/>
      <c r="I32" s="131"/>
      <c r="J32" s="131"/>
      <c r="K32" s="129"/>
      <c r="L32" s="129"/>
      <c r="M32" s="127"/>
      <c r="N32" s="127"/>
      <c r="O32" s="127"/>
      <c r="P32" s="128"/>
      <c r="Q32" s="128"/>
      <c r="R32" s="128"/>
      <c r="S32" s="128"/>
      <c r="T32" s="126"/>
      <c r="U32" s="128"/>
      <c r="V32" s="129"/>
      <c r="W32" s="129"/>
      <c r="X32" s="128"/>
      <c r="Y32" s="129"/>
      <c r="Z32" s="128"/>
      <c r="AA32" s="129"/>
      <c r="AB32" s="129"/>
      <c r="AC32" s="127"/>
      <c r="AD32" s="127"/>
      <c r="AE32" s="130"/>
    </row>
    <row r="33" spans="1:31" ht="24.95" customHeight="1" x14ac:dyDescent="0.25">
      <c r="A33" s="73"/>
      <c r="B33" s="131"/>
      <c r="C33" s="127"/>
      <c r="D33" s="127"/>
      <c r="E33" s="127"/>
      <c r="F33" s="132"/>
      <c r="G33" s="131"/>
      <c r="H33" s="127"/>
      <c r="I33" s="131"/>
      <c r="J33" s="131"/>
      <c r="K33" s="129"/>
      <c r="L33" s="129"/>
      <c r="M33" s="127"/>
      <c r="N33" s="127"/>
      <c r="O33" s="127"/>
      <c r="P33" s="128"/>
      <c r="Q33" s="128"/>
      <c r="R33" s="128"/>
      <c r="S33" s="128"/>
      <c r="T33" s="126"/>
      <c r="U33" s="128"/>
      <c r="V33" s="129"/>
      <c r="W33" s="129"/>
      <c r="X33" s="128"/>
      <c r="Y33" s="129"/>
      <c r="Z33" s="128"/>
      <c r="AA33" s="129"/>
      <c r="AB33" s="129"/>
      <c r="AC33" s="127"/>
      <c r="AD33" s="127"/>
      <c r="AE33" s="130"/>
    </row>
    <row r="34" spans="1:31" ht="24.95" customHeight="1" x14ac:dyDescent="0.25">
      <c r="A34" s="73"/>
      <c r="B34" s="131"/>
      <c r="C34" s="127"/>
      <c r="D34" s="127"/>
      <c r="E34" s="127"/>
      <c r="F34" s="132"/>
      <c r="G34" s="131"/>
      <c r="H34" s="127"/>
      <c r="I34" s="131"/>
      <c r="J34" s="131"/>
      <c r="K34" s="129"/>
      <c r="L34" s="129"/>
      <c r="M34" s="127"/>
      <c r="N34" s="127"/>
      <c r="O34" s="127"/>
      <c r="P34" s="128"/>
      <c r="Q34" s="128"/>
      <c r="R34" s="128"/>
      <c r="S34" s="128"/>
      <c r="T34" s="126"/>
      <c r="U34" s="128"/>
      <c r="V34" s="129"/>
      <c r="W34" s="129"/>
      <c r="X34" s="128"/>
      <c r="Y34" s="129"/>
      <c r="Z34" s="128"/>
      <c r="AA34" s="129"/>
      <c r="AB34" s="129"/>
      <c r="AC34" s="127"/>
      <c r="AD34" s="127"/>
      <c r="AE34" s="130"/>
    </row>
    <row r="35" spans="1:31" ht="24.95" customHeight="1" x14ac:dyDescent="0.25">
      <c r="A35" s="73"/>
      <c r="B35" s="131"/>
      <c r="C35" s="127"/>
      <c r="D35" s="127"/>
      <c r="E35" s="127"/>
      <c r="F35" s="132"/>
      <c r="G35" s="131"/>
      <c r="H35" s="127"/>
      <c r="I35" s="131"/>
      <c r="J35" s="131"/>
      <c r="K35" s="129"/>
      <c r="L35" s="129"/>
      <c r="M35" s="127"/>
      <c r="N35" s="127"/>
      <c r="O35" s="127"/>
      <c r="P35" s="128"/>
      <c r="Q35" s="128"/>
      <c r="R35" s="128"/>
      <c r="S35" s="128"/>
      <c r="T35" s="126"/>
      <c r="U35" s="128"/>
      <c r="V35" s="129"/>
      <c r="W35" s="129"/>
      <c r="X35" s="128"/>
      <c r="Y35" s="129"/>
      <c r="Z35" s="128"/>
      <c r="AA35" s="129"/>
      <c r="AB35" s="129"/>
      <c r="AC35" s="127"/>
      <c r="AD35" s="127"/>
      <c r="AE35" s="130"/>
    </row>
    <row r="36" spans="1:31" ht="24.95" customHeight="1" x14ac:dyDescent="0.25">
      <c r="A36" s="73"/>
      <c r="B36" s="131"/>
      <c r="C36" s="127"/>
      <c r="D36" s="127"/>
      <c r="E36" s="127"/>
      <c r="F36" s="132"/>
      <c r="G36" s="131"/>
      <c r="H36" s="127"/>
      <c r="I36" s="131"/>
      <c r="J36" s="131"/>
      <c r="K36" s="129"/>
      <c r="L36" s="129"/>
      <c r="M36" s="127"/>
      <c r="N36" s="127"/>
      <c r="O36" s="127"/>
      <c r="P36" s="128"/>
      <c r="Q36" s="128"/>
      <c r="R36" s="128"/>
      <c r="S36" s="128"/>
      <c r="T36" s="126"/>
      <c r="U36" s="128"/>
      <c r="V36" s="129"/>
      <c r="W36" s="129"/>
      <c r="X36" s="128"/>
      <c r="Y36" s="129"/>
      <c r="Z36" s="128"/>
      <c r="AA36" s="129"/>
      <c r="AB36" s="129"/>
      <c r="AC36" s="127"/>
      <c r="AD36" s="127"/>
      <c r="AE36" s="130"/>
    </row>
    <row r="37" spans="1:31" ht="24.95" customHeight="1" x14ac:dyDescent="0.25">
      <c r="A37" s="73"/>
      <c r="B37" s="131"/>
      <c r="C37" s="127"/>
      <c r="D37" s="127"/>
      <c r="E37" s="127"/>
      <c r="F37" s="132"/>
      <c r="G37" s="131"/>
      <c r="H37" s="127"/>
      <c r="I37" s="131"/>
      <c r="J37" s="131"/>
      <c r="K37" s="129"/>
      <c r="L37" s="129"/>
      <c r="M37" s="127"/>
      <c r="N37" s="127"/>
      <c r="O37" s="127"/>
      <c r="P37" s="128"/>
      <c r="Q37" s="128"/>
      <c r="R37" s="128"/>
      <c r="S37" s="128"/>
      <c r="T37" s="126"/>
      <c r="U37" s="128"/>
      <c r="V37" s="129"/>
      <c r="W37" s="129"/>
      <c r="X37" s="128"/>
      <c r="Y37" s="129"/>
      <c r="Z37" s="128"/>
      <c r="AA37" s="129"/>
      <c r="AB37" s="129"/>
      <c r="AC37" s="127"/>
      <c r="AD37" s="127"/>
      <c r="AE37" s="130"/>
    </row>
    <row r="38" spans="1:31" ht="24.95" customHeight="1" x14ac:dyDescent="0.25">
      <c r="A38" s="73"/>
      <c r="B38" s="131"/>
      <c r="C38" s="127"/>
      <c r="D38" s="127"/>
      <c r="E38" s="127"/>
      <c r="F38" s="132"/>
      <c r="G38" s="131"/>
      <c r="H38" s="127"/>
      <c r="I38" s="131"/>
      <c r="J38" s="131"/>
      <c r="K38" s="129"/>
      <c r="L38" s="129"/>
      <c r="M38" s="127"/>
      <c r="N38" s="127"/>
      <c r="O38" s="127"/>
      <c r="P38" s="128"/>
      <c r="Q38" s="128"/>
      <c r="R38" s="128"/>
      <c r="S38" s="128"/>
      <c r="T38" s="126"/>
      <c r="U38" s="128"/>
      <c r="V38" s="129"/>
      <c r="W38" s="129"/>
      <c r="X38" s="128"/>
      <c r="Y38" s="129"/>
      <c r="Z38" s="128"/>
      <c r="AA38" s="129"/>
      <c r="AB38" s="129"/>
      <c r="AC38" s="127"/>
      <c r="AD38" s="127"/>
      <c r="AE38" s="130"/>
    </row>
    <row r="39" spans="1:31" ht="24.95" customHeight="1" x14ac:dyDescent="0.25">
      <c r="A39" s="73"/>
      <c r="B39" s="131"/>
      <c r="C39" s="127"/>
      <c r="D39" s="127"/>
      <c r="E39" s="127"/>
      <c r="F39" s="132"/>
      <c r="G39" s="131"/>
      <c r="H39" s="127"/>
      <c r="I39" s="131"/>
      <c r="J39" s="131"/>
      <c r="K39" s="129"/>
      <c r="L39" s="129"/>
      <c r="M39" s="127"/>
      <c r="N39" s="127"/>
      <c r="O39" s="127"/>
      <c r="P39" s="128"/>
      <c r="Q39" s="128"/>
      <c r="R39" s="128"/>
      <c r="S39" s="128"/>
      <c r="T39" s="126"/>
      <c r="U39" s="128"/>
      <c r="V39" s="129"/>
      <c r="W39" s="129"/>
      <c r="X39" s="128"/>
      <c r="Y39" s="129"/>
      <c r="Z39" s="128"/>
      <c r="AA39" s="129"/>
      <c r="AB39" s="129"/>
      <c r="AC39" s="127"/>
      <c r="AD39" s="127"/>
      <c r="AE39" s="130"/>
    </row>
    <row r="40" spans="1:31" ht="24.95" customHeight="1" x14ac:dyDescent="0.25">
      <c r="A40" s="73"/>
      <c r="B40" s="131"/>
      <c r="C40" s="127"/>
      <c r="D40" s="127"/>
      <c r="E40" s="127"/>
      <c r="F40" s="132"/>
      <c r="G40" s="131"/>
      <c r="H40" s="127"/>
      <c r="I40" s="131"/>
      <c r="J40" s="131"/>
      <c r="K40" s="129"/>
      <c r="L40" s="129"/>
      <c r="M40" s="127"/>
      <c r="N40" s="127"/>
      <c r="O40" s="127"/>
      <c r="P40" s="128"/>
      <c r="Q40" s="128"/>
      <c r="R40" s="128"/>
      <c r="S40" s="128"/>
      <c r="T40" s="126"/>
      <c r="U40" s="128"/>
      <c r="V40" s="129"/>
      <c r="W40" s="129"/>
      <c r="X40" s="128"/>
      <c r="Y40" s="129"/>
      <c r="Z40" s="128"/>
      <c r="AA40" s="129"/>
      <c r="AB40" s="129"/>
      <c r="AC40" s="127"/>
      <c r="AD40" s="127"/>
      <c r="AE40" s="130"/>
    </row>
    <row r="41" spans="1:31" ht="24.95" customHeight="1" x14ac:dyDescent="0.25">
      <c r="A41" s="73"/>
      <c r="B41" s="131"/>
      <c r="C41" s="127"/>
      <c r="D41" s="127"/>
      <c r="E41" s="127"/>
      <c r="F41" s="132"/>
      <c r="G41" s="131"/>
      <c r="H41" s="127"/>
      <c r="I41" s="131"/>
      <c r="J41" s="131"/>
      <c r="K41" s="129"/>
      <c r="L41" s="129"/>
      <c r="M41" s="127"/>
      <c r="N41" s="127"/>
      <c r="O41" s="127"/>
      <c r="P41" s="128"/>
      <c r="Q41" s="128"/>
      <c r="R41" s="128"/>
      <c r="S41" s="128"/>
      <c r="T41" s="126"/>
      <c r="U41" s="128"/>
      <c r="V41" s="129"/>
      <c r="W41" s="129"/>
      <c r="X41" s="128"/>
      <c r="Y41" s="129"/>
      <c r="Z41" s="128"/>
      <c r="AA41" s="129"/>
      <c r="AB41" s="129"/>
      <c r="AC41" s="127"/>
      <c r="AD41" s="127"/>
      <c r="AE41" s="130"/>
    </row>
    <row r="42" spans="1:31" ht="24.95" customHeight="1" x14ac:dyDescent="0.25">
      <c r="A42" s="73"/>
      <c r="B42" s="131"/>
      <c r="C42" s="127"/>
      <c r="D42" s="127"/>
      <c r="E42" s="127"/>
      <c r="F42" s="132"/>
      <c r="G42" s="131"/>
      <c r="H42" s="127"/>
      <c r="I42" s="131"/>
      <c r="J42" s="131"/>
      <c r="K42" s="129"/>
      <c r="L42" s="129"/>
      <c r="M42" s="127"/>
      <c r="N42" s="127"/>
      <c r="O42" s="127"/>
      <c r="P42" s="128"/>
      <c r="Q42" s="128"/>
      <c r="R42" s="128"/>
      <c r="S42" s="128"/>
      <c r="T42" s="126"/>
      <c r="U42" s="128"/>
      <c r="V42" s="129"/>
      <c r="W42" s="129"/>
      <c r="X42" s="128"/>
      <c r="Y42" s="129"/>
      <c r="Z42" s="128"/>
      <c r="AA42" s="129"/>
      <c r="AB42" s="129"/>
      <c r="AC42" s="127"/>
      <c r="AD42" s="127"/>
      <c r="AE42" s="130"/>
    </row>
    <row r="43" spans="1:31" ht="24.95" customHeight="1" x14ac:dyDescent="0.25">
      <c r="A43" s="73"/>
      <c r="B43" s="131"/>
      <c r="C43" s="127"/>
      <c r="D43" s="127"/>
      <c r="E43" s="127"/>
      <c r="F43" s="132"/>
      <c r="G43" s="131"/>
      <c r="H43" s="127"/>
      <c r="I43" s="131"/>
      <c r="J43" s="131"/>
      <c r="K43" s="129"/>
      <c r="L43" s="129"/>
      <c r="M43" s="127"/>
      <c r="N43" s="127"/>
      <c r="O43" s="127"/>
      <c r="P43" s="128"/>
      <c r="Q43" s="128"/>
      <c r="R43" s="128"/>
      <c r="S43" s="128"/>
      <c r="T43" s="126"/>
      <c r="U43" s="128"/>
      <c r="V43" s="129"/>
      <c r="W43" s="129"/>
      <c r="X43" s="128"/>
      <c r="Y43" s="129"/>
      <c r="Z43" s="128"/>
      <c r="AA43" s="129"/>
      <c r="AB43" s="129"/>
      <c r="AC43" s="127"/>
      <c r="AD43" s="127"/>
      <c r="AE43" s="130"/>
    </row>
    <row r="44" spans="1:31" ht="24.95" customHeight="1" x14ac:dyDescent="0.25">
      <c r="A44" s="73"/>
      <c r="B44" s="131"/>
      <c r="C44" s="127"/>
      <c r="D44" s="127"/>
      <c r="E44" s="127"/>
      <c r="F44" s="132"/>
      <c r="G44" s="131"/>
      <c r="H44" s="127"/>
      <c r="I44" s="131"/>
      <c r="J44" s="131"/>
      <c r="K44" s="129"/>
      <c r="L44" s="129"/>
      <c r="M44" s="127"/>
      <c r="N44" s="127"/>
      <c r="O44" s="127"/>
      <c r="P44" s="128"/>
      <c r="Q44" s="128"/>
      <c r="R44" s="128"/>
      <c r="S44" s="128"/>
      <c r="T44" s="126"/>
      <c r="U44" s="128"/>
      <c r="V44" s="129"/>
      <c r="W44" s="129"/>
      <c r="X44" s="128"/>
      <c r="Y44" s="129"/>
      <c r="Z44" s="128"/>
      <c r="AA44" s="129"/>
      <c r="AB44" s="129"/>
      <c r="AC44" s="127"/>
      <c r="AD44" s="127"/>
      <c r="AE44" s="130"/>
    </row>
    <row r="45" spans="1:31" ht="24.95" customHeight="1" x14ac:dyDescent="0.25">
      <c r="A45" s="73"/>
      <c r="B45" s="131"/>
      <c r="C45" s="127"/>
      <c r="D45" s="127"/>
      <c r="E45" s="127"/>
      <c r="F45" s="132"/>
      <c r="G45" s="131"/>
      <c r="H45" s="127"/>
      <c r="I45" s="131"/>
      <c r="J45" s="131"/>
      <c r="K45" s="129"/>
      <c r="L45" s="129"/>
      <c r="M45" s="127"/>
      <c r="N45" s="127"/>
      <c r="O45" s="127"/>
      <c r="P45" s="128"/>
      <c r="Q45" s="128"/>
      <c r="R45" s="128"/>
      <c r="S45" s="128"/>
      <c r="T45" s="126"/>
      <c r="U45" s="128"/>
      <c r="V45" s="129"/>
      <c r="W45" s="129"/>
      <c r="X45" s="128"/>
      <c r="Y45" s="129"/>
      <c r="Z45" s="128"/>
      <c r="AA45" s="129"/>
      <c r="AB45" s="129"/>
      <c r="AC45" s="127"/>
      <c r="AD45" s="127"/>
      <c r="AE45" s="130"/>
    </row>
    <row r="46" spans="1:31" ht="24.95" customHeight="1" x14ac:dyDescent="0.25">
      <c r="A46" s="73"/>
      <c r="B46" s="131"/>
      <c r="C46" s="127"/>
      <c r="D46" s="127"/>
      <c r="E46" s="127"/>
      <c r="F46" s="132"/>
      <c r="G46" s="131"/>
      <c r="H46" s="127"/>
      <c r="I46" s="131"/>
      <c r="J46" s="131"/>
      <c r="K46" s="129"/>
      <c r="L46" s="129"/>
      <c r="M46" s="127"/>
      <c r="N46" s="127"/>
      <c r="O46" s="127"/>
      <c r="P46" s="128"/>
      <c r="Q46" s="128"/>
      <c r="R46" s="128"/>
      <c r="S46" s="128"/>
      <c r="T46" s="126"/>
      <c r="U46" s="128"/>
      <c r="V46" s="129"/>
      <c r="W46" s="129"/>
      <c r="X46" s="128"/>
      <c r="Y46" s="129"/>
      <c r="Z46" s="128"/>
      <c r="AA46" s="129"/>
      <c r="AB46" s="129"/>
      <c r="AC46" s="127"/>
      <c r="AD46" s="127"/>
      <c r="AE46" s="130"/>
    </row>
    <row r="47" spans="1:31" ht="24.95" customHeight="1" x14ac:dyDescent="0.25">
      <c r="A47" s="73"/>
      <c r="B47" s="131"/>
      <c r="C47" s="127"/>
      <c r="D47" s="127"/>
      <c r="E47" s="127"/>
      <c r="F47" s="132"/>
      <c r="G47" s="131"/>
      <c r="H47" s="127"/>
      <c r="I47" s="131"/>
      <c r="J47" s="131"/>
      <c r="K47" s="129"/>
      <c r="L47" s="129"/>
      <c r="M47" s="127"/>
      <c r="N47" s="127"/>
      <c r="O47" s="127"/>
      <c r="P47" s="128"/>
      <c r="Q47" s="128"/>
      <c r="R47" s="128"/>
      <c r="S47" s="128"/>
      <c r="T47" s="126"/>
      <c r="U47" s="128"/>
      <c r="V47" s="129"/>
      <c r="W47" s="129"/>
      <c r="X47" s="128"/>
      <c r="Y47" s="129"/>
      <c r="Z47" s="128"/>
      <c r="AA47" s="129"/>
      <c r="AB47" s="129"/>
      <c r="AC47" s="127"/>
      <c r="AD47" s="127"/>
      <c r="AE47" s="130"/>
    </row>
    <row r="48" spans="1:31" ht="24.95" customHeight="1" x14ac:dyDescent="0.25">
      <c r="A48" s="73"/>
      <c r="B48" s="131"/>
      <c r="C48" s="127"/>
      <c r="D48" s="127"/>
      <c r="E48" s="127"/>
      <c r="F48" s="132"/>
      <c r="G48" s="131"/>
      <c r="H48" s="127"/>
      <c r="I48" s="131"/>
      <c r="J48" s="131"/>
      <c r="K48" s="129"/>
      <c r="L48" s="129"/>
      <c r="M48" s="127"/>
      <c r="N48" s="127"/>
      <c r="O48" s="127"/>
      <c r="P48" s="128"/>
      <c r="Q48" s="128"/>
      <c r="R48" s="128"/>
      <c r="S48" s="128"/>
      <c r="T48" s="126"/>
      <c r="U48" s="128"/>
      <c r="V48" s="129"/>
      <c r="W48" s="129"/>
      <c r="X48" s="128"/>
      <c r="Y48" s="129"/>
      <c r="Z48" s="128"/>
      <c r="AA48" s="129"/>
      <c r="AB48" s="129"/>
      <c r="AC48" s="127"/>
      <c r="AD48" s="127"/>
      <c r="AE48" s="130"/>
    </row>
    <row r="49" spans="1:31" ht="24.95" customHeight="1" x14ac:dyDescent="0.25">
      <c r="A49" s="73"/>
      <c r="B49" s="131"/>
      <c r="C49" s="127"/>
      <c r="D49" s="127"/>
      <c r="E49" s="127"/>
      <c r="F49" s="132"/>
      <c r="G49" s="131"/>
      <c r="H49" s="127"/>
      <c r="I49" s="131"/>
      <c r="J49" s="131"/>
      <c r="K49" s="129"/>
      <c r="L49" s="129"/>
      <c r="M49" s="127"/>
      <c r="N49" s="127"/>
      <c r="O49" s="127"/>
      <c r="P49" s="128"/>
      <c r="Q49" s="128"/>
      <c r="R49" s="128"/>
      <c r="S49" s="128"/>
      <c r="T49" s="126"/>
      <c r="U49" s="128"/>
      <c r="V49" s="129"/>
      <c r="W49" s="129"/>
      <c r="X49" s="128"/>
      <c r="Y49" s="129"/>
      <c r="Z49" s="128"/>
      <c r="AA49" s="129"/>
      <c r="AB49" s="129"/>
      <c r="AC49" s="127"/>
      <c r="AD49" s="127"/>
      <c r="AE49" s="130"/>
    </row>
    <row r="50" spans="1:31" ht="24.95" customHeight="1" x14ac:dyDescent="0.25">
      <c r="A50" s="73"/>
      <c r="B50" s="131"/>
      <c r="C50" s="127"/>
      <c r="D50" s="127"/>
      <c r="E50" s="127"/>
      <c r="F50" s="132"/>
      <c r="G50" s="131"/>
      <c r="H50" s="127"/>
      <c r="I50" s="131"/>
      <c r="J50" s="131"/>
      <c r="K50" s="129"/>
      <c r="L50" s="129"/>
      <c r="M50" s="127"/>
      <c r="N50" s="127"/>
      <c r="O50" s="127"/>
      <c r="P50" s="128"/>
      <c r="Q50" s="128"/>
      <c r="R50" s="128"/>
      <c r="S50" s="128"/>
      <c r="T50" s="126"/>
      <c r="U50" s="128"/>
      <c r="V50" s="129"/>
      <c r="W50" s="129"/>
      <c r="X50" s="128"/>
      <c r="Y50" s="129"/>
      <c r="Z50" s="128"/>
      <c r="AA50" s="129"/>
      <c r="AB50" s="129"/>
      <c r="AC50" s="127"/>
      <c r="AD50" s="127"/>
      <c r="AE50" s="130"/>
    </row>
    <row r="51" spans="1:31" ht="24.95" customHeight="1" x14ac:dyDescent="0.25">
      <c r="A51" s="73"/>
      <c r="B51" s="131"/>
      <c r="C51" s="127"/>
      <c r="D51" s="127"/>
      <c r="E51" s="127"/>
      <c r="F51" s="132"/>
      <c r="G51" s="131"/>
      <c r="H51" s="127"/>
      <c r="I51" s="131"/>
      <c r="J51" s="131"/>
      <c r="K51" s="129"/>
      <c r="L51" s="129"/>
      <c r="M51" s="127"/>
      <c r="N51" s="127"/>
      <c r="O51" s="127"/>
      <c r="P51" s="128"/>
      <c r="Q51" s="128"/>
      <c r="R51" s="128"/>
      <c r="S51" s="128"/>
      <c r="T51" s="126"/>
      <c r="U51" s="128"/>
      <c r="V51" s="129"/>
      <c r="W51" s="129"/>
      <c r="X51" s="128"/>
      <c r="Y51" s="129"/>
      <c r="Z51" s="128"/>
      <c r="AA51" s="129"/>
      <c r="AB51" s="129"/>
      <c r="AC51" s="127"/>
      <c r="AD51" s="127"/>
      <c r="AE51" s="130"/>
    </row>
    <row r="52" spans="1:31" ht="24.95" customHeight="1" x14ac:dyDescent="0.25">
      <c r="A52" s="73"/>
      <c r="B52" s="131"/>
      <c r="C52" s="127"/>
      <c r="D52" s="127"/>
      <c r="E52" s="127"/>
      <c r="F52" s="132"/>
      <c r="G52" s="131"/>
      <c r="H52" s="127"/>
      <c r="I52" s="131"/>
      <c r="J52" s="131"/>
      <c r="K52" s="129"/>
      <c r="L52" s="129"/>
      <c r="M52" s="127"/>
      <c r="N52" s="127"/>
      <c r="O52" s="127"/>
      <c r="P52" s="128"/>
      <c r="Q52" s="128"/>
      <c r="R52" s="128"/>
      <c r="S52" s="128"/>
      <c r="T52" s="126"/>
      <c r="U52" s="128"/>
      <c r="V52" s="129"/>
      <c r="W52" s="129"/>
      <c r="X52" s="128"/>
      <c r="Y52" s="129"/>
      <c r="Z52" s="128"/>
      <c r="AA52" s="129"/>
      <c r="AB52" s="129"/>
      <c r="AC52" s="127"/>
      <c r="AD52" s="127"/>
      <c r="AE52" s="130"/>
    </row>
    <row r="53" spans="1:31" ht="24.95" customHeight="1" x14ac:dyDescent="0.25">
      <c r="A53" s="73"/>
      <c r="B53" s="131"/>
      <c r="C53" s="127"/>
      <c r="D53" s="127"/>
      <c r="E53" s="127"/>
      <c r="F53" s="132"/>
      <c r="G53" s="131"/>
      <c r="H53" s="127"/>
      <c r="I53" s="131"/>
      <c r="J53" s="131"/>
      <c r="K53" s="129"/>
      <c r="L53" s="129"/>
      <c r="M53" s="127"/>
      <c r="N53" s="127"/>
      <c r="O53" s="127"/>
      <c r="P53" s="128"/>
      <c r="Q53" s="128"/>
      <c r="R53" s="128"/>
      <c r="S53" s="128"/>
      <c r="T53" s="126"/>
      <c r="U53" s="128"/>
      <c r="V53" s="129"/>
      <c r="W53" s="129"/>
      <c r="X53" s="128"/>
      <c r="Y53" s="129"/>
      <c r="Z53" s="128"/>
      <c r="AA53" s="129"/>
      <c r="AB53" s="129"/>
      <c r="AC53" s="127"/>
      <c r="AD53" s="127"/>
      <c r="AE53" s="130"/>
    </row>
    <row r="54" spans="1:31" ht="24.95" customHeight="1" x14ac:dyDescent="0.25">
      <c r="A54" s="73"/>
      <c r="B54" s="131"/>
      <c r="C54" s="127"/>
      <c r="D54" s="127"/>
      <c r="E54" s="127"/>
      <c r="F54" s="132"/>
      <c r="G54" s="131"/>
      <c r="H54" s="127"/>
      <c r="I54" s="131"/>
      <c r="J54" s="131"/>
      <c r="K54" s="129"/>
      <c r="L54" s="129"/>
      <c r="M54" s="127"/>
      <c r="N54" s="127"/>
      <c r="O54" s="127"/>
      <c r="P54" s="128"/>
      <c r="Q54" s="128"/>
      <c r="R54" s="128"/>
      <c r="S54" s="128"/>
      <c r="T54" s="126"/>
      <c r="U54" s="128"/>
      <c r="V54" s="129"/>
      <c r="W54" s="129"/>
      <c r="X54" s="128"/>
      <c r="Y54" s="129"/>
      <c r="Z54" s="128"/>
      <c r="AA54" s="129"/>
      <c r="AB54" s="129"/>
      <c r="AC54" s="127"/>
      <c r="AD54" s="127"/>
      <c r="AE54" s="130"/>
    </row>
    <row r="55" spans="1:31" ht="24.95" customHeight="1" x14ac:dyDescent="0.25">
      <c r="A55" s="73"/>
      <c r="B55" s="131"/>
      <c r="C55" s="127"/>
      <c r="D55" s="127"/>
      <c r="E55" s="127"/>
      <c r="F55" s="132"/>
      <c r="G55" s="131"/>
      <c r="H55" s="127"/>
      <c r="I55" s="131"/>
      <c r="J55" s="131"/>
      <c r="K55" s="129"/>
      <c r="L55" s="129"/>
      <c r="M55" s="127"/>
      <c r="N55" s="127"/>
      <c r="O55" s="127"/>
      <c r="P55" s="128"/>
      <c r="Q55" s="128"/>
      <c r="R55" s="128"/>
      <c r="S55" s="128"/>
      <c r="T55" s="126"/>
      <c r="U55" s="128"/>
      <c r="V55" s="129"/>
      <c r="W55" s="129"/>
      <c r="X55" s="128"/>
      <c r="Y55" s="129"/>
      <c r="Z55" s="128"/>
      <c r="AA55" s="129"/>
      <c r="AB55" s="129"/>
      <c r="AC55" s="127"/>
      <c r="AD55" s="127"/>
      <c r="AE55" s="130"/>
    </row>
    <row r="56" spans="1:31" ht="24.95" customHeight="1" x14ac:dyDescent="0.25">
      <c r="A56" s="73"/>
      <c r="B56" s="131"/>
      <c r="C56" s="127"/>
      <c r="D56" s="127"/>
      <c r="E56" s="127"/>
      <c r="F56" s="132"/>
      <c r="G56" s="131"/>
      <c r="H56" s="127"/>
      <c r="I56" s="131"/>
      <c r="J56" s="131"/>
      <c r="K56" s="129"/>
      <c r="L56" s="129"/>
      <c r="M56" s="127"/>
      <c r="N56" s="127"/>
      <c r="O56" s="127"/>
      <c r="P56" s="128"/>
      <c r="Q56" s="128"/>
      <c r="R56" s="128"/>
      <c r="S56" s="128"/>
      <c r="T56" s="126"/>
      <c r="U56" s="128"/>
      <c r="V56" s="129"/>
      <c r="W56" s="129"/>
      <c r="X56" s="128"/>
      <c r="Y56" s="129"/>
      <c r="Z56" s="128"/>
      <c r="AA56" s="129"/>
      <c r="AB56" s="129"/>
      <c r="AC56" s="127"/>
      <c r="AD56" s="127"/>
      <c r="AE56" s="130"/>
    </row>
    <row r="57" spans="1:31" ht="24.95" customHeight="1" x14ac:dyDescent="0.25">
      <c r="A57" s="73"/>
      <c r="B57" s="131"/>
      <c r="C57" s="127"/>
      <c r="D57" s="127"/>
      <c r="E57" s="127"/>
      <c r="F57" s="132"/>
      <c r="G57" s="131"/>
      <c r="H57" s="127"/>
      <c r="I57" s="131"/>
      <c r="J57" s="131"/>
      <c r="K57" s="129"/>
      <c r="L57" s="129"/>
      <c r="M57" s="127"/>
      <c r="N57" s="127"/>
      <c r="O57" s="127"/>
      <c r="P57" s="128"/>
      <c r="Q57" s="128"/>
      <c r="R57" s="128"/>
      <c r="S57" s="128"/>
      <c r="T57" s="126"/>
      <c r="U57" s="128"/>
      <c r="V57" s="129"/>
      <c r="W57" s="129"/>
      <c r="X57" s="128"/>
      <c r="Y57" s="129"/>
      <c r="Z57" s="128"/>
      <c r="AA57" s="129"/>
      <c r="AB57" s="129"/>
      <c r="AC57" s="127"/>
      <c r="AD57" s="127"/>
      <c r="AE57" s="130"/>
    </row>
    <row r="58" spans="1:31" ht="24.95" customHeight="1" thickBot="1" x14ac:dyDescent="0.3">
      <c r="A58" s="75"/>
      <c r="B58" s="133"/>
      <c r="C58" s="134"/>
      <c r="D58" s="134"/>
      <c r="E58" s="134"/>
      <c r="F58" s="135"/>
      <c r="G58" s="133"/>
      <c r="H58" s="134"/>
      <c r="I58" s="133"/>
      <c r="J58" s="133"/>
      <c r="K58" s="136"/>
      <c r="L58" s="136"/>
      <c r="M58" s="134"/>
      <c r="N58" s="134"/>
      <c r="O58" s="134"/>
      <c r="P58" s="137"/>
      <c r="Q58" s="137"/>
      <c r="R58" s="137"/>
      <c r="S58" s="137"/>
      <c r="T58" s="138"/>
      <c r="U58" s="137"/>
      <c r="V58" s="136"/>
      <c r="W58" s="136"/>
      <c r="X58" s="137"/>
      <c r="Y58" s="136"/>
      <c r="Z58" s="137"/>
      <c r="AA58" s="136"/>
      <c r="AB58" s="136"/>
      <c r="AC58" s="134"/>
      <c r="AD58" s="134"/>
      <c r="AE58" s="139"/>
    </row>
  </sheetData>
  <mergeCells count="14">
    <mergeCell ref="V4:W4"/>
    <mergeCell ref="Y4:Y5"/>
    <mergeCell ref="Z4:AB4"/>
    <mergeCell ref="AC4:AD4"/>
    <mergeCell ref="A1:AE1"/>
    <mergeCell ref="A3:G4"/>
    <mergeCell ref="H3:J4"/>
    <mergeCell ref="K3:O4"/>
    <mergeCell ref="P3:U3"/>
    <mergeCell ref="V3:W3"/>
    <mergeCell ref="X3:AB3"/>
    <mergeCell ref="AC3:AE3"/>
    <mergeCell ref="T4:T5"/>
    <mergeCell ref="U4:U5"/>
  </mergeCells>
  <printOptions horizontalCentered="1" verticalCentered="1"/>
  <pageMargins left="0.39370078740157483" right="0.39370078740157483" top="0.39370078740157483" bottom="0.39370078740157483" header="0" footer="0"/>
  <pageSetup paperSize="9" scale="3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2</vt:i4>
      </vt:variant>
    </vt:vector>
  </HeadingPairs>
  <TitlesOfParts>
    <vt:vector size="8" baseType="lpstr">
      <vt:lpstr>CALENDRIER 2S</vt:lpstr>
      <vt:lpstr>TARIFS 2 SAISONS</vt:lpstr>
      <vt:lpstr>SUIVI RESERVATIONS 2S</vt:lpstr>
      <vt:lpstr>CALENDRIER 3S</vt:lpstr>
      <vt:lpstr>TARIFS 3 SAISONS</vt:lpstr>
      <vt:lpstr>SUIVI RESERVATIONS 3S</vt:lpstr>
      <vt:lpstr>'CALENDRIER 2S'!Zone_d_impression</vt:lpstr>
      <vt:lpstr>'CALENDRIER 3S'!Zone_d_impression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Valérie Mathieu Maxime Périgois</dc:creator>
  <cp:lastModifiedBy>Valérie Mathieu Maxime Périgois</cp:lastModifiedBy>
  <cp:lastPrinted>2020-09-13T20:54:15Z</cp:lastPrinted>
  <dcterms:created xsi:type="dcterms:W3CDTF">2020-02-26T20:30:22Z</dcterms:created>
  <dcterms:modified xsi:type="dcterms:W3CDTF">2020-09-13T22:09:59Z</dcterms:modified>
</cp:coreProperties>
</file>