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C:\Users\sacavem\Desktop\"/>
    </mc:Choice>
  </mc:AlternateContent>
  <bookViews>
    <workbookView xWindow="0" yWindow="0" windowWidth="23250" windowHeight="8775" tabRatio="857" activeTab="3"/>
  </bookViews>
  <sheets>
    <sheet name="Liste Nominative" sheetId="2" r:id="rId1"/>
    <sheet name="Bulletin de Notes" sheetId="8" r:id="rId2"/>
    <sheet name="Relevé de Notes 1er Trimestre" sheetId="3" r:id="rId3"/>
    <sheet name="STATISTIQUE 1" sheetId="127" r:id="rId4"/>
    <sheet name="datas" sheetId="10" r:id="rId5"/>
  </sheets>
  <functionGroups builtInGroupCount="18"/>
  <externalReferences>
    <externalReference r:id="rId6"/>
    <externalReference r:id="rId7"/>
  </externalReferenc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3" i="127" l="1"/>
  <c r="B15" i="3"/>
  <c r="B16" i="3"/>
  <c r="B17" i="3"/>
  <c r="B18" i="3"/>
  <c r="A15" i="3"/>
  <c r="A17" i="3"/>
  <c r="A18" i="3"/>
  <c r="A19" i="3"/>
  <c r="A20" i="3"/>
  <c r="A21" i="3"/>
  <c r="A22" i="3"/>
  <c r="A23" i="3"/>
  <c r="A24" i="3"/>
  <c r="A25" i="3"/>
  <c r="A26" i="3"/>
  <c r="A27" i="3"/>
  <c r="A28" i="3"/>
  <c r="A29" i="3"/>
  <c r="A30" i="3"/>
  <c r="A31" i="3"/>
  <c r="A32" i="3"/>
  <c r="A33" i="3"/>
  <c r="A34" i="3"/>
  <c r="A35" i="3"/>
  <c r="A36" i="3"/>
  <c r="A37" i="3"/>
  <c r="A38" i="3"/>
  <c r="A39"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75" i="3"/>
  <c r="A76" i="3"/>
  <c r="A77" i="3"/>
  <c r="A78" i="3"/>
  <c r="A79" i="3"/>
  <c r="A80" i="3"/>
  <c r="A81" i="3"/>
  <c r="A82" i="3"/>
  <c r="A83" i="3"/>
  <c r="A84" i="3"/>
  <c r="A85" i="3"/>
  <c r="A86" i="3"/>
  <c r="A87" i="3"/>
  <c r="A88" i="3"/>
  <c r="A89" i="3"/>
  <c r="A90" i="3"/>
  <c r="A91" i="3"/>
  <c r="A92" i="3"/>
  <c r="A93" i="3"/>
  <c r="A94" i="3"/>
  <c r="A95" i="3"/>
  <c r="A96" i="3"/>
  <c r="A97" i="3"/>
  <c r="A98" i="3"/>
  <c r="A99" i="3"/>
  <c r="A100" i="3"/>
  <c r="A101" i="3"/>
  <c r="A102" i="3"/>
  <c r="A103" i="3"/>
  <c r="A104" i="3"/>
  <c r="A105" i="3"/>
  <c r="A106" i="3"/>
  <c r="A107" i="3"/>
  <c r="A108" i="3"/>
  <c r="A109" i="3"/>
  <c r="A110" i="3"/>
  <c r="A111" i="3"/>
  <c r="A112" i="3"/>
  <c r="A113" i="3"/>
  <c r="A114" i="3"/>
  <c r="A115" i="3"/>
  <c r="A116" i="3"/>
  <c r="A117" i="3"/>
  <c r="A118" i="3"/>
  <c r="A119" i="3"/>
  <c r="A120" i="3"/>
  <c r="A121" i="3"/>
  <c r="A122" i="3"/>
  <c r="A123" i="3"/>
  <c r="A124" i="3"/>
  <c r="A125" i="3"/>
  <c r="A126" i="3"/>
  <c r="A127" i="3"/>
  <c r="A128" i="3"/>
  <c r="A129" i="3"/>
  <c r="A130" i="3"/>
  <c r="A131" i="3"/>
  <c r="A132" i="3"/>
  <c r="A133" i="3"/>
  <c r="A134" i="3"/>
  <c r="A135" i="3"/>
  <c r="A136" i="3"/>
  <c r="A137" i="3"/>
  <c r="A138" i="3"/>
  <c r="A139" i="3"/>
  <c r="A140" i="3"/>
  <c r="A141" i="3"/>
  <c r="A142" i="3"/>
  <c r="A143" i="3"/>
  <c r="A144" i="3"/>
  <c r="A145" i="3"/>
  <c r="A146" i="3"/>
  <c r="A147" i="3"/>
  <c r="A148" i="3"/>
  <c r="A149" i="3"/>
  <c r="A150" i="3"/>
  <c r="A151" i="3"/>
  <c r="A152" i="3"/>
  <c r="A153" i="3"/>
  <c r="A154" i="3"/>
  <c r="A155" i="3"/>
  <c r="A156" i="3"/>
  <c r="A157" i="3"/>
  <c r="A158" i="3"/>
  <c r="A159" i="3"/>
  <c r="A160" i="3"/>
  <c r="A161" i="3"/>
  <c r="A162" i="3"/>
  <c r="A163" i="3"/>
  <c r="A164" i="3"/>
  <c r="A165" i="3"/>
  <c r="A166" i="3"/>
  <c r="A167" i="3"/>
  <c r="A168" i="3"/>
  <c r="A169" i="3"/>
  <c r="A170" i="3"/>
  <c r="A171" i="3"/>
  <c r="A14" i="3"/>
  <c r="J15" i="3" l="1"/>
  <c r="J16" i="3"/>
  <c r="J17" i="3"/>
  <c r="J18" i="3"/>
  <c r="J19" i="3"/>
  <c r="J20" i="3"/>
  <c r="J21" i="3"/>
  <c r="J22" i="3"/>
  <c r="J23" i="3"/>
  <c r="J24" i="3"/>
  <c r="J25" i="3"/>
  <c r="J26" i="3"/>
  <c r="J27" i="3"/>
  <c r="J28" i="3"/>
  <c r="J29" i="3"/>
  <c r="J30" i="3"/>
  <c r="J31" i="3"/>
  <c r="J32" i="3"/>
  <c r="J33" i="3"/>
  <c r="J34" i="3"/>
  <c r="J35" i="3"/>
  <c r="J36" i="3"/>
  <c r="J37" i="3"/>
  <c r="J38" i="3"/>
  <c r="J39" i="3"/>
  <c r="J40" i="3"/>
  <c r="J41" i="3"/>
  <c r="J42" i="3"/>
  <c r="J43" i="3"/>
  <c r="J44" i="3"/>
  <c r="J45" i="3"/>
  <c r="J46" i="3"/>
  <c r="J47" i="3"/>
  <c r="J48" i="3"/>
  <c r="J49" i="3"/>
  <c r="J50" i="3"/>
  <c r="J51" i="3"/>
  <c r="J52" i="3"/>
  <c r="J53" i="3"/>
  <c r="J54" i="3"/>
  <c r="J55" i="3"/>
  <c r="J56" i="3"/>
  <c r="J57" i="3"/>
  <c r="J58" i="3"/>
  <c r="J59" i="3"/>
  <c r="J60" i="3"/>
  <c r="J61" i="3"/>
  <c r="J62" i="3"/>
  <c r="J63" i="3"/>
  <c r="J64" i="3"/>
  <c r="J65" i="3"/>
  <c r="J66" i="3"/>
  <c r="J67" i="3"/>
  <c r="J68" i="3"/>
  <c r="J69" i="3"/>
  <c r="J70" i="3"/>
  <c r="J71" i="3"/>
  <c r="J72" i="3"/>
  <c r="J73" i="3"/>
  <c r="J74" i="3"/>
  <c r="J75" i="3"/>
  <c r="J76" i="3"/>
  <c r="J77" i="3"/>
  <c r="J78" i="3"/>
  <c r="J79" i="3"/>
  <c r="J80" i="3"/>
  <c r="J81" i="3"/>
  <c r="J82" i="3"/>
  <c r="J83" i="3"/>
  <c r="J84" i="3"/>
  <c r="J85" i="3"/>
  <c r="J86" i="3"/>
  <c r="J87" i="3"/>
  <c r="J88" i="3"/>
  <c r="J89" i="3"/>
  <c r="J90" i="3"/>
  <c r="J91" i="3"/>
  <c r="J92" i="3"/>
  <c r="J93" i="3"/>
  <c r="J94" i="3"/>
  <c r="J95" i="3"/>
  <c r="J96" i="3"/>
  <c r="J97" i="3"/>
  <c r="J98" i="3"/>
  <c r="J99" i="3"/>
  <c r="J100" i="3"/>
  <c r="J101" i="3"/>
  <c r="J102" i="3"/>
  <c r="J103" i="3"/>
  <c r="J104" i="3"/>
  <c r="J105" i="3"/>
  <c r="J106" i="3"/>
  <c r="J107" i="3"/>
  <c r="J108" i="3"/>
  <c r="J109" i="3"/>
  <c r="J110" i="3"/>
  <c r="J111" i="3"/>
  <c r="J112" i="3"/>
  <c r="J113" i="3"/>
  <c r="J114" i="3"/>
  <c r="J115" i="3"/>
  <c r="J116" i="3"/>
  <c r="J117" i="3"/>
  <c r="J118" i="3"/>
  <c r="J119" i="3"/>
  <c r="J120" i="3"/>
  <c r="J121" i="3"/>
  <c r="J122" i="3"/>
  <c r="J123" i="3"/>
  <c r="J124" i="3"/>
  <c r="J125" i="3"/>
  <c r="J126" i="3"/>
  <c r="J127" i="3"/>
  <c r="J128" i="3"/>
  <c r="J129" i="3"/>
  <c r="J130" i="3"/>
  <c r="J131" i="3"/>
  <c r="J132" i="3"/>
  <c r="J133" i="3"/>
  <c r="J134" i="3"/>
  <c r="J135" i="3"/>
  <c r="J136" i="3"/>
  <c r="J137" i="3"/>
  <c r="J138" i="3"/>
  <c r="J139" i="3"/>
  <c r="J140" i="3"/>
  <c r="J141" i="3"/>
  <c r="J142" i="3"/>
  <c r="J143" i="3"/>
  <c r="J144" i="3"/>
  <c r="J145" i="3"/>
  <c r="J146" i="3"/>
  <c r="J147" i="3"/>
  <c r="J148" i="3"/>
  <c r="J149" i="3"/>
  <c r="J150" i="3"/>
  <c r="J151" i="3"/>
  <c r="J152" i="3"/>
  <c r="J153" i="3"/>
  <c r="J154" i="3"/>
  <c r="J155" i="3"/>
  <c r="J156" i="3"/>
  <c r="J157" i="3"/>
  <c r="J158" i="3"/>
  <c r="J159" i="3"/>
  <c r="J160" i="3"/>
  <c r="J161" i="3"/>
  <c r="J162" i="3"/>
  <c r="J163" i="3"/>
  <c r="J164" i="3"/>
  <c r="J165" i="3"/>
  <c r="J166" i="3"/>
  <c r="J167" i="3"/>
  <c r="J168" i="3"/>
  <c r="J169" i="3"/>
  <c r="J170" i="3"/>
  <c r="J171" i="3"/>
  <c r="J14" i="3"/>
  <c r="AE19" i="3" l="1"/>
  <c r="AE20" i="3"/>
  <c r="AE21" i="3"/>
  <c r="AE22" i="3"/>
  <c r="AE23" i="3"/>
  <c r="AE24" i="3"/>
  <c r="AE25" i="3"/>
  <c r="AE26" i="3"/>
  <c r="AE27" i="3"/>
  <c r="AE28" i="3"/>
  <c r="AE29" i="3"/>
  <c r="AE30" i="3"/>
  <c r="AE31" i="3"/>
  <c r="AE32" i="3"/>
  <c r="AE33" i="3"/>
  <c r="AE34" i="3"/>
  <c r="AE35" i="3"/>
  <c r="AE36" i="3"/>
  <c r="AE37" i="3"/>
  <c r="AE38" i="3"/>
  <c r="AE39" i="3"/>
  <c r="AE40" i="3"/>
  <c r="AE41" i="3"/>
  <c r="AE42" i="3"/>
  <c r="AE43" i="3"/>
  <c r="AE44" i="3"/>
  <c r="AE45" i="3"/>
  <c r="AE46" i="3"/>
  <c r="AE47" i="3"/>
  <c r="AE48" i="3"/>
  <c r="AE49" i="3"/>
  <c r="AE50" i="3"/>
  <c r="AE51" i="3"/>
  <c r="AE52" i="3"/>
  <c r="AE53" i="3"/>
  <c r="AE54" i="3"/>
  <c r="AE55" i="3"/>
  <c r="AE56" i="3"/>
  <c r="AE57" i="3"/>
  <c r="AE58" i="3"/>
  <c r="AE59" i="3"/>
  <c r="AE60" i="3"/>
  <c r="AE61" i="3"/>
  <c r="AE62" i="3"/>
  <c r="AE63" i="3"/>
  <c r="AE64" i="3"/>
  <c r="AE65" i="3"/>
  <c r="AE66" i="3"/>
  <c r="AE67" i="3"/>
  <c r="AE68" i="3"/>
  <c r="AE69" i="3"/>
  <c r="AE70" i="3"/>
  <c r="AE71" i="3"/>
  <c r="AE72" i="3"/>
  <c r="AE73" i="3"/>
  <c r="AE74" i="3"/>
  <c r="AE75" i="3"/>
  <c r="AE76" i="3"/>
  <c r="AE77" i="3"/>
  <c r="AE78" i="3"/>
  <c r="AE79" i="3"/>
  <c r="AE80" i="3"/>
  <c r="AE81" i="3"/>
  <c r="AE82" i="3"/>
  <c r="AE83" i="3"/>
  <c r="AE84" i="3"/>
  <c r="AE85" i="3"/>
  <c r="AE86" i="3"/>
  <c r="AE87" i="3"/>
  <c r="AE88" i="3"/>
  <c r="AE89" i="3"/>
  <c r="AE90" i="3"/>
  <c r="AE91" i="3"/>
  <c r="AE92" i="3"/>
  <c r="AE93" i="3"/>
  <c r="AE94" i="3"/>
  <c r="AE95" i="3"/>
  <c r="AE96" i="3"/>
  <c r="AE97" i="3"/>
  <c r="AE98" i="3"/>
  <c r="AE99" i="3"/>
  <c r="AE100" i="3"/>
  <c r="AE101" i="3"/>
  <c r="AE102" i="3"/>
  <c r="AE103" i="3"/>
  <c r="AE104" i="3"/>
  <c r="AE105" i="3"/>
  <c r="AE106" i="3"/>
  <c r="AE107" i="3"/>
  <c r="AE108" i="3"/>
  <c r="AE109" i="3"/>
  <c r="AE110" i="3"/>
  <c r="AE111" i="3"/>
  <c r="AE112" i="3"/>
  <c r="AE113" i="3"/>
  <c r="AE114" i="3"/>
  <c r="AE115" i="3"/>
  <c r="AE116" i="3"/>
  <c r="AE117" i="3"/>
  <c r="AE118" i="3"/>
  <c r="AE119" i="3"/>
  <c r="AE120" i="3"/>
  <c r="AE121" i="3"/>
  <c r="AE122" i="3"/>
  <c r="AE123" i="3"/>
  <c r="AE124" i="3"/>
  <c r="AE125" i="3"/>
  <c r="AE126" i="3"/>
  <c r="AE127" i="3"/>
  <c r="AE128" i="3"/>
  <c r="AE129" i="3"/>
  <c r="AE130" i="3"/>
  <c r="AE131" i="3"/>
  <c r="AE132" i="3"/>
  <c r="AE133" i="3"/>
  <c r="AE134" i="3"/>
  <c r="AE135" i="3"/>
  <c r="AE136" i="3"/>
  <c r="AE137" i="3"/>
  <c r="AE138" i="3"/>
  <c r="AE139" i="3"/>
  <c r="AE140" i="3"/>
  <c r="AE141" i="3"/>
  <c r="AE142" i="3"/>
  <c r="AE143" i="3"/>
  <c r="AE144" i="3"/>
  <c r="AE145" i="3"/>
  <c r="AE146" i="3"/>
  <c r="AE147" i="3"/>
  <c r="AE148" i="3"/>
  <c r="AE149" i="3"/>
  <c r="AE150" i="3"/>
  <c r="AE151" i="3"/>
  <c r="AE152" i="3"/>
  <c r="AE153" i="3"/>
  <c r="AE154" i="3"/>
  <c r="AE155" i="3"/>
  <c r="AE156" i="3"/>
  <c r="AE157" i="3"/>
  <c r="AE158" i="3"/>
  <c r="AE159" i="3"/>
  <c r="AE160" i="3"/>
  <c r="AE161" i="3"/>
  <c r="AE162" i="3"/>
  <c r="AE163" i="3"/>
  <c r="AE164" i="3"/>
  <c r="AE165" i="3"/>
  <c r="AE166" i="3"/>
  <c r="AE167" i="3"/>
  <c r="AE168" i="3"/>
  <c r="AE169" i="3"/>
  <c r="AE170" i="3"/>
  <c r="AE171" i="3"/>
  <c r="AD15" i="3" l="1"/>
  <c r="AE15" i="3" s="1"/>
  <c r="AD16" i="3"/>
  <c r="AE16" i="3" s="1"/>
  <c r="AD17" i="3"/>
  <c r="AE17" i="3" s="1"/>
  <c r="AD18" i="3"/>
  <c r="AE18" i="3" s="1"/>
  <c r="AD19" i="3"/>
  <c r="AD20" i="3"/>
  <c r="AD21" i="3"/>
  <c r="AD22" i="3"/>
  <c r="AD23" i="3"/>
  <c r="AD24" i="3"/>
  <c r="AD25" i="3"/>
  <c r="AD26" i="3"/>
  <c r="AD27" i="3"/>
  <c r="AD28" i="3"/>
  <c r="AD29" i="3"/>
  <c r="AD30" i="3"/>
  <c r="AD31" i="3"/>
  <c r="AD32" i="3"/>
  <c r="AD33" i="3"/>
  <c r="AD34" i="3"/>
  <c r="AD35" i="3"/>
  <c r="AD36" i="3"/>
  <c r="AD37" i="3"/>
  <c r="AD38" i="3"/>
  <c r="AD39" i="3"/>
  <c r="AD40" i="3"/>
  <c r="AD41" i="3"/>
  <c r="AD42" i="3"/>
  <c r="AD43" i="3"/>
  <c r="AD44" i="3"/>
  <c r="AD45" i="3"/>
  <c r="AD46" i="3"/>
  <c r="AD47" i="3"/>
  <c r="AD48" i="3"/>
  <c r="AD49" i="3"/>
  <c r="AD50" i="3"/>
  <c r="AD51" i="3"/>
  <c r="AD52" i="3"/>
  <c r="AD53" i="3"/>
  <c r="AD54" i="3"/>
  <c r="AD55" i="3"/>
  <c r="AD56" i="3"/>
  <c r="AD57" i="3"/>
  <c r="AD58" i="3"/>
  <c r="AD59" i="3"/>
  <c r="AD60" i="3"/>
  <c r="AD61" i="3"/>
  <c r="AD62" i="3"/>
  <c r="AD63" i="3"/>
  <c r="AD64" i="3"/>
  <c r="AD65" i="3"/>
  <c r="AD66" i="3"/>
  <c r="AD67" i="3"/>
  <c r="AD68" i="3"/>
  <c r="AD69" i="3"/>
  <c r="AD70" i="3"/>
  <c r="AD71" i="3"/>
  <c r="AD72" i="3"/>
  <c r="AD73" i="3"/>
  <c r="AD74" i="3"/>
  <c r="AD75" i="3"/>
  <c r="AD76" i="3"/>
  <c r="AD77" i="3"/>
  <c r="AD78" i="3"/>
  <c r="AD79" i="3"/>
  <c r="AD80" i="3"/>
  <c r="AD81" i="3"/>
  <c r="AD82" i="3"/>
  <c r="AD83" i="3"/>
  <c r="AD84" i="3"/>
  <c r="AD85" i="3"/>
  <c r="AD86" i="3"/>
  <c r="AD87" i="3"/>
  <c r="AD88" i="3"/>
  <c r="AD89" i="3"/>
  <c r="AD90" i="3"/>
  <c r="AD91" i="3"/>
  <c r="AD92" i="3"/>
  <c r="AD93" i="3"/>
  <c r="AD94" i="3"/>
  <c r="AD95" i="3"/>
  <c r="AD96" i="3"/>
  <c r="AD97" i="3"/>
  <c r="AD98" i="3"/>
  <c r="AD99" i="3"/>
  <c r="AD100" i="3"/>
  <c r="AD101" i="3"/>
  <c r="AD102" i="3"/>
  <c r="AD103" i="3"/>
  <c r="AD104" i="3"/>
  <c r="AD105" i="3"/>
  <c r="AD106" i="3"/>
  <c r="AD107" i="3"/>
  <c r="AD108" i="3"/>
  <c r="AD109" i="3"/>
  <c r="AD110" i="3"/>
  <c r="AD111" i="3"/>
  <c r="AD112" i="3"/>
  <c r="AD113" i="3"/>
  <c r="AD114" i="3"/>
  <c r="AD115" i="3"/>
  <c r="AD116" i="3"/>
  <c r="AD117" i="3"/>
  <c r="AD118" i="3"/>
  <c r="AD119" i="3"/>
  <c r="AD120" i="3"/>
  <c r="AD121" i="3"/>
  <c r="AD122" i="3"/>
  <c r="AD123" i="3"/>
  <c r="AD124" i="3"/>
  <c r="AD125" i="3"/>
  <c r="AD126" i="3"/>
  <c r="AD127" i="3"/>
  <c r="AD128" i="3"/>
  <c r="AD129" i="3"/>
  <c r="AD130" i="3"/>
  <c r="AD131" i="3"/>
  <c r="AD132" i="3"/>
  <c r="AD133" i="3"/>
  <c r="AD134" i="3"/>
  <c r="AD135" i="3"/>
  <c r="AD136" i="3"/>
  <c r="AD137" i="3"/>
  <c r="AD138" i="3"/>
  <c r="AD139" i="3"/>
  <c r="AD140" i="3"/>
  <c r="AD141" i="3"/>
  <c r="AD142" i="3"/>
  <c r="AD143" i="3"/>
  <c r="AD144" i="3"/>
  <c r="AD145" i="3"/>
  <c r="AD146" i="3"/>
  <c r="AD147" i="3"/>
  <c r="AD148" i="3"/>
  <c r="AD149" i="3"/>
  <c r="AD150" i="3"/>
  <c r="AD151" i="3"/>
  <c r="AD152" i="3"/>
  <c r="AD153" i="3"/>
  <c r="AD154" i="3"/>
  <c r="AD155" i="3"/>
  <c r="AD156" i="3"/>
  <c r="AD157" i="3"/>
  <c r="AD158" i="3"/>
  <c r="AD159" i="3"/>
  <c r="AD160" i="3"/>
  <c r="AD161" i="3"/>
  <c r="AD162" i="3"/>
  <c r="AD163" i="3"/>
  <c r="AD164" i="3"/>
  <c r="AD165" i="3"/>
  <c r="AD166" i="3"/>
  <c r="AD167" i="3"/>
  <c r="AD168" i="3"/>
  <c r="AD169" i="3"/>
  <c r="AD170" i="3"/>
  <c r="AD171" i="3"/>
  <c r="AD14" i="3"/>
  <c r="AE14" i="3" s="1"/>
  <c r="Y15" i="3"/>
  <c r="Y16" i="3"/>
  <c r="Y17" i="3"/>
  <c r="Y18" i="3"/>
  <c r="Y19" i="3"/>
  <c r="Y20" i="3"/>
  <c r="Y21" i="3"/>
  <c r="Y22" i="3"/>
  <c r="Y23" i="3"/>
  <c r="Y24" i="3"/>
  <c r="Y25" i="3"/>
  <c r="Y26" i="3"/>
  <c r="Y27" i="3"/>
  <c r="Y28" i="3"/>
  <c r="Y29" i="3"/>
  <c r="Y30" i="3"/>
  <c r="Y31" i="3"/>
  <c r="Y32" i="3"/>
  <c r="Y33" i="3"/>
  <c r="Y34" i="3"/>
  <c r="Y35" i="3"/>
  <c r="Y36" i="3"/>
  <c r="Y37" i="3"/>
  <c r="Y38" i="3"/>
  <c r="Y39" i="3"/>
  <c r="Y40" i="3"/>
  <c r="Y41" i="3"/>
  <c r="Y42" i="3"/>
  <c r="Y43" i="3"/>
  <c r="Y44" i="3"/>
  <c r="Y45" i="3"/>
  <c r="Y46" i="3"/>
  <c r="Y47" i="3"/>
  <c r="Y48" i="3"/>
  <c r="Y49" i="3"/>
  <c r="Y50" i="3"/>
  <c r="Y51" i="3"/>
  <c r="Y52" i="3"/>
  <c r="Y53" i="3"/>
  <c r="Y54" i="3"/>
  <c r="Y55" i="3"/>
  <c r="Y56" i="3"/>
  <c r="Y57" i="3"/>
  <c r="Y58" i="3"/>
  <c r="Y59" i="3"/>
  <c r="Y60" i="3"/>
  <c r="Y61" i="3"/>
  <c r="Y62" i="3"/>
  <c r="Y63" i="3"/>
  <c r="Y64" i="3"/>
  <c r="Y65" i="3"/>
  <c r="Y66" i="3"/>
  <c r="Y67" i="3"/>
  <c r="Y68" i="3"/>
  <c r="Y69" i="3"/>
  <c r="Y70" i="3"/>
  <c r="Y71" i="3"/>
  <c r="Y72" i="3"/>
  <c r="Y73" i="3"/>
  <c r="Y74" i="3"/>
  <c r="Y75" i="3"/>
  <c r="Y76" i="3"/>
  <c r="Y77" i="3"/>
  <c r="Y78" i="3"/>
  <c r="Y79" i="3"/>
  <c r="Y80" i="3"/>
  <c r="Y81" i="3"/>
  <c r="Y82" i="3"/>
  <c r="Y83" i="3"/>
  <c r="Y84" i="3"/>
  <c r="Y85" i="3"/>
  <c r="Y86" i="3"/>
  <c r="Y87" i="3"/>
  <c r="Y88" i="3"/>
  <c r="Y89" i="3"/>
  <c r="Y90" i="3"/>
  <c r="Y91" i="3"/>
  <c r="Y92" i="3"/>
  <c r="Y93" i="3"/>
  <c r="Y94" i="3"/>
  <c r="Y95" i="3"/>
  <c r="Y96" i="3"/>
  <c r="Y97" i="3"/>
  <c r="Y98" i="3"/>
  <c r="Y99" i="3"/>
  <c r="Y100" i="3"/>
  <c r="Y101" i="3"/>
  <c r="Y102" i="3"/>
  <c r="Y103" i="3"/>
  <c r="Y104" i="3"/>
  <c r="Y105" i="3"/>
  <c r="Y106" i="3"/>
  <c r="Y107" i="3"/>
  <c r="Y108" i="3"/>
  <c r="Y109" i="3"/>
  <c r="Y110" i="3"/>
  <c r="Y111" i="3"/>
  <c r="Y112" i="3"/>
  <c r="Y113" i="3"/>
  <c r="Y114" i="3"/>
  <c r="Y115" i="3"/>
  <c r="Y116" i="3"/>
  <c r="Y117" i="3"/>
  <c r="Y118" i="3"/>
  <c r="Y119" i="3"/>
  <c r="Y120" i="3"/>
  <c r="Y121" i="3"/>
  <c r="Y122" i="3"/>
  <c r="Y123" i="3"/>
  <c r="Y124" i="3"/>
  <c r="Y125" i="3"/>
  <c r="Y126" i="3"/>
  <c r="Y127" i="3"/>
  <c r="Y128" i="3"/>
  <c r="Y129" i="3"/>
  <c r="Y130" i="3"/>
  <c r="Y131" i="3"/>
  <c r="Y132" i="3"/>
  <c r="Y133" i="3"/>
  <c r="Y134" i="3"/>
  <c r="Y135" i="3"/>
  <c r="Y136" i="3"/>
  <c r="Y137" i="3"/>
  <c r="Y138" i="3"/>
  <c r="Y139" i="3"/>
  <c r="Y140" i="3"/>
  <c r="Y141" i="3"/>
  <c r="Y142" i="3"/>
  <c r="Y143" i="3"/>
  <c r="Y144" i="3"/>
  <c r="Y145" i="3"/>
  <c r="Y146" i="3"/>
  <c r="Y147" i="3"/>
  <c r="Y148" i="3"/>
  <c r="Y149" i="3"/>
  <c r="Y150" i="3"/>
  <c r="Y151" i="3"/>
  <c r="Y152" i="3"/>
  <c r="Y153" i="3"/>
  <c r="Y154" i="3"/>
  <c r="Y155" i="3"/>
  <c r="Y156" i="3"/>
  <c r="Y157" i="3"/>
  <c r="Y158" i="3"/>
  <c r="Y159" i="3"/>
  <c r="Y160" i="3"/>
  <c r="Y161" i="3"/>
  <c r="Y162" i="3"/>
  <c r="Y163" i="3"/>
  <c r="Y164" i="3"/>
  <c r="Y165" i="3"/>
  <c r="Y166" i="3"/>
  <c r="Y167" i="3"/>
  <c r="Y168" i="3"/>
  <c r="Y169" i="3"/>
  <c r="Y170" i="3"/>
  <c r="Y171" i="3"/>
  <c r="Y14" i="3"/>
  <c r="U16" i="3"/>
  <c r="U17" i="3"/>
  <c r="U18" i="3"/>
  <c r="U19" i="3"/>
  <c r="U20" i="3"/>
  <c r="U21" i="3"/>
  <c r="U22" i="3"/>
  <c r="U23" i="3"/>
  <c r="U24" i="3"/>
  <c r="U25" i="3"/>
  <c r="U26" i="3"/>
  <c r="U27" i="3"/>
  <c r="U28" i="3"/>
  <c r="U29" i="3"/>
  <c r="U30" i="3"/>
  <c r="U31" i="3"/>
  <c r="U32" i="3"/>
  <c r="U33" i="3"/>
  <c r="U34" i="3"/>
  <c r="U35" i="3"/>
  <c r="U36" i="3"/>
  <c r="U37" i="3"/>
  <c r="U38" i="3"/>
  <c r="U39" i="3"/>
  <c r="U40" i="3"/>
  <c r="U41" i="3"/>
  <c r="U42" i="3"/>
  <c r="U43" i="3"/>
  <c r="U44" i="3"/>
  <c r="U45" i="3"/>
  <c r="U46" i="3"/>
  <c r="U47" i="3"/>
  <c r="U48" i="3"/>
  <c r="U49" i="3"/>
  <c r="U50" i="3"/>
  <c r="U51" i="3"/>
  <c r="U52" i="3"/>
  <c r="U53" i="3"/>
  <c r="U54" i="3"/>
  <c r="U55" i="3"/>
  <c r="U56" i="3"/>
  <c r="U57" i="3"/>
  <c r="U58" i="3"/>
  <c r="U59" i="3"/>
  <c r="U60" i="3"/>
  <c r="U61" i="3"/>
  <c r="U62" i="3"/>
  <c r="U63" i="3"/>
  <c r="U64" i="3"/>
  <c r="U65" i="3"/>
  <c r="U66" i="3"/>
  <c r="U67" i="3"/>
  <c r="U68" i="3"/>
  <c r="U69" i="3"/>
  <c r="U70" i="3"/>
  <c r="U71" i="3"/>
  <c r="U72" i="3"/>
  <c r="U73" i="3"/>
  <c r="U74" i="3"/>
  <c r="U75" i="3"/>
  <c r="U76" i="3"/>
  <c r="U77" i="3"/>
  <c r="U78" i="3"/>
  <c r="U79" i="3"/>
  <c r="U80" i="3"/>
  <c r="U81" i="3"/>
  <c r="U82" i="3"/>
  <c r="U83" i="3"/>
  <c r="U84" i="3"/>
  <c r="U85" i="3"/>
  <c r="U86" i="3"/>
  <c r="U87" i="3"/>
  <c r="U88" i="3"/>
  <c r="U89" i="3"/>
  <c r="U90" i="3"/>
  <c r="U91" i="3"/>
  <c r="U92" i="3"/>
  <c r="U93" i="3"/>
  <c r="U94" i="3"/>
  <c r="U95" i="3"/>
  <c r="U96" i="3"/>
  <c r="U97" i="3"/>
  <c r="U98" i="3"/>
  <c r="U99" i="3"/>
  <c r="U100" i="3"/>
  <c r="U101" i="3"/>
  <c r="U102" i="3"/>
  <c r="U103" i="3"/>
  <c r="U104" i="3"/>
  <c r="U105" i="3"/>
  <c r="U106" i="3"/>
  <c r="U107" i="3"/>
  <c r="U108" i="3"/>
  <c r="U109" i="3"/>
  <c r="U110" i="3"/>
  <c r="U111" i="3"/>
  <c r="U112" i="3"/>
  <c r="U113" i="3"/>
  <c r="U114" i="3"/>
  <c r="U115" i="3"/>
  <c r="U116" i="3"/>
  <c r="U117" i="3"/>
  <c r="U118" i="3"/>
  <c r="U119" i="3"/>
  <c r="U120" i="3"/>
  <c r="U121" i="3"/>
  <c r="U122" i="3"/>
  <c r="U123" i="3"/>
  <c r="U124" i="3"/>
  <c r="U125" i="3"/>
  <c r="U126" i="3"/>
  <c r="U127" i="3"/>
  <c r="U128" i="3"/>
  <c r="U129" i="3"/>
  <c r="U130" i="3"/>
  <c r="U131" i="3"/>
  <c r="U132" i="3"/>
  <c r="U133" i="3"/>
  <c r="U134" i="3"/>
  <c r="U135" i="3"/>
  <c r="U136" i="3"/>
  <c r="U137" i="3"/>
  <c r="U138" i="3"/>
  <c r="U139" i="3"/>
  <c r="U140" i="3"/>
  <c r="U141" i="3"/>
  <c r="U142" i="3"/>
  <c r="U143" i="3"/>
  <c r="U144" i="3"/>
  <c r="U145" i="3"/>
  <c r="U146" i="3"/>
  <c r="U147" i="3"/>
  <c r="U148" i="3"/>
  <c r="U149" i="3"/>
  <c r="U150" i="3"/>
  <c r="U151" i="3"/>
  <c r="U152" i="3"/>
  <c r="U153" i="3"/>
  <c r="U154" i="3"/>
  <c r="U155" i="3"/>
  <c r="U156" i="3"/>
  <c r="U157" i="3"/>
  <c r="U158" i="3"/>
  <c r="U159" i="3"/>
  <c r="U160" i="3"/>
  <c r="U161" i="3"/>
  <c r="U162" i="3"/>
  <c r="U163" i="3"/>
  <c r="U164" i="3"/>
  <c r="U165" i="3"/>
  <c r="U166" i="3"/>
  <c r="U167" i="3"/>
  <c r="U168" i="3"/>
  <c r="U169" i="3"/>
  <c r="U170" i="3"/>
  <c r="U171" i="3"/>
  <c r="U15" i="3"/>
  <c r="U14" i="3"/>
  <c r="P16" i="3"/>
  <c r="P17" i="3"/>
  <c r="P18" i="3"/>
  <c r="P19" i="3"/>
  <c r="P20" i="3"/>
  <c r="P21" i="3"/>
  <c r="P22" i="3"/>
  <c r="P23" i="3"/>
  <c r="P24" i="3"/>
  <c r="P25" i="3"/>
  <c r="P26" i="3"/>
  <c r="P27" i="3"/>
  <c r="P28" i="3"/>
  <c r="P29" i="3"/>
  <c r="P30" i="3"/>
  <c r="P31" i="3"/>
  <c r="P32" i="3"/>
  <c r="P33" i="3"/>
  <c r="P34" i="3"/>
  <c r="P35" i="3"/>
  <c r="P36" i="3"/>
  <c r="P37" i="3"/>
  <c r="P38" i="3"/>
  <c r="P39" i="3"/>
  <c r="P40" i="3"/>
  <c r="P41" i="3"/>
  <c r="P42" i="3"/>
  <c r="P43" i="3"/>
  <c r="P44" i="3"/>
  <c r="P45" i="3"/>
  <c r="P46" i="3"/>
  <c r="P47" i="3"/>
  <c r="P48" i="3"/>
  <c r="P49" i="3"/>
  <c r="P50" i="3"/>
  <c r="P51" i="3"/>
  <c r="P52" i="3"/>
  <c r="P53" i="3"/>
  <c r="P54" i="3"/>
  <c r="P55" i="3"/>
  <c r="P56" i="3"/>
  <c r="P57" i="3"/>
  <c r="P58" i="3"/>
  <c r="P59" i="3"/>
  <c r="P60" i="3"/>
  <c r="P61" i="3"/>
  <c r="P62" i="3"/>
  <c r="P63" i="3"/>
  <c r="P64" i="3"/>
  <c r="P65" i="3"/>
  <c r="P66" i="3"/>
  <c r="P67" i="3"/>
  <c r="P68" i="3"/>
  <c r="P69" i="3"/>
  <c r="P70" i="3"/>
  <c r="P71" i="3"/>
  <c r="P72" i="3"/>
  <c r="P73" i="3"/>
  <c r="P74" i="3"/>
  <c r="P75" i="3"/>
  <c r="P76" i="3"/>
  <c r="P77" i="3"/>
  <c r="P78" i="3"/>
  <c r="P79" i="3"/>
  <c r="P80" i="3"/>
  <c r="P81" i="3"/>
  <c r="P82" i="3"/>
  <c r="P83" i="3"/>
  <c r="P84" i="3"/>
  <c r="P85" i="3"/>
  <c r="P86" i="3"/>
  <c r="P87" i="3"/>
  <c r="P88" i="3"/>
  <c r="P89" i="3"/>
  <c r="P90" i="3"/>
  <c r="P91" i="3"/>
  <c r="P92" i="3"/>
  <c r="P93" i="3"/>
  <c r="P94" i="3"/>
  <c r="P95" i="3"/>
  <c r="P96" i="3"/>
  <c r="P97" i="3"/>
  <c r="P98" i="3"/>
  <c r="P99" i="3"/>
  <c r="P100" i="3"/>
  <c r="P101" i="3"/>
  <c r="P102" i="3"/>
  <c r="P103" i="3"/>
  <c r="P104" i="3"/>
  <c r="P105" i="3"/>
  <c r="P106" i="3"/>
  <c r="P107" i="3"/>
  <c r="P108" i="3"/>
  <c r="P109" i="3"/>
  <c r="P110" i="3"/>
  <c r="P111" i="3"/>
  <c r="P112" i="3"/>
  <c r="P113" i="3"/>
  <c r="P114" i="3"/>
  <c r="P115" i="3"/>
  <c r="P116" i="3"/>
  <c r="P117" i="3"/>
  <c r="P118" i="3"/>
  <c r="P119" i="3"/>
  <c r="P120" i="3"/>
  <c r="P121" i="3"/>
  <c r="P122" i="3"/>
  <c r="P123" i="3"/>
  <c r="P124" i="3"/>
  <c r="P125" i="3"/>
  <c r="P126" i="3"/>
  <c r="P127" i="3"/>
  <c r="P128" i="3"/>
  <c r="P129" i="3"/>
  <c r="P130" i="3"/>
  <c r="P131" i="3"/>
  <c r="P132" i="3"/>
  <c r="P133" i="3"/>
  <c r="P134" i="3"/>
  <c r="P135" i="3"/>
  <c r="P136" i="3"/>
  <c r="P137" i="3"/>
  <c r="P138" i="3"/>
  <c r="P139" i="3"/>
  <c r="P140" i="3"/>
  <c r="P141" i="3"/>
  <c r="P142" i="3"/>
  <c r="P143" i="3"/>
  <c r="P144" i="3"/>
  <c r="P145" i="3"/>
  <c r="P146" i="3"/>
  <c r="P147" i="3"/>
  <c r="P148" i="3"/>
  <c r="P149" i="3"/>
  <c r="P150" i="3"/>
  <c r="P151" i="3"/>
  <c r="P152" i="3"/>
  <c r="P153" i="3"/>
  <c r="P154" i="3"/>
  <c r="P155" i="3"/>
  <c r="P156" i="3"/>
  <c r="P157" i="3"/>
  <c r="P158" i="3"/>
  <c r="P159" i="3"/>
  <c r="P160" i="3"/>
  <c r="P161" i="3"/>
  <c r="P162" i="3"/>
  <c r="P163" i="3"/>
  <c r="P164" i="3"/>
  <c r="P165" i="3"/>
  <c r="P166" i="3"/>
  <c r="P167" i="3"/>
  <c r="P168" i="3"/>
  <c r="P169" i="3"/>
  <c r="P170" i="3"/>
  <c r="P171" i="3"/>
  <c r="P15" i="3"/>
  <c r="P14" i="3"/>
  <c r="D15" i="3" l="1"/>
  <c r="D16" i="3"/>
  <c r="D17" i="3"/>
  <c r="D18" i="3"/>
  <c r="D19" i="3"/>
  <c r="D20" i="3"/>
  <c r="D21" i="3"/>
  <c r="D22" i="3"/>
  <c r="D23" i="3"/>
  <c r="D24" i="3"/>
  <c r="D25" i="3"/>
  <c r="D26" i="3"/>
  <c r="D27" i="3"/>
  <c r="D28" i="3"/>
  <c r="D29" i="3"/>
  <c r="D30" i="3"/>
  <c r="D31" i="3"/>
  <c r="D32" i="3"/>
  <c r="D33" i="3"/>
  <c r="D34" i="3"/>
  <c r="D35" i="3"/>
  <c r="D36" i="3"/>
  <c r="D37" i="3"/>
  <c r="D38" i="3"/>
  <c r="D39" i="3"/>
  <c r="D40" i="3"/>
  <c r="D41" i="3"/>
  <c r="D42" i="3"/>
  <c r="D43" i="3"/>
  <c r="D44" i="3"/>
  <c r="D45" i="3"/>
  <c r="D46" i="3"/>
  <c r="D47" i="3"/>
  <c r="D48" i="3"/>
  <c r="D49" i="3"/>
  <c r="D50" i="3"/>
  <c r="D51" i="3"/>
  <c r="D52" i="3"/>
  <c r="D53" i="3"/>
  <c r="D54" i="3"/>
  <c r="D55" i="3"/>
  <c r="D56" i="3"/>
  <c r="D57" i="3"/>
  <c r="D58" i="3"/>
  <c r="D59" i="3"/>
  <c r="D60" i="3"/>
  <c r="D61" i="3"/>
  <c r="D62" i="3"/>
  <c r="D63" i="3"/>
  <c r="D64" i="3"/>
  <c r="D65" i="3"/>
  <c r="D66" i="3"/>
  <c r="D67" i="3"/>
  <c r="D68" i="3"/>
  <c r="D69" i="3"/>
  <c r="D70" i="3"/>
  <c r="D71" i="3"/>
  <c r="D72" i="3"/>
  <c r="D73" i="3"/>
  <c r="D74" i="3"/>
  <c r="D75" i="3"/>
  <c r="D76" i="3"/>
  <c r="D77" i="3"/>
  <c r="D78" i="3"/>
  <c r="D79" i="3"/>
  <c r="D80" i="3"/>
  <c r="D81" i="3"/>
  <c r="D82" i="3"/>
  <c r="D83" i="3"/>
  <c r="D84" i="3"/>
  <c r="D85" i="3"/>
  <c r="D86" i="3"/>
  <c r="D87" i="3"/>
  <c r="D88" i="3"/>
  <c r="D89" i="3"/>
  <c r="D90" i="3"/>
  <c r="D91" i="3"/>
  <c r="D92" i="3"/>
  <c r="D93" i="3"/>
  <c r="D94" i="3"/>
  <c r="D95" i="3"/>
  <c r="D96" i="3"/>
  <c r="D97" i="3"/>
  <c r="D98" i="3"/>
  <c r="D99" i="3"/>
  <c r="D100" i="3"/>
  <c r="D101" i="3"/>
  <c r="D102" i="3"/>
  <c r="D103" i="3"/>
  <c r="D104" i="3"/>
  <c r="D105" i="3"/>
  <c r="D106" i="3"/>
  <c r="D107" i="3"/>
  <c r="D108" i="3"/>
  <c r="D109" i="3"/>
  <c r="D110" i="3"/>
  <c r="D111" i="3"/>
  <c r="D112" i="3"/>
  <c r="D113" i="3"/>
  <c r="D114" i="3"/>
  <c r="D115" i="3"/>
  <c r="D116" i="3"/>
  <c r="D117" i="3"/>
  <c r="D118" i="3"/>
  <c r="D119" i="3"/>
  <c r="D120" i="3"/>
  <c r="D121" i="3"/>
  <c r="D122" i="3"/>
  <c r="D123" i="3"/>
  <c r="D124" i="3"/>
  <c r="D125" i="3"/>
  <c r="D126" i="3"/>
  <c r="D127" i="3"/>
  <c r="D128" i="3"/>
  <c r="D129" i="3"/>
  <c r="D130" i="3"/>
  <c r="D131" i="3"/>
  <c r="D132" i="3"/>
  <c r="D133" i="3"/>
  <c r="D134" i="3"/>
  <c r="D135" i="3"/>
  <c r="D136" i="3"/>
  <c r="D137" i="3"/>
  <c r="D138" i="3"/>
  <c r="D139" i="3"/>
  <c r="D140" i="3"/>
  <c r="D141" i="3"/>
  <c r="D142" i="3"/>
  <c r="D143" i="3"/>
  <c r="D144" i="3"/>
  <c r="D145" i="3"/>
  <c r="D146" i="3"/>
  <c r="D147" i="3"/>
  <c r="D148" i="3"/>
  <c r="D149" i="3"/>
  <c r="D150" i="3"/>
  <c r="D151" i="3"/>
  <c r="D152" i="3"/>
  <c r="D153" i="3"/>
  <c r="D154" i="3"/>
  <c r="D155" i="3"/>
  <c r="D156" i="3"/>
  <c r="D157" i="3"/>
  <c r="D158" i="3"/>
  <c r="D159" i="3"/>
  <c r="D160" i="3"/>
  <c r="D161" i="3"/>
  <c r="D162" i="3"/>
  <c r="D163" i="3"/>
  <c r="D164" i="3"/>
  <c r="D165" i="3"/>
  <c r="D166" i="3"/>
  <c r="D167" i="3"/>
  <c r="D168" i="3"/>
  <c r="D169" i="3"/>
  <c r="D170" i="3"/>
  <c r="D171" i="3"/>
  <c r="D14" i="3"/>
  <c r="C15" i="3"/>
  <c r="C16" i="3"/>
  <c r="C17" i="3"/>
  <c r="C18" i="3"/>
  <c r="C19" i="3"/>
  <c r="C20" i="3"/>
  <c r="C21" i="3"/>
  <c r="C22" i="3"/>
  <c r="C23" i="3"/>
  <c r="C24" i="3"/>
  <c r="C25" i="3"/>
  <c r="C26" i="3"/>
  <c r="C27" i="3"/>
  <c r="C28" i="3"/>
  <c r="C29" i="3"/>
  <c r="C30" i="3"/>
  <c r="C31" i="3"/>
  <c r="C32" i="3"/>
  <c r="C33" i="3"/>
  <c r="C34" i="3"/>
  <c r="C35" i="3"/>
  <c r="C36" i="3"/>
  <c r="C37" i="3"/>
  <c r="C38" i="3"/>
  <c r="C39" i="3"/>
  <c r="C40" i="3"/>
  <c r="C41" i="3"/>
  <c r="C42" i="3"/>
  <c r="C43" i="3"/>
  <c r="C44" i="3"/>
  <c r="C45" i="3"/>
  <c r="C46" i="3"/>
  <c r="C47" i="3"/>
  <c r="C48" i="3"/>
  <c r="C49" i="3"/>
  <c r="C50" i="3"/>
  <c r="C51" i="3"/>
  <c r="C52" i="3"/>
  <c r="C53" i="3"/>
  <c r="C54" i="3"/>
  <c r="C55" i="3"/>
  <c r="C56" i="3"/>
  <c r="C57" i="3"/>
  <c r="C58" i="3"/>
  <c r="C59" i="3"/>
  <c r="C60" i="3"/>
  <c r="C61" i="3"/>
  <c r="C62" i="3"/>
  <c r="C63" i="3"/>
  <c r="C64" i="3"/>
  <c r="C65" i="3"/>
  <c r="C66" i="3"/>
  <c r="C67" i="3"/>
  <c r="C68" i="3"/>
  <c r="C69" i="3"/>
  <c r="C70" i="3"/>
  <c r="C71" i="3"/>
  <c r="C72" i="3"/>
  <c r="C73" i="3"/>
  <c r="C74" i="3"/>
  <c r="C75" i="3"/>
  <c r="C76" i="3"/>
  <c r="C77" i="3"/>
  <c r="C78" i="3"/>
  <c r="C79" i="3"/>
  <c r="C80" i="3"/>
  <c r="C81" i="3"/>
  <c r="C82" i="3"/>
  <c r="C83" i="3"/>
  <c r="C84" i="3"/>
  <c r="C85" i="3"/>
  <c r="C86" i="3"/>
  <c r="C87" i="3"/>
  <c r="C88" i="3"/>
  <c r="C89" i="3"/>
  <c r="C90" i="3"/>
  <c r="C91" i="3"/>
  <c r="C92" i="3"/>
  <c r="C93" i="3"/>
  <c r="C94" i="3"/>
  <c r="C95" i="3"/>
  <c r="C96" i="3"/>
  <c r="C97" i="3"/>
  <c r="C98" i="3"/>
  <c r="C99" i="3"/>
  <c r="C100" i="3"/>
  <c r="C101" i="3"/>
  <c r="C102" i="3"/>
  <c r="C103" i="3"/>
  <c r="C104" i="3"/>
  <c r="C105" i="3"/>
  <c r="C106" i="3"/>
  <c r="C107" i="3"/>
  <c r="C108" i="3"/>
  <c r="C109" i="3"/>
  <c r="C110" i="3"/>
  <c r="C111" i="3"/>
  <c r="C112" i="3"/>
  <c r="C113" i="3"/>
  <c r="C114" i="3"/>
  <c r="C115" i="3"/>
  <c r="C116" i="3"/>
  <c r="C117" i="3"/>
  <c r="C118" i="3"/>
  <c r="C119" i="3"/>
  <c r="C120" i="3"/>
  <c r="C121" i="3"/>
  <c r="C122" i="3"/>
  <c r="C123" i="3"/>
  <c r="C124" i="3"/>
  <c r="C125" i="3"/>
  <c r="C126" i="3"/>
  <c r="C127" i="3"/>
  <c r="C128" i="3"/>
  <c r="C129" i="3"/>
  <c r="C130" i="3"/>
  <c r="C131" i="3"/>
  <c r="C132" i="3"/>
  <c r="C133" i="3"/>
  <c r="C134" i="3"/>
  <c r="C135" i="3"/>
  <c r="C136" i="3"/>
  <c r="C137" i="3"/>
  <c r="C138" i="3"/>
  <c r="C139" i="3"/>
  <c r="C140" i="3"/>
  <c r="C141" i="3"/>
  <c r="C142" i="3"/>
  <c r="C143" i="3"/>
  <c r="C144" i="3"/>
  <c r="C145" i="3"/>
  <c r="C146" i="3"/>
  <c r="C147" i="3"/>
  <c r="C148" i="3"/>
  <c r="C149" i="3"/>
  <c r="C150" i="3"/>
  <c r="C151" i="3"/>
  <c r="C152" i="3"/>
  <c r="C153" i="3"/>
  <c r="C154" i="3"/>
  <c r="C155" i="3"/>
  <c r="C156" i="3"/>
  <c r="C157" i="3"/>
  <c r="C158" i="3"/>
  <c r="C159" i="3"/>
  <c r="C160" i="3"/>
  <c r="C161" i="3"/>
  <c r="C162" i="3"/>
  <c r="C163" i="3"/>
  <c r="C164" i="3"/>
  <c r="C165" i="3"/>
  <c r="C166" i="3"/>
  <c r="C167" i="3"/>
  <c r="C168" i="3"/>
  <c r="C169" i="3"/>
  <c r="C170" i="3"/>
  <c r="C171" i="3"/>
  <c r="C14" i="3"/>
  <c r="B19" i="3"/>
  <c r="B20" i="3"/>
  <c r="B21" i="3"/>
  <c r="B22" i="3"/>
  <c r="B23" i="3"/>
  <c r="B24" i="3"/>
  <c r="B25" i="3"/>
  <c r="B26" i="3"/>
  <c r="B27" i="3"/>
  <c r="B28" i="3"/>
  <c r="B29" i="3"/>
  <c r="B30" i="3"/>
  <c r="B31" i="3"/>
  <c r="B32" i="3"/>
  <c r="B33" i="3"/>
  <c r="B34" i="3"/>
  <c r="B35" i="3"/>
  <c r="B36" i="3"/>
  <c r="B37" i="3"/>
  <c r="B38" i="3"/>
  <c r="B39" i="3"/>
  <c r="B40" i="3"/>
  <c r="B41" i="3"/>
  <c r="B42" i="3"/>
  <c r="B43" i="3"/>
  <c r="B44" i="3"/>
  <c r="B45" i="3"/>
  <c r="B46" i="3"/>
  <c r="B47" i="3"/>
  <c r="B48" i="3"/>
  <c r="B49" i="3"/>
  <c r="B50" i="3"/>
  <c r="B51" i="3"/>
  <c r="B52" i="3"/>
  <c r="B53" i="3"/>
  <c r="B54" i="3"/>
  <c r="B55" i="3"/>
  <c r="B56" i="3"/>
  <c r="B57" i="3"/>
  <c r="B58" i="3"/>
  <c r="B59" i="3"/>
  <c r="B60" i="3"/>
  <c r="B61" i="3"/>
  <c r="B62" i="3"/>
  <c r="B63" i="3"/>
  <c r="B64" i="3"/>
  <c r="B65" i="3"/>
  <c r="B66" i="3"/>
  <c r="B67" i="3"/>
  <c r="B68" i="3"/>
  <c r="B69" i="3"/>
  <c r="B70" i="3"/>
  <c r="B71" i="3"/>
  <c r="B72" i="3"/>
  <c r="B73" i="3"/>
  <c r="B74" i="3"/>
  <c r="B75" i="3"/>
  <c r="B76" i="3"/>
  <c r="B77" i="3"/>
  <c r="B78" i="3"/>
  <c r="B79" i="3"/>
  <c r="B80" i="3"/>
  <c r="B81" i="3"/>
  <c r="B82" i="3"/>
  <c r="B83" i="3"/>
  <c r="B84" i="3"/>
  <c r="B85" i="3"/>
  <c r="B86" i="3"/>
  <c r="B87" i="3"/>
  <c r="B88" i="3"/>
  <c r="B89" i="3"/>
  <c r="B90" i="3"/>
  <c r="B91" i="3"/>
  <c r="B92" i="3"/>
  <c r="B93" i="3"/>
  <c r="B94" i="3"/>
  <c r="B95" i="3"/>
  <c r="B96" i="3"/>
  <c r="B97" i="3"/>
  <c r="B98" i="3"/>
  <c r="B99" i="3"/>
  <c r="B100" i="3"/>
  <c r="B101" i="3"/>
  <c r="B102" i="3"/>
  <c r="B103" i="3"/>
  <c r="B104" i="3"/>
  <c r="B105" i="3"/>
  <c r="B106" i="3"/>
  <c r="B107" i="3"/>
  <c r="B108" i="3"/>
  <c r="B109" i="3"/>
  <c r="B110" i="3"/>
  <c r="B111" i="3"/>
  <c r="B112" i="3"/>
  <c r="B113" i="3"/>
  <c r="B114" i="3"/>
  <c r="B115" i="3"/>
  <c r="B116" i="3"/>
  <c r="B117" i="3"/>
  <c r="B118" i="3"/>
  <c r="B119" i="3"/>
  <c r="B120" i="3"/>
  <c r="B121" i="3"/>
  <c r="B122" i="3"/>
  <c r="B123" i="3"/>
  <c r="B124" i="3"/>
  <c r="B125" i="3"/>
  <c r="B126" i="3"/>
  <c r="B127" i="3"/>
  <c r="B128" i="3"/>
  <c r="B129" i="3"/>
  <c r="B130" i="3"/>
  <c r="B131" i="3"/>
  <c r="B132" i="3"/>
  <c r="B133" i="3"/>
  <c r="B134" i="3"/>
  <c r="B135" i="3"/>
  <c r="B136" i="3"/>
  <c r="B137" i="3"/>
  <c r="B138" i="3"/>
  <c r="B139" i="3"/>
  <c r="B140" i="3"/>
  <c r="B141" i="3"/>
  <c r="B142" i="3"/>
  <c r="B143" i="3"/>
  <c r="B144" i="3"/>
  <c r="B145" i="3"/>
  <c r="B146" i="3"/>
  <c r="B147" i="3"/>
  <c r="B148" i="3"/>
  <c r="B149" i="3"/>
  <c r="B150" i="3"/>
  <c r="B151" i="3"/>
  <c r="B152" i="3"/>
  <c r="B153" i="3"/>
  <c r="B154" i="3"/>
  <c r="B155" i="3"/>
  <c r="B156" i="3"/>
  <c r="B157" i="3"/>
  <c r="B158" i="3"/>
  <c r="B159" i="3"/>
  <c r="B160" i="3"/>
  <c r="B161" i="3"/>
  <c r="B162" i="3"/>
  <c r="B163" i="3"/>
  <c r="B164" i="3"/>
  <c r="B165" i="3"/>
  <c r="B166" i="3"/>
  <c r="B167" i="3"/>
  <c r="B168" i="3"/>
  <c r="B169" i="3"/>
  <c r="B170" i="3"/>
  <c r="B171" i="3"/>
  <c r="B14" i="3"/>
  <c r="AG130" i="3" l="1"/>
  <c r="AG132" i="3"/>
  <c r="AG134" i="3"/>
  <c r="AG136" i="3"/>
  <c r="AG138" i="3"/>
  <c r="AG140" i="3"/>
  <c r="AG142" i="3"/>
  <c r="AG144" i="3"/>
  <c r="AG146" i="3"/>
  <c r="AG148" i="3"/>
  <c r="AG150" i="3"/>
  <c r="AG152" i="3"/>
  <c r="AG154" i="3"/>
  <c r="AG156" i="3"/>
  <c r="AG158" i="3"/>
  <c r="AG160" i="3"/>
  <c r="AG162" i="3"/>
  <c r="AG164" i="3"/>
  <c r="AG166" i="3"/>
  <c r="AG168" i="3"/>
  <c r="AG170" i="3"/>
  <c r="AG19" i="3"/>
  <c r="AG21" i="3"/>
  <c r="AG23" i="3"/>
  <c r="AG25" i="3"/>
  <c r="AG27" i="3"/>
  <c r="AG29" i="3"/>
  <c r="AG31" i="3"/>
  <c r="AG35" i="3"/>
  <c r="AG37" i="3"/>
  <c r="AG39" i="3"/>
  <c r="AG41" i="3"/>
  <c r="AG43" i="3"/>
  <c r="AG45" i="3"/>
  <c r="AG47" i="3"/>
  <c r="AG49" i="3"/>
  <c r="AG51" i="3"/>
  <c r="AG53" i="3"/>
  <c r="AG55" i="3"/>
  <c r="AG57" i="3"/>
  <c r="AG59" i="3"/>
  <c r="AG61" i="3"/>
  <c r="AG63" i="3"/>
  <c r="AG65" i="3"/>
  <c r="AG67" i="3"/>
  <c r="AG69" i="3"/>
  <c r="AG71" i="3"/>
  <c r="AG73" i="3"/>
  <c r="AG75" i="3"/>
  <c r="AG77" i="3"/>
  <c r="AG79" i="3"/>
  <c r="AG81" i="3"/>
  <c r="AG83" i="3"/>
  <c r="AG85" i="3"/>
  <c r="AG87" i="3"/>
  <c r="AG89" i="3"/>
  <c r="AG91" i="3"/>
  <c r="AG93" i="3"/>
  <c r="AG95" i="3"/>
  <c r="AG97" i="3"/>
  <c r="AG99" i="3"/>
  <c r="AG101" i="3"/>
  <c r="AG103" i="3"/>
  <c r="AG105" i="3"/>
  <c r="AG107" i="3"/>
  <c r="AG109" i="3"/>
  <c r="AG111" i="3"/>
  <c r="AG113" i="3"/>
  <c r="AG115" i="3"/>
  <c r="AG129" i="3"/>
  <c r="AG131" i="3"/>
  <c r="AG133" i="3"/>
  <c r="AG135" i="3"/>
  <c r="AG137" i="3"/>
  <c r="AG139" i="3"/>
  <c r="AG141" i="3"/>
  <c r="AG143" i="3"/>
  <c r="AG145" i="3"/>
  <c r="AG147" i="3"/>
  <c r="AG149" i="3"/>
  <c r="AG151" i="3"/>
  <c r="AG153" i="3"/>
  <c r="AG155" i="3"/>
  <c r="AG157" i="3"/>
  <c r="AG159" i="3"/>
  <c r="AG161" i="3"/>
  <c r="AG163" i="3"/>
  <c r="AG165" i="3"/>
  <c r="AG167" i="3"/>
  <c r="AG169" i="3"/>
  <c r="AG171" i="3"/>
  <c r="AG17" i="3"/>
  <c r="AG33" i="3"/>
  <c r="Z12" i="3"/>
  <c r="X12" i="3"/>
  <c r="V12" i="3"/>
  <c r="T12" i="3"/>
  <c r="Q12" i="3"/>
  <c r="N12" i="3"/>
  <c r="K12" i="3"/>
  <c r="H12" i="3"/>
  <c r="AD13" i="3"/>
  <c r="AG15" i="3" l="1"/>
  <c r="AF18" i="3"/>
  <c r="AG16" i="3"/>
  <c r="AG18" i="3"/>
  <c r="AG20" i="3"/>
  <c r="AG22" i="3"/>
  <c r="AG24" i="3"/>
  <c r="AG26" i="3"/>
  <c r="AG28" i="3"/>
  <c r="AG30" i="3"/>
  <c r="AG32" i="3"/>
  <c r="AG34" i="3"/>
  <c r="AG36" i="3"/>
  <c r="AG38" i="3"/>
  <c r="AG40" i="3"/>
  <c r="AG42" i="3"/>
  <c r="AG44" i="3"/>
  <c r="AG46" i="3"/>
  <c r="AG48" i="3"/>
  <c r="AG50" i="3"/>
  <c r="AG52" i="3"/>
  <c r="AG54" i="3"/>
  <c r="AG56" i="3"/>
  <c r="AG58" i="3"/>
  <c r="AG60" i="3"/>
  <c r="AG62" i="3"/>
  <c r="AG64" i="3"/>
  <c r="AG66" i="3"/>
  <c r="AG68" i="3"/>
  <c r="AG70" i="3"/>
  <c r="AG72" i="3"/>
  <c r="AG74" i="3"/>
  <c r="AG76" i="3"/>
  <c r="AG78" i="3"/>
  <c r="AG80" i="3"/>
  <c r="AG82" i="3"/>
  <c r="AG84" i="3"/>
  <c r="AG86" i="3"/>
  <c r="AG88" i="3"/>
  <c r="AG90" i="3"/>
  <c r="AG92" i="3"/>
  <c r="AG94" i="3"/>
  <c r="AG96" i="3"/>
  <c r="AG98" i="3"/>
  <c r="AG100" i="3"/>
  <c r="AG102" i="3"/>
  <c r="AG104" i="3"/>
  <c r="AG106" i="3"/>
  <c r="AG108" i="3"/>
  <c r="AG110" i="3"/>
  <c r="AG112" i="3"/>
  <c r="AG114" i="3"/>
  <c r="AG116" i="3"/>
  <c r="AG117" i="3"/>
  <c r="AG118" i="3"/>
  <c r="AG119" i="3"/>
  <c r="AG120" i="3"/>
  <c r="AG121" i="3"/>
  <c r="AG122" i="3"/>
  <c r="AG123" i="3"/>
  <c r="AG124" i="3"/>
  <c r="AG125" i="3"/>
  <c r="AG126" i="3"/>
  <c r="AG127" i="3"/>
  <c r="AG128" i="3"/>
  <c r="AF157" i="3" l="1"/>
  <c r="AF84" i="3"/>
  <c r="AF141" i="3"/>
  <c r="AF116" i="3"/>
  <c r="AF52" i="3"/>
  <c r="AF165" i="3"/>
  <c r="AF149" i="3"/>
  <c r="AF133" i="3"/>
  <c r="AF124" i="3"/>
  <c r="AF100" i="3"/>
  <c r="AF68" i="3"/>
  <c r="AF36" i="3"/>
  <c r="AF169" i="3"/>
  <c r="AF161" i="3"/>
  <c r="AF153" i="3"/>
  <c r="AF145" i="3"/>
  <c r="AF137" i="3"/>
  <c r="AF129" i="3"/>
  <c r="AF128" i="3"/>
  <c r="AF120" i="3"/>
  <c r="AF108" i="3"/>
  <c r="AF92" i="3"/>
  <c r="AF76" i="3"/>
  <c r="AF60" i="3"/>
  <c r="AF44" i="3"/>
  <c r="AF28" i="3"/>
  <c r="AF171" i="3"/>
  <c r="AF167" i="3"/>
  <c r="AF163" i="3"/>
  <c r="AF159" i="3"/>
  <c r="AF155" i="3"/>
  <c r="AF151" i="3"/>
  <c r="AF147" i="3"/>
  <c r="AF143" i="3"/>
  <c r="AF139" i="3"/>
  <c r="AF135" i="3"/>
  <c r="AF131" i="3"/>
  <c r="AF126" i="3"/>
  <c r="AF122" i="3"/>
  <c r="AF118" i="3"/>
  <c r="AF117" i="3"/>
  <c r="AF115" i="3"/>
  <c r="AF113" i="3"/>
  <c r="AF111" i="3"/>
  <c r="AF109" i="3"/>
  <c r="AF107" i="3"/>
  <c r="AF105" i="3"/>
  <c r="AF103" i="3"/>
  <c r="AF101" i="3"/>
  <c r="AF99" i="3"/>
  <c r="AF97" i="3"/>
  <c r="AF95" i="3"/>
  <c r="AF93" i="3"/>
  <c r="AF91" i="3"/>
  <c r="AF89" i="3"/>
  <c r="AF87" i="3"/>
  <c r="AF85" i="3"/>
  <c r="AF83" i="3"/>
  <c r="AF81" i="3"/>
  <c r="AF79" i="3"/>
  <c r="AF77" i="3"/>
  <c r="AF75" i="3"/>
  <c r="AF73" i="3"/>
  <c r="AF71" i="3"/>
  <c r="AF69" i="3"/>
  <c r="AF67" i="3"/>
  <c r="AF65" i="3"/>
  <c r="AF63" i="3"/>
  <c r="AF61" i="3"/>
  <c r="AF59" i="3"/>
  <c r="AF57" i="3"/>
  <c r="AF55" i="3"/>
  <c r="AF53" i="3"/>
  <c r="AF51" i="3"/>
  <c r="AF49" i="3"/>
  <c r="AF47" i="3"/>
  <c r="AF45" i="3"/>
  <c r="AF43" i="3"/>
  <c r="AF41" i="3"/>
  <c r="AF39" i="3"/>
  <c r="AF37" i="3"/>
  <c r="AF35" i="3"/>
  <c r="AF33" i="3"/>
  <c r="AF31" i="3"/>
  <c r="AF29" i="3"/>
  <c r="AF27" i="3"/>
  <c r="AF25" i="3"/>
  <c r="AF23" i="3"/>
  <c r="AF21" i="3"/>
  <c r="AF19" i="3"/>
  <c r="AF17" i="3"/>
  <c r="AF15" i="3"/>
  <c r="AF112" i="3"/>
  <c r="AF104" i="3"/>
  <c r="AF96" i="3"/>
  <c r="AF88" i="3"/>
  <c r="AF80" i="3"/>
  <c r="AF72" i="3"/>
  <c r="AF64" i="3"/>
  <c r="AF56" i="3"/>
  <c r="AF48" i="3"/>
  <c r="AF40" i="3"/>
  <c r="AF32" i="3"/>
  <c r="AF22" i="3"/>
  <c r="AF26" i="3"/>
  <c r="AF14" i="3"/>
  <c r="AF170" i="3"/>
  <c r="AF168" i="3"/>
  <c r="AF166" i="3"/>
  <c r="AF164" i="3"/>
  <c r="AF162" i="3"/>
  <c r="AF160" i="3"/>
  <c r="AF158" i="3"/>
  <c r="AF156" i="3"/>
  <c r="AF154" i="3"/>
  <c r="AF152" i="3"/>
  <c r="AF150" i="3"/>
  <c r="AF148" i="3"/>
  <c r="AF146" i="3"/>
  <c r="AF144" i="3"/>
  <c r="AF142" i="3"/>
  <c r="AF140" i="3"/>
  <c r="AF138" i="3"/>
  <c r="AF136" i="3"/>
  <c r="AF134" i="3"/>
  <c r="AF132" i="3"/>
  <c r="AF130" i="3"/>
  <c r="AF127" i="3"/>
  <c r="AF125" i="3"/>
  <c r="AF123" i="3"/>
  <c r="AF121" i="3"/>
  <c r="AF119" i="3"/>
  <c r="AG14" i="3"/>
  <c r="AF114" i="3"/>
  <c r="AF110" i="3"/>
  <c r="AF106" i="3"/>
  <c r="AF102" i="3"/>
  <c r="AF98" i="3"/>
  <c r="AF94" i="3"/>
  <c r="AF90" i="3"/>
  <c r="AF86" i="3"/>
  <c r="AF82" i="3"/>
  <c r="AF78" i="3"/>
  <c r="AF74" i="3"/>
  <c r="AF70" i="3"/>
  <c r="AF66" i="3"/>
  <c r="AF62" i="3"/>
  <c r="AF58" i="3"/>
  <c r="AF54" i="3"/>
  <c r="AF50" i="3"/>
  <c r="AF46" i="3"/>
  <c r="AF42" i="3"/>
  <c r="AF38" i="3"/>
  <c r="AF34" i="3"/>
  <c r="AF30" i="3"/>
  <c r="AF24" i="3"/>
  <c r="AF20" i="3"/>
  <c r="AF16" i="3"/>
  <c r="B12" i="8" l="1"/>
  <c r="E12" i="8"/>
  <c r="H11" i="8"/>
  <c r="D11" i="8"/>
  <c r="F11" i="2"/>
  <c r="G7" i="8" s="1"/>
  <c r="D11" i="2"/>
  <c r="D7" i="8" s="1"/>
  <c r="A15" i="2"/>
  <c r="A16" i="2"/>
  <c r="G35" i="8"/>
  <c r="A17" i="2"/>
  <c r="A16" i="3" s="1"/>
  <c r="A18" i="2"/>
  <c r="A19" i="2"/>
  <c r="A20" i="2"/>
  <c r="A21" i="2"/>
  <c r="A22" i="2"/>
  <c r="A23" i="2"/>
  <c r="A24" i="2"/>
  <c r="A25" i="2"/>
  <c r="A26" i="2"/>
  <c r="A27" i="2"/>
  <c r="A28" i="2"/>
  <c r="A29" i="2"/>
  <c r="A30" i="2"/>
  <c r="A31" i="2"/>
  <c r="A32" i="2"/>
  <c r="A33" i="2"/>
  <c r="A34" i="2"/>
  <c r="A35" i="2"/>
  <c r="A36" i="2"/>
  <c r="A37" i="2"/>
  <c r="A38" i="2"/>
  <c r="A39" i="2"/>
  <c r="A40" i="2"/>
  <c r="A41" i="2"/>
  <c r="A42" i="2"/>
  <c r="A43" i="2"/>
  <c r="A44" i="2"/>
  <c r="A45" i="2"/>
  <c r="A46" i="2"/>
  <c r="A47" i="2"/>
  <c r="A48" i="2"/>
  <c r="A49" i="2"/>
  <c r="A50" i="2"/>
  <c r="A51" i="2"/>
  <c r="A52" i="2"/>
  <c r="A53" i="2"/>
  <c r="A54" i="2"/>
  <c r="A55" i="2"/>
  <c r="A56" i="2"/>
  <c r="A57" i="2"/>
  <c r="A58" i="2"/>
  <c r="A59" i="2"/>
  <c r="A60" i="2"/>
  <c r="A61" i="2"/>
  <c r="A62" i="2"/>
  <c r="A63" i="2"/>
  <c r="A64" i="2"/>
  <c r="A65" i="2"/>
  <c r="A66" i="2"/>
  <c r="A67" i="2"/>
  <c r="A68" i="2"/>
  <c r="A69" i="2"/>
  <c r="A70" i="2"/>
  <c r="A71" i="2"/>
  <c r="A72" i="2"/>
  <c r="A73" i="2"/>
  <c r="A74" i="2"/>
  <c r="A75" i="2"/>
  <c r="A76" i="2"/>
  <c r="A77" i="2"/>
  <c r="A78" i="2"/>
  <c r="A79" i="2"/>
  <c r="A80" i="2"/>
  <c r="A81" i="2"/>
  <c r="A82" i="2"/>
  <c r="A83" i="2"/>
  <c r="A84" i="2"/>
  <c r="A85" i="2"/>
  <c r="A86" i="2"/>
  <c r="A87" i="2"/>
  <c r="A88" i="2"/>
  <c r="A89" i="2"/>
  <c r="A90" i="2"/>
  <c r="A91" i="2"/>
  <c r="A92" i="2"/>
  <c r="A93" i="2"/>
  <c r="A94" i="2"/>
  <c r="A95" i="2"/>
  <c r="A96" i="2"/>
  <c r="A97" i="2"/>
  <c r="A98" i="2"/>
  <c r="A99" i="2"/>
  <c r="A100" i="2"/>
  <c r="A101" i="2"/>
  <c r="A102" i="2"/>
  <c r="A103" i="2"/>
  <c r="A104" i="2"/>
  <c r="A105" i="2"/>
  <c r="A106" i="2"/>
  <c r="A107" i="2"/>
  <c r="A108" i="2"/>
  <c r="A109" i="2"/>
  <c r="A110" i="2"/>
  <c r="A111" i="2"/>
  <c r="A112" i="2"/>
  <c r="A113" i="2"/>
  <c r="A114" i="2"/>
  <c r="A115" i="2"/>
  <c r="A116" i="2"/>
  <c r="A117" i="2"/>
  <c r="A118" i="2"/>
  <c r="A119" i="2"/>
  <c r="A120" i="2"/>
  <c r="A121" i="2"/>
  <c r="A122" i="2"/>
  <c r="A123" i="2"/>
  <c r="A124" i="2"/>
  <c r="A125" i="2"/>
  <c r="A126" i="2"/>
  <c r="A127" i="2"/>
  <c r="A128" i="2"/>
  <c r="A129" i="2"/>
  <c r="A130" i="2"/>
  <c r="A131" i="2"/>
  <c r="A132" i="2"/>
  <c r="A133" i="2"/>
  <c r="A134" i="2"/>
  <c r="A135" i="2"/>
  <c r="A136" i="2"/>
  <c r="A137" i="2"/>
  <c r="A138" i="2"/>
  <c r="A139" i="2"/>
  <c r="A140" i="2"/>
  <c r="A141" i="2"/>
  <c r="A142" i="2"/>
  <c r="A143" i="2"/>
  <c r="A144" i="2"/>
  <c r="A145" i="2"/>
  <c r="A146" i="2"/>
  <c r="A147" i="2"/>
  <c r="A148" i="2"/>
  <c r="A149" i="2"/>
  <c r="A150" i="2"/>
  <c r="A151" i="2"/>
  <c r="A152" i="2"/>
  <c r="A153" i="2"/>
  <c r="A154" i="2"/>
  <c r="A155" i="2"/>
  <c r="A156" i="2"/>
  <c r="A157" i="2"/>
  <c r="A158" i="2"/>
  <c r="A159" i="2"/>
  <c r="A160" i="2"/>
  <c r="A161" i="2"/>
  <c r="A162" i="2"/>
  <c r="A163" i="2"/>
  <c r="A164" i="2"/>
  <c r="A165" i="2"/>
  <c r="R7" i="3" l="1"/>
  <c r="W7" i="3"/>
  <c r="C36" i="8"/>
  <c r="G34" i="8"/>
  <c r="E10" i="2"/>
  <c r="B7" i="8"/>
  <c r="E36" i="8" s="1"/>
  <c r="L7" i="3" l="1"/>
</calcChain>
</file>

<file path=xl/sharedStrings.xml><?xml version="1.0" encoding="utf-8"?>
<sst xmlns="http://schemas.openxmlformats.org/spreadsheetml/2006/main" count="1110" uniqueCount="252">
  <si>
    <t>PRENOMS</t>
  </si>
  <si>
    <t>NOM</t>
  </si>
  <si>
    <t>M</t>
  </si>
  <si>
    <t>F</t>
  </si>
  <si>
    <t>Prénoms</t>
  </si>
  <si>
    <t>Nom</t>
  </si>
  <si>
    <t>République du  Sénégal</t>
  </si>
  <si>
    <t>Un Peuple-Un But-Une Foi</t>
  </si>
  <si>
    <t xml:space="preserve"> I.A de</t>
  </si>
  <si>
    <t>I.E.F de</t>
  </si>
  <si>
    <t>Ecole Elémentaire de</t>
  </si>
  <si>
    <t>Le Directeur</t>
  </si>
  <si>
    <t>Rufisque</t>
  </si>
  <si>
    <t>Guédiawaye</t>
  </si>
  <si>
    <t>Mle</t>
  </si>
  <si>
    <t>DOMAINES</t>
  </si>
  <si>
    <t>NOTES</t>
  </si>
  <si>
    <t>Education Artistique</t>
  </si>
  <si>
    <t>Récitation / Chant</t>
  </si>
  <si>
    <t>Arabe</t>
  </si>
  <si>
    <t>TOTAL:</t>
  </si>
  <si>
    <t>Moyenne:</t>
  </si>
  <si>
    <t>Rang:</t>
  </si>
  <si>
    <t>ESVS 
Découverte 
du Monde</t>
  </si>
  <si>
    <t>ESVS
 Education au Développement
Durable</t>
  </si>
  <si>
    <t>Mathématique</t>
  </si>
  <si>
    <t>Date de 
Naissance</t>
  </si>
  <si>
    <t>Lieu de
 Naissance</t>
  </si>
  <si>
    <t>Langue et
 Communication</t>
  </si>
  <si>
    <t>LISTE NOMINATIVE</t>
  </si>
  <si>
    <t>RELEVE DE NOTES 1er TRIMESTRE</t>
  </si>
  <si>
    <t>Le Chargé du Cours</t>
  </si>
  <si>
    <t>Les Parents</t>
  </si>
  <si>
    <t>Gen
re</t>
  </si>
  <si>
    <t>Titulaire de la classe</t>
  </si>
  <si>
    <t>OBSERVATIONS</t>
  </si>
  <si>
    <t xml:space="preserve">Total
</t>
  </si>
  <si>
    <t>Trimestres</t>
  </si>
  <si>
    <t>RELEVE DE NOTES 2° TRIMESTRE</t>
  </si>
  <si>
    <t>RELEVE DE NOTES 3° TRIMESTRE</t>
  </si>
  <si>
    <t>Observation</t>
  </si>
  <si>
    <t>Ministère de l'Education Nationale</t>
  </si>
  <si>
    <t xml:space="preserve">Nom: </t>
  </si>
  <si>
    <t xml:space="preserve">Matricule: </t>
  </si>
  <si>
    <t xml:space="preserve">Prénoms: </t>
  </si>
  <si>
    <t xml:space="preserve">Filles: </t>
  </si>
  <si>
    <t xml:space="preserve">Garçons: </t>
  </si>
  <si>
    <t xml:space="preserve">Effectif: </t>
  </si>
  <si>
    <t xml:space="preserve">Cours: </t>
  </si>
  <si>
    <t xml:space="preserve"> Année Scolaire: </t>
  </si>
  <si>
    <t>Prénoms du
 père</t>
  </si>
  <si>
    <t>Prénoms et
 Nom de la mère</t>
  </si>
  <si>
    <t xml:space="preserve">Né(e): </t>
  </si>
  <si>
    <t>Année scolaire:</t>
  </si>
  <si>
    <t>Nom 3</t>
  </si>
  <si>
    <t>Prénom 4</t>
  </si>
  <si>
    <t>Prénom 5</t>
  </si>
  <si>
    <t>Nom 4</t>
  </si>
  <si>
    <t>Nom 5</t>
  </si>
  <si>
    <t>Touba</t>
  </si>
  <si>
    <t>Guédiawayé</t>
  </si>
  <si>
    <t>Thiès</t>
  </si>
  <si>
    <t>à:</t>
  </si>
  <si>
    <t>Abs</t>
  </si>
  <si>
    <t>Rang</t>
  </si>
  <si>
    <t>Ministére de l'Education Nationale</t>
  </si>
  <si>
    <t>Matricule:</t>
  </si>
  <si>
    <t>Grade:</t>
  </si>
  <si>
    <t>Dagana</t>
  </si>
  <si>
    <t>2018/2019</t>
  </si>
  <si>
    <t>le 10/10/2000</t>
  </si>
  <si>
    <t>Rosso</t>
  </si>
  <si>
    <t>Bachir</t>
  </si>
  <si>
    <t>Fatou THIAW</t>
  </si>
  <si>
    <t>le 02/03/1995</t>
  </si>
  <si>
    <t>Amadou</t>
  </si>
  <si>
    <t>Mame Marie SARR</t>
  </si>
  <si>
    <t>/</t>
  </si>
  <si>
    <t>Elèves</t>
  </si>
  <si>
    <t>2019/2020</t>
  </si>
  <si>
    <t>2020/2021</t>
  </si>
  <si>
    <t>2021/2022</t>
  </si>
  <si>
    <t>2022/2023</t>
  </si>
  <si>
    <t>2023/2024</t>
  </si>
  <si>
    <t>2024/2025</t>
  </si>
  <si>
    <t>2025/2026</t>
  </si>
  <si>
    <t>2026/2027</t>
  </si>
  <si>
    <t>2027/2028</t>
  </si>
  <si>
    <t>khady</t>
  </si>
  <si>
    <t>ngom</t>
  </si>
  <si>
    <t>C.E.1 A</t>
  </si>
  <si>
    <t>VE</t>
  </si>
  <si>
    <t>Total</t>
  </si>
  <si>
    <t xml:space="preserve">    Année scolaire:</t>
  </si>
  <si>
    <t>MATRICULE</t>
  </si>
  <si>
    <t>GENRE</t>
  </si>
  <si>
    <t>Décembre</t>
  </si>
  <si>
    <t>Octobre</t>
  </si>
  <si>
    <t>Novembre</t>
  </si>
  <si>
    <t>Janvier</t>
  </si>
  <si>
    <t>Février</t>
  </si>
  <si>
    <t>Mars</t>
  </si>
  <si>
    <t>Avril</t>
  </si>
  <si>
    <t>Mai</t>
  </si>
  <si>
    <t>Juin</t>
  </si>
  <si>
    <t>Juillet</t>
  </si>
  <si>
    <t>cisse</t>
  </si>
  <si>
    <t>coumba</t>
  </si>
  <si>
    <t>2017/2018</t>
  </si>
  <si>
    <t>C.P A</t>
  </si>
  <si>
    <t>Vocabulaire</t>
  </si>
  <si>
    <t xml:space="preserve">Activités Numériques </t>
  </si>
  <si>
    <t>Activités Géométriques</t>
  </si>
  <si>
    <t>Activités de Mesure</t>
  </si>
  <si>
    <t xml:space="preserve"> Résolution de Problémes</t>
  </si>
  <si>
    <t>Géographie</t>
  </si>
  <si>
    <t>RELEVE DE NOTES 1° TRIMESTRE</t>
  </si>
  <si>
    <t>IDENTIFICATION</t>
  </si>
  <si>
    <t>LANGUE ET COMMUNICATION</t>
  </si>
  <si>
    <t>MATHEMATIQUE</t>
  </si>
  <si>
    <t>ESVS: DECOUVERTE DU MONDE</t>
  </si>
  <si>
    <t>ESVS: EDUCATION AU
  DEVELOPPEMENT DURABLE</t>
  </si>
  <si>
    <t>Histoire</t>
  </si>
  <si>
    <t>Initiation
Scientifique et 
Technologique</t>
  </si>
  <si>
    <t>Vivre
Ensemble</t>
  </si>
  <si>
    <t>Vivre dans 
son Milieu</t>
  </si>
  <si>
    <t xml:space="preserve"> Art
Plastique</t>
  </si>
  <si>
    <t>Récitation
Chant</t>
  </si>
  <si>
    <t>Moyenne
/ 10</t>
  </si>
  <si>
    <t>I.E.F DE</t>
  </si>
  <si>
    <t xml:space="preserve"> I.A DE SAINT LOUIS</t>
  </si>
  <si>
    <t>ECOLE ELEMENTAIRE</t>
  </si>
  <si>
    <t>SUR</t>
  </si>
  <si>
    <t>Compréhention du Texte</t>
  </si>
  <si>
    <t>Orthographe</t>
  </si>
  <si>
    <t>Grammaire</t>
  </si>
  <si>
    <t>Conjugaison</t>
  </si>
  <si>
    <t>RESSOURCE</t>
  </si>
  <si>
    <t>COMPETENCE</t>
  </si>
  <si>
    <t>Histoire ou Géographie
ou IST</t>
  </si>
  <si>
    <t>Vivre Ensemble ou
Vivre dans 
son Milieu</t>
  </si>
  <si>
    <t>Total Ressource</t>
  </si>
  <si>
    <t xml:space="preserve"> Total Ressource</t>
  </si>
  <si>
    <t xml:space="preserve">Compréhention - Vocabulaire -Grammaire - Conjugaison-Orthographe </t>
  </si>
  <si>
    <t>Ressource</t>
  </si>
  <si>
    <t>Compétence</t>
  </si>
  <si>
    <t>Résolution de Problèmes</t>
  </si>
  <si>
    <t>Vivre Ensemble/Vivre dans son Milieu</t>
  </si>
  <si>
    <t xml:space="preserve"> Vivre Ensemble/Vivre dans son Milieu</t>
  </si>
  <si>
    <t>Production
d'Ecrits</t>
  </si>
  <si>
    <t xml:space="preserve"> Total</t>
  </si>
  <si>
    <t xml:space="preserve">Total  </t>
  </si>
  <si>
    <r>
      <t xml:space="preserve"> </t>
    </r>
    <r>
      <rPr>
        <sz val="11"/>
        <color theme="1"/>
        <rFont val="Times New Roman"/>
        <family val="1"/>
      </rPr>
      <t>Production d'écrits</t>
    </r>
  </si>
  <si>
    <r>
      <t xml:space="preserve"> </t>
    </r>
    <r>
      <rPr>
        <sz val="11"/>
        <color theme="1"/>
        <rFont val="Times New Roman"/>
        <family val="1"/>
      </rPr>
      <t>Découverte du Monde</t>
    </r>
  </si>
  <si>
    <t xml:space="preserve"> Histoire - Géographie 
Initiation Scientifique etTechnologique</t>
  </si>
  <si>
    <t xml:space="preserve"> Activités Numériques  - Activités de Mesure Activités  Géométriques - Résolution de Problèmes</t>
  </si>
  <si>
    <t>Fiche de synthèse</t>
  </si>
  <si>
    <t xml:space="preserve">Cours </t>
  </si>
  <si>
    <t>Effectif total</t>
  </si>
  <si>
    <t>Effectif ayant composé</t>
  </si>
  <si>
    <t>Taux de participation aux évaluations</t>
  </si>
  <si>
    <t>CI A</t>
  </si>
  <si>
    <t>CI B</t>
  </si>
  <si>
    <t>CP A</t>
  </si>
  <si>
    <t>CP B</t>
  </si>
  <si>
    <t>CE1 A</t>
  </si>
  <si>
    <t>CE1 B</t>
  </si>
  <si>
    <t>CE2 A</t>
  </si>
  <si>
    <t>CE2 B</t>
  </si>
  <si>
    <t>CM1 A</t>
  </si>
  <si>
    <t>CM1 B</t>
  </si>
  <si>
    <t>CM2 A</t>
  </si>
  <si>
    <t>CM2 B</t>
  </si>
  <si>
    <t xml:space="preserve">NB : Taux de participation= effectif ayant composé x 100 / effectif total </t>
  </si>
  <si>
    <t xml:space="preserve">II-  Scores </t>
  </si>
  <si>
    <t xml:space="preserve"> </t>
  </si>
  <si>
    <t>Ressources</t>
  </si>
  <si>
    <t>Compétences</t>
  </si>
  <si>
    <t>Lecture/ Compréhension</t>
  </si>
  <si>
    <t>Production d’écrits</t>
  </si>
  <si>
    <t>Mathématiques</t>
  </si>
  <si>
    <t xml:space="preserve">Activités </t>
  </si>
  <si>
    <t>Compr</t>
  </si>
  <si>
    <t>Voc</t>
  </si>
  <si>
    <t>Gra</t>
  </si>
  <si>
    <t>Ort.</t>
  </si>
  <si>
    <t>Flui.</t>
  </si>
  <si>
    <t>C. Pho.</t>
  </si>
  <si>
    <t>Ppe alp.</t>
  </si>
  <si>
    <t>Cr 1</t>
  </si>
  <si>
    <t>Cr2</t>
  </si>
  <si>
    <t>Cr3</t>
  </si>
  <si>
    <t>Cr 4</t>
  </si>
  <si>
    <t>SM</t>
  </si>
  <si>
    <t>AN</t>
  </si>
  <si>
    <t>AM</t>
  </si>
  <si>
    <t>AG</t>
  </si>
  <si>
    <t>ARP</t>
  </si>
  <si>
    <t>Cr1</t>
  </si>
  <si>
    <t>CE2  A</t>
  </si>
  <si>
    <t xml:space="preserve"> SM : Score moyen                                    Cr : critère </t>
  </si>
  <si>
    <r>
      <t xml:space="preserve"> </t>
    </r>
    <r>
      <rPr>
        <b/>
        <i/>
        <sz val="12"/>
        <color rgb="FF000000"/>
        <rFont val="Calibri"/>
        <family val="2"/>
        <scheme val="minor"/>
      </rPr>
      <t xml:space="preserve"> </t>
    </r>
  </si>
  <si>
    <t>Découverte du monde</t>
  </si>
  <si>
    <t>Education au Dévellopement Durable</t>
  </si>
  <si>
    <t>IST</t>
  </si>
  <si>
    <t>Cr 2</t>
  </si>
  <si>
    <t>VDSM</t>
  </si>
  <si>
    <t xml:space="preserve">CE1 A </t>
  </si>
  <si>
    <t xml:space="preserve">CE2 A </t>
  </si>
  <si>
    <t xml:space="preserve"> SM : Score moyen                           Cr : critère </t>
  </si>
  <si>
    <t>Taux moyen de réussite :   61,27 %</t>
  </si>
  <si>
    <t>Taux moyen d’échec :   38,73 %</t>
  </si>
  <si>
    <r>
      <t xml:space="preserve"> Difficultés identifiées :</t>
    </r>
    <r>
      <rPr>
        <b/>
        <u/>
        <sz val="12"/>
        <color rgb="FF000000"/>
        <rFont val="Calibri"/>
        <family val="2"/>
        <scheme val="minor"/>
      </rPr>
      <t xml:space="preserve"> </t>
    </r>
  </si>
  <si>
    <r>
      <t>Axes de remédiation à proposer :</t>
    </r>
    <r>
      <rPr>
        <b/>
        <u/>
        <sz val="12"/>
        <color rgb="FF000000"/>
        <rFont val="Calibri"/>
        <family val="2"/>
        <scheme val="minor"/>
      </rPr>
      <t xml:space="preserve"> </t>
    </r>
  </si>
  <si>
    <t xml:space="preserve">Appréciations Générales : </t>
  </si>
  <si>
    <t>Le Directeur/ La Directrice</t>
  </si>
  <si>
    <t xml:space="preserve">Fiche de synthèse </t>
  </si>
  <si>
    <t>Effectifs</t>
  </si>
  <si>
    <t>CI  A</t>
  </si>
  <si>
    <t xml:space="preserve">Effectif total </t>
  </si>
  <si>
    <t xml:space="preserve">Effectif ayant composé </t>
  </si>
  <si>
    <t xml:space="preserve">Taux de participation aux évaluations </t>
  </si>
  <si>
    <t xml:space="preserve">Ressources </t>
  </si>
  <si>
    <t xml:space="preserve">Compétences </t>
  </si>
  <si>
    <t xml:space="preserve">Lecture/ Compréhension </t>
  </si>
  <si>
    <t xml:space="preserve">Production d’écrits </t>
  </si>
  <si>
    <t xml:space="preserve">Mathématiques </t>
  </si>
  <si>
    <t xml:space="preserve">Compr </t>
  </si>
  <si>
    <t xml:space="preserve">Voc </t>
  </si>
  <si>
    <t xml:space="preserve">Ort. </t>
  </si>
  <si>
    <t xml:space="preserve">Flui. </t>
  </si>
  <si>
    <t xml:space="preserve">C. Pho. </t>
  </si>
  <si>
    <t xml:space="preserve">Ppe alp. </t>
  </si>
  <si>
    <t xml:space="preserve">Cr 1 </t>
  </si>
  <si>
    <t xml:space="preserve">Cr2 </t>
  </si>
  <si>
    <t xml:space="preserve">Cr3 </t>
  </si>
  <si>
    <t xml:space="preserve">Cr 4 </t>
  </si>
  <si>
    <t xml:space="preserve">SM </t>
  </si>
  <si>
    <t xml:space="preserve">AN </t>
  </si>
  <si>
    <t xml:space="preserve">AM </t>
  </si>
  <si>
    <t xml:space="preserve">AG </t>
  </si>
  <si>
    <t xml:space="preserve">ARP </t>
  </si>
  <si>
    <t xml:space="preserve">Cr1 </t>
  </si>
  <si>
    <t xml:space="preserve">Le maitre / La maitresse </t>
  </si>
  <si>
    <r>
      <t>Production d’écrits</t>
    </r>
    <r>
      <rPr>
        <b/>
        <sz val="12"/>
        <color rgb="FF000000"/>
        <rFont val="Calibri"/>
        <family val="2"/>
        <scheme val="minor"/>
      </rPr>
      <t xml:space="preserve"> </t>
    </r>
  </si>
  <si>
    <r>
      <t>Effectifs</t>
    </r>
    <r>
      <rPr>
        <b/>
        <sz val="12"/>
        <color rgb="FF000000"/>
        <rFont val="Calibri"/>
        <family val="2"/>
        <scheme val="minor"/>
      </rPr>
      <t xml:space="preserve"> </t>
    </r>
  </si>
  <si>
    <t>Activités</t>
  </si>
  <si>
    <t xml:space="preserve"> CM1 A</t>
  </si>
  <si>
    <t>Souley</t>
  </si>
  <si>
    <t>la ligne 13 représente les barémes au détaille et sont susceptible de changer</t>
  </si>
  <si>
    <t>je veux avoir dans la cellule le nombre d'éléves qui ont eu 
la moyenne en comprehention du texte 
,si on se refére au relevé de note c'est trois éléves qui ont la moyenne car le baréme de
compréhention c'est 4 dans la cellule E13 . Au 2éme trimetre le bareme peut changer par exemple 5 donc il faut avoir
 2,5 pour avoir la moyenne en comprehention</t>
  </si>
  <si>
    <t>regardez ma formule dans la cellule du tableau</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</si>
</sst>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0;;"/>
    <numFmt numFmtId="165" formatCode="0;;"/>
  </numFmts>
  <fonts count="35" x14ac:knownFonts="1">
    <font>
      <sz val="11"/>
      <color theme="1"/>
      <name val="Calibri"/>
      <family val="2"/>
      <scheme val="minor"/>
    </font>
    <font>
      <sz val="12"/>
      <color theme="1"/>
      <name val="Calibri"/>
      <family val="2"/>
      <scheme val="minor"/>
    </font>
    <font>
      <b/>
      <sz val="12"/>
      <color theme="1"/>
      <name val="Calibri"/>
      <family val="2"/>
      <scheme val="minor"/>
    </font>
    <font>
      <b/>
      <sz val="12"/>
      <color theme="1"/>
      <name val="Times New Roman"/>
      <family val="1"/>
    </font>
    <font>
      <sz val="11"/>
      <color theme="1"/>
      <name val="Times New Roman"/>
      <family val="1"/>
    </font>
    <font>
      <b/>
      <sz val="11"/>
      <color theme="1"/>
      <name val="Times New Roman"/>
      <family val="1"/>
    </font>
    <font>
      <i/>
      <sz val="9"/>
      <color theme="1"/>
      <name val="Times New Roman"/>
      <family val="1"/>
    </font>
    <font>
      <b/>
      <sz val="14"/>
      <color theme="1"/>
      <name val="Times New Roman"/>
      <family val="1"/>
    </font>
    <font>
      <b/>
      <i/>
      <sz val="20"/>
      <color theme="1"/>
      <name val="Times New Roman"/>
      <family val="1"/>
    </font>
    <font>
      <b/>
      <i/>
      <sz val="12"/>
      <color theme="1"/>
      <name val="Times New Roman"/>
      <family val="1"/>
    </font>
    <font>
      <b/>
      <sz val="11"/>
      <name val="Times New Roman"/>
      <family val="1"/>
    </font>
    <font>
      <b/>
      <sz val="18"/>
      <color theme="1"/>
      <name val="Times New Roman"/>
      <family val="1"/>
    </font>
    <font>
      <b/>
      <sz val="17"/>
      <color theme="1"/>
      <name val="Times New Roman"/>
      <family val="1"/>
    </font>
    <font>
      <b/>
      <sz val="13"/>
      <color theme="1"/>
      <name val="Times New Roman"/>
      <family val="1"/>
    </font>
    <font>
      <sz val="11"/>
      <name val="Times New Roman"/>
      <family val="1"/>
    </font>
    <font>
      <b/>
      <sz val="11"/>
      <color theme="1"/>
      <name val="Calibri"/>
      <family val="2"/>
      <scheme val="minor"/>
    </font>
    <font>
      <b/>
      <u/>
      <sz val="11"/>
      <color theme="1"/>
      <name val="Times New Roman"/>
      <family val="1"/>
    </font>
    <font>
      <i/>
      <sz val="11"/>
      <color theme="1"/>
      <name val="Times New Roman"/>
      <family val="1"/>
    </font>
    <font>
      <b/>
      <i/>
      <sz val="11"/>
      <color theme="1"/>
      <name val="Times New Roman"/>
      <family val="1"/>
    </font>
    <font>
      <sz val="12"/>
      <color theme="1"/>
      <name val="Times New Roman"/>
      <family val="1"/>
    </font>
    <font>
      <sz val="11"/>
      <name val="Calibri"/>
      <family val="2"/>
      <scheme val="minor"/>
    </font>
    <font>
      <sz val="11"/>
      <name val="Calibri Light"/>
      <family val="2"/>
    </font>
    <font>
      <b/>
      <u/>
      <sz val="12"/>
      <color rgb="FF000000"/>
      <name val="Calibri"/>
      <family val="2"/>
      <scheme val="minor"/>
    </font>
    <font>
      <b/>
      <sz val="11"/>
      <color rgb="FF000000"/>
      <name val="Calibri"/>
      <family val="2"/>
      <scheme val="minor"/>
    </font>
    <font>
      <b/>
      <sz val="12"/>
      <color rgb="FF000000"/>
      <name val="Calibri"/>
      <family val="2"/>
      <scheme val="minor"/>
    </font>
    <font>
      <sz val="12"/>
      <color rgb="FF000000"/>
      <name val="Calibri"/>
      <family val="2"/>
      <scheme val="minor"/>
    </font>
    <font>
      <b/>
      <i/>
      <sz val="12"/>
      <color rgb="FF000000"/>
      <name val="Calibri"/>
      <family val="2"/>
      <scheme val="minor"/>
    </font>
    <font>
      <b/>
      <sz val="12"/>
      <color rgb="FF000000"/>
      <name val="Calibri"/>
      <family val="2"/>
    </font>
    <font>
      <b/>
      <sz val="12"/>
      <color rgb="FF000000"/>
      <name val="Calisto MT"/>
      <family val="1"/>
    </font>
    <font>
      <sz val="12"/>
      <color rgb="FF000000"/>
      <name val="Calisto MT"/>
      <family val="1"/>
    </font>
    <font>
      <b/>
      <u/>
      <sz val="12"/>
      <color rgb="FF000000"/>
      <name val="Calisto MT"/>
      <family val="1"/>
    </font>
    <font>
      <b/>
      <sz val="11"/>
      <color theme="0"/>
      <name val="Calibri"/>
      <family val="2"/>
      <scheme val="minor"/>
    </font>
    <font>
      <b/>
      <sz val="14"/>
      <color theme="0"/>
      <name val="Times New Roman"/>
      <family val="1"/>
    </font>
    <font>
      <b/>
      <sz val="16"/>
      <color theme="0"/>
      <name val="Times New Roman"/>
      <family val="1"/>
    </font>
    <font>
      <b/>
      <sz val="14"/>
      <name val="Times New Roman"/>
      <family val="1"/>
    </font>
  </fonts>
  <fills count="17">
    <fill>
      <patternFill patternType="none"/>
    </fill>
    <fill>
      <patternFill patternType="gray125"/>
    </fill>
    <fill>
      <patternFill patternType="solid">
        <fgColor theme="0"/>
        <bgColor indexed="64"/>
      </patternFill>
    </fill>
    <fill>
      <patternFill patternType="solid">
        <fgColor theme="9" tint="0.79998168889431442"/>
        <bgColor indexed="64"/>
      </patternFill>
    </fill>
    <fill>
      <patternFill patternType="solid">
        <fgColor rgb="FF00B0E8"/>
        <bgColor indexed="64"/>
      </patternFill>
    </fill>
    <fill>
      <patternFill patternType="solid">
        <fgColor rgb="FFFFFF00"/>
        <bgColor indexed="64"/>
      </patternFill>
    </fill>
    <fill>
      <patternFill patternType="solid">
        <fgColor rgb="FF00FF00"/>
        <bgColor indexed="64"/>
      </patternFill>
    </fill>
    <fill>
      <patternFill patternType="solid">
        <fgColor rgb="FFFF66CC"/>
        <bgColor indexed="64"/>
      </patternFill>
    </fill>
    <fill>
      <patternFill patternType="solid">
        <fgColor rgb="FFFF0000"/>
        <bgColor indexed="64"/>
      </patternFill>
    </fill>
    <fill>
      <patternFill patternType="solid">
        <fgColor rgb="FF00B0F0"/>
        <bgColor indexed="64"/>
      </patternFill>
    </fill>
    <fill>
      <patternFill patternType="solid">
        <fgColor theme="5" tint="0.39997558519241921"/>
        <bgColor indexed="64"/>
      </patternFill>
    </fill>
    <fill>
      <patternFill patternType="solid">
        <fgColor theme="0" tint="-0.14999847407452621"/>
        <bgColor indexed="64"/>
      </patternFill>
    </fill>
    <fill>
      <patternFill patternType="solid">
        <fgColor rgb="FF00D7D2"/>
        <bgColor indexed="64"/>
      </patternFill>
    </fill>
    <fill>
      <patternFill patternType="solid">
        <fgColor rgb="FFFF66FF"/>
        <bgColor indexed="64"/>
      </patternFill>
    </fill>
    <fill>
      <patternFill patternType="solid">
        <fgColor rgb="FF88CC00"/>
        <bgColor indexed="64"/>
      </patternFill>
    </fill>
    <fill>
      <patternFill patternType="solid">
        <fgColor theme="2" tint="-9.9978637043366805E-2"/>
        <bgColor indexed="64"/>
      </patternFill>
    </fill>
    <fill>
      <patternFill patternType="solid">
        <fgColor rgb="FFC993FF"/>
        <bgColor indexed="64"/>
      </patternFill>
    </fill>
  </fills>
  <borders count="6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right/>
      <top style="medium">
        <color indexed="64"/>
      </top>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top/>
      <bottom style="thin">
        <color indexed="64"/>
      </bottom>
      <diagonal/>
    </border>
    <border>
      <left style="thin">
        <color indexed="64"/>
      </left>
      <right style="thin">
        <color indexed="64"/>
      </right>
      <top/>
      <bottom/>
      <diagonal/>
    </border>
    <border>
      <left/>
      <right/>
      <top style="thin">
        <color indexed="64"/>
      </top>
      <bottom/>
      <diagonal/>
    </border>
    <border>
      <left style="double">
        <color indexed="64"/>
      </left>
      <right/>
      <top style="double">
        <color indexed="64"/>
      </top>
      <bottom/>
      <diagonal/>
    </border>
    <border>
      <left/>
      <right style="double">
        <color indexed="64"/>
      </right>
      <top style="double">
        <color indexed="64"/>
      </top>
      <bottom/>
      <diagonal/>
    </border>
    <border>
      <left/>
      <right/>
      <top style="double">
        <color indexed="64"/>
      </top>
      <bottom/>
      <diagonal/>
    </border>
    <border>
      <left style="thin">
        <color indexed="64"/>
      </left>
      <right style="thin">
        <color indexed="64"/>
      </right>
      <top style="double">
        <color indexed="64"/>
      </top>
      <bottom style="thin">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right/>
      <top/>
      <bottom style="double">
        <color indexed="64"/>
      </bottom>
      <diagonal/>
    </border>
    <border>
      <left style="double">
        <color indexed="64"/>
      </left>
      <right/>
      <top/>
      <bottom style="double">
        <color indexed="64"/>
      </bottom>
      <diagonal/>
    </border>
    <border>
      <left style="double">
        <color indexed="64"/>
      </left>
      <right/>
      <top style="medium">
        <color indexed="64"/>
      </top>
      <bottom style="double">
        <color indexed="64"/>
      </bottom>
      <diagonal/>
    </border>
    <border>
      <left/>
      <right style="double">
        <color indexed="64"/>
      </right>
      <top style="medium">
        <color indexed="64"/>
      </top>
      <bottom style="double">
        <color indexed="64"/>
      </bottom>
      <diagonal/>
    </border>
    <border>
      <left style="double">
        <color indexed="64"/>
      </left>
      <right style="double">
        <color indexed="64"/>
      </right>
      <top style="double">
        <color indexed="64"/>
      </top>
      <bottom/>
      <diagonal/>
    </border>
    <border>
      <left style="double">
        <color indexed="64"/>
      </left>
      <right style="thin">
        <color indexed="64"/>
      </right>
      <top style="double">
        <color indexed="64"/>
      </top>
      <bottom/>
      <diagonal/>
    </border>
    <border>
      <left style="thin">
        <color indexed="64"/>
      </left>
      <right style="thin">
        <color indexed="64"/>
      </right>
      <top style="double">
        <color indexed="64"/>
      </top>
      <bottom/>
      <diagonal/>
    </border>
    <border>
      <left style="thin">
        <color indexed="64"/>
      </left>
      <right style="double">
        <color indexed="64"/>
      </right>
      <top style="double">
        <color indexed="64"/>
      </top>
      <bottom/>
      <diagonal/>
    </border>
    <border>
      <left style="double">
        <color indexed="64"/>
      </left>
      <right style="thin">
        <color indexed="64"/>
      </right>
      <top/>
      <bottom style="double">
        <color indexed="64"/>
      </bottom>
      <diagonal/>
    </border>
    <border>
      <left style="thin">
        <color indexed="64"/>
      </left>
      <right style="thin">
        <color indexed="64"/>
      </right>
      <top/>
      <bottom style="double">
        <color indexed="64"/>
      </bottom>
      <diagonal/>
    </border>
    <border>
      <left style="double">
        <color indexed="64"/>
      </left>
      <right style="double">
        <color indexed="64"/>
      </right>
      <top/>
      <bottom/>
      <diagonal/>
    </border>
    <border>
      <left/>
      <right style="double">
        <color indexed="64"/>
      </right>
      <top/>
      <bottom/>
      <diagonal/>
    </border>
    <border>
      <left style="double">
        <color indexed="64"/>
      </left>
      <right style="double">
        <color indexed="64"/>
      </right>
      <top style="double">
        <color indexed="64"/>
      </top>
      <bottom style="double">
        <color indexed="64"/>
      </bottom>
      <diagonal/>
    </border>
    <border>
      <left style="thin">
        <color indexed="64"/>
      </left>
      <right style="double">
        <color indexed="64"/>
      </right>
      <top/>
      <bottom style="double">
        <color indexed="64"/>
      </bottom>
      <diagonal/>
    </border>
    <border>
      <left style="double">
        <color indexed="64"/>
      </left>
      <right style="double">
        <color indexed="64"/>
      </right>
      <top/>
      <bottom style="double">
        <color indexed="64"/>
      </bottom>
      <diagonal/>
    </border>
    <border>
      <left style="double">
        <color indexed="64"/>
      </left>
      <right/>
      <top/>
      <bottom/>
      <diagonal/>
    </border>
    <border>
      <left style="thin">
        <color indexed="64"/>
      </left>
      <right/>
      <top style="double">
        <color indexed="64"/>
      </top>
      <bottom style="double">
        <color indexed="64"/>
      </bottom>
      <diagonal/>
    </border>
    <border>
      <left style="thin">
        <color indexed="64"/>
      </left>
      <right/>
      <top style="double">
        <color indexed="64"/>
      </top>
      <bottom/>
      <diagonal/>
    </border>
    <border>
      <left/>
      <right style="thin">
        <color indexed="64"/>
      </right>
      <top style="double">
        <color indexed="64"/>
      </top>
      <bottom style="double">
        <color indexed="64"/>
      </bottom>
      <diagonal/>
    </border>
    <border>
      <left/>
      <right/>
      <top style="medium">
        <color indexed="64"/>
      </top>
      <bottom style="double">
        <color indexed="64"/>
      </bottom>
      <diagonal/>
    </border>
    <border>
      <left style="double">
        <color indexed="64"/>
      </left>
      <right style="thin">
        <color indexed="64"/>
      </right>
      <top/>
      <bottom/>
      <diagonal/>
    </border>
    <border>
      <left style="double">
        <color indexed="64"/>
      </left>
      <right style="double">
        <color indexed="64"/>
      </right>
      <top style="double">
        <color indexed="64"/>
      </top>
      <bottom style="thin">
        <color indexed="64"/>
      </bottom>
      <diagonal/>
    </border>
    <border>
      <left style="double">
        <color indexed="64"/>
      </left>
      <right style="double">
        <color indexed="64"/>
      </right>
      <top/>
      <bottom style="thin">
        <color indexed="64"/>
      </bottom>
      <diagonal/>
    </border>
    <border>
      <left style="thin">
        <color indexed="64"/>
      </left>
      <right/>
      <top/>
      <bottom style="medium">
        <color indexed="64"/>
      </bottom>
      <diagonal/>
    </border>
    <border>
      <left style="medium">
        <color rgb="FF000000"/>
      </left>
      <right/>
      <top style="medium">
        <color rgb="FF000000"/>
      </top>
      <bottom style="medium">
        <color rgb="FF000000"/>
      </bottom>
      <diagonal/>
    </border>
    <border>
      <left style="medium">
        <color rgb="FF000000"/>
      </left>
      <right/>
      <top/>
      <bottom style="medium">
        <color rgb="FF000000"/>
      </bottom>
      <diagonal/>
    </border>
  </borders>
  <cellStyleXfs count="1">
    <xf numFmtId="0" fontId="0" fillId="0" borderId="0"/>
  </cellStyleXfs>
  <cellXfs count="436">
    <xf numFmtId="0" fontId="0" fillId="0" borderId="0" xfId="0"/>
    <xf numFmtId="0" fontId="1" fillId="0" borderId="0" xfId="0" applyFont="1"/>
    <xf numFmtId="0" fontId="2" fillId="0" borderId="0" xfId="0" applyFont="1"/>
    <xf numFmtId="0" fontId="1" fillId="0" borderId="0" xfId="0" applyFont="1" applyAlignment="1">
      <alignment horizontal="center"/>
    </xf>
    <xf numFmtId="0" fontId="0" fillId="0" borderId="0" xfId="0" applyAlignment="1">
      <alignment horizontal="center"/>
    </xf>
    <xf numFmtId="0" fontId="2" fillId="0" borderId="0" xfId="0" applyFont="1" applyAlignment="1">
      <alignment horizontal="center"/>
    </xf>
    <xf numFmtId="0" fontId="0" fillId="0" borderId="0" xfId="0" applyFont="1"/>
    <xf numFmtId="0" fontId="0" fillId="0" borderId="0" xfId="0" applyFill="1" applyBorder="1"/>
    <xf numFmtId="0" fontId="0" fillId="0" borderId="0" xfId="0" applyBorder="1"/>
    <xf numFmtId="0" fontId="2" fillId="0" borderId="0" xfId="0" applyFont="1" applyBorder="1" applyAlignment="1">
      <alignment horizontal="center"/>
    </xf>
    <xf numFmtId="0" fontId="0" fillId="0" borderId="0" xfId="0" applyBorder="1" applyAlignment="1">
      <alignment horizontal="center"/>
    </xf>
    <xf numFmtId="0" fontId="3" fillId="0" borderId="0" xfId="0" applyFont="1" applyBorder="1" applyAlignment="1">
      <alignment horizontal="center"/>
    </xf>
    <xf numFmtId="0" fontId="4" fillId="0" borderId="0" xfId="0" applyFont="1" applyBorder="1" applyAlignment="1">
      <alignment horizontal="center"/>
    </xf>
    <xf numFmtId="0" fontId="4" fillId="0" borderId="0" xfId="0" applyFont="1"/>
    <xf numFmtId="0" fontId="4" fillId="0" borderId="0" xfId="0" applyFont="1" applyAlignment="1">
      <alignment horizontal="center" vertical="center"/>
    </xf>
    <xf numFmtId="0" fontId="5" fillId="0" borderId="0" xfId="0" applyFont="1"/>
    <xf numFmtId="0" fontId="8" fillId="0" borderId="0" xfId="0" applyFont="1" applyAlignment="1">
      <alignment horizontal="center" vertical="center"/>
    </xf>
    <xf numFmtId="0" fontId="0" fillId="0" borderId="0" xfId="0" applyFill="1"/>
    <xf numFmtId="0" fontId="3" fillId="0" borderId="0" xfId="0" applyFont="1"/>
    <xf numFmtId="0" fontId="0" fillId="0" borderId="0" xfId="0" applyBorder="1" applyAlignment="1">
      <alignment horizontal="center"/>
    </xf>
    <xf numFmtId="0" fontId="10" fillId="2" borderId="1" xfId="0" applyFont="1" applyFill="1" applyBorder="1"/>
    <xf numFmtId="0" fontId="5" fillId="2" borderId="1" xfId="0" applyFont="1" applyFill="1" applyBorder="1" applyAlignment="1">
      <alignment horizontal="center"/>
    </xf>
    <xf numFmtId="0" fontId="10" fillId="2" borderId="1" xfId="0" applyFont="1" applyFill="1" applyBorder="1" applyAlignment="1">
      <alignment horizontal="center"/>
    </xf>
    <xf numFmtId="0" fontId="0" fillId="0" borderId="0" xfId="0" applyBorder="1" applyAlignment="1">
      <alignment horizontal="center"/>
    </xf>
    <xf numFmtId="0" fontId="0" fillId="0" borderId="0" xfId="0" applyAlignment="1">
      <alignment horizontal="center"/>
    </xf>
    <xf numFmtId="0" fontId="5" fillId="2" borderId="1" xfId="0" applyFont="1" applyFill="1" applyBorder="1" applyAlignment="1">
      <alignment horizontal="center" wrapText="1"/>
    </xf>
    <xf numFmtId="0" fontId="10" fillId="2" borderId="1" xfId="0" applyFont="1" applyFill="1" applyBorder="1" applyAlignment="1">
      <alignment horizontal="left"/>
    </xf>
    <xf numFmtId="0" fontId="5" fillId="2" borderId="1" xfId="0" applyFont="1" applyFill="1" applyBorder="1" applyAlignment="1">
      <alignment horizontal="left"/>
    </xf>
    <xf numFmtId="0" fontId="5" fillId="2" borderId="1" xfId="0" applyFont="1" applyFill="1" applyBorder="1" applyAlignment="1">
      <alignment horizontal="center" vertical="center"/>
    </xf>
    <xf numFmtId="0" fontId="10" fillId="2" borderId="1" xfId="0" applyFont="1" applyFill="1" applyBorder="1" applyAlignment="1">
      <alignment horizontal="center" vertical="center" wrapText="1"/>
    </xf>
    <xf numFmtId="0" fontId="11" fillId="0" borderId="0" xfId="0" applyFont="1" applyBorder="1" applyAlignment="1">
      <alignment vertical="center"/>
    </xf>
    <xf numFmtId="0" fontId="12" fillId="0" borderId="0" xfId="0" applyFont="1" applyBorder="1" applyAlignment="1">
      <alignment vertical="center"/>
    </xf>
    <xf numFmtId="0" fontId="9" fillId="0" borderId="0" xfId="0" applyFont="1" applyAlignment="1"/>
    <xf numFmtId="0" fontId="5" fillId="2" borderId="1" xfId="0" applyFont="1" applyFill="1" applyBorder="1" applyAlignment="1">
      <alignment horizontal="center" vertical="center" wrapText="1"/>
    </xf>
    <xf numFmtId="0" fontId="5" fillId="0" borderId="0" xfId="0" applyFont="1" applyAlignment="1">
      <alignment horizontal="right" vertical="top"/>
    </xf>
    <xf numFmtId="0" fontId="0" fillId="0" borderId="0" xfId="0" applyAlignment="1">
      <alignment vertical="top"/>
    </xf>
    <xf numFmtId="0" fontId="5" fillId="2" borderId="1" xfId="0" applyFont="1" applyFill="1" applyBorder="1"/>
    <xf numFmtId="0" fontId="15" fillId="0" borderId="1" xfId="0" applyFont="1" applyBorder="1" applyAlignment="1">
      <alignment horizontal="center"/>
    </xf>
    <xf numFmtId="0" fontId="14" fillId="2" borderId="1" xfId="0" applyFont="1" applyFill="1" applyBorder="1" applyAlignment="1">
      <alignment horizontal="center" vertical="center"/>
    </xf>
    <xf numFmtId="0" fontId="3" fillId="0" borderId="0" xfId="0" applyFont="1" applyAlignment="1">
      <alignment vertical="center"/>
    </xf>
    <xf numFmtId="0" fontId="0" fillId="0" borderId="0" xfId="0" applyAlignment="1">
      <alignment vertical="center"/>
    </xf>
    <xf numFmtId="0" fontId="5" fillId="0" borderId="0" xfId="0" applyFont="1" applyAlignment="1">
      <alignment horizontal="right" vertical="center"/>
    </xf>
    <xf numFmtId="0" fontId="16" fillId="0" borderId="0" xfId="0" applyFont="1" applyAlignment="1">
      <alignment horizontal="left"/>
    </xf>
    <xf numFmtId="0" fontId="5" fillId="0" borderId="0" xfId="0" applyFont="1" applyAlignment="1">
      <alignment horizontal="center" vertical="center"/>
    </xf>
    <xf numFmtId="0" fontId="0" fillId="0" borderId="0" xfId="0" applyAlignment="1">
      <alignment horizontal="center"/>
    </xf>
    <xf numFmtId="0" fontId="0" fillId="0" borderId="0" xfId="0" applyBorder="1" applyAlignment="1">
      <alignment horizontal="center"/>
    </xf>
    <xf numFmtId="0" fontId="0" fillId="0" borderId="0" xfId="0" applyAlignment="1">
      <alignment horizontal="center"/>
    </xf>
    <xf numFmtId="0" fontId="5" fillId="0" borderId="0" xfId="0" applyFont="1" applyBorder="1" applyAlignment="1">
      <alignment horizontal="center"/>
    </xf>
    <xf numFmtId="14" fontId="10" fillId="2" borderId="1" xfId="0" applyNumberFormat="1" applyFont="1" applyFill="1" applyBorder="1" applyAlignment="1">
      <alignment horizontal="center"/>
    </xf>
    <xf numFmtId="0" fontId="0" fillId="0" borderId="0" xfId="0" applyBorder="1" applyAlignment="1">
      <alignment horizontal="center"/>
    </xf>
    <xf numFmtId="0" fontId="3" fillId="0" borderId="0" xfId="0" applyFont="1" applyAlignment="1">
      <alignment horizontal="right" vertical="center"/>
    </xf>
    <xf numFmtId="0" fontId="0" fillId="0" borderId="0" xfId="0" applyAlignment="1">
      <alignment horizontal="center"/>
    </xf>
    <xf numFmtId="14" fontId="10" fillId="2" borderId="1" xfId="0" applyNumberFormat="1" applyFont="1" applyFill="1" applyBorder="1" applyAlignment="1">
      <alignment horizontal="left"/>
    </xf>
    <xf numFmtId="0" fontId="3" fillId="0" borderId="0" xfId="0" applyFont="1" applyAlignment="1">
      <alignment horizontal="right" vertical="center"/>
    </xf>
    <xf numFmtId="0" fontId="0" fillId="3" borderId="0" xfId="0" applyFill="1"/>
    <xf numFmtId="14" fontId="15" fillId="0" borderId="1" xfId="0" applyNumberFormat="1" applyFont="1" applyBorder="1" applyAlignment="1">
      <alignment horizontal="center"/>
    </xf>
    <xf numFmtId="164" fontId="5" fillId="2" borderId="1" xfId="0" applyNumberFormat="1" applyFont="1" applyFill="1" applyBorder="1" applyAlignment="1">
      <alignment horizontal="right" indent="1"/>
    </xf>
    <xf numFmtId="0" fontId="14" fillId="0" borderId="1" xfId="0" applyFont="1" applyFill="1" applyBorder="1" applyAlignment="1">
      <alignment horizontal="center" vertical="center"/>
    </xf>
    <xf numFmtId="0" fontId="17" fillId="0" borderId="0" xfId="0" applyFont="1" applyAlignment="1">
      <alignment horizontal="center" vertical="center"/>
    </xf>
    <xf numFmtId="0" fontId="5" fillId="0" borderId="0" xfId="0" applyFont="1" applyAlignment="1">
      <alignment vertical="center"/>
    </xf>
    <xf numFmtId="0" fontId="7" fillId="0" borderId="0" xfId="0" applyFont="1" applyFill="1" applyBorder="1" applyAlignment="1">
      <alignment vertical="center"/>
    </xf>
    <xf numFmtId="0" fontId="4" fillId="0" borderId="0" xfId="0" applyFont="1" applyAlignment="1">
      <alignment vertical="center"/>
    </xf>
    <xf numFmtId="0" fontId="0" fillId="0" borderId="0" xfId="0" applyFont="1" applyAlignment="1">
      <alignment vertical="center"/>
    </xf>
    <xf numFmtId="0" fontId="5" fillId="0" borderId="0" xfId="0" applyFont="1" applyAlignment="1">
      <alignment horizontal="left" vertical="center"/>
    </xf>
    <xf numFmtId="0" fontId="8" fillId="0" borderId="0" xfId="0" applyFont="1" applyAlignment="1">
      <alignment vertical="center"/>
    </xf>
    <xf numFmtId="164" fontId="3" fillId="0" borderId="0" xfId="0" applyNumberFormat="1" applyFont="1" applyAlignment="1">
      <alignment horizontal="center" vertical="center"/>
    </xf>
    <xf numFmtId="165" fontId="4" fillId="0" borderId="1" xfId="0" applyNumberFormat="1" applyFont="1" applyBorder="1" applyAlignment="1">
      <alignment horizontal="center" vertical="center"/>
    </xf>
    <xf numFmtId="0" fontId="18" fillId="0" borderId="1" xfId="0" applyFont="1" applyBorder="1" applyAlignment="1">
      <alignment horizontal="right" vertical="center"/>
    </xf>
    <xf numFmtId="0" fontId="4" fillId="0" borderId="0" xfId="0" applyFont="1" applyBorder="1" applyAlignment="1">
      <alignment horizontal="center" vertical="center"/>
    </xf>
    <xf numFmtId="0" fontId="4" fillId="0" borderId="0" xfId="0" applyFont="1" applyBorder="1" applyAlignment="1"/>
    <xf numFmtId="0" fontId="18" fillId="0" borderId="0" xfId="0" applyFont="1" applyBorder="1" applyAlignment="1">
      <alignment vertical="center"/>
    </xf>
    <xf numFmtId="165" fontId="18" fillId="0" borderId="1" xfId="0" applyNumberFormat="1" applyFont="1" applyBorder="1" applyAlignment="1">
      <alignment horizontal="center" vertical="center"/>
    </xf>
    <xf numFmtId="0" fontId="5" fillId="0" borderId="0" xfId="0" applyFont="1" applyAlignment="1">
      <alignment horizontal="right" vertical="center"/>
    </xf>
    <xf numFmtId="0" fontId="5" fillId="0" borderId="0" xfId="0" applyFont="1" applyAlignment="1">
      <alignment horizontal="center" vertical="center"/>
    </xf>
    <xf numFmtId="0" fontId="0" fillId="0" borderId="0" xfId="0" applyFill="1" applyAlignment="1">
      <alignment horizontal="center" vertical="center"/>
    </xf>
    <xf numFmtId="0" fontId="0" fillId="0" borderId="0" xfId="0" applyBorder="1" applyAlignment="1">
      <alignment horizontal="center" vertical="center"/>
    </xf>
    <xf numFmtId="0" fontId="2" fillId="0" borderId="0" xfId="0" applyFont="1" applyFill="1" applyBorder="1" applyAlignment="1">
      <alignment horizontal="center" vertical="center"/>
    </xf>
    <xf numFmtId="0" fontId="4" fillId="0" borderId="0" xfId="0" applyFont="1" applyBorder="1"/>
    <xf numFmtId="0" fontId="5" fillId="0" borderId="16" xfId="0" applyFont="1" applyBorder="1" applyAlignment="1">
      <alignment horizontal="right" vertical="center"/>
    </xf>
    <xf numFmtId="0" fontId="5" fillId="0" borderId="16" xfId="0" applyFont="1" applyBorder="1" applyAlignment="1">
      <alignment horizontal="center" vertical="center"/>
    </xf>
    <xf numFmtId="0" fontId="5" fillId="0" borderId="0" xfId="0" applyFont="1" applyBorder="1" applyAlignment="1">
      <alignment horizontal="right" vertical="center"/>
    </xf>
    <xf numFmtId="0" fontId="5" fillId="0" borderId="0" xfId="0" applyFont="1" applyAlignment="1">
      <alignment horizontal="left" vertical="top"/>
    </xf>
    <xf numFmtId="0" fontId="5" fillId="0" borderId="0" xfId="0" applyFont="1" applyAlignment="1">
      <alignment vertical="top"/>
    </xf>
    <xf numFmtId="0" fontId="0" fillId="0" borderId="0" xfId="0" applyFont="1" applyAlignment="1">
      <alignment vertical="top"/>
    </xf>
    <xf numFmtId="0" fontId="5" fillId="0" borderId="0" xfId="0" applyFont="1" applyAlignment="1"/>
    <xf numFmtId="0" fontId="0" fillId="0" borderId="16" xfId="0" applyFont="1" applyBorder="1"/>
    <xf numFmtId="0" fontId="5" fillId="0" borderId="0" xfId="0" applyFont="1" applyBorder="1" applyAlignment="1">
      <alignment horizontal="left" vertical="top"/>
    </xf>
    <xf numFmtId="0" fontId="5" fillId="0" borderId="16" xfId="0" applyFont="1" applyBorder="1" applyAlignment="1">
      <alignment vertical="top"/>
    </xf>
    <xf numFmtId="0" fontId="5" fillId="0" borderId="22" xfId="0" applyFont="1" applyBorder="1" applyAlignment="1">
      <alignment horizontal="right" vertical="top"/>
    </xf>
    <xf numFmtId="0" fontId="5" fillId="0" borderId="16" xfId="0" applyFont="1" applyBorder="1" applyAlignment="1">
      <alignment horizontal="right" vertical="top"/>
    </xf>
    <xf numFmtId="0" fontId="5" fillId="0" borderId="0" xfId="0" applyFont="1" applyAlignment="1">
      <alignment horizontal="left"/>
    </xf>
    <xf numFmtId="0" fontId="0" fillId="0" borderId="1" xfId="0" applyBorder="1"/>
    <xf numFmtId="0" fontId="0" fillId="0" borderId="1" xfId="0" applyBorder="1" applyAlignment="1">
      <alignment horizontal="center"/>
    </xf>
    <xf numFmtId="0" fontId="18" fillId="0" borderId="0" xfId="0" applyFont="1" applyAlignment="1">
      <alignment horizontal="right" vertical="center"/>
    </xf>
    <xf numFmtId="2" fontId="18" fillId="0" borderId="5" xfId="0" applyNumberFormat="1" applyFont="1" applyBorder="1" applyAlignment="1">
      <alignment horizontal="center" vertical="center"/>
    </xf>
    <xf numFmtId="0" fontId="5" fillId="0" borderId="21" xfId="0" applyFont="1" applyBorder="1" applyAlignment="1">
      <alignment horizontal="center" vertical="center"/>
    </xf>
    <xf numFmtId="164" fontId="10" fillId="2" borderId="1" xfId="0" applyNumberFormat="1" applyFont="1" applyFill="1" applyBorder="1" applyAlignment="1">
      <alignment horizontal="center" vertical="center"/>
    </xf>
    <xf numFmtId="0" fontId="5" fillId="0" borderId="16" xfId="0" applyFont="1" applyBorder="1" applyAlignment="1">
      <alignment horizontal="right"/>
    </xf>
    <xf numFmtId="0" fontId="20" fillId="0" borderId="0" xfId="0" applyFont="1"/>
    <xf numFmtId="0" fontId="20" fillId="0" borderId="0" xfId="0" applyFont="1" applyBorder="1"/>
    <xf numFmtId="0" fontId="20" fillId="0" borderId="0" xfId="0" applyFont="1" applyBorder="1" applyAlignment="1">
      <alignment horizontal="center" vertical="center"/>
    </xf>
    <xf numFmtId="0" fontId="10" fillId="0" borderId="0" xfId="0" applyFont="1" applyAlignment="1">
      <alignment vertical="top"/>
    </xf>
    <xf numFmtId="0" fontId="4" fillId="0" borderId="5" xfId="0" applyFont="1" applyBorder="1" applyAlignment="1">
      <alignment horizontal="center" vertical="center"/>
    </xf>
    <xf numFmtId="0" fontId="17" fillId="0" borderId="0" xfId="0" applyFont="1" applyAlignment="1">
      <alignment horizontal="center" vertical="center"/>
    </xf>
    <xf numFmtId="0" fontId="1" fillId="0" borderId="0" xfId="0" applyFont="1" applyAlignment="1">
      <alignment horizontal="center" vertical="center"/>
    </xf>
    <xf numFmtId="0" fontId="3" fillId="0" borderId="0" xfId="0" applyFont="1" applyAlignment="1">
      <alignment horizontal="center" vertical="center"/>
    </xf>
    <xf numFmtId="0" fontId="6" fillId="0" borderId="0" xfId="0" applyFont="1" applyAlignment="1">
      <alignment horizontal="center" vertical="center"/>
    </xf>
    <xf numFmtId="0" fontId="3" fillId="0" borderId="0" xfId="0" applyFont="1" applyAlignment="1">
      <alignment horizontal="right" vertical="center"/>
    </xf>
    <xf numFmtId="0" fontId="7" fillId="0" borderId="0" xfId="0" applyFont="1" applyAlignment="1">
      <alignment horizontal="center" vertical="center"/>
    </xf>
    <xf numFmtId="0" fontId="0" fillId="0" borderId="35" xfId="0" applyBorder="1" applyAlignment="1">
      <alignment horizontal="center" vertical="center"/>
    </xf>
    <xf numFmtId="0" fontId="0" fillId="0" borderId="34" xfId="0" applyBorder="1" applyAlignment="1">
      <alignment horizontal="center" vertical="center"/>
    </xf>
    <xf numFmtId="0" fontId="5" fillId="9" borderId="33" xfId="0" applyFont="1" applyFill="1" applyBorder="1" applyAlignment="1">
      <alignment horizontal="center" vertical="center"/>
    </xf>
    <xf numFmtId="0" fontId="5" fillId="9" borderId="33" xfId="0" applyFont="1" applyFill="1" applyBorder="1" applyAlignment="1">
      <alignment horizontal="center" vertical="center" wrapText="1"/>
    </xf>
    <xf numFmtId="0" fontId="5" fillId="14" borderId="32" xfId="0" applyFont="1" applyFill="1" applyBorder="1" applyAlignment="1">
      <alignment horizontal="center" vertical="center" wrapText="1"/>
    </xf>
    <xf numFmtId="0" fontId="5" fillId="14" borderId="33" xfId="0" applyFont="1" applyFill="1" applyBorder="1" applyAlignment="1">
      <alignment horizontal="center" vertical="center" wrapText="1"/>
    </xf>
    <xf numFmtId="0" fontId="10" fillId="5" borderId="42" xfId="0" applyFont="1" applyFill="1" applyBorder="1" applyAlignment="1">
      <alignment horizontal="center" vertical="center"/>
    </xf>
    <xf numFmtId="0" fontId="10" fillId="5" borderId="43" xfId="0" applyFont="1" applyFill="1" applyBorder="1" applyAlignment="1">
      <alignment horizontal="center" vertical="center" wrapText="1"/>
    </xf>
    <xf numFmtId="0" fontId="5" fillId="14" borderId="50" xfId="0" applyFont="1" applyFill="1" applyBorder="1" applyAlignment="1">
      <alignment horizontal="center" vertical="center" wrapText="1"/>
    </xf>
    <xf numFmtId="165" fontId="10" fillId="5" borderId="1" xfId="0" applyNumberFormat="1" applyFont="1" applyFill="1" applyBorder="1" applyAlignment="1">
      <alignment horizontal="center" vertical="center"/>
    </xf>
    <xf numFmtId="2" fontId="14" fillId="5" borderId="1" xfId="0" applyNumberFormat="1" applyFont="1" applyFill="1" applyBorder="1" applyAlignment="1">
      <alignment horizontal="center" vertical="center"/>
    </xf>
    <xf numFmtId="1" fontId="14" fillId="5" borderId="1" xfId="0" applyNumberFormat="1" applyFont="1" applyFill="1" applyBorder="1" applyAlignment="1">
      <alignment horizontal="center" vertical="center"/>
    </xf>
    <xf numFmtId="0" fontId="14" fillId="15" borderId="1" xfId="0" applyFont="1" applyFill="1" applyBorder="1" applyAlignment="1">
      <alignment horizontal="center" vertical="center"/>
    </xf>
    <xf numFmtId="0" fontId="5" fillId="0" borderId="0" xfId="0" applyFont="1" applyAlignment="1">
      <alignment horizontal="left" vertical="center"/>
    </xf>
    <xf numFmtId="0" fontId="5" fillId="0" borderId="0" xfId="0" applyFont="1" applyAlignment="1">
      <alignment horizontal="right" vertical="center"/>
    </xf>
    <xf numFmtId="0" fontId="0" fillId="0" borderId="0" xfId="0" applyFont="1" applyAlignment="1">
      <alignment horizontal="center" vertical="center"/>
    </xf>
    <xf numFmtId="0" fontId="5" fillId="0" borderId="0" xfId="0" applyFont="1" applyAlignment="1">
      <alignment horizontal="center" vertical="center"/>
    </xf>
    <xf numFmtId="0" fontId="10" fillId="5" borderId="0" xfId="0" applyFont="1" applyFill="1" applyBorder="1" applyAlignment="1">
      <alignment horizontal="center" vertical="center" wrapText="1"/>
    </xf>
    <xf numFmtId="0" fontId="5" fillId="4" borderId="34" xfId="0" applyFont="1" applyFill="1" applyBorder="1" applyAlignment="1">
      <alignment horizontal="center" vertical="center"/>
    </xf>
    <xf numFmtId="0" fontId="5" fillId="14" borderId="34" xfId="0" applyFont="1" applyFill="1" applyBorder="1" applyAlignment="1">
      <alignment horizontal="center" vertical="center"/>
    </xf>
    <xf numFmtId="0" fontId="0" fillId="0" borderId="0" xfId="0" applyAlignment="1">
      <alignment horizontal="center" vertical="center"/>
    </xf>
    <xf numFmtId="0" fontId="14" fillId="2" borderId="26" xfId="0" applyFont="1" applyFill="1" applyBorder="1" applyAlignment="1">
      <alignment horizontal="center" vertical="center"/>
    </xf>
    <xf numFmtId="0" fontId="4" fillId="0" borderId="26" xfId="0" applyFont="1" applyBorder="1" applyAlignment="1">
      <alignment horizontal="center"/>
    </xf>
    <xf numFmtId="0" fontId="10" fillId="10" borderId="32" xfId="0" applyFont="1" applyFill="1" applyBorder="1" applyAlignment="1">
      <alignment horizontal="center" vertical="center" wrapText="1"/>
    </xf>
    <xf numFmtId="0" fontId="10" fillId="10" borderId="46" xfId="0" applyFont="1" applyFill="1" applyBorder="1" applyAlignment="1">
      <alignment horizontal="center" vertical="center"/>
    </xf>
    <xf numFmtId="0" fontId="5" fillId="5" borderId="46" xfId="0" applyFont="1" applyFill="1" applyBorder="1" applyAlignment="1">
      <alignment horizontal="center" vertical="center"/>
    </xf>
    <xf numFmtId="0" fontId="5" fillId="4" borderId="52" xfId="0" applyFont="1" applyFill="1" applyBorder="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right" vertical="center"/>
    </xf>
    <xf numFmtId="0" fontId="0" fillId="0" borderId="0" xfId="0" applyFont="1" applyAlignment="1">
      <alignment horizontal="center" vertical="center"/>
    </xf>
    <xf numFmtId="0" fontId="5" fillId="0" borderId="0" xfId="0" applyFont="1" applyAlignment="1">
      <alignment horizontal="center" vertical="center"/>
    </xf>
    <xf numFmtId="0" fontId="5" fillId="11" borderId="13" xfId="0" applyFont="1" applyFill="1" applyBorder="1" applyAlignment="1">
      <alignment horizontal="center" vertical="center" wrapText="1"/>
    </xf>
    <xf numFmtId="0" fontId="16" fillId="0" borderId="0" xfId="0" applyFont="1" applyAlignment="1">
      <alignment horizontal="center"/>
    </xf>
    <xf numFmtId="0" fontId="4" fillId="0" borderId="1" xfId="0" applyFont="1" applyBorder="1" applyAlignment="1">
      <alignment horizontal="center" vertical="center" wrapText="1"/>
    </xf>
    <xf numFmtId="0" fontId="13" fillId="0" borderId="0" xfId="0" applyFont="1" applyAlignment="1">
      <alignment horizontal="left" vertical="center"/>
    </xf>
    <xf numFmtId="0" fontId="4" fillId="0" borderId="4" xfId="0" applyFont="1" applyBorder="1" applyAlignment="1">
      <alignment horizontal="center" vertical="center"/>
    </xf>
    <xf numFmtId="0" fontId="4" fillId="0" borderId="4" xfId="0" applyFont="1" applyBorder="1" applyAlignment="1">
      <alignment horizontal="center" vertical="center" wrapText="1"/>
    </xf>
    <xf numFmtId="0" fontId="4" fillId="0" borderId="1" xfId="0" applyFont="1" applyBorder="1" applyAlignment="1">
      <alignment horizontal="center" vertical="center"/>
    </xf>
    <xf numFmtId="0" fontId="18" fillId="0" borderId="0" xfId="0" applyFont="1" applyBorder="1" applyAlignment="1">
      <alignment horizontal="right" vertical="center"/>
    </xf>
    <xf numFmtId="0" fontId="0" fillId="0" borderId="0" xfId="0" applyAlignment="1">
      <alignment horizontal="center" vertical="center"/>
    </xf>
    <xf numFmtId="0" fontId="4" fillId="0" borderId="1" xfId="0" applyFont="1" applyBorder="1" applyAlignment="1">
      <alignment horizontal="center"/>
    </xf>
    <xf numFmtId="0" fontId="10" fillId="10" borderId="13" xfId="0" applyFont="1" applyFill="1" applyBorder="1" applyAlignment="1">
      <alignment horizontal="center" vertical="center"/>
    </xf>
    <xf numFmtId="0" fontId="4" fillId="0" borderId="20" xfId="0" applyFont="1" applyBorder="1" applyAlignment="1">
      <alignment horizontal="center" vertical="center" wrapText="1"/>
    </xf>
    <xf numFmtId="0" fontId="5" fillId="0" borderId="1" xfId="0" applyFont="1" applyBorder="1" applyAlignment="1">
      <alignment horizontal="center" vertical="center" wrapText="1"/>
    </xf>
    <xf numFmtId="0" fontId="4" fillId="0" borderId="26" xfId="0" applyFont="1" applyBorder="1" applyAlignment="1">
      <alignment vertical="center"/>
    </xf>
    <xf numFmtId="0" fontId="4" fillId="0" borderId="6" xfId="0" applyFont="1" applyBorder="1" applyAlignment="1">
      <alignment vertical="center"/>
    </xf>
    <xf numFmtId="0" fontId="4" fillId="0" borderId="19" xfId="0" applyFont="1" applyBorder="1" applyAlignment="1">
      <alignment horizontal="center" vertical="center"/>
    </xf>
    <xf numFmtId="0" fontId="5" fillId="4" borderId="4" xfId="0" applyFont="1" applyFill="1" applyBorder="1" applyAlignment="1">
      <alignment vertical="center"/>
    </xf>
    <xf numFmtId="0" fontId="14" fillId="6" borderId="1" xfId="0" applyFont="1" applyFill="1" applyBorder="1" applyAlignment="1">
      <alignment horizontal="center" vertical="center"/>
    </xf>
    <xf numFmtId="0" fontId="14" fillId="6" borderId="31" xfId="0" applyFont="1" applyFill="1" applyBorder="1" applyAlignment="1">
      <alignment horizontal="center" vertical="center"/>
    </xf>
    <xf numFmtId="0" fontId="5" fillId="9" borderId="29" xfId="0" applyFont="1" applyFill="1" applyBorder="1" applyAlignment="1">
      <alignment horizontal="center" vertical="center" wrapText="1"/>
    </xf>
    <xf numFmtId="0" fontId="5" fillId="9" borderId="50" xfId="0" applyFont="1" applyFill="1" applyBorder="1" applyAlignment="1">
      <alignment horizontal="center" vertical="center"/>
    </xf>
    <xf numFmtId="0" fontId="5" fillId="14" borderId="46" xfId="0" applyFont="1" applyFill="1" applyBorder="1" applyAlignment="1">
      <alignment horizontal="center" vertical="center" wrapText="1"/>
    </xf>
    <xf numFmtId="0" fontId="10" fillId="5" borderId="50" xfId="0" applyFont="1" applyFill="1" applyBorder="1" applyAlignment="1">
      <alignment horizontal="center" vertical="center" wrapText="1"/>
    </xf>
    <xf numFmtId="0" fontId="10" fillId="10" borderId="50" xfId="0" applyFont="1" applyFill="1" applyBorder="1" applyAlignment="1">
      <alignment horizontal="center" vertical="center" wrapText="1"/>
    </xf>
    <xf numFmtId="0" fontId="10" fillId="10" borderId="14" xfId="0" applyFont="1" applyFill="1" applyBorder="1" applyAlignment="1">
      <alignment horizontal="center" vertical="center" wrapText="1"/>
    </xf>
    <xf numFmtId="0" fontId="5" fillId="11" borderId="46" xfId="0" applyFont="1" applyFill="1" applyBorder="1" applyAlignment="1">
      <alignment horizontal="center" vertical="center" wrapText="1"/>
    </xf>
    <xf numFmtId="0" fontId="10" fillId="11" borderId="12" xfId="0" applyFont="1" applyFill="1" applyBorder="1" applyAlignment="1">
      <alignment horizontal="center" vertical="center"/>
    </xf>
    <xf numFmtId="0" fontId="10" fillId="11" borderId="14" xfId="0" applyFont="1" applyFill="1" applyBorder="1" applyAlignment="1">
      <alignment horizontal="center" vertical="center"/>
    </xf>
    <xf numFmtId="0" fontId="10" fillId="11" borderId="12" xfId="0" applyFont="1" applyFill="1" applyBorder="1" applyAlignment="1">
      <alignment vertical="center" wrapText="1"/>
    </xf>
    <xf numFmtId="0" fontId="10" fillId="11" borderId="12" xfId="0" applyFont="1" applyFill="1" applyBorder="1" applyAlignment="1">
      <alignment horizontal="center" vertical="center" wrapText="1"/>
    </xf>
    <xf numFmtId="0" fontId="10" fillId="11" borderId="14" xfId="0" applyFont="1" applyFill="1" applyBorder="1" applyAlignment="1">
      <alignment horizontal="center" vertical="center" wrapText="1"/>
    </xf>
    <xf numFmtId="0" fontId="14" fillId="2" borderId="2" xfId="0" applyFont="1" applyFill="1" applyBorder="1" applyAlignment="1">
      <alignment horizontal="center" vertical="center"/>
    </xf>
    <xf numFmtId="0" fontId="14" fillId="2" borderId="4" xfId="0" applyFont="1" applyFill="1" applyBorder="1" applyAlignment="1">
      <alignment horizontal="center" vertical="center"/>
    </xf>
    <xf numFmtId="0" fontId="14" fillId="2" borderId="8" xfId="0" applyFont="1" applyFill="1" applyBorder="1" applyAlignment="1">
      <alignment horizontal="center" vertical="center"/>
    </xf>
    <xf numFmtId="0" fontId="14" fillId="2" borderId="20" xfId="0" applyFont="1" applyFill="1" applyBorder="1" applyAlignment="1">
      <alignment horizontal="center" vertical="center"/>
    </xf>
    <xf numFmtId="0" fontId="14" fillId="6" borderId="26" xfId="0" applyFont="1" applyFill="1" applyBorder="1" applyAlignment="1">
      <alignment horizontal="center" vertical="center"/>
    </xf>
    <xf numFmtId="165" fontId="10" fillId="5" borderId="5" xfId="0" applyNumberFormat="1" applyFont="1" applyFill="1" applyBorder="1" applyAlignment="1">
      <alignment horizontal="center" vertical="center"/>
    </xf>
    <xf numFmtId="1" fontId="14" fillId="5" borderId="26" xfId="0" applyNumberFormat="1" applyFont="1" applyFill="1" applyBorder="1" applyAlignment="1">
      <alignment horizontal="center" vertical="center"/>
    </xf>
    <xf numFmtId="0" fontId="14" fillId="15" borderId="26" xfId="0" applyFont="1" applyFill="1" applyBorder="1" applyAlignment="1">
      <alignment horizontal="center" vertical="center"/>
    </xf>
    <xf numFmtId="164" fontId="10" fillId="0" borderId="0" xfId="0" applyNumberFormat="1" applyFont="1" applyFill="1" applyBorder="1" applyAlignment="1">
      <alignment horizontal="center" vertical="center"/>
    </xf>
    <xf numFmtId="0" fontId="14" fillId="0" borderId="0" xfId="0" applyFont="1" applyFill="1" applyBorder="1" applyAlignment="1">
      <alignment horizontal="center" vertical="center"/>
    </xf>
    <xf numFmtId="0" fontId="14" fillId="0" borderId="0" xfId="0" applyFont="1" applyFill="1" applyBorder="1" applyAlignment="1" applyProtection="1">
      <alignment horizontal="center" vertical="center"/>
      <protection locked="0"/>
    </xf>
    <xf numFmtId="0" fontId="20" fillId="0" borderId="0" xfId="0" applyFont="1" applyFill="1" applyBorder="1" applyAlignment="1">
      <alignment horizontal="center" vertical="center"/>
    </xf>
    <xf numFmtId="165" fontId="10" fillId="0" borderId="0" xfId="0" applyNumberFormat="1" applyFont="1" applyFill="1" applyBorder="1" applyAlignment="1">
      <alignment horizontal="center" vertical="center"/>
    </xf>
    <xf numFmtId="2" fontId="21" fillId="0" borderId="0" xfId="0" applyNumberFormat="1" applyFont="1" applyFill="1" applyBorder="1" applyAlignment="1">
      <alignment horizontal="center" vertical="center"/>
    </xf>
    <xf numFmtId="0" fontId="14" fillId="0" borderId="0" xfId="0" applyFont="1" applyFill="1" applyBorder="1" applyAlignment="1">
      <alignment horizontal="center"/>
    </xf>
    <xf numFmtId="0" fontId="20" fillId="0" borderId="0" xfId="0" applyFont="1" applyFill="1" applyBorder="1"/>
    <xf numFmtId="0" fontId="5" fillId="4" borderId="1" xfId="0" applyFont="1" applyFill="1" applyBorder="1" applyAlignment="1">
      <alignment vertical="center"/>
    </xf>
    <xf numFmtId="0" fontId="5" fillId="0" borderId="20" xfId="0" applyFont="1" applyBorder="1" applyAlignment="1">
      <alignment horizontal="center" vertical="center" wrapText="1"/>
    </xf>
    <xf numFmtId="0" fontId="14" fillId="6" borderId="1" xfId="0" applyFont="1" applyFill="1" applyBorder="1" applyAlignment="1" applyProtection="1">
      <alignment horizontal="center" vertical="center"/>
    </xf>
    <xf numFmtId="0" fontId="3" fillId="0" borderId="0" xfId="0" applyFont="1" applyAlignment="1">
      <alignment horizontal="left" vertical="center"/>
    </xf>
    <xf numFmtId="0" fontId="3" fillId="0" borderId="0" xfId="0" applyFont="1" applyAlignment="1">
      <alignment horizontal="right" vertical="center"/>
    </xf>
    <xf numFmtId="0" fontId="19" fillId="0" borderId="0" xfId="0" applyFont="1" applyAlignment="1">
      <alignment horizontal="center" vertical="center"/>
    </xf>
    <xf numFmtId="0" fontId="3" fillId="0" borderId="0" xfId="0" applyFont="1" applyAlignment="1">
      <alignment horizontal="left"/>
    </xf>
    <xf numFmtId="0" fontId="3" fillId="0" borderId="0" xfId="0" applyFont="1" applyAlignment="1">
      <alignment horizontal="center" vertical="top"/>
    </xf>
    <xf numFmtId="0" fontId="1" fillId="0" borderId="0" xfId="0" applyFont="1" applyBorder="1"/>
    <xf numFmtId="0" fontId="1" fillId="0" borderId="0" xfId="0" applyFont="1" applyAlignment="1">
      <alignment vertical="center"/>
    </xf>
    <xf numFmtId="0" fontId="23" fillId="0" borderId="8" xfId="0" applyFont="1" applyBorder="1" applyAlignment="1">
      <alignment horizontal="left" vertical="center"/>
    </xf>
    <xf numFmtId="0" fontId="0" fillId="0" borderId="0" xfId="0" applyFont="1" applyBorder="1" applyAlignment="1">
      <alignment vertical="center"/>
    </xf>
    <xf numFmtId="0" fontId="24" fillId="0" borderId="0" xfId="0" applyFont="1" applyBorder="1" applyAlignment="1">
      <alignment horizontal="left" vertical="center"/>
    </xf>
    <xf numFmtId="0" fontId="1" fillId="0" borderId="0" xfId="0" applyFont="1" applyBorder="1" applyAlignment="1">
      <alignment vertical="center"/>
    </xf>
    <xf numFmtId="0" fontId="1" fillId="0" borderId="0" xfId="0" applyFont="1" applyBorder="1" applyAlignment="1">
      <alignment horizontal="center" vertical="center"/>
    </xf>
    <xf numFmtId="0" fontId="24" fillId="0" borderId="0" xfId="0" applyFont="1" applyBorder="1" applyAlignment="1">
      <alignment vertical="center" wrapText="1"/>
    </xf>
    <xf numFmtId="0" fontId="24" fillId="0" borderId="0" xfId="0" applyFont="1" applyBorder="1" applyAlignment="1">
      <alignment horizontal="center" vertical="center" wrapText="1"/>
    </xf>
    <xf numFmtId="0" fontId="24" fillId="0" borderId="1" xfId="0" applyFont="1" applyBorder="1" applyAlignment="1">
      <alignment horizontal="center" vertical="center" wrapText="1"/>
    </xf>
    <xf numFmtId="0" fontId="24" fillId="0" borderId="6" xfId="0" applyFont="1" applyBorder="1" applyAlignment="1">
      <alignment horizontal="center" vertical="center" wrapText="1"/>
    </xf>
    <xf numFmtId="0" fontId="24" fillId="0" borderId="2" xfId="0" applyFont="1" applyBorder="1" applyAlignment="1">
      <alignment vertical="center" wrapText="1"/>
    </xf>
    <xf numFmtId="0" fontId="24" fillId="0" borderId="1" xfId="0" applyFont="1" applyBorder="1" applyAlignment="1">
      <alignment vertical="center" wrapText="1"/>
    </xf>
    <xf numFmtId="0" fontId="24" fillId="0" borderId="2" xfId="0" applyFont="1" applyBorder="1" applyAlignment="1">
      <alignment horizontal="justify" vertical="center" wrapText="1"/>
    </xf>
    <xf numFmtId="0" fontId="25" fillId="0" borderId="0" xfId="0" applyFont="1" applyBorder="1" applyAlignment="1">
      <alignment vertical="center"/>
    </xf>
    <xf numFmtId="0" fontId="25" fillId="0" borderId="0" xfId="0" applyFont="1" applyBorder="1" applyAlignment="1">
      <alignment horizontal="left" vertical="center" indent="1"/>
    </xf>
    <xf numFmtId="0" fontId="27" fillId="0" borderId="1" xfId="0" applyFont="1" applyBorder="1" applyAlignment="1">
      <alignment horizontal="center" vertical="center" wrapText="1"/>
    </xf>
    <xf numFmtId="0" fontId="28" fillId="0" borderId="1" xfId="0" applyFont="1" applyBorder="1" applyAlignment="1">
      <alignment horizontal="center" vertical="center" wrapText="1"/>
    </xf>
    <xf numFmtId="0" fontId="1" fillId="0" borderId="1" xfId="0" applyFont="1" applyBorder="1"/>
    <xf numFmtId="0" fontId="24" fillId="0" borderId="0" xfId="0" applyFont="1" applyBorder="1" applyAlignment="1">
      <alignment horizontal="left" vertical="center" indent="1"/>
    </xf>
    <xf numFmtId="0" fontId="30" fillId="0" borderId="0" xfId="0" applyFont="1" applyBorder="1" applyAlignment="1">
      <alignment horizontal="left" vertical="center" indent="1"/>
    </xf>
    <xf numFmtId="0" fontId="22" fillId="0" borderId="0" xfId="0" applyFont="1" applyBorder="1" applyAlignment="1">
      <alignment horizontal="right" vertical="center"/>
    </xf>
    <xf numFmtId="0" fontId="22" fillId="0" borderId="0" xfId="0" applyFont="1" applyBorder="1" applyAlignment="1">
      <alignment horizontal="left" vertical="center" indent="4"/>
    </xf>
    <xf numFmtId="0" fontId="22" fillId="0" borderId="0" xfId="0" applyFont="1" applyBorder="1" applyAlignment="1">
      <alignment vertical="center"/>
    </xf>
    <xf numFmtId="0" fontId="24" fillId="0" borderId="5" xfId="0" applyFont="1" applyBorder="1" applyAlignment="1">
      <alignment vertical="center" wrapText="1"/>
    </xf>
    <xf numFmtId="0" fontId="22" fillId="0" borderId="0" xfId="0" applyFont="1" applyBorder="1" applyAlignment="1">
      <alignment horizontal="center" vertical="center"/>
    </xf>
    <xf numFmtId="0" fontId="24" fillId="0" borderId="26" xfId="0" applyFont="1" applyBorder="1" applyAlignment="1">
      <alignment horizontal="left" vertical="center" indent="1"/>
    </xf>
    <xf numFmtId="0" fontId="1" fillId="0" borderId="26" xfId="0" applyFont="1" applyBorder="1"/>
    <xf numFmtId="0" fontId="1" fillId="0" borderId="8" xfId="0" applyFont="1" applyBorder="1"/>
    <xf numFmtId="0" fontId="24" fillId="0" borderId="0" xfId="0" applyFont="1" applyAlignment="1">
      <alignment horizontal="left" vertical="center" indent="1"/>
    </xf>
    <xf numFmtId="0" fontId="22" fillId="0" borderId="0" xfId="0" applyFont="1" applyAlignment="1">
      <alignment horizontal="center" vertical="center"/>
    </xf>
    <xf numFmtId="0" fontId="22" fillId="0" borderId="0" xfId="0" applyFont="1" applyAlignment="1">
      <alignment horizontal="left" vertical="center" indent="4"/>
    </xf>
    <xf numFmtId="0" fontId="25" fillId="0" borderId="0" xfId="0" applyFont="1" applyAlignment="1">
      <alignment vertical="center"/>
    </xf>
    <xf numFmtId="0" fontId="24" fillId="0" borderId="58" xfId="0" applyFont="1" applyBorder="1" applyAlignment="1">
      <alignment horizontal="center" vertical="center" wrapText="1"/>
    </xf>
    <xf numFmtId="0" fontId="24" fillId="0" borderId="59" xfId="0" applyFont="1" applyBorder="1" applyAlignment="1">
      <alignment vertical="center" wrapText="1"/>
    </xf>
    <xf numFmtId="0" fontId="5" fillId="0" borderId="9" xfId="0" applyFont="1" applyBorder="1" applyAlignment="1">
      <alignment horizontal="center" vertical="center"/>
    </xf>
    <xf numFmtId="0" fontId="5" fillId="0" borderId="11" xfId="0" applyFont="1" applyBorder="1" applyAlignment="1">
      <alignment horizontal="center" vertical="center"/>
    </xf>
    <xf numFmtId="0" fontId="5" fillId="0" borderId="0" xfId="0" applyFont="1" applyAlignment="1">
      <alignment horizontal="left" vertical="center"/>
    </xf>
    <xf numFmtId="0" fontId="5" fillId="0" borderId="0" xfId="0" applyFont="1" applyAlignment="1">
      <alignment horizontal="right" vertical="center"/>
    </xf>
    <xf numFmtId="0" fontId="0" fillId="0" borderId="0" xfId="0" applyFont="1" applyAlignment="1">
      <alignment horizontal="center" vertical="center"/>
    </xf>
    <xf numFmtId="0" fontId="5" fillId="0" borderId="0" xfId="0" applyFont="1" applyAlignment="1">
      <alignment horizontal="center" vertical="center"/>
    </xf>
    <xf numFmtId="0" fontId="10" fillId="5" borderId="0" xfId="0" applyFont="1" applyFill="1" applyBorder="1" applyAlignment="1">
      <alignment horizontal="center" vertical="center" wrapText="1"/>
    </xf>
    <xf numFmtId="0" fontId="10" fillId="12" borderId="39" xfId="0" applyFont="1" applyFill="1" applyBorder="1" applyAlignment="1">
      <alignment horizontal="center" vertical="center" wrapText="1"/>
    </xf>
    <xf numFmtId="0" fontId="10" fillId="12" borderId="42" xfId="0" applyFont="1" applyFill="1" applyBorder="1" applyAlignment="1">
      <alignment horizontal="center" vertical="center" wrapText="1"/>
    </xf>
    <xf numFmtId="0" fontId="10" fillId="12" borderId="40" xfId="0" applyFont="1" applyFill="1" applyBorder="1" applyAlignment="1">
      <alignment horizontal="center" vertical="center" wrapText="1"/>
    </xf>
    <xf numFmtId="0" fontId="10" fillId="12" borderId="43" xfId="0" applyFont="1" applyFill="1" applyBorder="1" applyAlignment="1">
      <alignment horizontal="center" vertical="center" wrapText="1"/>
    </xf>
    <xf numFmtId="0" fontId="10" fillId="12" borderId="41" xfId="0" applyFont="1" applyFill="1" applyBorder="1" applyAlignment="1">
      <alignment horizontal="center" vertical="center" wrapText="1"/>
    </xf>
    <xf numFmtId="0" fontId="10" fillId="12" borderId="47" xfId="0" applyFont="1" applyFill="1" applyBorder="1" applyAlignment="1">
      <alignment horizontal="center" vertical="center" wrapText="1"/>
    </xf>
    <xf numFmtId="0" fontId="10" fillId="5" borderId="38" xfId="0" applyFont="1" applyFill="1" applyBorder="1" applyAlignment="1">
      <alignment horizontal="center" vertical="center" wrapText="1"/>
    </xf>
    <xf numFmtId="0" fontId="10" fillId="5" borderId="48" xfId="0" applyFont="1" applyFill="1" applyBorder="1" applyAlignment="1">
      <alignment horizontal="center" vertical="center" wrapText="1"/>
    </xf>
    <xf numFmtId="0" fontId="10" fillId="13" borderId="38" xfId="0" applyFont="1" applyFill="1" applyBorder="1" applyAlignment="1">
      <alignment horizontal="center" vertical="center" textRotation="90"/>
    </xf>
    <xf numFmtId="0" fontId="10" fillId="13" borderId="44" xfId="0" applyFont="1" applyFill="1" applyBorder="1" applyAlignment="1">
      <alignment horizontal="center" vertical="center" textRotation="90"/>
    </xf>
    <xf numFmtId="0" fontId="10" fillId="13" borderId="29" xfId="0" applyFont="1" applyFill="1" applyBorder="1" applyAlignment="1">
      <alignment horizontal="center" vertical="center"/>
    </xf>
    <xf numFmtId="0" fontId="10" fillId="13" borderId="45" xfId="0" applyFont="1" applyFill="1" applyBorder="1" applyAlignment="1">
      <alignment horizontal="center" vertical="center"/>
    </xf>
    <xf numFmtId="0" fontId="10" fillId="13" borderId="30" xfId="0" applyFont="1" applyFill="1" applyBorder="1" applyAlignment="1">
      <alignment horizontal="center" vertical="center"/>
    </xf>
    <xf numFmtId="0" fontId="10" fillId="13" borderId="0" xfId="0" applyFont="1" applyFill="1" applyBorder="1" applyAlignment="1">
      <alignment horizontal="center" vertical="center"/>
    </xf>
    <xf numFmtId="0" fontId="5" fillId="13" borderId="38" xfId="0" applyFont="1" applyFill="1" applyBorder="1" applyAlignment="1">
      <alignment horizontal="center" vertical="center" textRotation="90" wrapText="1"/>
    </xf>
    <xf numFmtId="0" fontId="5" fillId="13" borderId="44" xfId="0" applyFont="1" applyFill="1" applyBorder="1" applyAlignment="1">
      <alignment horizontal="center" vertical="center" textRotation="90" wrapText="1"/>
    </xf>
    <xf numFmtId="0" fontId="5" fillId="11" borderId="12" xfId="0" applyFont="1" applyFill="1" applyBorder="1" applyAlignment="1">
      <alignment horizontal="center" vertical="center" wrapText="1"/>
    </xf>
    <xf numFmtId="0" fontId="5" fillId="11" borderId="13" xfId="0" applyFont="1" applyFill="1" applyBorder="1" applyAlignment="1">
      <alignment horizontal="center" vertical="center" wrapText="1"/>
    </xf>
    <xf numFmtId="0" fontId="5" fillId="11" borderId="14" xfId="0" applyFont="1" applyFill="1" applyBorder="1" applyAlignment="1">
      <alignment horizontal="center" vertical="center" wrapText="1"/>
    </xf>
    <xf numFmtId="0" fontId="6" fillId="0" borderId="0" xfId="0" applyFont="1" applyAlignment="1">
      <alignment horizontal="center" vertical="center"/>
    </xf>
    <xf numFmtId="0" fontId="5" fillId="4" borderId="13" xfId="0" applyFont="1" applyFill="1" applyBorder="1" applyAlignment="1">
      <alignment horizontal="center" vertical="center"/>
    </xf>
    <xf numFmtId="0" fontId="5" fillId="0" borderId="18" xfId="0" applyFont="1" applyBorder="1" applyAlignment="1">
      <alignment horizontal="center" vertical="center"/>
    </xf>
    <xf numFmtId="0" fontId="4" fillId="0" borderId="1" xfId="0" applyFont="1" applyBorder="1" applyAlignment="1">
      <alignment horizontal="center" vertical="center"/>
    </xf>
    <xf numFmtId="0" fontId="0" fillId="0" borderId="0" xfId="0" applyAlignment="1">
      <alignment horizontal="center" vertical="center"/>
    </xf>
    <xf numFmtId="0" fontId="5" fillId="5" borderId="5" xfId="0" applyFont="1" applyFill="1" applyBorder="1" applyAlignment="1">
      <alignment horizontal="center" vertical="center" textRotation="90" wrapText="1"/>
    </xf>
    <xf numFmtId="0" fontId="5" fillId="5" borderId="26" xfId="0" applyFont="1" applyFill="1" applyBorder="1" applyAlignment="1">
      <alignment horizontal="center" vertical="center" textRotation="90" wrapText="1"/>
    </xf>
    <xf numFmtId="0" fontId="5" fillId="5" borderId="6" xfId="0" applyFont="1" applyFill="1" applyBorder="1" applyAlignment="1">
      <alignment horizontal="center" vertical="center" textRotation="90" wrapText="1"/>
    </xf>
    <xf numFmtId="0" fontId="4" fillId="0" borderId="2" xfId="0" applyFont="1" applyBorder="1" applyAlignment="1">
      <alignment horizontal="center" vertical="center"/>
    </xf>
    <xf numFmtId="0" fontId="1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0" fontId="4" fillId="0" borderId="4" xfId="0" applyFont="1" applyBorder="1" applyAlignment="1">
      <alignment horizontal="center" vertical="center" wrapText="1"/>
    </xf>
    <xf numFmtId="0" fontId="16" fillId="0" borderId="0" xfId="0" applyFont="1" applyBorder="1" applyAlignment="1">
      <alignment horizontal="center"/>
    </xf>
    <xf numFmtId="0" fontId="3" fillId="0" borderId="0" xfId="0" applyFont="1" applyAlignment="1">
      <alignment horizontal="center" vertical="center"/>
    </xf>
    <xf numFmtId="0" fontId="3" fillId="0" borderId="0" xfId="0" applyFont="1" applyAlignment="1">
      <alignment horizontal="right" vertical="center"/>
    </xf>
    <xf numFmtId="0" fontId="3" fillId="0" borderId="0" xfId="0" applyFont="1" applyAlignment="1">
      <alignment horizontal="left"/>
    </xf>
    <xf numFmtId="0" fontId="24" fillId="0" borderId="1" xfId="0" applyFont="1" applyBorder="1" applyAlignment="1">
      <alignment vertical="center" wrapText="1"/>
    </xf>
    <xf numFmtId="0" fontId="22" fillId="0" borderId="0" xfId="0" applyFont="1" applyAlignment="1">
      <alignment horizontal="center" vertical="center"/>
    </xf>
    <xf numFmtId="0" fontId="24" fillId="0" borderId="1" xfId="0" applyFont="1" applyBorder="1" applyAlignment="1">
      <alignment horizontal="justify" vertical="center" wrapText="1"/>
    </xf>
    <xf numFmtId="0" fontId="24" fillId="0" borderId="1" xfId="0" applyFont="1" applyBorder="1" applyAlignment="1">
      <alignment horizontal="center" vertical="center" wrapText="1"/>
    </xf>
    <xf numFmtId="0" fontId="2" fillId="0" borderId="1" xfId="0" applyFont="1" applyBorder="1" applyAlignment="1">
      <alignment horizontal="center" vertical="center"/>
    </xf>
    <xf numFmtId="0" fontId="2" fillId="0" borderId="1" xfId="0" applyFont="1" applyBorder="1" applyAlignment="1">
      <alignment horizontal="center"/>
    </xf>
    <xf numFmtId="0" fontId="24" fillId="0" borderId="5" xfId="0" applyFont="1" applyBorder="1" applyAlignment="1">
      <alignment horizontal="center" vertical="center" wrapText="1"/>
    </xf>
    <xf numFmtId="0" fontId="24" fillId="0" borderId="26" xfId="0" applyFont="1" applyBorder="1" applyAlignment="1">
      <alignment horizontal="center" vertical="center" wrapText="1"/>
    </xf>
    <xf numFmtId="0" fontId="24" fillId="0" borderId="6" xfId="0" applyFont="1" applyBorder="1" applyAlignment="1">
      <alignment horizontal="center" vertical="center" wrapText="1"/>
    </xf>
    <xf numFmtId="0" fontId="24" fillId="0" borderId="5" xfId="0" applyFont="1" applyBorder="1" applyAlignment="1">
      <alignment horizontal="center" vertical="center" textRotation="90" wrapText="1"/>
    </xf>
    <xf numFmtId="0" fontId="24" fillId="0" borderId="26" xfId="0" applyFont="1" applyBorder="1" applyAlignment="1">
      <alignment horizontal="center" vertical="center" textRotation="90" wrapText="1"/>
    </xf>
    <xf numFmtId="0" fontId="24" fillId="0" borderId="6" xfId="0" applyFont="1" applyBorder="1" applyAlignment="1">
      <alignment horizontal="center" vertical="center" textRotation="90" wrapText="1"/>
    </xf>
    <xf numFmtId="0" fontId="24" fillId="0" borderId="1" xfId="0" applyFont="1" applyBorder="1" applyAlignment="1">
      <alignment horizontal="left" vertical="center" wrapText="1" indent="9"/>
    </xf>
    <xf numFmtId="0" fontId="28" fillId="0" borderId="1" xfId="0" applyFont="1" applyBorder="1" applyAlignment="1">
      <alignment horizontal="center" vertical="center" wrapText="1"/>
    </xf>
    <xf numFmtId="0" fontId="1" fillId="0" borderId="1" xfId="0" applyFont="1" applyBorder="1" applyAlignment="1">
      <alignment horizontal="center"/>
    </xf>
    <xf numFmtId="0" fontId="1" fillId="0" borderId="7" xfId="0" applyFont="1" applyBorder="1" applyAlignment="1">
      <alignment horizontal="center"/>
    </xf>
    <xf numFmtId="0" fontId="1" fillId="0" borderId="27" xfId="0" applyFont="1" applyBorder="1" applyAlignment="1">
      <alignment horizontal="center"/>
    </xf>
    <xf numFmtId="0" fontId="1" fillId="0" borderId="17" xfId="0" applyFont="1" applyBorder="1" applyAlignment="1">
      <alignment horizontal="center"/>
    </xf>
    <xf numFmtId="0" fontId="1" fillId="0" borderId="18" xfId="0" applyFont="1" applyBorder="1" applyAlignment="1">
      <alignment horizontal="center"/>
    </xf>
    <xf numFmtId="0" fontId="1" fillId="0" borderId="25" xfId="0" applyFont="1" applyBorder="1" applyAlignment="1">
      <alignment horizontal="center"/>
    </xf>
    <xf numFmtId="0" fontId="1" fillId="0" borderId="19" xfId="0" applyFont="1" applyBorder="1" applyAlignment="1">
      <alignment horizontal="center"/>
    </xf>
    <xf numFmtId="0" fontId="25" fillId="0" borderId="1" xfId="0" applyFont="1" applyBorder="1" applyAlignment="1">
      <alignment horizontal="center" vertical="center" wrapText="1"/>
    </xf>
    <xf numFmtId="0" fontId="29" fillId="0" borderId="1" xfId="0" applyFont="1" applyBorder="1" applyAlignment="1">
      <alignment horizontal="center" vertical="center" wrapText="1"/>
    </xf>
    <xf numFmtId="0" fontId="1" fillId="0" borderId="1" xfId="0" applyFont="1" applyBorder="1" applyAlignment="1">
      <alignment horizontal="center" vertical="center"/>
    </xf>
    <xf numFmtId="0" fontId="24" fillId="0" borderId="6" xfId="0" applyFont="1" applyBorder="1" applyAlignment="1">
      <alignment horizontal="left" vertical="center" wrapText="1" indent="9"/>
    </xf>
    <xf numFmtId="0" fontId="29" fillId="0" borderId="6" xfId="0" applyFont="1" applyBorder="1" applyAlignment="1">
      <alignment horizontal="center" vertical="center" wrapText="1"/>
    </xf>
    <xf numFmtId="0" fontId="24" fillId="0" borderId="5" xfId="0" applyFont="1" applyBorder="1" applyAlignment="1">
      <alignment vertical="center" wrapText="1"/>
    </xf>
    <xf numFmtId="0" fontId="24" fillId="0" borderId="6" xfId="0" applyFont="1" applyBorder="1" applyAlignment="1">
      <alignment vertical="center" wrapText="1"/>
    </xf>
    <xf numFmtId="0" fontId="22" fillId="0" borderId="0" xfId="0" applyFont="1" applyBorder="1" applyAlignment="1">
      <alignment horizontal="center" vertical="center"/>
    </xf>
    <xf numFmtId="0" fontId="24" fillId="0" borderId="5" xfId="0" applyFont="1" applyBorder="1" applyAlignment="1">
      <alignment horizontal="justify" vertical="center" wrapText="1"/>
    </xf>
    <xf numFmtId="0" fontId="24" fillId="0" borderId="6" xfId="0" applyFont="1" applyBorder="1" applyAlignment="1">
      <alignment horizontal="justify" vertical="center" wrapText="1"/>
    </xf>
    <xf numFmtId="0" fontId="2" fillId="0" borderId="5" xfId="0" applyFont="1" applyBorder="1" applyAlignment="1">
      <alignment horizontal="center" vertical="center"/>
    </xf>
    <xf numFmtId="0" fontId="24" fillId="0" borderId="2" xfId="0" applyFont="1" applyBorder="1" applyAlignment="1">
      <alignment horizontal="center" vertical="center" wrapText="1"/>
    </xf>
    <xf numFmtId="0" fontId="24" fillId="0" borderId="3" xfId="0" applyFont="1" applyBorder="1" applyAlignment="1">
      <alignment horizontal="center" vertical="center" wrapText="1"/>
    </xf>
    <xf numFmtId="0" fontId="24" fillId="0" borderId="4" xfId="0" applyFont="1" applyBorder="1" applyAlignment="1">
      <alignment horizontal="center" vertical="center" wrapText="1"/>
    </xf>
    <xf numFmtId="0" fontId="1" fillId="0" borderId="2" xfId="0" applyFont="1" applyBorder="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24" fillId="0" borderId="2" xfId="0" applyFont="1" applyBorder="1" applyAlignment="1">
      <alignment horizontal="left" vertical="center" wrapText="1" indent="9"/>
    </xf>
    <xf numFmtId="0" fontId="24" fillId="0" borderId="3" xfId="0" applyFont="1" applyBorder="1" applyAlignment="1">
      <alignment horizontal="left" vertical="center" wrapText="1" indent="9"/>
    </xf>
    <xf numFmtId="0" fontId="24" fillId="0" borderId="4" xfId="0" applyFont="1" applyBorder="1" applyAlignment="1">
      <alignment horizontal="left" vertical="center" wrapText="1" indent="9"/>
    </xf>
    <xf numFmtId="0" fontId="25" fillId="0" borderId="2" xfId="0" applyFont="1" applyBorder="1" applyAlignment="1">
      <alignment horizontal="center" vertical="center" wrapText="1"/>
    </xf>
    <xf numFmtId="0" fontId="25" fillId="0" borderId="3" xfId="0" applyFont="1" applyBorder="1" applyAlignment="1">
      <alignment horizontal="center" vertical="center" wrapText="1"/>
    </xf>
    <xf numFmtId="0" fontId="25" fillId="0" borderId="4" xfId="0" applyFont="1" applyBorder="1" applyAlignment="1">
      <alignment horizontal="center" vertical="center" wrapText="1"/>
    </xf>
    <xf numFmtId="0" fontId="29" fillId="0" borderId="2" xfId="0" applyFont="1" applyBorder="1" applyAlignment="1">
      <alignment horizontal="center" vertical="center" wrapText="1"/>
    </xf>
    <xf numFmtId="0" fontId="29" fillId="0" borderId="3" xfId="0" applyFont="1" applyBorder="1" applyAlignment="1">
      <alignment horizontal="center" vertical="center" wrapText="1"/>
    </xf>
    <xf numFmtId="0" fontId="29" fillId="0" borderId="4" xfId="0" applyFont="1" applyBorder="1" applyAlignment="1">
      <alignment horizontal="center" vertical="center" wrapText="1"/>
    </xf>
    <xf numFmtId="0" fontId="24" fillId="0" borderId="27" xfId="0" applyFont="1" applyBorder="1" applyAlignment="1">
      <alignment horizontal="center" vertical="center"/>
    </xf>
    <xf numFmtId="0" fontId="29" fillId="0" borderId="0" xfId="0" applyFont="1" applyBorder="1" applyAlignment="1">
      <alignment horizontal="center" vertical="center"/>
    </xf>
    <xf numFmtId="0" fontId="29" fillId="0" borderId="0" xfId="0" applyFont="1" applyBorder="1" applyAlignment="1">
      <alignment horizontal="left" vertical="center" wrapText="1"/>
    </xf>
    <xf numFmtId="0" fontId="30" fillId="0" borderId="0" xfId="0" applyFont="1" applyBorder="1" applyAlignment="1">
      <alignment horizontal="left" vertical="center"/>
    </xf>
    <xf numFmtId="0" fontId="30" fillId="0" borderId="0" xfId="0" applyFont="1" applyBorder="1" applyAlignment="1">
      <alignment horizontal="center" vertical="center"/>
    </xf>
    <xf numFmtId="0" fontId="29" fillId="0" borderId="0" xfId="0" applyFont="1" applyBorder="1" applyAlignment="1">
      <alignment horizontal="left" vertical="center"/>
    </xf>
    <xf numFmtId="0" fontId="27" fillId="0" borderId="1" xfId="0" applyFont="1" applyBorder="1" applyAlignment="1">
      <alignment horizontal="center" vertical="center" wrapText="1"/>
    </xf>
    <xf numFmtId="0" fontId="2" fillId="0" borderId="2" xfId="0" applyFont="1" applyBorder="1" applyAlignment="1">
      <alignment horizontal="center"/>
    </xf>
    <xf numFmtId="0" fontId="2" fillId="0" borderId="3" xfId="0" applyFont="1" applyBorder="1" applyAlignment="1">
      <alignment horizontal="center"/>
    </xf>
    <xf numFmtId="0" fontId="2" fillId="0" borderId="4" xfId="0" applyFont="1" applyBorder="1" applyAlignment="1">
      <alignment horizontal="center"/>
    </xf>
    <xf numFmtId="0" fontId="24" fillId="0" borderId="0" xfId="0" applyFont="1" applyBorder="1" applyAlignment="1">
      <alignment vertical="center" wrapText="1"/>
    </xf>
    <xf numFmtId="0" fontId="24" fillId="0" borderId="1" xfId="0" applyFont="1" applyBorder="1" applyAlignment="1">
      <alignment horizontal="center" vertical="center" textRotation="90" wrapText="1"/>
    </xf>
    <xf numFmtId="0" fontId="15" fillId="0" borderId="2" xfId="0" applyFont="1" applyBorder="1" applyAlignment="1">
      <alignment horizontal="left" vertical="center"/>
    </xf>
    <xf numFmtId="0" fontId="15" fillId="0" borderId="3" xfId="0" applyFont="1" applyBorder="1" applyAlignment="1">
      <alignment horizontal="left" vertical="center"/>
    </xf>
    <xf numFmtId="0" fontId="15" fillId="0" borderId="4" xfId="0" applyFont="1" applyBorder="1" applyAlignment="1">
      <alignment horizontal="left" vertical="center"/>
    </xf>
    <xf numFmtId="0" fontId="15" fillId="0" borderId="2" xfId="0" applyFont="1" applyBorder="1" applyAlignment="1">
      <alignment horizontal="center" vertical="center"/>
    </xf>
    <xf numFmtId="0" fontId="15" fillId="0" borderId="3" xfId="0" applyFont="1" applyBorder="1" applyAlignment="1">
      <alignment horizontal="center" vertical="center"/>
    </xf>
    <xf numFmtId="0" fontId="15" fillId="0" borderId="4" xfId="0" applyFont="1" applyBorder="1" applyAlignment="1">
      <alignment horizontal="center" vertical="center"/>
    </xf>
    <xf numFmtId="0" fontId="15" fillId="0" borderId="1" xfId="0" applyFont="1" applyBorder="1" applyAlignment="1">
      <alignment horizontal="left" vertical="center"/>
    </xf>
    <xf numFmtId="0" fontId="0" fillId="0" borderId="0" xfId="0" applyFont="1" applyBorder="1" applyAlignment="1">
      <alignment horizontal="center" vertical="center"/>
    </xf>
    <xf numFmtId="0" fontId="27" fillId="0" borderId="2" xfId="0" applyFont="1" applyBorder="1" applyAlignment="1">
      <alignment horizontal="center" vertical="center" wrapText="1"/>
    </xf>
    <xf numFmtId="0" fontId="27" fillId="0" borderId="3" xfId="0" applyFont="1" applyBorder="1" applyAlignment="1">
      <alignment horizontal="center" vertical="center" wrapText="1"/>
    </xf>
    <xf numFmtId="0" fontId="7" fillId="4" borderId="12" xfId="0" applyFont="1" applyFill="1" applyBorder="1" applyAlignment="1">
      <alignment horizontal="center"/>
    </xf>
    <xf numFmtId="0" fontId="7" fillId="4" borderId="13" xfId="0" applyFont="1" applyFill="1" applyBorder="1" applyAlignment="1">
      <alignment horizontal="center"/>
    </xf>
    <xf numFmtId="0" fontId="7" fillId="4" borderId="14" xfId="0" applyFont="1" applyFill="1" applyBorder="1" applyAlignment="1">
      <alignment horizontal="center"/>
    </xf>
    <xf numFmtId="0" fontId="18" fillId="5" borderId="2" xfId="0" applyFont="1" applyFill="1" applyBorder="1" applyAlignment="1">
      <alignment horizontal="center" vertical="center"/>
    </xf>
    <xf numFmtId="0" fontId="18" fillId="5" borderId="3" xfId="0" applyFont="1" applyFill="1" applyBorder="1" applyAlignment="1">
      <alignment horizontal="center" vertical="center"/>
    </xf>
    <xf numFmtId="0" fontId="18" fillId="5" borderId="4" xfId="0" applyFont="1" applyFill="1" applyBorder="1" applyAlignment="1">
      <alignment horizontal="center" vertical="center"/>
    </xf>
    <xf numFmtId="0" fontId="18" fillId="5" borderId="2" xfId="0" applyFont="1" applyFill="1" applyBorder="1" applyAlignment="1">
      <alignment horizontal="center" vertical="center" wrapText="1"/>
    </xf>
    <xf numFmtId="0" fontId="18" fillId="5" borderId="3" xfId="0" applyFont="1" applyFill="1" applyBorder="1" applyAlignment="1">
      <alignment horizontal="center" vertical="center" wrapText="1"/>
    </xf>
    <xf numFmtId="0" fontId="18" fillId="5" borderId="4" xfId="0" applyFont="1" applyFill="1" applyBorder="1" applyAlignment="1">
      <alignment horizontal="center" vertical="center" wrapText="1"/>
    </xf>
    <xf numFmtId="0" fontId="5" fillId="0" borderId="3" xfId="0" applyFont="1" applyBorder="1" applyAlignment="1">
      <alignment horizontal="center" vertical="center"/>
    </xf>
    <xf numFmtId="0" fontId="5" fillId="0" borderId="4" xfId="0" applyFont="1" applyBorder="1" applyAlignment="1">
      <alignment horizontal="center" vertical="center"/>
    </xf>
    <xf numFmtId="0" fontId="18" fillId="4" borderId="1" xfId="0" applyFont="1" applyFill="1" applyBorder="1" applyAlignment="1">
      <alignment horizontal="center" vertical="center"/>
    </xf>
    <xf numFmtId="0" fontId="18" fillId="4" borderId="1" xfId="0" applyFont="1" applyFill="1" applyBorder="1" applyAlignment="1">
      <alignment horizontal="center" vertical="center" wrapText="1"/>
    </xf>
    <xf numFmtId="0" fontId="5" fillId="6" borderId="5" xfId="0" applyFont="1" applyFill="1" applyBorder="1" applyAlignment="1">
      <alignment horizontal="center" vertical="center" textRotation="90" wrapText="1"/>
    </xf>
    <xf numFmtId="0" fontId="5" fillId="6" borderId="26" xfId="0" applyFont="1" applyFill="1" applyBorder="1" applyAlignment="1">
      <alignment horizontal="center" vertical="center" textRotation="90" wrapText="1"/>
    </xf>
    <xf numFmtId="0" fontId="5" fillId="6" borderId="6" xfId="0" applyFont="1" applyFill="1" applyBorder="1" applyAlignment="1">
      <alignment horizontal="center" vertical="center" textRotation="90" wrapText="1"/>
    </xf>
    <xf numFmtId="0" fontId="5" fillId="0" borderId="25" xfId="0" applyFont="1" applyBorder="1" applyAlignment="1">
      <alignment horizontal="center" vertical="center"/>
    </xf>
    <xf numFmtId="0" fontId="5" fillId="0" borderId="19" xfId="0" applyFont="1" applyBorder="1" applyAlignment="1">
      <alignment horizontal="center" vertical="center"/>
    </xf>
    <xf numFmtId="0" fontId="7" fillId="4" borderId="9" xfId="0" applyFont="1" applyFill="1" applyBorder="1" applyAlignment="1">
      <alignment horizontal="center" vertical="center"/>
    </xf>
    <xf numFmtId="0" fontId="7" fillId="4" borderId="10" xfId="0" applyFont="1" applyFill="1" applyBorder="1" applyAlignment="1">
      <alignment horizontal="center" vertical="center"/>
    </xf>
    <xf numFmtId="0" fontId="7" fillId="4" borderId="11" xfId="0" applyFont="1" applyFill="1" applyBorder="1" applyAlignment="1">
      <alignment horizontal="center" vertical="center"/>
    </xf>
    <xf numFmtId="0" fontId="5" fillId="0" borderId="0" xfId="0" applyFont="1" applyAlignment="1">
      <alignment horizontal="right" vertical="top"/>
    </xf>
    <xf numFmtId="0" fontId="5" fillId="4" borderId="2" xfId="0" applyFont="1" applyFill="1" applyBorder="1" applyAlignment="1">
      <alignment horizontal="center" vertical="center"/>
    </xf>
    <xf numFmtId="0" fontId="5" fillId="4" borderId="3" xfId="0" applyFont="1" applyFill="1" applyBorder="1" applyAlignment="1">
      <alignment horizontal="center" vertical="center"/>
    </xf>
    <xf numFmtId="0" fontId="5" fillId="4" borderId="4" xfId="0" applyFont="1" applyFill="1" applyBorder="1" applyAlignment="1">
      <alignment horizontal="center" vertical="center"/>
    </xf>
    <xf numFmtId="0" fontId="18" fillId="16" borderId="2" xfId="0" applyFont="1" applyFill="1" applyBorder="1" applyAlignment="1">
      <alignment horizontal="center" vertical="center" wrapText="1"/>
    </xf>
    <xf numFmtId="0" fontId="18" fillId="16" borderId="3" xfId="0" applyFont="1" applyFill="1" applyBorder="1" applyAlignment="1">
      <alignment horizontal="center" vertical="center" wrapText="1"/>
    </xf>
    <xf numFmtId="0" fontId="18" fillId="16" borderId="4" xfId="0" applyFont="1" applyFill="1" applyBorder="1" applyAlignment="1">
      <alignment horizontal="center" vertical="center" wrapText="1"/>
    </xf>
    <xf numFmtId="0" fontId="16" fillId="0" borderId="0" xfId="0" applyFont="1" applyAlignment="1">
      <alignment horizontal="center"/>
    </xf>
    <xf numFmtId="0" fontId="4" fillId="0" borderId="7" xfId="0" applyFont="1" applyBorder="1" applyAlignment="1">
      <alignment horizontal="center" vertical="center" wrapText="1"/>
    </xf>
    <xf numFmtId="0" fontId="4" fillId="0" borderId="17" xfId="0" applyFont="1" applyBorder="1" applyAlignment="1">
      <alignment horizontal="center" vertical="center" wrapText="1"/>
    </xf>
    <xf numFmtId="0" fontId="4" fillId="0" borderId="8" xfId="0" applyFont="1" applyBorder="1" applyAlignment="1">
      <alignment horizontal="center" vertical="center" wrapText="1"/>
    </xf>
    <xf numFmtId="0" fontId="4" fillId="0" borderId="20" xfId="0" applyFont="1" applyBorder="1" applyAlignment="1">
      <alignment horizontal="center" vertical="center" wrapText="1"/>
    </xf>
    <xf numFmtId="0" fontId="4" fillId="0" borderId="25" xfId="0" applyFont="1" applyBorder="1" applyAlignment="1">
      <alignment horizontal="center" vertical="center" wrapText="1"/>
    </xf>
    <xf numFmtId="0" fontId="4" fillId="0" borderId="19" xfId="0" applyFont="1" applyBorder="1" applyAlignment="1">
      <alignment horizontal="center" vertical="center" wrapText="1"/>
    </xf>
    <xf numFmtId="0" fontId="4" fillId="0" borderId="8" xfId="0" applyFont="1" applyBorder="1" applyAlignment="1">
      <alignment horizontal="center" vertical="top" wrapText="1"/>
    </xf>
    <xf numFmtId="0" fontId="4" fillId="0" borderId="0" xfId="0" applyFont="1" applyBorder="1" applyAlignment="1">
      <alignment horizontal="center" vertical="top" wrapText="1"/>
    </xf>
    <xf numFmtId="0" fontId="4" fillId="0" borderId="20" xfId="0" applyFont="1" applyBorder="1" applyAlignment="1">
      <alignment horizontal="center" vertical="top" wrapText="1"/>
    </xf>
    <xf numFmtId="0" fontId="5" fillId="4" borderId="5" xfId="0" applyFont="1" applyFill="1" applyBorder="1" applyAlignment="1">
      <alignment horizontal="center" vertical="center" textRotation="90"/>
    </xf>
    <xf numFmtId="0" fontId="5" fillId="4" borderId="26" xfId="0" applyFont="1" applyFill="1" applyBorder="1" applyAlignment="1">
      <alignment horizontal="center" vertical="center" textRotation="90"/>
    </xf>
    <xf numFmtId="0" fontId="5" fillId="4" borderId="6" xfId="0" applyFont="1" applyFill="1" applyBorder="1" applyAlignment="1">
      <alignment horizontal="center" vertical="center" textRotation="90"/>
    </xf>
    <xf numFmtId="0" fontId="18" fillId="6" borderId="1" xfId="0" applyFont="1" applyFill="1" applyBorder="1" applyAlignment="1">
      <alignment horizontal="center" vertical="center"/>
    </xf>
    <xf numFmtId="0" fontId="18" fillId="6" borderId="1" xfId="0" applyFont="1" applyFill="1" applyBorder="1" applyAlignment="1">
      <alignment horizontal="center" vertical="top" wrapText="1"/>
    </xf>
    <xf numFmtId="0" fontId="5" fillId="0" borderId="57" xfId="0" applyFont="1" applyBorder="1" applyAlignment="1">
      <alignment horizontal="center" vertical="center"/>
    </xf>
    <xf numFmtId="0" fontId="5" fillId="16" borderId="5" xfId="0" applyFont="1" applyFill="1" applyBorder="1" applyAlignment="1">
      <alignment horizontal="center" vertical="center" textRotation="90" wrapText="1"/>
    </xf>
    <xf numFmtId="0" fontId="5" fillId="16" borderId="26" xfId="0" applyFont="1" applyFill="1" applyBorder="1" applyAlignment="1">
      <alignment horizontal="center" vertical="center" textRotation="90" wrapText="1"/>
    </xf>
    <xf numFmtId="0" fontId="5" fillId="16" borderId="6" xfId="0" applyFont="1" applyFill="1" applyBorder="1" applyAlignment="1">
      <alignment horizontal="center" vertical="center" textRotation="90" wrapText="1"/>
    </xf>
    <xf numFmtId="0" fontId="5" fillId="0" borderId="2" xfId="0" applyFont="1" applyBorder="1" applyAlignment="1">
      <alignment horizontal="center" vertical="center"/>
    </xf>
    <xf numFmtId="0" fontId="5" fillId="14" borderId="46" xfId="0" applyFont="1" applyFill="1" applyBorder="1" applyAlignment="1">
      <alignment horizontal="center" vertical="center"/>
    </xf>
    <xf numFmtId="0" fontId="5" fillId="10" borderId="36" xfId="0" applyFont="1" applyFill="1" applyBorder="1" applyAlignment="1">
      <alignment horizontal="center" vertical="center" wrapText="1"/>
    </xf>
    <xf numFmtId="0" fontId="5" fillId="10" borderId="53" xfId="0" applyFont="1" applyFill="1" applyBorder="1" applyAlignment="1">
      <alignment horizontal="center" vertical="center" wrapText="1"/>
    </xf>
    <xf numFmtId="0" fontId="5" fillId="10" borderId="37" xfId="0" applyFont="1" applyFill="1" applyBorder="1" applyAlignment="1">
      <alignment horizontal="center" vertical="center"/>
    </xf>
    <xf numFmtId="0" fontId="10" fillId="15" borderId="46" xfId="0" applyFont="1" applyFill="1" applyBorder="1" applyAlignment="1">
      <alignment horizontal="center" vertical="center" wrapText="1"/>
    </xf>
    <xf numFmtId="0" fontId="10" fillId="15" borderId="38" xfId="0" applyFont="1" applyFill="1" applyBorder="1" applyAlignment="1">
      <alignment horizontal="center" vertical="center" wrapText="1"/>
    </xf>
    <xf numFmtId="0" fontId="5" fillId="11" borderId="46" xfId="0" applyFont="1" applyFill="1" applyBorder="1" applyAlignment="1">
      <alignment horizontal="center" vertical="center" wrapText="1"/>
    </xf>
    <xf numFmtId="0" fontId="10" fillId="5" borderId="46" xfId="0" applyFont="1" applyFill="1" applyBorder="1" applyAlignment="1">
      <alignment horizontal="center" vertical="center" wrapText="1"/>
    </xf>
    <xf numFmtId="0" fontId="5" fillId="6" borderId="38" xfId="0" applyFont="1" applyFill="1" applyBorder="1" applyAlignment="1" applyProtection="1">
      <alignment horizontal="center" vertical="center" wrapText="1"/>
    </xf>
    <xf numFmtId="0" fontId="5" fillId="6" borderId="44" xfId="0" applyFont="1" applyFill="1" applyBorder="1" applyAlignment="1" applyProtection="1">
      <alignment horizontal="center" vertical="center" wrapText="1"/>
    </xf>
    <xf numFmtId="0" fontId="5" fillId="6" borderId="28" xfId="0" applyFont="1" applyFill="1" applyBorder="1" applyAlignment="1">
      <alignment horizontal="center" vertical="center" wrapText="1"/>
    </xf>
    <xf numFmtId="0" fontId="5" fillId="6" borderId="49" xfId="0" applyFont="1" applyFill="1" applyBorder="1" applyAlignment="1">
      <alignment horizontal="center" vertical="center" wrapText="1"/>
    </xf>
    <xf numFmtId="0" fontId="10" fillId="6" borderId="38" xfId="0" applyFont="1" applyFill="1" applyBorder="1" applyAlignment="1">
      <alignment horizontal="center" vertical="center" wrapText="1"/>
    </xf>
    <xf numFmtId="0" fontId="10" fillId="6" borderId="44" xfId="0" applyFont="1" applyFill="1" applyBorder="1" applyAlignment="1">
      <alignment horizontal="center" vertical="center" wrapText="1"/>
    </xf>
    <xf numFmtId="0" fontId="10" fillId="6" borderId="56" xfId="0" applyFont="1" applyFill="1" applyBorder="1" applyAlignment="1">
      <alignment horizontal="center" vertical="center" wrapText="1"/>
    </xf>
    <xf numFmtId="0" fontId="10" fillId="11" borderId="28" xfId="0" applyFont="1" applyFill="1" applyBorder="1" applyAlignment="1">
      <alignment horizontal="center" vertical="center"/>
    </xf>
    <xf numFmtId="0" fontId="10" fillId="11" borderId="29" xfId="0" applyFont="1" applyFill="1" applyBorder="1" applyAlignment="1">
      <alignment horizontal="center" vertical="center"/>
    </xf>
    <xf numFmtId="0" fontId="5" fillId="13" borderId="46" xfId="0" applyFont="1" applyFill="1" applyBorder="1" applyAlignment="1">
      <alignment horizontal="center" vertical="center"/>
    </xf>
    <xf numFmtId="0" fontId="3" fillId="11" borderId="23" xfId="0" applyFont="1" applyFill="1" applyBorder="1" applyAlignment="1">
      <alignment horizontal="center"/>
    </xf>
    <xf numFmtId="0" fontId="3" fillId="11" borderId="15" xfId="0" applyFont="1" applyFill="1" applyBorder="1" applyAlignment="1">
      <alignment horizontal="center"/>
    </xf>
    <xf numFmtId="0" fontId="3" fillId="11" borderId="24" xfId="0" applyFont="1" applyFill="1" applyBorder="1" applyAlignment="1">
      <alignment horizontal="center"/>
    </xf>
    <xf numFmtId="0" fontId="5" fillId="5" borderId="46" xfId="0" applyFont="1" applyFill="1" applyBorder="1" applyAlignment="1">
      <alignment horizontal="center" vertical="center"/>
    </xf>
    <xf numFmtId="0" fontId="10" fillId="10" borderId="13" xfId="0" applyFont="1" applyFill="1" applyBorder="1" applyAlignment="1">
      <alignment horizontal="center" vertical="center"/>
    </xf>
    <xf numFmtId="0" fontId="5" fillId="4" borderId="14" xfId="0" applyFont="1" applyFill="1" applyBorder="1" applyAlignment="1">
      <alignment horizontal="center" vertical="center"/>
    </xf>
    <xf numFmtId="0" fontId="32" fillId="8" borderId="54" xfId="0" applyFont="1" applyFill="1" applyBorder="1" applyAlignment="1">
      <alignment horizontal="center" vertical="center" wrapText="1"/>
    </xf>
    <xf numFmtId="0" fontId="32" fillId="8" borderId="26" xfId="0" applyFont="1" applyFill="1" applyBorder="1" applyAlignment="1">
      <alignment horizontal="center" vertical="center" wrapText="1"/>
    </xf>
    <xf numFmtId="0" fontId="33" fillId="8" borderId="54" xfId="0" applyFont="1" applyFill="1" applyBorder="1" applyAlignment="1">
      <alignment horizontal="center" vertical="center" wrapText="1"/>
    </xf>
    <xf numFmtId="0" fontId="33" fillId="8" borderId="26" xfId="0" applyFont="1" applyFill="1" applyBorder="1" applyAlignment="1">
      <alignment horizontal="center" vertical="center"/>
    </xf>
    <xf numFmtId="0" fontId="33" fillId="8" borderId="26" xfId="0" applyFont="1" applyFill="1" applyBorder="1" applyAlignment="1">
      <alignment horizontal="center" vertical="center" wrapText="1"/>
    </xf>
    <xf numFmtId="0" fontId="33" fillId="8" borderId="8" xfId="0" applyFont="1" applyFill="1" applyBorder="1" applyAlignment="1">
      <alignment horizontal="center" vertical="center"/>
    </xf>
    <xf numFmtId="0" fontId="32" fillId="8" borderId="45" xfId="0" applyFont="1" applyFill="1" applyBorder="1" applyAlignment="1">
      <alignment horizontal="center" vertical="center" wrapText="1"/>
    </xf>
    <xf numFmtId="0" fontId="32" fillId="8" borderId="40" xfId="0" applyFont="1" applyFill="1" applyBorder="1" applyAlignment="1">
      <alignment horizontal="center" vertical="center" wrapText="1"/>
    </xf>
    <xf numFmtId="0" fontId="32" fillId="8" borderId="51" xfId="0" applyFont="1" applyFill="1" applyBorder="1" applyAlignment="1">
      <alignment horizontal="center" vertical="center" wrapText="1"/>
    </xf>
    <xf numFmtId="0" fontId="32" fillId="8" borderId="55" xfId="0" applyFont="1" applyFill="1" applyBorder="1" applyAlignment="1">
      <alignment horizontal="center" vertical="center" wrapText="1"/>
    </xf>
    <xf numFmtId="0" fontId="32" fillId="8" borderId="39" xfId="0" applyFont="1" applyFill="1" applyBorder="1" applyAlignment="1">
      <alignment horizontal="center" vertical="center"/>
    </xf>
    <xf numFmtId="0" fontId="32" fillId="8" borderId="31" xfId="0" applyFont="1" applyFill="1" applyBorder="1" applyAlignment="1">
      <alignment horizontal="center" vertical="center" wrapText="1"/>
    </xf>
    <xf numFmtId="0" fontId="32" fillId="8" borderId="7" xfId="0" applyFont="1" applyFill="1" applyBorder="1" applyAlignment="1">
      <alignment horizontal="center" vertical="center" wrapText="1"/>
    </xf>
    <xf numFmtId="0" fontId="32" fillId="8" borderId="30" xfId="0" applyFont="1" applyFill="1" applyBorder="1" applyAlignment="1">
      <alignment horizontal="center" vertical="center" wrapText="1"/>
    </xf>
    <xf numFmtId="0" fontId="32" fillId="8" borderId="39" xfId="0" applyFont="1" applyFill="1" applyBorder="1" applyAlignment="1">
      <alignment horizontal="center" vertical="center" wrapText="1"/>
    </xf>
    <xf numFmtId="165" fontId="34" fillId="7" borderId="38" xfId="0" applyNumberFormat="1" applyFont="1" applyFill="1" applyBorder="1" applyAlignment="1">
      <alignment horizontal="center" vertical="center"/>
    </xf>
    <xf numFmtId="0" fontId="24" fillId="5" borderId="1" xfId="0" applyFont="1" applyFill="1" applyBorder="1" applyAlignment="1">
      <alignment horizontal="center" vertical="center" wrapText="1"/>
    </xf>
    <xf numFmtId="0" fontId="0" fillId="0" borderId="0" xfId="0" applyAlignment="1">
      <alignment vertical="top" wrapText="1"/>
    </xf>
    <xf numFmtId="0" fontId="31" fillId="8" borderId="0" xfId="0" applyFont="1" applyFill="1" applyAlignment="1">
      <alignment horizontal="center"/>
    </xf>
    <xf numFmtId="0" fontId="0" fillId="5" borderId="0" xfId="0" applyFill="1" applyAlignment="1">
      <alignment horizontal="center" vertical="top" wrapText="1"/>
    </xf>
  </cellXfs>
  <cellStyles count="1">
    <cellStyle name="Normal" xfId="0" builtinId="0"/>
  </cellStyles>
  <dxfs count="0"/>
  <tableStyles count="0" defaultTableStyle="TableStyleMedium2" defaultPivotStyle="PivotStyleLight16"/>
  <colors>
    <mruColors>
      <color rgb="FF00FFFF"/>
      <color rgb="FF669900"/>
      <color rgb="FF00CC66"/>
      <color rgb="FFFF66CC"/>
      <color rgb="FF0000FF"/>
      <color rgb="FFFF9900"/>
      <color rgb="FF00FF00"/>
      <color rgb="FF00B0E8"/>
      <color rgb="FFC993FF"/>
      <color rgb="FFFF33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MENU!A1"/><Relationship Id="rId2" Type="http://schemas.openxmlformats.org/officeDocument/2006/relationships/image" Target="../media/image4.jpeg"/><Relationship Id="rId1" Type="http://schemas.openxmlformats.org/officeDocument/2006/relationships/image" Target="../media/image3.jpeg"/><Relationship Id="rId4" Type="http://schemas.openxmlformats.org/officeDocument/2006/relationships/hyperlink" Target="#'Liste Nominative'!A1"/></Relationships>
</file>

<file path=xl/drawings/_rels/drawing3.xml.rels><?xml version="1.0" encoding="UTF-8" standalone="yes"?>
<Relationships xmlns="http://schemas.openxmlformats.org/package/2006/relationships"><Relationship Id="rId2" Type="http://schemas.openxmlformats.org/officeDocument/2006/relationships/image" Target="../media/image4.jpeg"/><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xdr:twoCellAnchor>
    <xdr:from>
      <xdr:col>1</xdr:col>
      <xdr:colOff>152761</xdr:colOff>
      <xdr:row>0</xdr:row>
      <xdr:rowOff>8986</xdr:rowOff>
    </xdr:from>
    <xdr:to>
      <xdr:col>1</xdr:col>
      <xdr:colOff>727855</xdr:colOff>
      <xdr:row>2</xdr:row>
      <xdr:rowOff>17972</xdr:rowOff>
    </xdr:to>
    <xdr:pic>
      <xdr:nvPicPr>
        <xdr:cNvPr id="6" name="Image 6" descr="Logo M"/>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4082" y="8986"/>
          <a:ext cx="575094" cy="35943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0</xdr:col>
      <xdr:colOff>29838</xdr:colOff>
      <xdr:row>0</xdr:row>
      <xdr:rowOff>10907</xdr:rowOff>
    </xdr:from>
    <xdr:to>
      <xdr:col>1</xdr:col>
      <xdr:colOff>143773</xdr:colOff>
      <xdr:row>1</xdr:row>
      <xdr:rowOff>160421</xdr:rowOff>
    </xdr:to>
    <xdr:pic>
      <xdr:nvPicPr>
        <xdr:cNvPr id="4" name="Image 3" descr="http://1.bp.blogspot.com/__28-wE2rr_o/TAlS87YmaDI/AAAAAAAAAog/lk_dBqZSiWI/s1600/drapeau20senegal1.jpg"/>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9838" y="10907"/>
          <a:ext cx="545256" cy="33821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8</xdr:col>
      <xdr:colOff>270710</xdr:colOff>
      <xdr:row>0</xdr:row>
      <xdr:rowOff>59156</xdr:rowOff>
    </xdr:from>
    <xdr:to>
      <xdr:col>8</xdr:col>
      <xdr:colOff>842210</xdr:colOff>
      <xdr:row>2</xdr:row>
      <xdr:rowOff>20053</xdr:rowOff>
    </xdr:to>
    <xdr:pic>
      <xdr:nvPicPr>
        <xdr:cNvPr id="5" name="Image 6" descr="Logo M"/>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263815" y="59156"/>
          <a:ext cx="571500" cy="34189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0</xdr:col>
      <xdr:colOff>29838</xdr:colOff>
      <xdr:row>0</xdr:row>
      <xdr:rowOff>10907</xdr:rowOff>
    </xdr:from>
    <xdr:to>
      <xdr:col>0</xdr:col>
      <xdr:colOff>591553</xdr:colOff>
      <xdr:row>1</xdr:row>
      <xdr:rowOff>160421</xdr:rowOff>
    </xdr:to>
    <xdr:pic>
      <xdr:nvPicPr>
        <xdr:cNvPr id="6" name="Image 5" descr="http://1.bp.blogspot.com/__28-wE2rr_o/TAlS87YmaDI/AAAAAAAAAog/lk_dBqZSiWI/s1600/drapeau20senegal1.jpg"/>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9838" y="10907"/>
          <a:ext cx="561715" cy="34001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absolute">
    <xdr:from>
      <xdr:col>6</xdr:col>
      <xdr:colOff>420113</xdr:colOff>
      <xdr:row>2</xdr:row>
      <xdr:rowOff>130353</xdr:rowOff>
    </xdr:from>
    <xdr:to>
      <xdr:col>8</xdr:col>
      <xdr:colOff>394041</xdr:colOff>
      <xdr:row>5</xdr:row>
      <xdr:rowOff>20065</xdr:rowOff>
    </xdr:to>
    <xdr:sp macro="[0]!ImprimerLesBullletins" textlink="">
      <xdr:nvSpPr>
        <xdr:cNvPr id="2" name="Rectangle à coins arrondis 1"/>
        <xdr:cNvSpPr/>
      </xdr:nvSpPr>
      <xdr:spPr>
        <a:xfrm>
          <a:off x="4832695" y="511353"/>
          <a:ext cx="1022680" cy="461212"/>
        </a:xfrm>
        <a:prstGeom prst="roundRect">
          <a:avLst/>
        </a:prstGeom>
        <a:solidFill>
          <a:srgbClr val="008000"/>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000" b="1"/>
            <a:t>Imprimer vos Bulletins</a:t>
          </a:r>
        </a:p>
      </xdr:txBody>
    </xdr:sp>
    <xdr:clientData/>
  </xdr:twoCellAnchor>
  <xdr:twoCellAnchor>
    <xdr:from>
      <xdr:col>7</xdr:col>
      <xdr:colOff>142875</xdr:colOff>
      <xdr:row>6</xdr:row>
      <xdr:rowOff>0</xdr:rowOff>
    </xdr:from>
    <xdr:to>
      <xdr:col>8</xdr:col>
      <xdr:colOff>838200</xdr:colOff>
      <xdr:row>8</xdr:row>
      <xdr:rowOff>47625</xdr:rowOff>
    </xdr:to>
    <xdr:sp macro="" textlink="">
      <xdr:nvSpPr>
        <xdr:cNvPr id="7" name="Flèche droite 6">
          <a:hlinkClick xmlns:r="http://schemas.openxmlformats.org/officeDocument/2006/relationships" r:id="rId3"/>
        </xdr:cNvPr>
        <xdr:cNvSpPr/>
      </xdr:nvSpPr>
      <xdr:spPr>
        <a:xfrm flipH="1">
          <a:off x="4657725" y="1143000"/>
          <a:ext cx="1285875" cy="342900"/>
        </a:xfrm>
        <a:prstGeom prst="rightArrow">
          <a:avLst>
            <a:gd name="adj1" fmla="val 50000"/>
            <a:gd name="adj2" fmla="val 73585"/>
          </a:avLst>
        </a:prstGeom>
        <a:gradFill flip="none" rotWithShape="1">
          <a:gsLst>
            <a:gs pos="0">
              <a:srgbClr val="008000">
                <a:shade val="30000"/>
                <a:satMod val="115000"/>
              </a:srgbClr>
            </a:gs>
            <a:gs pos="50000">
              <a:srgbClr val="008000">
                <a:shade val="67500"/>
                <a:satMod val="115000"/>
              </a:srgbClr>
            </a:gs>
            <a:gs pos="100000">
              <a:srgbClr val="008000">
                <a:shade val="100000"/>
                <a:satMod val="115000"/>
              </a:srgbClr>
            </a:gs>
          </a:gsLst>
          <a:lin ang="10800000" scaled="1"/>
          <a:tileRect/>
        </a:gradFill>
        <a:ln w="19050">
          <a:solidFill>
            <a:schemeClr val="bg1"/>
          </a:solidFill>
        </a:ln>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000" b="1"/>
            <a:t>Retour</a:t>
          </a:r>
          <a:r>
            <a:rPr lang="fr-FR" sz="1000" b="1" baseline="0"/>
            <a:t> au Menu</a:t>
          </a:r>
          <a:endParaRPr lang="fr-FR" sz="1000" b="1"/>
        </a:p>
      </xdr:txBody>
    </xdr:sp>
    <xdr:clientData/>
  </xdr:twoCellAnchor>
  <xdr:twoCellAnchor>
    <xdr:from>
      <xdr:col>7</xdr:col>
      <xdr:colOff>161925</xdr:colOff>
      <xdr:row>7</xdr:row>
      <xdr:rowOff>66675</xdr:rowOff>
    </xdr:from>
    <xdr:to>
      <xdr:col>8</xdr:col>
      <xdr:colOff>857250</xdr:colOff>
      <xdr:row>9</xdr:row>
      <xdr:rowOff>19050</xdr:rowOff>
    </xdr:to>
    <xdr:sp macro="" textlink="">
      <xdr:nvSpPr>
        <xdr:cNvPr id="8" name="Flèche droite 7">
          <a:hlinkClick xmlns:r="http://schemas.openxmlformats.org/officeDocument/2006/relationships" r:id="rId4"/>
        </xdr:cNvPr>
        <xdr:cNvSpPr/>
      </xdr:nvSpPr>
      <xdr:spPr>
        <a:xfrm flipH="1">
          <a:off x="4676775" y="1409700"/>
          <a:ext cx="1285875" cy="342900"/>
        </a:xfrm>
        <a:prstGeom prst="rightArrow">
          <a:avLst>
            <a:gd name="adj1" fmla="val 50000"/>
            <a:gd name="adj2" fmla="val 73585"/>
          </a:avLst>
        </a:prstGeom>
        <a:gradFill flip="none" rotWithShape="1">
          <a:gsLst>
            <a:gs pos="0">
              <a:srgbClr val="008000">
                <a:shade val="30000"/>
                <a:satMod val="115000"/>
              </a:srgbClr>
            </a:gs>
            <a:gs pos="50000">
              <a:srgbClr val="008000">
                <a:shade val="67500"/>
                <a:satMod val="115000"/>
              </a:srgbClr>
            </a:gs>
            <a:gs pos="100000">
              <a:srgbClr val="008000">
                <a:shade val="100000"/>
                <a:satMod val="115000"/>
              </a:srgbClr>
            </a:gs>
          </a:gsLst>
          <a:lin ang="10800000" scaled="1"/>
          <a:tileRect/>
        </a:gradFill>
        <a:ln w="19050">
          <a:solidFill>
            <a:schemeClr val="bg1"/>
          </a:solidFill>
        </a:ln>
      </xdr:spPr>
      <xdr:style>
        <a:lnRef idx="0">
          <a:schemeClr val="accent6"/>
        </a:lnRef>
        <a:fillRef idx="3">
          <a:schemeClr val="accent6"/>
        </a:fillRef>
        <a:effectRef idx="3">
          <a:schemeClr val="accent6"/>
        </a:effectRef>
        <a:fontRef idx="minor">
          <a:schemeClr val="lt1"/>
        </a:fontRef>
      </xdr:style>
      <xdr:txBody>
        <a:bodyPr vertOverflow="clip" horzOverflow="clip" rtlCol="0" anchor="ctr"/>
        <a:lstStyle/>
        <a:p>
          <a:pPr algn="ctr"/>
          <a:r>
            <a:rPr lang="fr-FR" sz="1000" b="1"/>
            <a:t>Liste</a:t>
          </a:r>
          <a:r>
            <a:rPr lang="fr-FR" sz="1000" b="1" baseline="0"/>
            <a:t> Nominative</a:t>
          </a:r>
          <a:endParaRPr lang="fr-FR" sz="1000" b="1"/>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25</xdr:col>
      <xdr:colOff>361950</xdr:colOff>
      <xdr:row>0</xdr:row>
      <xdr:rowOff>30581</xdr:rowOff>
    </xdr:from>
    <xdr:to>
      <xdr:col>25</xdr:col>
      <xdr:colOff>942974</xdr:colOff>
      <xdr:row>2</xdr:row>
      <xdr:rowOff>15471</xdr:rowOff>
    </xdr:to>
    <xdr:pic>
      <xdr:nvPicPr>
        <xdr:cNvPr id="10" name="Image 6" descr="Logo M"/>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7535525" y="30581"/>
          <a:ext cx="581024" cy="36589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10</xdr:col>
      <xdr:colOff>39362</xdr:colOff>
      <xdr:row>0</xdr:row>
      <xdr:rowOff>39482</xdr:rowOff>
    </xdr:from>
    <xdr:to>
      <xdr:col>11</xdr:col>
      <xdr:colOff>0</xdr:colOff>
      <xdr:row>1</xdr:row>
      <xdr:rowOff>188996</xdr:rowOff>
    </xdr:to>
    <xdr:pic>
      <xdr:nvPicPr>
        <xdr:cNvPr id="11" name="Image 10" descr="http://1.bp.blogspot.com/__28-wE2rr_o/TAlS87YmaDI/AAAAAAAAAog/lk_dBqZSiWI/s1600/drapeau20senegal1.jpg"/>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8573762" y="39482"/>
          <a:ext cx="732163" cy="34001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xdr:from>
      <xdr:col>3</xdr:col>
      <xdr:colOff>16564</xdr:colOff>
      <xdr:row>32</xdr:row>
      <xdr:rowOff>107673</xdr:rowOff>
    </xdr:from>
    <xdr:to>
      <xdr:col>25</xdr:col>
      <xdr:colOff>8282</xdr:colOff>
      <xdr:row>32</xdr:row>
      <xdr:rowOff>107673</xdr:rowOff>
    </xdr:to>
    <xdr:cxnSp macro="">
      <xdr:nvCxnSpPr>
        <xdr:cNvPr id="6" name="Connecteur droit avec flèche 5"/>
        <xdr:cNvCxnSpPr/>
      </xdr:nvCxnSpPr>
      <xdr:spPr>
        <a:xfrm>
          <a:off x="1590260" y="6891130"/>
          <a:ext cx="9450457" cy="0"/>
        </a:xfrm>
        <a:prstGeom prst="straightConnector1">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aye%20cheikh%20thiaw/Desktop/NOUVEAU%20PROJET%20SAMA%20ECOLE/BULLETIN%20DE%20NOTES%20v2%20(6).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baye%20cheikh%20thiaw/Desktop/CONCEPTION%20D'APPLICATIO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Nominative (11)"/>
      <sheetName val="Relevé de Notes 1er trimest (2"/>
      <sheetName val="Bulletin de Notes(27)"/>
      <sheetName val="Relevé de Notes 2° Trimest(11)"/>
      <sheetName val="Bulletin de Notes(28)"/>
      <sheetName val="Relevé de Notes 3° Trimest(12)"/>
      <sheetName val="Bulletin de Notes(29)"/>
      <sheetName val="Proposition de Passage(11)"/>
      <sheetName val="Certificat de Scolarité(11)"/>
      <sheetName val="Liste Nominative (10)"/>
      <sheetName val="Relevé de Notes 1er trimest(10"/>
      <sheetName val="Bulletin de Notes(24)"/>
      <sheetName val="Relevé de Notes 2° Trimest(10)"/>
      <sheetName val="Bulletin de Notes(25)"/>
      <sheetName val="Relevé de Notes 3° Trimest(11)"/>
      <sheetName val="Bulletin de Notes(26)"/>
      <sheetName val="Proposition de Passage(10)"/>
      <sheetName val="Certificat de Scolarité(10)"/>
      <sheetName val="Liste Nominative (9)"/>
      <sheetName val="Relevé de Notes 1er trimest(9)"/>
      <sheetName val="Bulletin de Notes(21)"/>
      <sheetName val="Relevé de Notes 2° Trimest(9)"/>
      <sheetName val="Bulletin de Notes(22)"/>
      <sheetName val="Relevé de Notes 3° Trimest(10)"/>
      <sheetName val="Bulletin de Notes(23)"/>
      <sheetName val="Proposition de Passage(9)"/>
      <sheetName val="Certificat de Scolarité(9)"/>
      <sheetName val="Liste Nominative (8)"/>
      <sheetName val="Relevé de Notes 1er trimest(8)"/>
      <sheetName val="Bulletin de Notes(18)"/>
      <sheetName val="Relevé de Notes 2° Trimest(8)"/>
      <sheetName val="Bulletin de Notes(19)"/>
      <sheetName val="Relevé de Notes 3° Trimest(9)"/>
      <sheetName val="Bulletin de Notes(20)"/>
      <sheetName val="Proposition de Passage(8)"/>
      <sheetName val="Certificat de Scolarité(8)"/>
      <sheetName val="MENU"/>
      <sheetName val="Personnel Administratif"/>
      <sheetName val="Tab Signal du Perso et Effectif"/>
      <sheetName val="Fiche Signalétique"/>
      <sheetName val="STATISTIQUE 1"/>
      <sheetName val="STATISTIQUE 2"/>
      <sheetName val="STATISTIQUE 3"/>
      <sheetName val="Quantum Horaire"/>
      <sheetName val="Liste Nominative"/>
      <sheetName val="Relevé de Notes 1er Trimestre"/>
      <sheetName val="Bulletin de Notes"/>
      <sheetName val="Relevé de Notes 2° Trimestre"/>
      <sheetName val="Bulletin de Notes (2)"/>
      <sheetName val="Relevé de Notes 3° Trimestre"/>
      <sheetName val="Bulletin de Notes 3"/>
      <sheetName val="Proposition de Passage"/>
      <sheetName val="Certificat de Scolarité"/>
      <sheetName val="Liste Nominative (3)"/>
      <sheetName val="Relevé de Notes 1er trimest(3)"/>
      <sheetName val="Bulletin de Notes(4)"/>
      <sheetName val="Relevé de Notes 2° Trimest(3)"/>
      <sheetName val="Bulletin de Notes(5)"/>
      <sheetName val="Relevé de Notes 3° Trimest(3)"/>
      <sheetName val="Bulletin de Notes(3)"/>
      <sheetName val="Proposition de passage (3)"/>
      <sheetName val="Certificat de Scolarité (3)"/>
      <sheetName val="Liste Nominative (4)"/>
      <sheetName val="Relevé de Notes 1er trimest(4)"/>
      <sheetName val="Bulletin de Notes(6)"/>
      <sheetName val="Relevé de Notes 2° Trimest(4)"/>
      <sheetName val="Bulletin de Notes(7)"/>
      <sheetName val="Relevé de Notes 3° Trimest(5)"/>
      <sheetName val="Bulletin de Notes(8)"/>
      <sheetName val="Proposition de Passage(4)"/>
      <sheetName val="Certificat de Scolarité(4)"/>
      <sheetName val="Liste Nominative (5)"/>
      <sheetName val="Relevé de Notes 1er trimest(5)"/>
      <sheetName val="Bulletin de Notes(9)"/>
      <sheetName val="Relevé de Notes 2° Trimest(5)"/>
      <sheetName val="Bulletin de Notes(10)"/>
      <sheetName val="Relevé de Notes 3° Trimest(6)"/>
      <sheetName val="Bulletin de Notes(11)"/>
      <sheetName val="Proposition de Passage(5)"/>
      <sheetName val="Certificat de Scolarité(5)"/>
      <sheetName val="Liste Nominative (6)"/>
      <sheetName val="Relevé de Notes 1er trimest(6)"/>
      <sheetName val="Bulletin de Notes(12)"/>
      <sheetName val="Relevé de Notes 2° Trimest(6)"/>
      <sheetName val="Bulletin de Notes(13)"/>
      <sheetName val="Relevé de Notes 3° Trimest(7)"/>
      <sheetName val="Bulletin de Notes(14)"/>
      <sheetName val="Proposition de Passage(6)"/>
      <sheetName val="Certificat de Scolarité(6)"/>
      <sheetName val="Liste Nominative (7)"/>
      <sheetName val="Relevé de Notes 1er trimest(7)"/>
      <sheetName val="Bulletin de Notes(15)"/>
      <sheetName val="Relevé de Notes 2° Trimest(7)"/>
      <sheetName val="Bulletin de Notes(16)"/>
      <sheetName val="Relevé de Notes 3° Trimest(8)"/>
      <sheetName val="Bulletin de Notes(17)"/>
      <sheetName val="Proposition de Passage(7)"/>
      <sheetName val="Certificat de Scolarité(7)"/>
      <sheetName val="data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1">
          <cell r="D11">
            <v>25</v>
          </cell>
        </row>
      </sheetData>
      <sheetData sheetId="19"/>
      <sheetData sheetId="20"/>
      <sheetData sheetId="21"/>
      <sheetData sheetId="22"/>
      <sheetData sheetId="23">
        <row r="11">
          <cell r="D11">
            <v>60</v>
          </cell>
        </row>
      </sheetData>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levé de Notes 1er Trim CI"/>
      <sheetName val="Relevé de Notes 2éme Trim CI"/>
      <sheetName val="Relevé de Notes 3éme Trim CI"/>
      <sheetName val="Bulletin de Notes 1er Trim CI"/>
      <sheetName val="Bulletin de Notes 2éme Trim CI"/>
      <sheetName val="Bulletin de Notes 3éme Trim CI"/>
      <sheetName val="Relevé de Notes 1er Trim CP"/>
      <sheetName val="Relevé de Notes 2éme Trim CP"/>
      <sheetName val="Relevé de Notes 3éme Trim CP"/>
      <sheetName val="Bulletin de Notes 3éme Trim CP"/>
      <sheetName val="Bulletin de Notes 1er Trim CP"/>
      <sheetName val="Bulletin de Notes 2éme Trim CP"/>
      <sheetName val="MENU"/>
      <sheetName val="SE CONNECTER"/>
      <sheetName val="BASE DE DONNEES"/>
      <sheetName val="Feuil1"/>
      <sheetName val="STATISTIQUE 1"/>
      <sheetName val="STATISTIQUE 2"/>
      <sheetName val="STATISTIQUE 3"/>
      <sheetName val="RAPPORT DE RENTREE"/>
      <sheetName val="Personnel Administratif"/>
      <sheetName val="Fiche Signalétique"/>
      <sheetName val="Tab Signal du Perso et Effectif"/>
      <sheetName val="Quantum Horaire"/>
      <sheetName val="Autorisation d'Absence"/>
      <sheetName val="Liste Nominative"/>
      <sheetName val="Relevé de Notes 1er Trim"/>
      <sheetName val="Bulletin de Notes"/>
      <sheetName val="Relevé de Notes 2éme Trim"/>
      <sheetName val="Bulletin de Notes (2)"/>
      <sheetName val="Relevé de Notes 3éme Trim"/>
      <sheetName val="Bulletin de Notes (3)"/>
      <sheetName val="Proposition de Passage"/>
      <sheetName val="Certificat de Scolarité"/>
      <sheetName val="Carte d'Identité Scolaire"/>
    </sheetNames>
    <sheetDataSet>
      <sheetData sheetId="0">
        <row r="16">
          <cell r="B16" t="str">
            <v>M</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row r="11">
          <cell r="C11">
            <v>24</v>
          </cell>
        </row>
      </sheetData>
      <sheetData sheetId="26"/>
      <sheetData sheetId="27"/>
      <sheetData sheetId="28"/>
      <sheetData sheetId="29"/>
      <sheetData sheetId="30"/>
      <sheetData sheetId="31"/>
      <sheetData sheetId="32"/>
      <sheetData sheetId="33"/>
      <sheetData sheetId="3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00B050"/>
  </sheetPr>
  <dimension ref="A1:AC170"/>
  <sheetViews>
    <sheetView zoomScale="106" zoomScaleNormal="106" workbookViewId="0">
      <selection activeCell="C19" sqref="C19"/>
    </sheetView>
  </sheetViews>
  <sheetFormatPr baseColWidth="10" defaultRowHeight="15" x14ac:dyDescent="0.25"/>
  <cols>
    <col min="1" max="1" width="6.42578125" customWidth="1"/>
    <col min="2" max="2" width="16.5703125" customWidth="1"/>
    <col min="3" max="3" width="10.5703125" customWidth="1"/>
    <col min="4" max="4" width="12.28515625" style="44" customWidth="1"/>
    <col min="5" max="5" width="15.140625" style="4" customWidth="1"/>
    <col min="6" max="6" width="12.7109375" customWidth="1"/>
    <col min="7" max="7" width="20.42578125" customWidth="1"/>
    <col min="8" max="8" width="4.7109375" customWidth="1"/>
    <col min="9" max="10" width="9.42578125" customWidth="1"/>
    <col min="11" max="11" width="11.42578125" style="8"/>
    <col min="12" max="12" width="23.85546875" bestFit="1" customWidth="1"/>
    <col min="13" max="13" width="5.85546875" customWidth="1"/>
    <col min="14" max="14" width="27.28515625" customWidth="1"/>
    <col min="15" max="15" width="15.140625" customWidth="1"/>
    <col min="16" max="16" width="24.140625" customWidth="1"/>
    <col min="17" max="17" width="10.28515625" customWidth="1"/>
    <col min="18" max="19" width="23.28515625" bestFit="1" customWidth="1"/>
    <col min="20" max="20" width="26.5703125" bestFit="1" customWidth="1"/>
    <col min="21" max="21" width="25.140625" bestFit="1" customWidth="1"/>
    <col min="22" max="23" width="23.28515625" bestFit="1" customWidth="1"/>
    <col min="24" max="24" width="24" bestFit="1" customWidth="1"/>
    <col min="25" max="25" width="23.28515625" bestFit="1" customWidth="1"/>
    <col min="26" max="26" width="25.140625" bestFit="1" customWidth="1"/>
    <col min="27" max="29" width="23.28515625" bestFit="1" customWidth="1"/>
    <col min="30" max="30" width="27.7109375" bestFit="1" customWidth="1"/>
    <col min="31" max="33" width="23.28515625" bestFit="1" customWidth="1"/>
    <col min="36" max="36" width="16.140625" customWidth="1"/>
    <col min="38" max="38" width="12.85546875" customWidth="1"/>
  </cols>
  <sheetData>
    <row r="1" spans="1:29" x14ac:dyDescent="0.25">
      <c r="A1" s="61"/>
      <c r="B1" s="14"/>
      <c r="C1" s="14"/>
      <c r="D1" s="73" t="s">
        <v>6</v>
      </c>
      <c r="E1" s="73"/>
      <c r="F1" s="73"/>
      <c r="G1" s="14"/>
      <c r="H1" s="61"/>
      <c r="I1" s="14"/>
      <c r="J1" s="17"/>
      <c r="K1" s="7"/>
    </row>
    <row r="2" spans="1:29" ht="12.75" customHeight="1" x14ac:dyDescent="0.25">
      <c r="A2" s="61"/>
      <c r="B2" s="14"/>
      <c r="C2" s="14"/>
      <c r="D2" s="58" t="s">
        <v>7</v>
      </c>
      <c r="E2" s="58"/>
      <c r="F2" s="58"/>
      <c r="G2" s="14"/>
      <c r="H2" s="61"/>
      <c r="I2" s="14"/>
      <c r="J2" s="17"/>
      <c r="K2" s="7"/>
    </row>
    <row r="3" spans="1:29" ht="15" customHeight="1" x14ac:dyDescent="0.25">
      <c r="A3" s="61"/>
      <c r="B3" s="61"/>
      <c r="C3" s="14"/>
      <c r="D3" s="73" t="s">
        <v>41</v>
      </c>
      <c r="E3" s="73"/>
      <c r="F3" s="73"/>
      <c r="G3" s="73"/>
      <c r="H3" s="61"/>
      <c r="I3" s="14"/>
      <c r="J3" s="30"/>
      <c r="K3" s="30"/>
      <c r="L3" s="31"/>
      <c r="M3" s="2"/>
      <c r="N3" s="2"/>
      <c r="O3" s="2"/>
      <c r="P3" s="2"/>
      <c r="Q3" s="2"/>
      <c r="R3" s="2"/>
      <c r="S3" s="2"/>
      <c r="T3" s="2"/>
      <c r="V3" s="2"/>
      <c r="W3" s="2"/>
      <c r="X3" s="2"/>
      <c r="Y3" s="2"/>
      <c r="Z3" s="2"/>
      <c r="AA3" s="2"/>
      <c r="AB3" s="2"/>
      <c r="AC3" s="2"/>
    </row>
    <row r="4" spans="1:29" ht="15" customHeight="1" x14ac:dyDescent="0.25">
      <c r="A4" s="72" t="s">
        <v>8</v>
      </c>
      <c r="B4" s="232"/>
      <c r="C4" s="232"/>
      <c r="D4" s="72" t="s">
        <v>9</v>
      </c>
      <c r="E4" s="232"/>
      <c r="F4" s="232"/>
      <c r="G4" s="59"/>
      <c r="H4" s="62"/>
      <c r="I4" s="14"/>
      <c r="J4" s="30"/>
      <c r="K4" s="30"/>
      <c r="L4" s="31"/>
      <c r="M4" s="2"/>
      <c r="N4" s="2"/>
      <c r="O4" s="2"/>
      <c r="P4" s="2"/>
      <c r="Q4" s="2"/>
      <c r="R4" s="2"/>
      <c r="S4" s="2"/>
      <c r="T4" s="2"/>
      <c r="V4" s="2"/>
      <c r="W4" s="2"/>
      <c r="X4" s="2"/>
      <c r="Y4" s="2"/>
      <c r="Z4" s="2"/>
      <c r="AA4" s="2"/>
      <c r="AB4" s="2"/>
      <c r="AC4" s="2"/>
    </row>
    <row r="5" spans="1:29" s="1" customFormat="1" ht="15" customHeight="1" x14ac:dyDescent="0.25">
      <c r="A5" s="233" t="s">
        <v>10</v>
      </c>
      <c r="B5" s="233"/>
      <c r="C5" s="234"/>
      <c r="D5" s="234"/>
      <c r="E5" s="234"/>
      <c r="F5" s="59"/>
      <c r="G5" s="59"/>
      <c r="H5" s="61"/>
      <c r="I5" s="14"/>
      <c r="J5" s="30"/>
      <c r="K5" s="30"/>
      <c r="L5" s="31"/>
      <c r="M5" s="9"/>
      <c r="N5" s="9"/>
      <c r="O5" s="9"/>
      <c r="P5" s="9"/>
      <c r="Q5" s="9"/>
      <c r="R5" s="9"/>
      <c r="S5" s="9"/>
      <c r="T5" s="9"/>
      <c r="U5" s="3"/>
      <c r="V5" s="9"/>
      <c r="W5" s="9"/>
      <c r="X5" s="9"/>
      <c r="Y5" s="9"/>
      <c r="Z5" s="9"/>
      <c r="AA5" s="9"/>
      <c r="AB5" s="9"/>
      <c r="AC5" s="9"/>
    </row>
    <row r="6" spans="1:29" ht="15" customHeight="1" x14ac:dyDescent="0.25">
      <c r="A6" s="6"/>
      <c r="B6" s="34" t="s">
        <v>48</v>
      </c>
      <c r="C6" s="81" t="s">
        <v>90</v>
      </c>
      <c r="D6" s="73"/>
      <c r="E6" s="82" t="s">
        <v>49</v>
      </c>
      <c r="F6" s="101" t="s">
        <v>80</v>
      </c>
      <c r="G6" s="101"/>
      <c r="I6" s="14"/>
      <c r="J6" s="17"/>
      <c r="K6" s="7"/>
      <c r="L6" s="4"/>
      <c r="M6" s="10"/>
      <c r="N6" s="10"/>
      <c r="O6" s="10"/>
      <c r="P6" s="10"/>
      <c r="Q6" s="10"/>
      <c r="R6" s="10"/>
      <c r="S6" s="10"/>
      <c r="T6" s="10"/>
      <c r="U6" s="4"/>
      <c r="V6" s="10"/>
      <c r="W6" s="10"/>
      <c r="X6" s="10"/>
      <c r="Y6" s="10"/>
      <c r="Z6" s="10"/>
      <c r="AA6" s="10"/>
      <c r="AB6" s="10"/>
      <c r="AC6" s="10"/>
    </row>
    <row r="7" spans="1:29" ht="21" customHeight="1" thickBot="1" x14ac:dyDescent="0.3">
      <c r="A7" s="6"/>
      <c r="B7" s="34"/>
      <c r="C7" s="83"/>
      <c r="D7" s="235" t="s">
        <v>34</v>
      </c>
      <c r="E7" s="235"/>
      <c r="F7" s="83"/>
      <c r="G7" s="34"/>
      <c r="H7" s="35"/>
      <c r="I7" s="14"/>
      <c r="J7" s="17"/>
      <c r="L7" s="4"/>
      <c r="M7" s="10"/>
      <c r="N7" s="10"/>
      <c r="O7" s="10"/>
      <c r="P7" s="10"/>
      <c r="Q7" s="10"/>
      <c r="R7" s="10"/>
      <c r="S7" s="10"/>
      <c r="T7" s="10"/>
      <c r="U7" s="4"/>
      <c r="V7" s="10"/>
      <c r="W7" s="10"/>
      <c r="X7" s="10"/>
      <c r="Y7" s="10"/>
      <c r="Z7" s="10"/>
      <c r="AA7" s="10"/>
      <c r="AB7" s="10"/>
      <c r="AC7" s="10"/>
    </row>
    <row r="8" spans="1:29" ht="21" customHeight="1" thickBot="1" x14ac:dyDescent="0.3">
      <c r="A8" s="84"/>
      <c r="B8" s="34" t="s">
        <v>44</v>
      </c>
      <c r="C8" s="230"/>
      <c r="D8" s="231"/>
      <c r="E8" s="34" t="s">
        <v>42</v>
      </c>
      <c r="F8" s="85"/>
      <c r="G8" s="86"/>
      <c r="H8" s="35"/>
      <c r="I8" s="13"/>
      <c r="J8" s="17"/>
      <c r="L8" s="32"/>
      <c r="M8" s="10"/>
      <c r="O8" s="10"/>
      <c r="P8" s="10"/>
      <c r="Q8" s="10"/>
      <c r="R8" s="10"/>
      <c r="S8" s="10"/>
      <c r="T8" s="10"/>
      <c r="U8" s="4"/>
      <c r="V8" s="10"/>
      <c r="W8" s="10"/>
      <c r="X8" s="10"/>
      <c r="Y8" s="10"/>
      <c r="Z8" s="10"/>
      <c r="AA8" s="10"/>
      <c r="AB8" s="10"/>
      <c r="AC8" s="10"/>
    </row>
    <row r="9" spans="1:29" ht="16.5" thickBot="1" x14ac:dyDescent="0.3">
      <c r="A9" s="15"/>
      <c r="B9" s="34" t="s">
        <v>66</v>
      </c>
      <c r="C9" s="87"/>
      <c r="D9" s="88" t="s">
        <v>67</v>
      </c>
      <c r="E9" s="89"/>
      <c r="F9" s="6"/>
      <c r="G9" s="86"/>
      <c r="H9" s="35"/>
      <c r="J9" s="11"/>
      <c r="M9" s="10"/>
      <c r="P9" s="10"/>
      <c r="Q9" s="10"/>
      <c r="R9" s="10"/>
      <c r="S9" s="10"/>
      <c r="T9" s="4"/>
      <c r="U9" s="10"/>
      <c r="V9" s="10"/>
      <c r="W9" s="10"/>
      <c r="X9" s="10"/>
      <c r="Y9" s="10"/>
      <c r="Z9" s="10"/>
      <c r="AA9" s="10"/>
      <c r="AB9" s="10"/>
    </row>
    <row r="10" spans="1:29" ht="15.75" thickBot="1" x14ac:dyDescent="0.3">
      <c r="A10" s="15"/>
      <c r="B10" s="72"/>
      <c r="C10" s="15"/>
      <c r="D10" s="78" t="s">
        <v>47</v>
      </c>
      <c r="E10" s="90">
        <f>D11+F11</f>
        <v>5</v>
      </c>
      <c r="F10" s="15"/>
      <c r="G10" s="15"/>
      <c r="J10" s="12"/>
      <c r="M10" s="10"/>
      <c r="P10" s="10"/>
      <c r="Q10" s="10"/>
      <c r="R10" s="10"/>
      <c r="S10" s="10"/>
      <c r="T10" s="4"/>
      <c r="U10" s="10"/>
      <c r="V10" s="10"/>
      <c r="W10" s="10"/>
      <c r="X10" s="10"/>
      <c r="Y10" s="10"/>
      <c r="Z10" s="10"/>
      <c r="AA10" s="10"/>
      <c r="AB10" s="10"/>
    </row>
    <row r="11" spans="1:29" ht="15.75" thickBot="1" x14ac:dyDescent="0.3">
      <c r="A11" s="15"/>
      <c r="C11" s="97" t="s">
        <v>46</v>
      </c>
      <c r="D11" s="90">
        <f>COUNTIF(H15:H170,"M")</f>
        <v>3</v>
      </c>
      <c r="E11" s="97" t="s">
        <v>45</v>
      </c>
      <c r="F11" s="90">
        <f>COUNTIF(H15:H170,"F")</f>
        <v>2</v>
      </c>
      <c r="J11" s="12"/>
      <c r="M11" s="49"/>
      <c r="P11" s="49"/>
      <c r="Q11" s="49"/>
      <c r="R11" s="49"/>
      <c r="S11" s="49"/>
      <c r="T11" s="51"/>
      <c r="U11" s="49"/>
      <c r="V11" s="49"/>
      <c r="W11" s="49"/>
      <c r="X11" s="49"/>
      <c r="Y11" s="49"/>
      <c r="Z11" s="49"/>
      <c r="AA11" s="49"/>
      <c r="AB11" s="49"/>
    </row>
    <row r="12" spans="1:29" ht="16.5" thickBot="1" x14ac:dyDescent="0.3">
      <c r="A12" s="18"/>
      <c r="B12" s="50"/>
      <c r="C12" s="11"/>
      <c r="D12" s="11"/>
      <c r="E12" s="11"/>
      <c r="F12" s="11"/>
      <c r="G12" s="18"/>
      <c r="J12" s="12"/>
      <c r="M12" s="45"/>
      <c r="P12" s="45"/>
      <c r="Q12" s="45"/>
      <c r="R12" s="45"/>
      <c r="S12" s="45"/>
      <c r="T12" s="46"/>
      <c r="U12" s="45"/>
      <c r="V12" s="45"/>
      <c r="W12" s="45"/>
      <c r="X12" s="45"/>
      <c r="Y12" s="45"/>
      <c r="Z12" s="45"/>
      <c r="AA12" s="45"/>
      <c r="AB12" s="45"/>
    </row>
    <row r="13" spans="1:29" ht="20.25" thickTop="1" thickBot="1" x14ac:dyDescent="0.35">
      <c r="B13" s="41"/>
      <c r="C13" s="344" t="s">
        <v>29</v>
      </c>
      <c r="D13" s="345"/>
      <c r="E13" s="345"/>
      <c r="F13" s="346"/>
      <c r="G13" s="15"/>
      <c r="J13" s="12"/>
      <c r="M13" s="45"/>
      <c r="P13" s="45"/>
      <c r="Q13" s="45"/>
      <c r="R13" s="45"/>
      <c r="S13" s="45"/>
      <c r="T13" s="46"/>
      <c r="U13" s="45"/>
      <c r="V13" s="45"/>
      <c r="W13" s="45"/>
      <c r="X13" s="45"/>
      <c r="Y13" s="45"/>
      <c r="Z13" s="45"/>
      <c r="AA13" s="45"/>
      <c r="AB13" s="45"/>
    </row>
    <row r="14" spans="1:29" ht="43.5" thickTop="1" x14ac:dyDescent="0.25">
      <c r="A14" s="28" t="s">
        <v>14</v>
      </c>
      <c r="B14" s="28" t="s">
        <v>4</v>
      </c>
      <c r="C14" s="28" t="s">
        <v>5</v>
      </c>
      <c r="D14" s="29" t="s">
        <v>26</v>
      </c>
      <c r="E14" s="29" t="s">
        <v>27</v>
      </c>
      <c r="F14" s="25" t="s">
        <v>50</v>
      </c>
      <c r="G14" s="25" t="s">
        <v>51</v>
      </c>
      <c r="H14" s="33" t="s">
        <v>33</v>
      </c>
      <c r="J14" s="12"/>
      <c r="M14" s="10"/>
      <c r="Q14" s="10"/>
    </row>
    <row r="15" spans="1:29" x14ac:dyDescent="0.25">
      <c r="A15" s="56">
        <f>--AND(B15&lt;&gt;"",C15&lt;&gt;"")</f>
        <v>1</v>
      </c>
      <c r="B15" s="36" t="s">
        <v>107</v>
      </c>
      <c r="C15" s="36" t="s">
        <v>106</v>
      </c>
      <c r="D15" s="48" t="s">
        <v>70</v>
      </c>
      <c r="E15" s="26" t="s">
        <v>71</v>
      </c>
      <c r="F15" s="20" t="s">
        <v>72</v>
      </c>
      <c r="G15" s="22" t="s">
        <v>73</v>
      </c>
      <c r="H15" s="21" t="s">
        <v>2</v>
      </c>
      <c r="J15" s="12"/>
      <c r="M15" s="10"/>
      <c r="Q15" s="10"/>
    </row>
    <row r="16" spans="1:29" x14ac:dyDescent="0.25">
      <c r="A16" s="56">
        <f>(ROW()-14)*AND(B16&lt;&gt;"",C16&lt;&gt;"")</f>
        <v>2</v>
      </c>
      <c r="B16" s="36" t="s">
        <v>88</v>
      </c>
      <c r="C16" s="36" t="s">
        <v>89</v>
      </c>
      <c r="D16" s="48" t="s">
        <v>74</v>
      </c>
      <c r="E16" s="26" t="s">
        <v>68</v>
      </c>
      <c r="F16" s="20" t="s">
        <v>75</v>
      </c>
      <c r="G16" s="22" t="s">
        <v>76</v>
      </c>
      <c r="H16" s="21" t="s">
        <v>3</v>
      </c>
      <c r="J16" s="12"/>
      <c r="M16" s="10"/>
      <c r="Q16" s="10"/>
    </row>
    <row r="17" spans="1:28" x14ac:dyDescent="0.25">
      <c r="A17" s="56">
        <f t="shared" ref="A17:A80" si="0">(ROW()-14)*AND(B17&lt;&gt;"",C17&lt;&gt;"")</f>
        <v>3</v>
      </c>
      <c r="B17" s="36" t="s">
        <v>248</v>
      </c>
      <c r="C17" s="36" t="s">
        <v>54</v>
      </c>
      <c r="D17" s="48">
        <v>41039</v>
      </c>
      <c r="E17" s="26" t="s">
        <v>59</v>
      </c>
      <c r="F17" s="20"/>
      <c r="G17" s="21"/>
      <c r="H17" s="21" t="s">
        <v>2</v>
      </c>
      <c r="J17" s="12"/>
      <c r="M17" s="10"/>
      <c r="Q17" s="10"/>
    </row>
    <row r="18" spans="1:28" x14ac:dyDescent="0.25">
      <c r="A18" s="56">
        <f t="shared" si="0"/>
        <v>4</v>
      </c>
      <c r="B18" s="36" t="s">
        <v>55</v>
      </c>
      <c r="C18" s="36" t="s">
        <v>57</v>
      </c>
      <c r="D18" s="48">
        <v>40275</v>
      </c>
      <c r="E18" s="26" t="s">
        <v>60</v>
      </c>
      <c r="F18" s="20"/>
      <c r="G18" s="21"/>
      <c r="H18" s="21" t="s">
        <v>2</v>
      </c>
      <c r="J18" s="12"/>
      <c r="M18" s="10"/>
      <c r="Q18" s="47" t="s">
        <v>2</v>
      </c>
    </row>
    <row r="19" spans="1:28" x14ac:dyDescent="0.25">
      <c r="A19" s="56">
        <f t="shared" si="0"/>
        <v>5</v>
      </c>
      <c r="B19" s="36" t="s">
        <v>56</v>
      </c>
      <c r="C19" s="36" t="s">
        <v>58</v>
      </c>
      <c r="D19" s="48">
        <v>38870</v>
      </c>
      <c r="E19" s="26" t="s">
        <v>61</v>
      </c>
      <c r="F19" s="20"/>
      <c r="G19" s="21"/>
      <c r="H19" s="21" t="s">
        <v>3</v>
      </c>
      <c r="J19" s="12"/>
      <c r="M19" s="10"/>
      <c r="Q19" s="47" t="s">
        <v>3</v>
      </c>
    </row>
    <row r="20" spans="1:28" x14ac:dyDescent="0.25">
      <c r="A20" s="56">
        <f t="shared" si="0"/>
        <v>0</v>
      </c>
      <c r="B20" s="36"/>
      <c r="C20" s="36"/>
      <c r="D20" s="48"/>
      <c r="E20" s="26"/>
      <c r="F20" s="20"/>
      <c r="G20" s="21"/>
      <c r="H20" s="21"/>
      <c r="J20" s="12"/>
      <c r="M20" s="10"/>
      <c r="Q20" s="10"/>
    </row>
    <row r="21" spans="1:28" x14ac:dyDescent="0.25">
      <c r="A21" s="56">
        <f t="shared" si="0"/>
        <v>0</v>
      </c>
      <c r="B21" s="36"/>
      <c r="C21" s="36"/>
      <c r="D21" s="48"/>
      <c r="E21" s="26"/>
      <c r="F21" s="20"/>
      <c r="G21" s="21"/>
      <c r="H21" s="21"/>
      <c r="J21" s="12"/>
      <c r="M21" s="10"/>
      <c r="Q21" s="10"/>
    </row>
    <row r="22" spans="1:28" x14ac:dyDescent="0.25">
      <c r="A22" s="56">
        <f t="shared" si="0"/>
        <v>0</v>
      </c>
      <c r="B22" s="36"/>
      <c r="C22" s="36"/>
      <c r="D22" s="48"/>
      <c r="E22" s="26"/>
      <c r="F22" s="20"/>
      <c r="G22" s="21"/>
      <c r="H22" s="21"/>
      <c r="J22" s="12"/>
      <c r="M22" s="10"/>
      <c r="Q22" s="10"/>
    </row>
    <row r="23" spans="1:28" x14ac:dyDescent="0.25">
      <c r="A23" s="56">
        <f t="shared" si="0"/>
        <v>0</v>
      </c>
      <c r="B23" s="36"/>
      <c r="C23" s="36"/>
      <c r="D23" s="48"/>
      <c r="E23" s="52"/>
      <c r="F23" s="20"/>
      <c r="G23" s="21"/>
      <c r="H23" s="21"/>
      <c r="J23" s="12"/>
      <c r="M23" s="10"/>
      <c r="O23" s="10"/>
      <c r="Q23" s="10"/>
      <c r="R23" s="10"/>
      <c r="S23" s="10"/>
      <c r="T23" s="4"/>
      <c r="U23" s="10"/>
      <c r="V23" s="10"/>
      <c r="W23" s="10"/>
      <c r="X23" s="10"/>
      <c r="Y23" s="10"/>
      <c r="Z23" s="10"/>
      <c r="AA23" s="10"/>
      <c r="AB23" s="10"/>
    </row>
    <row r="24" spans="1:28" x14ac:dyDescent="0.25">
      <c r="A24" s="56">
        <f t="shared" si="0"/>
        <v>0</v>
      </c>
      <c r="B24" s="36"/>
      <c r="C24" s="36"/>
      <c r="D24" s="48"/>
      <c r="E24" s="26"/>
      <c r="F24" s="20"/>
      <c r="G24" s="21"/>
      <c r="H24" s="21"/>
      <c r="J24" s="12"/>
      <c r="M24" s="10"/>
      <c r="O24" s="10"/>
      <c r="Q24" s="10"/>
      <c r="R24" s="10"/>
      <c r="S24" s="10"/>
      <c r="T24" s="4"/>
      <c r="U24" s="10"/>
      <c r="V24" s="10"/>
      <c r="W24" s="10"/>
      <c r="X24" s="10"/>
      <c r="Y24" s="10"/>
      <c r="Z24" s="10"/>
      <c r="AA24" s="10"/>
      <c r="AB24" s="10"/>
    </row>
    <row r="25" spans="1:28" x14ac:dyDescent="0.25">
      <c r="A25" s="56">
        <f t="shared" si="0"/>
        <v>0</v>
      </c>
      <c r="B25" s="36"/>
      <c r="C25" s="36"/>
      <c r="D25" s="48"/>
      <c r="E25" s="26"/>
      <c r="F25" s="20"/>
      <c r="G25" s="21"/>
      <c r="H25" s="21"/>
      <c r="J25" s="12"/>
      <c r="M25" s="10"/>
      <c r="O25" s="10"/>
      <c r="Q25" s="10"/>
      <c r="R25" s="10"/>
      <c r="S25" s="10"/>
      <c r="T25" s="4"/>
      <c r="U25" s="10"/>
      <c r="V25" s="10"/>
      <c r="W25" s="10"/>
      <c r="X25" s="10"/>
      <c r="Y25" s="10"/>
      <c r="Z25" s="10"/>
      <c r="AA25" s="10"/>
      <c r="AB25" s="10"/>
    </row>
    <row r="26" spans="1:28" x14ac:dyDescent="0.25">
      <c r="A26" s="56">
        <f t="shared" si="0"/>
        <v>0</v>
      </c>
      <c r="B26" s="36"/>
      <c r="C26" s="36"/>
      <c r="D26" s="48"/>
      <c r="E26" s="26"/>
      <c r="F26" s="20"/>
      <c r="G26" s="21"/>
      <c r="H26" s="21"/>
      <c r="J26" s="12"/>
      <c r="M26" s="10"/>
      <c r="O26" s="10"/>
      <c r="Q26" s="10"/>
      <c r="R26" s="10"/>
      <c r="S26" s="10"/>
      <c r="T26" s="4"/>
      <c r="U26" s="10"/>
      <c r="V26" s="10"/>
      <c r="W26" s="10"/>
      <c r="X26" s="10"/>
      <c r="Y26" s="10"/>
      <c r="Z26" s="10"/>
      <c r="AA26" s="10"/>
      <c r="AB26" s="10"/>
    </row>
    <row r="27" spans="1:28" x14ac:dyDescent="0.25">
      <c r="A27" s="56">
        <f t="shared" si="0"/>
        <v>0</v>
      </c>
      <c r="B27" s="36"/>
      <c r="C27" s="36"/>
      <c r="D27" s="48"/>
      <c r="E27" s="26"/>
      <c r="F27" s="20"/>
      <c r="G27" s="21"/>
      <c r="H27" s="21"/>
      <c r="J27" s="12"/>
      <c r="L27" s="19"/>
      <c r="M27" s="10"/>
      <c r="O27" s="10"/>
      <c r="Q27" s="10"/>
      <c r="R27" s="10"/>
      <c r="S27" s="10"/>
      <c r="T27" s="4"/>
      <c r="U27" s="10"/>
      <c r="V27" s="10"/>
      <c r="W27" s="10"/>
      <c r="X27" s="10"/>
      <c r="Y27" s="10"/>
      <c r="Z27" s="10"/>
      <c r="AA27" s="10"/>
      <c r="AB27" s="10"/>
    </row>
    <row r="28" spans="1:28" x14ac:dyDescent="0.25">
      <c r="A28" s="56">
        <f t="shared" si="0"/>
        <v>0</v>
      </c>
      <c r="B28" s="36"/>
      <c r="C28" s="36"/>
      <c r="D28" s="48"/>
      <c r="E28" s="26"/>
      <c r="F28" s="20"/>
      <c r="G28" s="21"/>
      <c r="H28" s="21"/>
      <c r="J28" s="12"/>
      <c r="L28" s="19"/>
      <c r="M28" s="10"/>
      <c r="O28" s="10"/>
      <c r="Q28" s="10"/>
      <c r="R28" s="10"/>
      <c r="S28" s="10"/>
      <c r="T28" s="4"/>
      <c r="U28" s="10"/>
      <c r="V28" s="10"/>
      <c r="W28" s="10"/>
      <c r="X28" s="10"/>
      <c r="Y28" s="10"/>
      <c r="Z28" s="10"/>
      <c r="AA28" s="10"/>
      <c r="AB28" s="10"/>
    </row>
    <row r="29" spans="1:28" x14ac:dyDescent="0.25">
      <c r="A29" s="56">
        <f t="shared" si="0"/>
        <v>0</v>
      </c>
      <c r="B29" s="36"/>
      <c r="C29" s="36"/>
      <c r="D29" s="48"/>
      <c r="E29" s="26"/>
      <c r="F29" s="20"/>
      <c r="G29" s="21"/>
      <c r="H29" s="21"/>
      <c r="J29" s="12"/>
      <c r="L29" s="19"/>
      <c r="M29" s="10"/>
      <c r="O29" s="10"/>
      <c r="Q29" s="10"/>
      <c r="R29" s="10"/>
      <c r="S29" s="10"/>
      <c r="T29" s="4"/>
      <c r="U29" s="10"/>
      <c r="V29" s="10"/>
      <c r="W29" s="10"/>
      <c r="X29" s="10"/>
      <c r="Y29" s="10"/>
      <c r="Z29" s="10"/>
      <c r="AA29" s="10"/>
      <c r="AB29" s="10"/>
    </row>
    <row r="30" spans="1:28" x14ac:dyDescent="0.25">
      <c r="A30" s="56">
        <f t="shared" si="0"/>
        <v>0</v>
      </c>
      <c r="B30" s="36"/>
      <c r="C30" s="36"/>
      <c r="D30" s="48"/>
      <c r="E30" s="26"/>
      <c r="F30" s="20"/>
      <c r="G30" s="21"/>
      <c r="H30" s="21"/>
      <c r="J30" s="12"/>
      <c r="L30" s="19"/>
      <c r="M30" s="10"/>
      <c r="O30" s="10"/>
      <c r="Q30" s="10"/>
      <c r="R30" s="10"/>
      <c r="S30" s="10"/>
      <c r="T30" s="4"/>
      <c r="U30" s="10"/>
      <c r="V30" s="10"/>
      <c r="W30" s="10"/>
      <c r="X30" s="10"/>
      <c r="Y30" s="10"/>
      <c r="Z30" s="10"/>
      <c r="AA30" s="10"/>
      <c r="AB30" s="10"/>
    </row>
    <row r="31" spans="1:28" x14ac:dyDescent="0.25">
      <c r="A31" s="56">
        <f t="shared" si="0"/>
        <v>0</v>
      </c>
      <c r="B31" s="36"/>
      <c r="C31" s="36"/>
      <c r="D31" s="48"/>
      <c r="E31" s="26"/>
      <c r="F31" s="20"/>
      <c r="G31" s="21"/>
      <c r="H31" s="21"/>
      <c r="J31" s="12"/>
      <c r="L31" s="19"/>
      <c r="M31" s="10"/>
      <c r="O31" s="10"/>
      <c r="P31" s="10"/>
      <c r="Q31" s="10"/>
      <c r="R31" s="10"/>
      <c r="S31" s="10"/>
      <c r="T31" s="4"/>
      <c r="U31" s="10"/>
      <c r="V31" s="10"/>
      <c r="W31" s="10"/>
      <c r="X31" s="10"/>
      <c r="Y31" s="10"/>
      <c r="Z31" s="10"/>
      <c r="AA31" s="10"/>
      <c r="AB31" s="10"/>
    </row>
    <row r="32" spans="1:28" x14ac:dyDescent="0.25">
      <c r="A32" s="56">
        <f t="shared" si="0"/>
        <v>0</v>
      </c>
      <c r="B32" s="36"/>
      <c r="C32" s="36"/>
      <c r="D32" s="48"/>
      <c r="E32" s="26"/>
      <c r="F32" s="20"/>
      <c r="G32" s="21"/>
      <c r="H32" s="21"/>
      <c r="J32" s="12"/>
      <c r="K32" s="4"/>
      <c r="L32" s="10"/>
      <c r="M32" s="10"/>
      <c r="O32" s="10"/>
      <c r="P32" s="10"/>
      <c r="Q32" s="10"/>
      <c r="R32" s="10"/>
      <c r="S32" s="10"/>
      <c r="T32" s="4"/>
      <c r="U32" s="10"/>
      <c r="V32" s="10"/>
      <c r="W32" s="10"/>
      <c r="X32" s="10"/>
      <c r="Y32" s="10"/>
      <c r="Z32" s="10"/>
      <c r="AA32" s="10"/>
      <c r="AB32" s="10"/>
    </row>
    <row r="33" spans="1:28" x14ac:dyDescent="0.25">
      <c r="A33" s="56">
        <f t="shared" si="0"/>
        <v>0</v>
      </c>
      <c r="B33" s="36"/>
      <c r="C33" s="36"/>
      <c r="D33" s="48"/>
      <c r="E33" s="26"/>
      <c r="F33" s="20"/>
      <c r="G33" s="21"/>
      <c r="H33" s="21"/>
      <c r="J33" s="12"/>
      <c r="K33" s="4"/>
      <c r="L33" s="10"/>
      <c r="M33" s="10"/>
      <c r="O33" s="10"/>
      <c r="P33" s="10"/>
      <c r="Q33" s="10"/>
      <c r="R33" s="10"/>
      <c r="S33" s="10"/>
      <c r="T33" s="4"/>
      <c r="U33" s="10"/>
      <c r="V33" s="10"/>
      <c r="W33" s="10"/>
      <c r="X33" s="10"/>
      <c r="Y33" s="10"/>
      <c r="Z33" s="10"/>
      <c r="AA33" s="10"/>
      <c r="AB33" s="10"/>
    </row>
    <row r="34" spans="1:28" x14ac:dyDescent="0.25">
      <c r="A34" s="56">
        <f t="shared" si="0"/>
        <v>0</v>
      </c>
      <c r="B34" s="36"/>
      <c r="C34" s="36"/>
      <c r="D34" s="48"/>
      <c r="E34" s="26"/>
      <c r="F34" s="20"/>
      <c r="G34" s="21"/>
      <c r="H34" s="21"/>
      <c r="J34" s="12"/>
      <c r="K34" s="4"/>
      <c r="L34" s="10"/>
      <c r="M34" s="10"/>
      <c r="O34" s="10"/>
      <c r="P34" s="10"/>
      <c r="Q34" s="10"/>
      <c r="R34" s="10"/>
      <c r="S34" s="10"/>
      <c r="T34" s="4"/>
      <c r="U34" s="10"/>
      <c r="V34" s="10"/>
      <c r="W34" s="10"/>
      <c r="X34" s="10"/>
      <c r="Y34" s="10"/>
      <c r="Z34" s="10"/>
      <c r="AA34" s="10"/>
      <c r="AB34" s="10"/>
    </row>
    <row r="35" spans="1:28" x14ac:dyDescent="0.25">
      <c r="A35" s="56">
        <f t="shared" si="0"/>
        <v>0</v>
      </c>
      <c r="B35" s="36"/>
      <c r="C35" s="36"/>
      <c r="D35" s="48"/>
      <c r="E35" s="26"/>
      <c r="F35" s="20"/>
      <c r="G35" s="21"/>
      <c r="H35" s="21"/>
      <c r="J35" s="12"/>
      <c r="K35" s="4"/>
      <c r="L35" s="10"/>
      <c r="M35" s="10"/>
      <c r="O35" s="10"/>
      <c r="P35" s="10"/>
      <c r="Q35" s="10"/>
      <c r="R35" s="10"/>
      <c r="S35" s="10"/>
      <c r="T35" s="4"/>
      <c r="U35" s="10"/>
      <c r="V35" s="10"/>
      <c r="W35" s="10"/>
      <c r="X35" s="10"/>
      <c r="Y35" s="10"/>
      <c r="Z35" s="10"/>
      <c r="AA35" s="10"/>
      <c r="AB35" s="10"/>
    </row>
    <row r="36" spans="1:28" x14ac:dyDescent="0.25">
      <c r="A36" s="56">
        <f t="shared" si="0"/>
        <v>0</v>
      </c>
      <c r="B36" s="36"/>
      <c r="C36" s="36"/>
      <c r="D36" s="48"/>
      <c r="E36" s="26"/>
      <c r="F36" s="20"/>
      <c r="G36" s="21"/>
      <c r="H36" s="21"/>
      <c r="J36" s="12"/>
      <c r="K36" s="4"/>
      <c r="L36" s="10"/>
      <c r="M36" s="10"/>
      <c r="O36" s="10"/>
      <c r="P36" s="10"/>
      <c r="Q36" s="10"/>
      <c r="R36" s="10"/>
      <c r="S36" s="10"/>
      <c r="T36" s="4"/>
      <c r="U36" s="10"/>
      <c r="V36" s="10"/>
      <c r="W36" s="10"/>
      <c r="X36" s="10"/>
      <c r="Y36" s="10"/>
      <c r="Z36" s="10"/>
      <c r="AA36" s="10"/>
      <c r="AB36" s="10"/>
    </row>
    <row r="37" spans="1:28" x14ac:dyDescent="0.25">
      <c r="A37" s="56">
        <f t="shared" si="0"/>
        <v>0</v>
      </c>
      <c r="B37" s="36"/>
      <c r="C37" s="36"/>
      <c r="D37" s="48"/>
      <c r="E37" s="26"/>
      <c r="F37" s="20"/>
      <c r="G37" s="21"/>
      <c r="H37" s="21"/>
      <c r="J37" s="12"/>
      <c r="K37" s="4"/>
      <c r="L37" s="10"/>
      <c r="M37" s="10"/>
      <c r="O37" s="10"/>
      <c r="P37" s="10"/>
      <c r="Q37" s="10"/>
      <c r="R37" s="10"/>
      <c r="S37" s="10"/>
      <c r="T37" s="4"/>
      <c r="U37" s="10"/>
      <c r="V37" s="10"/>
      <c r="W37" s="10"/>
      <c r="X37" s="10"/>
      <c r="Y37" s="10"/>
      <c r="Z37" s="10"/>
      <c r="AA37" s="10"/>
      <c r="AB37" s="10"/>
    </row>
    <row r="38" spans="1:28" x14ac:dyDescent="0.25">
      <c r="A38" s="56">
        <f t="shared" si="0"/>
        <v>0</v>
      </c>
      <c r="B38" s="36"/>
      <c r="C38" s="36"/>
      <c r="D38" s="48"/>
      <c r="E38" s="26"/>
      <c r="F38" s="20"/>
      <c r="G38" s="21"/>
      <c r="H38" s="21"/>
      <c r="J38" s="12"/>
      <c r="K38" s="4"/>
      <c r="L38" s="10"/>
      <c r="M38" s="10"/>
      <c r="O38" s="10"/>
      <c r="P38" s="10"/>
      <c r="Q38" s="10"/>
      <c r="R38" s="10"/>
      <c r="S38" s="10"/>
      <c r="T38" s="4"/>
      <c r="U38" s="10"/>
      <c r="V38" s="10"/>
      <c r="W38" s="10"/>
      <c r="X38" s="10"/>
      <c r="Y38" s="10"/>
      <c r="Z38" s="10"/>
      <c r="AA38" s="10"/>
      <c r="AB38" s="10"/>
    </row>
    <row r="39" spans="1:28" x14ac:dyDescent="0.25">
      <c r="A39" s="56">
        <f t="shared" si="0"/>
        <v>0</v>
      </c>
      <c r="B39" s="36"/>
      <c r="C39" s="36"/>
      <c r="D39" s="48"/>
      <c r="E39" s="26"/>
      <c r="F39" s="20"/>
      <c r="G39" s="21"/>
      <c r="H39" s="21"/>
      <c r="J39" s="12"/>
      <c r="K39" s="4"/>
      <c r="L39" s="10"/>
      <c r="M39" s="10"/>
      <c r="O39" s="10"/>
      <c r="P39" s="10"/>
      <c r="Q39" s="10"/>
      <c r="R39" s="10"/>
      <c r="S39" s="10"/>
      <c r="T39" s="4"/>
      <c r="U39" s="10"/>
      <c r="V39" s="10"/>
      <c r="W39" s="10"/>
      <c r="X39" s="10"/>
      <c r="Y39" s="10"/>
      <c r="Z39" s="10"/>
      <c r="AA39" s="10"/>
      <c r="AB39" s="10"/>
    </row>
    <row r="40" spans="1:28" x14ac:dyDescent="0.25">
      <c r="A40" s="56">
        <f t="shared" si="0"/>
        <v>0</v>
      </c>
      <c r="B40" s="36"/>
      <c r="C40" s="36"/>
      <c r="D40" s="48"/>
      <c r="E40" s="26"/>
      <c r="F40" s="20"/>
      <c r="G40" s="21"/>
      <c r="H40" s="21"/>
      <c r="J40" s="12"/>
      <c r="K40" s="4"/>
      <c r="L40" s="10"/>
      <c r="M40" s="10"/>
      <c r="O40" s="10"/>
      <c r="P40" s="10"/>
      <c r="Q40" s="10"/>
      <c r="R40" s="10"/>
      <c r="S40" s="10"/>
      <c r="T40" s="4"/>
      <c r="U40" s="10"/>
      <c r="V40" s="10"/>
      <c r="W40" s="10"/>
      <c r="X40" s="10"/>
      <c r="Y40" s="10"/>
      <c r="Z40" s="10"/>
      <c r="AA40" s="10"/>
      <c r="AB40" s="10"/>
    </row>
    <row r="41" spans="1:28" x14ac:dyDescent="0.25">
      <c r="A41" s="56">
        <f t="shared" si="0"/>
        <v>0</v>
      </c>
      <c r="B41" s="36"/>
      <c r="C41" s="36"/>
      <c r="D41" s="48"/>
      <c r="E41" s="26"/>
      <c r="F41" s="20"/>
      <c r="G41" s="21"/>
      <c r="H41" s="21"/>
      <c r="J41" s="12"/>
      <c r="K41" s="4"/>
      <c r="L41" s="10"/>
      <c r="M41" s="10"/>
      <c r="O41" s="10"/>
      <c r="P41" s="10"/>
      <c r="Q41" s="10"/>
      <c r="R41" s="10"/>
      <c r="S41" s="10"/>
      <c r="T41" s="4"/>
      <c r="U41" s="10"/>
      <c r="V41" s="10"/>
      <c r="W41" s="10"/>
      <c r="X41" s="10"/>
      <c r="Y41" s="10"/>
      <c r="Z41" s="10"/>
      <c r="AA41" s="10"/>
      <c r="AB41" s="10"/>
    </row>
    <row r="42" spans="1:28" x14ac:dyDescent="0.25">
      <c r="A42" s="56">
        <f t="shared" si="0"/>
        <v>0</v>
      </c>
      <c r="B42" s="36"/>
      <c r="C42" s="36"/>
      <c r="D42" s="48"/>
      <c r="E42" s="26"/>
      <c r="F42" s="20"/>
      <c r="G42" s="21"/>
      <c r="H42" s="21"/>
      <c r="J42" s="12"/>
      <c r="K42" s="4"/>
      <c r="L42" s="10"/>
      <c r="M42" s="10"/>
      <c r="O42" s="10"/>
      <c r="P42" s="10"/>
      <c r="Q42" s="10"/>
      <c r="R42" s="10"/>
      <c r="S42" s="10"/>
      <c r="T42" s="4"/>
      <c r="U42" s="10"/>
      <c r="V42" s="10"/>
      <c r="W42" s="10"/>
      <c r="X42" s="10"/>
      <c r="Y42" s="10"/>
      <c r="Z42" s="10"/>
      <c r="AA42" s="10"/>
      <c r="AB42" s="10"/>
    </row>
    <row r="43" spans="1:28" x14ac:dyDescent="0.25">
      <c r="A43" s="56">
        <f t="shared" si="0"/>
        <v>0</v>
      </c>
      <c r="B43" s="36"/>
      <c r="C43" s="36"/>
      <c r="D43" s="48"/>
      <c r="E43" s="26"/>
      <c r="F43" s="20"/>
      <c r="G43" s="21"/>
      <c r="H43" s="21"/>
      <c r="J43" s="12"/>
      <c r="K43" s="4"/>
      <c r="L43" s="10"/>
      <c r="M43" s="10"/>
      <c r="O43" s="10"/>
      <c r="P43" s="10"/>
      <c r="Q43" s="10"/>
      <c r="R43" s="10"/>
      <c r="S43" s="10"/>
      <c r="T43" s="4"/>
      <c r="U43" s="10"/>
      <c r="V43" s="10"/>
      <c r="W43" s="10"/>
      <c r="X43" s="10"/>
      <c r="Y43" s="10"/>
      <c r="Z43" s="10"/>
      <c r="AA43" s="10"/>
      <c r="AB43" s="10"/>
    </row>
    <row r="44" spans="1:28" x14ac:dyDescent="0.25">
      <c r="A44" s="56">
        <f t="shared" si="0"/>
        <v>0</v>
      </c>
      <c r="B44" s="36"/>
      <c r="C44" s="36"/>
      <c r="D44" s="48"/>
      <c r="E44" s="26"/>
      <c r="F44" s="20"/>
      <c r="G44" s="21"/>
      <c r="H44" s="21"/>
      <c r="J44" s="12"/>
      <c r="K44" s="4"/>
      <c r="L44" s="10"/>
      <c r="M44" s="10"/>
      <c r="O44" s="10"/>
      <c r="P44" s="10"/>
      <c r="Q44" s="10"/>
      <c r="R44" s="10"/>
      <c r="S44" s="10"/>
      <c r="T44" s="4"/>
      <c r="U44" s="10"/>
      <c r="V44" s="10"/>
      <c r="W44" s="10"/>
      <c r="X44" s="10"/>
      <c r="Y44" s="10"/>
      <c r="Z44" s="10"/>
      <c r="AA44" s="10"/>
      <c r="AB44" s="10"/>
    </row>
    <row r="45" spans="1:28" x14ac:dyDescent="0.25">
      <c r="A45" s="56">
        <f t="shared" si="0"/>
        <v>0</v>
      </c>
      <c r="B45" s="36"/>
      <c r="C45" s="36"/>
      <c r="D45" s="48"/>
      <c r="E45" s="26"/>
      <c r="F45" s="20"/>
      <c r="G45" s="21"/>
      <c r="H45" s="21"/>
      <c r="J45" s="12"/>
      <c r="K45" s="4"/>
      <c r="L45" s="10"/>
      <c r="M45" s="10"/>
      <c r="O45" s="10"/>
      <c r="P45" s="10"/>
      <c r="Q45" s="10"/>
      <c r="R45" s="10"/>
      <c r="S45" s="10"/>
      <c r="T45" s="4"/>
      <c r="U45" s="10"/>
      <c r="V45" s="10"/>
      <c r="W45" s="10"/>
      <c r="X45" s="10"/>
      <c r="Y45" s="10"/>
      <c r="Z45" s="10"/>
      <c r="AA45" s="10"/>
      <c r="AB45" s="10"/>
    </row>
    <row r="46" spans="1:28" x14ac:dyDescent="0.25">
      <c r="A46" s="56">
        <f t="shared" si="0"/>
        <v>0</v>
      </c>
      <c r="B46" s="36"/>
      <c r="C46" s="36"/>
      <c r="D46" s="48"/>
      <c r="E46" s="26"/>
      <c r="F46" s="20"/>
      <c r="G46" s="21"/>
      <c r="H46" s="21"/>
      <c r="J46" s="12"/>
      <c r="K46" s="4"/>
      <c r="L46" s="10"/>
      <c r="M46" s="10"/>
      <c r="O46" s="10"/>
      <c r="P46" s="10"/>
      <c r="Q46" s="10"/>
      <c r="R46" s="10"/>
      <c r="S46" s="10"/>
      <c r="T46" s="4"/>
      <c r="U46" s="10"/>
      <c r="V46" s="10"/>
      <c r="W46" s="10"/>
      <c r="X46" s="10"/>
      <c r="Y46" s="10"/>
      <c r="Z46" s="10"/>
      <c r="AA46" s="10"/>
      <c r="AB46" s="10"/>
    </row>
    <row r="47" spans="1:28" x14ac:dyDescent="0.25">
      <c r="A47" s="56">
        <f t="shared" si="0"/>
        <v>0</v>
      </c>
      <c r="B47" s="36"/>
      <c r="C47" s="36"/>
      <c r="D47" s="48"/>
      <c r="E47" s="26"/>
      <c r="F47" s="20"/>
      <c r="G47" s="21"/>
      <c r="H47" s="21"/>
      <c r="J47" s="12"/>
      <c r="K47" s="4"/>
      <c r="L47" s="10"/>
      <c r="M47" s="10"/>
      <c r="O47" s="10"/>
      <c r="P47" s="10"/>
      <c r="Q47" s="10"/>
      <c r="R47" s="10"/>
      <c r="S47" s="10"/>
      <c r="T47" s="4"/>
      <c r="U47" s="10"/>
      <c r="V47" s="10"/>
      <c r="W47" s="10"/>
      <c r="X47" s="10"/>
      <c r="Y47" s="10"/>
      <c r="Z47" s="10"/>
      <c r="AA47" s="10"/>
      <c r="AB47" s="10"/>
    </row>
    <row r="48" spans="1:28" x14ac:dyDescent="0.25">
      <c r="A48" s="56">
        <f t="shared" si="0"/>
        <v>0</v>
      </c>
      <c r="B48" s="36"/>
      <c r="C48" s="36"/>
      <c r="D48" s="48"/>
      <c r="E48" s="26"/>
      <c r="F48" s="20"/>
      <c r="G48" s="21"/>
      <c r="H48" s="21"/>
      <c r="J48" s="12"/>
      <c r="K48" s="4"/>
      <c r="L48" s="10"/>
      <c r="M48" s="10"/>
      <c r="O48" s="10"/>
      <c r="P48" s="10"/>
      <c r="Q48" s="10"/>
      <c r="R48" s="10"/>
      <c r="S48" s="10"/>
      <c r="T48" s="4"/>
      <c r="U48" s="10"/>
      <c r="V48" s="10"/>
      <c r="W48" s="10"/>
      <c r="X48" s="10"/>
      <c r="Y48" s="10"/>
      <c r="Z48" s="10"/>
      <c r="AA48" s="10"/>
      <c r="AB48" s="10"/>
    </row>
    <row r="49" spans="1:28" x14ac:dyDescent="0.25">
      <c r="A49" s="56">
        <f t="shared" si="0"/>
        <v>0</v>
      </c>
      <c r="B49" s="36"/>
      <c r="C49" s="36"/>
      <c r="D49" s="48"/>
      <c r="E49" s="26"/>
      <c r="F49" s="20"/>
      <c r="G49" s="21"/>
      <c r="H49" s="21"/>
      <c r="J49" s="12"/>
      <c r="K49" s="4"/>
      <c r="L49" s="10"/>
      <c r="M49" s="10"/>
      <c r="O49" s="10"/>
      <c r="P49" s="10"/>
      <c r="Q49" s="10"/>
      <c r="R49" s="10"/>
      <c r="S49" s="10"/>
      <c r="T49" s="4"/>
      <c r="U49" s="10"/>
      <c r="V49" s="10"/>
      <c r="W49" s="10"/>
      <c r="X49" s="10"/>
      <c r="Y49" s="10"/>
      <c r="Z49" s="10"/>
      <c r="AA49" s="10"/>
      <c r="AB49" s="10"/>
    </row>
    <row r="50" spans="1:28" x14ac:dyDescent="0.25">
      <c r="A50" s="56">
        <f t="shared" si="0"/>
        <v>0</v>
      </c>
      <c r="B50" s="36"/>
      <c r="C50" s="36"/>
      <c r="D50" s="48"/>
      <c r="E50" s="26"/>
      <c r="F50" s="20"/>
      <c r="G50" s="21"/>
      <c r="H50" s="21"/>
      <c r="J50" s="12"/>
      <c r="K50" s="4"/>
      <c r="L50" s="10"/>
      <c r="M50" s="10"/>
      <c r="O50" s="10"/>
      <c r="P50" s="10"/>
      <c r="Q50" s="10"/>
      <c r="R50" s="10"/>
      <c r="S50" s="10"/>
      <c r="T50" s="4"/>
      <c r="U50" s="10"/>
      <c r="V50" s="10"/>
      <c r="W50" s="10"/>
      <c r="X50" s="10"/>
      <c r="Y50" s="10"/>
      <c r="Z50" s="10"/>
      <c r="AA50" s="10"/>
      <c r="AB50" s="10"/>
    </row>
    <row r="51" spans="1:28" x14ac:dyDescent="0.25">
      <c r="A51" s="56">
        <f t="shared" si="0"/>
        <v>0</v>
      </c>
      <c r="B51" s="36"/>
      <c r="C51" s="36"/>
      <c r="D51" s="48"/>
      <c r="E51" s="26"/>
      <c r="F51" s="20"/>
      <c r="G51" s="21"/>
      <c r="H51" s="21"/>
      <c r="J51" s="12"/>
      <c r="K51" s="4"/>
      <c r="L51" s="10"/>
      <c r="M51" s="10"/>
      <c r="O51" s="10"/>
      <c r="P51" s="10"/>
      <c r="Q51" s="10"/>
      <c r="R51" s="10"/>
      <c r="S51" s="10"/>
      <c r="T51" s="4"/>
      <c r="U51" s="10"/>
      <c r="V51" s="10"/>
      <c r="W51" s="10"/>
      <c r="X51" s="10"/>
      <c r="Y51" s="10"/>
      <c r="Z51" s="10"/>
      <c r="AA51" s="10"/>
      <c r="AB51" s="10"/>
    </row>
    <row r="52" spans="1:28" x14ac:dyDescent="0.25">
      <c r="A52" s="56">
        <f t="shared" si="0"/>
        <v>0</v>
      </c>
      <c r="B52" s="36"/>
      <c r="C52" s="36"/>
      <c r="D52" s="48"/>
      <c r="E52" s="26"/>
      <c r="F52" s="20"/>
      <c r="G52" s="21"/>
      <c r="H52" s="21"/>
      <c r="J52" s="12"/>
      <c r="K52" s="4"/>
      <c r="L52" s="10"/>
      <c r="M52" s="10"/>
      <c r="O52" s="10"/>
      <c r="P52" s="10"/>
      <c r="Q52" s="10"/>
      <c r="R52" s="10"/>
      <c r="S52" s="10"/>
      <c r="T52" s="4"/>
      <c r="U52" s="10"/>
      <c r="V52" s="10"/>
      <c r="W52" s="10"/>
      <c r="X52" s="10"/>
      <c r="Y52" s="10"/>
      <c r="Z52" s="10"/>
      <c r="AA52" s="10"/>
      <c r="AB52" s="10"/>
    </row>
    <row r="53" spans="1:28" x14ac:dyDescent="0.25">
      <c r="A53" s="56">
        <f t="shared" si="0"/>
        <v>0</v>
      </c>
      <c r="B53" s="36"/>
      <c r="C53" s="36"/>
      <c r="D53" s="48"/>
      <c r="E53" s="26"/>
      <c r="F53" s="20"/>
      <c r="G53" s="21"/>
      <c r="H53" s="21"/>
      <c r="J53" s="12"/>
      <c r="K53" s="4"/>
      <c r="L53" s="10"/>
      <c r="M53" s="10"/>
      <c r="O53" s="10"/>
      <c r="P53" s="10"/>
      <c r="Q53" s="10"/>
      <c r="R53" s="10"/>
      <c r="S53" s="10"/>
      <c r="T53" s="4"/>
      <c r="U53" s="10"/>
      <c r="V53" s="10"/>
      <c r="W53" s="10"/>
      <c r="X53" s="10"/>
      <c r="Y53" s="10"/>
      <c r="Z53" s="10"/>
      <c r="AA53" s="10"/>
      <c r="AB53" s="10"/>
    </row>
    <row r="54" spans="1:28" x14ac:dyDescent="0.25">
      <c r="A54" s="56">
        <f t="shared" si="0"/>
        <v>0</v>
      </c>
      <c r="B54" s="36"/>
      <c r="C54" s="36"/>
      <c r="D54" s="48"/>
      <c r="E54" s="26"/>
      <c r="F54" s="20"/>
      <c r="G54" s="21"/>
      <c r="H54" s="21"/>
      <c r="J54" s="12"/>
      <c r="K54" s="4"/>
      <c r="L54" s="10"/>
      <c r="M54" s="10"/>
      <c r="O54" s="10"/>
      <c r="P54" s="10"/>
      <c r="Q54" s="10"/>
      <c r="R54" s="10"/>
      <c r="S54" s="10"/>
      <c r="T54" s="4"/>
      <c r="U54" s="10"/>
      <c r="V54" s="10"/>
      <c r="W54" s="10"/>
      <c r="X54" s="10"/>
      <c r="Y54" s="10"/>
      <c r="Z54" s="10"/>
      <c r="AA54" s="10"/>
      <c r="AB54" s="10"/>
    </row>
    <row r="55" spans="1:28" x14ac:dyDescent="0.25">
      <c r="A55" s="56">
        <f t="shared" si="0"/>
        <v>0</v>
      </c>
      <c r="B55" s="36"/>
      <c r="C55" s="36"/>
      <c r="D55" s="48"/>
      <c r="E55" s="26"/>
      <c r="F55" s="20"/>
      <c r="G55" s="21"/>
      <c r="H55" s="21"/>
      <c r="J55" s="12"/>
      <c r="K55" s="4"/>
      <c r="L55" s="10"/>
      <c r="M55" s="10"/>
      <c r="O55" s="10"/>
      <c r="P55" s="10"/>
      <c r="Q55" s="10"/>
      <c r="R55" s="10"/>
      <c r="S55" s="10"/>
      <c r="T55" s="4"/>
      <c r="U55" s="10"/>
      <c r="V55" s="10"/>
      <c r="W55" s="10"/>
      <c r="X55" s="10"/>
      <c r="Y55" s="10"/>
      <c r="Z55" s="10"/>
      <c r="AA55" s="10"/>
      <c r="AB55" s="10"/>
    </row>
    <row r="56" spans="1:28" x14ac:dyDescent="0.25">
      <c r="A56" s="56">
        <f t="shared" si="0"/>
        <v>0</v>
      </c>
      <c r="B56" s="36"/>
      <c r="C56" s="36"/>
      <c r="D56" s="48"/>
      <c r="E56" s="26"/>
      <c r="F56" s="20"/>
      <c r="G56" s="21"/>
      <c r="H56" s="21"/>
      <c r="J56" s="12"/>
      <c r="K56" s="4"/>
      <c r="L56" s="10"/>
      <c r="M56" s="10"/>
      <c r="O56" s="10"/>
      <c r="P56" s="10"/>
      <c r="Q56" s="10"/>
      <c r="R56" s="10"/>
      <c r="S56" s="10"/>
      <c r="T56" s="4"/>
      <c r="U56" s="10"/>
      <c r="V56" s="10"/>
      <c r="W56" s="10"/>
      <c r="X56" s="10"/>
      <c r="Y56" s="10"/>
      <c r="Z56" s="10"/>
      <c r="AA56" s="10"/>
      <c r="AB56" s="10"/>
    </row>
    <row r="57" spans="1:28" x14ac:dyDescent="0.25">
      <c r="A57" s="56">
        <f t="shared" si="0"/>
        <v>0</v>
      </c>
      <c r="B57" s="36"/>
      <c r="C57" s="36"/>
      <c r="D57" s="48"/>
      <c r="E57" s="26"/>
      <c r="F57" s="20"/>
      <c r="G57" s="21"/>
      <c r="H57" s="21"/>
      <c r="J57" s="12"/>
      <c r="K57" s="4"/>
      <c r="L57" s="10"/>
      <c r="M57" s="10"/>
      <c r="O57" s="10"/>
      <c r="P57" s="10"/>
      <c r="Q57" s="10"/>
      <c r="R57" s="10"/>
      <c r="S57" s="10"/>
      <c r="T57" s="4"/>
      <c r="U57" s="10"/>
      <c r="V57" s="10"/>
      <c r="W57" s="10"/>
      <c r="X57" s="10"/>
      <c r="Y57" s="10"/>
      <c r="Z57" s="10"/>
      <c r="AA57" s="10"/>
      <c r="AB57" s="10"/>
    </row>
    <row r="58" spans="1:28" x14ac:dyDescent="0.25">
      <c r="A58" s="56">
        <f t="shared" si="0"/>
        <v>0</v>
      </c>
      <c r="B58" s="36"/>
      <c r="C58" s="36"/>
      <c r="D58" s="48"/>
      <c r="E58" s="26"/>
      <c r="F58" s="20"/>
      <c r="G58" s="21"/>
      <c r="H58" s="21"/>
      <c r="J58" s="12"/>
      <c r="K58" s="4"/>
      <c r="L58" s="10"/>
      <c r="M58" s="10"/>
      <c r="O58" s="10"/>
      <c r="P58" s="10"/>
      <c r="Q58" s="10"/>
      <c r="R58" s="10"/>
      <c r="S58" s="10"/>
      <c r="T58" s="4"/>
      <c r="U58" s="10"/>
      <c r="V58" s="10"/>
      <c r="W58" s="10"/>
      <c r="X58" s="10"/>
      <c r="Y58" s="10"/>
      <c r="Z58" s="10"/>
      <c r="AA58" s="10"/>
      <c r="AB58" s="10"/>
    </row>
    <row r="59" spans="1:28" x14ac:dyDescent="0.25">
      <c r="A59" s="56">
        <f t="shared" si="0"/>
        <v>0</v>
      </c>
      <c r="B59" s="36"/>
      <c r="C59" s="36"/>
      <c r="D59" s="48"/>
      <c r="E59" s="26"/>
      <c r="F59" s="20"/>
      <c r="G59" s="21"/>
      <c r="H59" s="21"/>
      <c r="J59" s="12"/>
      <c r="K59" s="4"/>
      <c r="L59" s="10"/>
      <c r="M59" s="10"/>
      <c r="O59" s="10"/>
      <c r="P59" s="10"/>
      <c r="Q59" s="10"/>
      <c r="R59" s="10"/>
      <c r="S59" s="10"/>
      <c r="T59" s="4"/>
      <c r="U59" s="10"/>
      <c r="V59" s="10"/>
      <c r="W59" s="10"/>
      <c r="X59" s="10"/>
      <c r="Y59" s="10"/>
      <c r="Z59" s="10"/>
      <c r="AA59" s="10"/>
      <c r="AB59" s="10"/>
    </row>
    <row r="60" spans="1:28" x14ac:dyDescent="0.25">
      <c r="A60" s="56">
        <f t="shared" si="0"/>
        <v>0</v>
      </c>
      <c r="B60" s="36"/>
      <c r="C60" s="36"/>
      <c r="D60" s="48"/>
      <c r="E60" s="26"/>
      <c r="F60" s="20"/>
      <c r="G60" s="21"/>
      <c r="H60" s="21"/>
      <c r="J60" s="12"/>
      <c r="K60" s="4"/>
      <c r="L60" s="10"/>
      <c r="M60" s="10"/>
      <c r="O60" s="10"/>
      <c r="P60" s="10"/>
      <c r="Q60" s="10"/>
      <c r="R60" s="10"/>
      <c r="S60" s="10"/>
      <c r="T60" s="4"/>
      <c r="U60" s="10"/>
      <c r="V60" s="10"/>
      <c r="W60" s="10"/>
      <c r="X60" s="10"/>
      <c r="Y60" s="10"/>
      <c r="Z60" s="10"/>
      <c r="AA60" s="10"/>
      <c r="AB60" s="10"/>
    </row>
    <row r="61" spans="1:28" x14ac:dyDescent="0.25">
      <c r="A61" s="56">
        <f t="shared" si="0"/>
        <v>0</v>
      </c>
      <c r="B61" s="36"/>
      <c r="C61" s="36"/>
      <c r="D61" s="48"/>
      <c r="E61" s="26"/>
      <c r="F61" s="20"/>
      <c r="G61" s="21"/>
      <c r="H61" s="21"/>
      <c r="J61" s="12"/>
      <c r="K61" s="4"/>
      <c r="L61" s="10"/>
      <c r="M61" s="10"/>
      <c r="O61" s="10"/>
      <c r="P61" s="10"/>
      <c r="Q61" s="10"/>
      <c r="R61" s="10"/>
      <c r="S61" s="10"/>
      <c r="T61" s="4"/>
      <c r="U61" s="10"/>
      <c r="V61" s="10"/>
      <c r="W61" s="10"/>
      <c r="X61" s="10"/>
      <c r="Y61" s="10"/>
      <c r="Z61" s="10"/>
      <c r="AA61" s="10"/>
      <c r="AB61" s="10"/>
    </row>
    <row r="62" spans="1:28" x14ac:dyDescent="0.25">
      <c r="A62" s="56">
        <f t="shared" si="0"/>
        <v>0</v>
      </c>
      <c r="B62" s="36"/>
      <c r="C62" s="36"/>
      <c r="D62" s="48"/>
      <c r="E62" s="26"/>
      <c r="F62" s="20"/>
      <c r="G62" s="21"/>
      <c r="H62" s="21"/>
      <c r="J62" s="12"/>
      <c r="K62" s="4"/>
      <c r="L62" s="10"/>
      <c r="M62" s="10"/>
      <c r="O62" s="10"/>
      <c r="P62" s="10"/>
      <c r="Q62" s="10"/>
      <c r="R62" s="10"/>
      <c r="S62" s="10"/>
      <c r="T62" s="4"/>
      <c r="U62" s="10"/>
      <c r="V62" s="10"/>
      <c r="W62" s="10"/>
      <c r="X62" s="10"/>
      <c r="Y62" s="10"/>
      <c r="Z62" s="10"/>
      <c r="AA62" s="10"/>
      <c r="AB62" s="10"/>
    </row>
    <row r="63" spans="1:28" x14ac:dyDescent="0.25">
      <c r="A63" s="56">
        <f t="shared" si="0"/>
        <v>0</v>
      </c>
      <c r="B63" s="36"/>
      <c r="C63" s="36"/>
      <c r="D63" s="48"/>
      <c r="E63" s="26"/>
      <c r="F63" s="20"/>
      <c r="G63" s="21"/>
      <c r="H63" s="21"/>
      <c r="J63" s="12"/>
      <c r="K63" s="4"/>
      <c r="L63" s="10"/>
      <c r="M63" s="10"/>
      <c r="O63" s="10"/>
      <c r="P63" s="10"/>
      <c r="Q63" s="10"/>
      <c r="R63" s="10"/>
      <c r="S63" s="10"/>
      <c r="T63" s="4"/>
      <c r="U63" s="10"/>
      <c r="V63" s="10"/>
      <c r="W63" s="10"/>
      <c r="X63" s="10"/>
      <c r="Y63" s="10"/>
      <c r="Z63" s="10"/>
      <c r="AA63" s="10"/>
      <c r="AB63" s="10"/>
    </row>
    <row r="64" spans="1:28" x14ac:dyDescent="0.25">
      <c r="A64" s="56">
        <f t="shared" si="0"/>
        <v>0</v>
      </c>
      <c r="B64" s="36"/>
      <c r="C64" s="36"/>
      <c r="D64" s="48"/>
      <c r="E64" s="26"/>
      <c r="F64" s="20"/>
      <c r="G64" s="21"/>
      <c r="H64" s="21"/>
      <c r="J64" s="12"/>
      <c r="K64" s="4"/>
      <c r="L64" s="10"/>
      <c r="M64" s="10"/>
      <c r="O64" s="10"/>
      <c r="P64" s="10"/>
      <c r="Q64" s="10"/>
      <c r="R64" s="10"/>
      <c r="S64" s="10"/>
      <c r="T64" s="4"/>
      <c r="U64" s="10"/>
      <c r="V64" s="10"/>
      <c r="W64" s="10"/>
      <c r="X64" s="10"/>
      <c r="Y64" s="10"/>
      <c r="Z64" s="10"/>
      <c r="AA64" s="10"/>
      <c r="AB64" s="10"/>
    </row>
    <row r="65" spans="1:28" x14ac:dyDescent="0.25">
      <c r="A65" s="56">
        <f t="shared" si="0"/>
        <v>0</v>
      </c>
      <c r="B65" s="36"/>
      <c r="C65" s="36"/>
      <c r="D65" s="48"/>
      <c r="E65" s="26"/>
      <c r="F65" s="20"/>
      <c r="G65" s="21"/>
      <c r="H65" s="21"/>
      <c r="J65" s="12"/>
      <c r="K65" s="4"/>
      <c r="L65" s="10"/>
      <c r="M65" s="10"/>
      <c r="O65" s="10"/>
      <c r="P65" s="10"/>
      <c r="Q65" s="10"/>
      <c r="R65" s="10"/>
      <c r="S65" s="10"/>
      <c r="T65" s="4"/>
      <c r="U65" s="10"/>
      <c r="V65" s="10"/>
      <c r="W65" s="10"/>
      <c r="X65" s="10"/>
      <c r="Y65" s="10"/>
      <c r="Z65" s="10"/>
      <c r="AA65" s="10"/>
      <c r="AB65" s="10"/>
    </row>
    <row r="66" spans="1:28" x14ac:dyDescent="0.25">
      <c r="A66" s="56">
        <f t="shared" si="0"/>
        <v>0</v>
      </c>
      <c r="B66" s="36"/>
      <c r="C66" s="36"/>
      <c r="D66" s="48"/>
      <c r="E66" s="26"/>
      <c r="F66" s="20"/>
      <c r="G66" s="21"/>
      <c r="H66" s="21"/>
      <c r="J66" s="12"/>
      <c r="K66" s="4"/>
      <c r="L66" s="10"/>
      <c r="M66" s="10"/>
      <c r="O66" s="10"/>
      <c r="P66" s="10"/>
      <c r="Q66" s="10"/>
      <c r="R66" s="10"/>
      <c r="S66" s="10"/>
      <c r="T66" s="4"/>
      <c r="U66" s="10"/>
      <c r="V66" s="10"/>
      <c r="W66" s="10"/>
      <c r="X66" s="10"/>
      <c r="Y66" s="10"/>
      <c r="Z66" s="10"/>
      <c r="AA66" s="10"/>
      <c r="AB66" s="10"/>
    </row>
    <row r="67" spans="1:28" x14ac:dyDescent="0.25">
      <c r="A67" s="56">
        <f t="shared" si="0"/>
        <v>0</v>
      </c>
      <c r="B67" s="36"/>
      <c r="C67" s="36"/>
      <c r="D67" s="48"/>
      <c r="E67" s="26"/>
      <c r="F67" s="20"/>
      <c r="G67" s="21"/>
      <c r="H67" s="21"/>
      <c r="J67" s="12"/>
      <c r="K67" s="4"/>
      <c r="L67" s="10"/>
      <c r="M67" s="10"/>
    </row>
    <row r="68" spans="1:28" x14ac:dyDescent="0.25">
      <c r="A68" s="56">
        <f t="shared" si="0"/>
        <v>0</v>
      </c>
      <c r="B68" s="36"/>
      <c r="C68" s="36"/>
      <c r="D68" s="48"/>
      <c r="E68" s="26"/>
      <c r="F68" s="20"/>
      <c r="G68" s="21"/>
      <c r="H68" s="21"/>
      <c r="J68" s="12"/>
      <c r="K68" s="4"/>
      <c r="L68" s="10"/>
      <c r="M68" s="10"/>
    </row>
    <row r="69" spans="1:28" x14ac:dyDescent="0.25">
      <c r="A69" s="56">
        <f t="shared" si="0"/>
        <v>0</v>
      </c>
      <c r="B69" s="36"/>
      <c r="C69" s="36"/>
      <c r="D69" s="48"/>
      <c r="E69" s="26"/>
      <c r="F69" s="20"/>
      <c r="G69" s="21"/>
      <c r="H69" s="21"/>
      <c r="J69" s="12"/>
      <c r="K69" s="24"/>
      <c r="L69" s="23"/>
      <c r="M69" s="23"/>
    </row>
    <row r="70" spans="1:28" x14ac:dyDescent="0.25">
      <c r="A70" s="56">
        <f t="shared" si="0"/>
        <v>0</v>
      </c>
      <c r="B70" s="36"/>
      <c r="C70" s="36"/>
      <c r="D70" s="48"/>
      <c r="E70" s="26"/>
      <c r="F70" s="20"/>
      <c r="G70" s="21"/>
      <c r="H70" s="21"/>
      <c r="J70" s="12"/>
      <c r="K70" s="24"/>
      <c r="L70" s="23"/>
      <c r="M70" s="23"/>
    </row>
    <row r="71" spans="1:28" x14ac:dyDescent="0.25">
      <c r="A71" s="56">
        <f t="shared" si="0"/>
        <v>0</v>
      </c>
      <c r="B71" s="36"/>
      <c r="C71" s="36"/>
      <c r="D71" s="48"/>
      <c r="E71" s="26"/>
      <c r="F71" s="20"/>
      <c r="G71" s="21"/>
      <c r="H71" s="21"/>
      <c r="J71" s="12"/>
      <c r="K71" s="24"/>
      <c r="L71" s="23"/>
      <c r="M71" s="23"/>
    </row>
    <row r="72" spans="1:28" x14ac:dyDescent="0.25">
      <c r="A72" s="56">
        <f t="shared" si="0"/>
        <v>0</v>
      </c>
      <c r="B72" s="36"/>
      <c r="C72" s="36"/>
      <c r="D72" s="48"/>
      <c r="E72" s="26"/>
      <c r="F72" s="20"/>
      <c r="G72" s="21"/>
      <c r="H72" s="21"/>
      <c r="J72" s="12"/>
      <c r="K72" s="24"/>
      <c r="L72" s="23"/>
      <c r="M72" s="23"/>
    </row>
    <row r="73" spans="1:28" x14ac:dyDescent="0.25">
      <c r="A73" s="56">
        <f t="shared" si="0"/>
        <v>0</v>
      </c>
      <c r="B73" s="36"/>
      <c r="C73" s="36"/>
      <c r="D73" s="48"/>
      <c r="E73" s="26"/>
      <c r="F73" s="20"/>
      <c r="G73" s="21"/>
      <c r="H73" s="21"/>
      <c r="J73" s="12"/>
      <c r="K73" s="24"/>
      <c r="L73" s="23"/>
      <c r="M73" s="23"/>
    </row>
    <row r="74" spans="1:28" x14ac:dyDescent="0.25">
      <c r="A74" s="56">
        <f t="shared" si="0"/>
        <v>0</v>
      </c>
      <c r="B74" s="36"/>
      <c r="C74" s="36"/>
      <c r="D74" s="48"/>
      <c r="E74" s="26"/>
      <c r="F74" s="21"/>
      <c r="G74" s="21"/>
      <c r="H74" s="21"/>
      <c r="J74" s="12"/>
      <c r="K74" s="24"/>
      <c r="L74" s="23"/>
      <c r="M74" s="23"/>
    </row>
    <row r="75" spans="1:28" x14ac:dyDescent="0.25">
      <c r="A75" s="56">
        <f t="shared" si="0"/>
        <v>0</v>
      </c>
      <c r="B75" s="36"/>
      <c r="C75" s="36"/>
      <c r="D75" s="48"/>
      <c r="E75" s="26"/>
      <c r="F75" s="21"/>
      <c r="G75" s="21"/>
      <c r="H75" s="21"/>
      <c r="J75" s="12"/>
      <c r="K75" s="24"/>
      <c r="L75" s="23"/>
      <c r="M75" s="23"/>
    </row>
    <row r="76" spans="1:28" x14ac:dyDescent="0.25">
      <c r="A76" s="56">
        <f t="shared" si="0"/>
        <v>0</v>
      </c>
      <c r="B76" s="36"/>
      <c r="C76" s="36"/>
      <c r="D76" s="48"/>
      <c r="E76" s="26"/>
      <c r="F76" s="21"/>
      <c r="G76" s="21"/>
      <c r="H76" s="21"/>
      <c r="J76" s="12"/>
      <c r="K76" s="24"/>
      <c r="L76" s="23"/>
      <c r="M76" s="23"/>
    </row>
    <row r="77" spans="1:28" x14ac:dyDescent="0.25">
      <c r="A77" s="56">
        <f t="shared" si="0"/>
        <v>0</v>
      </c>
      <c r="B77" s="36"/>
      <c r="C77" s="36"/>
      <c r="D77" s="48"/>
      <c r="E77" s="26"/>
      <c r="F77" s="21"/>
      <c r="G77" s="21"/>
      <c r="H77" s="21"/>
      <c r="J77" s="12"/>
      <c r="K77" s="24"/>
      <c r="L77" s="23"/>
      <c r="M77" s="23"/>
    </row>
    <row r="78" spans="1:28" x14ac:dyDescent="0.25">
      <c r="A78" s="56">
        <f t="shared" si="0"/>
        <v>0</v>
      </c>
      <c r="B78" s="36"/>
      <c r="C78" s="36"/>
      <c r="D78" s="48"/>
      <c r="E78" s="26"/>
      <c r="F78" s="21"/>
      <c r="G78" s="21"/>
      <c r="H78" s="21"/>
      <c r="J78" s="12"/>
      <c r="K78" s="24"/>
      <c r="L78" s="23"/>
      <c r="M78" s="23"/>
    </row>
    <row r="79" spans="1:28" x14ac:dyDescent="0.25">
      <c r="A79" s="56">
        <f t="shared" si="0"/>
        <v>0</v>
      </c>
      <c r="B79" s="36"/>
      <c r="C79" s="36"/>
      <c r="D79" s="48"/>
      <c r="E79" s="26"/>
      <c r="F79" s="21"/>
      <c r="G79" s="21"/>
      <c r="H79" s="21"/>
      <c r="J79" s="12"/>
      <c r="K79" s="24"/>
      <c r="L79" s="23"/>
      <c r="M79" s="23"/>
    </row>
    <row r="80" spans="1:28" x14ac:dyDescent="0.25">
      <c r="A80" s="56">
        <f t="shared" si="0"/>
        <v>0</v>
      </c>
      <c r="B80" s="36"/>
      <c r="C80" s="36"/>
      <c r="D80" s="48"/>
      <c r="E80" s="26"/>
      <c r="F80" s="21"/>
      <c r="G80" s="21"/>
      <c r="H80" s="21"/>
      <c r="J80" s="12"/>
      <c r="K80" s="24"/>
      <c r="L80" s="23"/>
      <c r="M80" s="23"/>
    </row>
    <row r="81" spans="1:28" x14ac:dyDescent="0.25">
      <c r="A81" s="56">
        <f t="shared" ref="A81:A144" si="1">(ROW()-14)*AND(B81&lt;&gt;"",C81&lt;&gt;"")</f>
        <v>0</v>
      </c>
      <c r="B81" s="36"/>
      <c r="C81" s="36"/>
      <c r="D81" s="48"/>
      <c r="E81" s="27"/>
      <c r="F81" s="21"/>
      <c r="G81" s="21"/>
      <c r="H81" s="21"/>
      <c r="J81" s="12"/>
      <c r="K81" s="24"/>
      <c r="L81" s="23"/>
      <c r="M81" s="23"/>
    </row>
    <row r="82" spans="1:28" x14ac:dyDescent="0.25">
      <c r="A82" s="56">
        <f t="shared" si="1"/>
        <v>0</v>
      </c>
      <c r="B82" s="36"/>
      <c r="C82" s="36"/>
      <c r="D82" s="48"/>
      <c r="E82" s="27"/>
      <c r="F82" s="21"/>
      <c r="G82" s="21"/>
      <c r="H82" s="21"/>
      <c r="J82" s="12"/>
      <c r="K82" s="24"/>
      <c r="L82" s="23"/>
      <c r="M82" s="23"/>
    </row>
    <row r="83" spans="1:28" x14ac:dyDescent="0.25">
      <c r="A83" s="56">
        <f t="shared" si="1"/>
        <v>0</v>
      </c>
      <c r="B83" s="36"/>
      <c r="C83" s="36"/>
      <c r="D83" s="48"/>
      <c r="E83" s="27"/>
      <c r="F83" s="21"/>
      <c r="G83" s="21"/>
      <c r="H83" s="21"/>
      <c r="J83" s="12"/>
      <c r="K83" s="24"/>
      <c r="L83" s="23"/>
      <c r="M83" s="23"/>
    </row>
    <row r="84" spans="1:28" x14ac:dyDescent="0.25">
      <c r="A84" s="56">
        <f t="shared" si="1"/>
        <v>0</v>
      </c>
      <c r="B84" s="36"/>
      <c r="C84" s="36"/>
      <c r="D84" s="48"/>
      <c r="E84" s="27"/>
      <c r="F84" s="21"/>
      <c r="G84" s="21"/>
      <c r="H84" s="21"/>
      <c r="J84" s="12"/>
      <c r="K84" s="24"/>
      <c r="L84" s="23"/>
      <c r="M84" s="23"/>
    </row>
    <row r="85" spans="1:28" x14ac:dyDescent="0.25">
      <c r="A85" s="56">
        <f t="shared" si="1"/>
        <v>0</v>
      </c>
      <c r="B85" s="36"/>
      <c r="C85" s="36"/>
      <c r="D85" s="48"/>
      <c r="E85" s="27"/>
      <c r="F85" s="21"/>
      <c r="G85" s="21"/>
      <c r="H85" s="21"/>
      <c r="J85" s="12"/>
      <c r="K85" s="24"/>
      <c r="L85" s="23"/>
      <c r="M85" s="23"/>
    </row>
    <row r="86" spans="1:28" x14ac:dyDescent="0.25">
      <c r="A86" s="56">
        <f t="shared" si="1"/>
        <v>0</v>
      </c>
      <c r="B86" s="36"/>
      <c r="C86" s="36"/>
      <c r="D86" s="48"/>
      <c r="E86" s="27"/>
      <c r="F86" s="21"/>
      <c r="G86" s="21"/>
      <c r="H86" s="21"/>
      <c r="J86" s="12"/>
      <c r="K86" s="24"/>
      <c r="L86" s="23"/>
      <c r="M86" s="23"/>
    </row>
    <row r="87" spans="1:28" x14ac:dyDescent="0.25">
      <c r="A87" s="56">
        <f t="shared" si="1"/>
        <v>0</v>
      </c>
      <c r="B87" s="36"/>
      <c r="C87" s="36"/>
      <c r="D87" s="48"/>
      <c r="E87" s="27"/>
      <c r="F87" s="21"/>
      <c r="G87" s="21"/>
      <c r="H87" s="21"/>
      <c r="J87" s="12"/>
      <c r="K87" s="24"/>
      <c r="L87" s="23"/>
      <c r="M87" s="23"/>
    </row>
    <row r="88" spans="1:28" x14ac:dyDescent="0.25">
      <c r="A88" s="56">
        <f t="shared" si="1"/>
        <v>0</v>
      </c>
      <c r="B88" s="36"/>
      <c r="C88" s="36"/>
      <c r="D88" s="48"/>
      <c r="E88" s="27"/>
      <c r="F88" s="21"/>
      <c r="G88" s="21"/>
      <c r="H88" s="21"/>
      <c r="J88" s="12"/>
      <c r="K88" s="24"/>
      <c r="L88" s="23"/>
      <c r="M88" s="23"/>
    </row>
    <row r="89" spans="1:28" x14ac:dyDescent="0.25">
      <c r="A89" s="56">
        <f t="shared" si="1"/>
        <v>0</v>
      </c>
      <c r="B89" s="36"/>
      <c r="C89" s="36"/>
      <c r="D89" s="48"/>
      <c r="E89" s="27"/>
      <c r="F89" s="21"/>
      <c r="G89" s="21"/>
      <c r="H89" s="21"/>
      <c r="J89" s="12"/>
      <c r="K89" s="24"/>
      <c r="L89" s="23"/>
      <c r="M89" s="23"/>
    </row>
    <row r="90" spans="1:28" x14ac:dyDescent="0.25">
      <c r="A90" s="56">
        <f t="shared" si="1"/>
        <v>0</v>
      </c>
      <c r="B90" s="36"/>
      <c r="C90" s="36"/>
      <c r="D90" s="48"/>
      <c r="E90" s="27"/>
      <c r="F90" s="21"/>
      <c r="G90" s="21"/>
      <c r="H90" s="21"/>
      <c r="J90" s="12"/>
      <c r="K90" s="24"/>
      <c r="L90" s="23"/>
      <c r="M90" s="23"/>
    </row>
    <row r="91" spans="1:28" x14ac:dyDescent="0.25">
      <c r="A91" s="56">
        <f t="shared" si="1"/>
        <v>0</v>
      </c>
      <c r="B91" s="36"/>
      <c r="C91" s="36"/>
      <c r="D91" s="48"/>
      <c r="E91" s="27"/>
      <c r="F91" s="21"/>
      <c r="G91" s="21"/>
      <c r="H91" s="21"/>
      <c r="J91" s="12"/>
      <c r="K91" s="24"/>
      <c r="L91" s="23"/>
      <c r="M91" s="23"/>
    </row>
    <row r="92" spans="1:28" x14ac:dyDescent="0.25">
      <c r="A92" s="56">
        <f t="shared" si="1"/>
        <v>0</v>
      </c>
      <c r="B92" s="36"/>
      <c r="C92" s="36"/>
      <c r="D92" s="48"/>
      <c r="E92" s="27"/>
      <c r="F92" s="21"/>
      <c r="G92" s="21"/>
      <c r="H92" s="21"/>
      <c r="J92" s="12"/>
      <c r="K92" s="24"/>
      <c r="L92" s="23"/>
      <c r="M92" s="23"/>
    </row>
    <row r="93" spans="1:28" x14ac:dyDescent="0.25">
      <c r="A93" s="56">
        <f t="shared" si="1"/>
        <v>0</v>
      </c>
      <c r="B93" s="36"/>
      <c r="C93" s="36"/>
      <c r="D93" s="48"/>
      <c r="E93" s="27"/>
      <c r="F93" s="21"/>
      <c r="G93" s="21"/>
      <c r="H93" s="21"/>
      <c r="J93" s="12"/>
      <c r="K93" s="24"/>
      <c r="L93" s="23"/>
      <c r="M93" s="23"/>
    </row>
    <row r="94" spans="1:28" x14ac:dyDescent="0.25">
      <c r="A94" s="56">
        <f t="shared" si="1"/>
        <v>0</v>
      </c>
      <c r="B94" s="36"/>
      <c r="C94" s="36"/>
      <c r="D94" s="48"/>
      <c r="E94" s="27"/>
      <c r="F94" s="21"/>
      <c r="G94" s="21"/>
      <c r="H94" s="21"/>
      <c r="J94" s="12"/>
      <c r="K94" s="24"/>
      <c r="L94" s="23"/>
      <c r="M94" s="23"/>
    </row>
    <row r="95" spans="1:28" x14ac:dyDescent="0.25">
      <c r="A95" s="56">
        <f t="shared" si="1"/>
        <v>0</v>
      </c>
      <c r="B95" s="36"/>
      <c r="C95" s="36"/>
      <c r="D95" s="48"/>
      <c r="E95" s="27"/>
      <c r="F95" s="21"/>
      <c r="G95" s="21"/>
      <c r="H95" s="21"/>
      <c r="J95" s="12"/>
      <c r="K95" s="4"/>
      <c r="L95" s="10"/>
      <c r="M95" s="10"/>
    </row>
    <row r="96" spans="1:28" x14ac:dyDescent="0.25">
      <c r="A96" s="56">
        <f t="shared" si="1"/>
        <v>0</v>
      </c>
      <c r="B96" s="36"/>
      <c r="C96" s="36"/>
      <c r="D96" s="48"/>
      <c r="E96" s="27"/>
      <c r="F96" s="21"/>
      <c r="G96" s="21"/>
      <c r="H96" s="21"/>
      <c r="J96" s="12"/>
      <c r="K96" s="4"/>
      <c r="L96" s="10"/>
      <c r="M96" s="10"/>
      <c r="N96" s="10"/>
      <c r="O96" s="10"/>
      <c r="P96" s="10"/>
      <c r="Q96" s="10"/>
      <c r="R96" s="10"/>
      <c r="S96" s="10"/>
      <c r="T96" s="4"/>
      <c r="U96" s="10"/>
      <c r="V96" s="10"/>
      <c r="W96" s="10"/>
      <c r="X96" s="10"/>
      <c r="Y96" s="10"/>
      <c r="Z96" s="10"/>
      <c r="AA96" s="10"/>
      <c r="AB96" s="10"/>
    </row>
    <row r="97" spans="1:28" x14ac:dyDescent="0.25">
      <c r="A97" s="56">
        <f t="shared" si="1"/>
        <v>0</v>
      </c>
      <c r="B97" s="36"/>
      <c r="C97" s="36"/>
      <c r="D97" s="48"/>
      <c r="E97" s="27"/>
      <c r="F97" s="21"/>
      <c r="G97" s="21"/>
      <c r="H97" s="21"/>
      <c r="J97" s="12"/>
      <c r="K97" s="4"/>
      <c r="L97" s="10"/>
      <c r="M97" s="10"/>
      <c r="N97" s="10"/>
      <c r="O97" s="10"/>
      <c r="P97" s="10"/>
      <c r="Q97" s="10"/>
      <c r="R97" s="10"/>
      <c r="S97" s="10"/>
      <c r="T97" s="4"/>
      <c r="U97" s="10"/>
      <c r="V97" s="10"/>
      <c r="W97" s="10"/>
      <c r="X97" s="10"/>
      <c r="Y97" s="10"/>
      <c r="Z97" s="10"/>
      <c r="AA97" s="10"/>
      <c r="AB97" s="10"/>
    </row>
    <row r="98" spans="1:28" x14ac:dyDescent="0.25">
      <c r="A98" s="56">
        <f t="shared" si="1"/>
        <v>0</v>
      </c>
      <c r="B98" s="36"/>
      <c r="C98" s="36"/>
      <c r="D98" s="48"/>
      <c r="E98" s="27"/>
      <c r="F98" s="21"/>
      <c r="G98" s="21"/>
      <c r="H98" s="21"/>
      <c r="J98" s="12"/>
      <c r="K98" s="4"/>
      <c r="L98" s="10"/>
      <c r="M98" s="10"/>
      <c r="N98" s="10"/>
      <c r="O98" s="10"/>
      <c r="P98" s="10"/>
      <c r="Q98" s="10"/>
      <c r="R98" s="10"/>
      <c r="S98" s="10"/>
      <c r="T98" s="4"/>
      <c r="U98" s="10"/>
      <c r="V98" s="10"/>
      <c r="W98" s="10"/>
      <c r="X98" s="10"/>
      <c r="Y98" s="10"/>
      <c r="Z98" s="10"/>
      <c r="AA98" s="10"/>
      <c r="AB98" s="10"/>
    </row>
    <row r="99" spans="1:28" x14ac:dyDescent="0.25">
      <c r="A99" s="56">
        <f t="shared" si="1"/>
        <v>0</v>
      </c>
      <c r="B99" s="36"/>
      <c r="C99" s="36"/>
      <c r="D99" s="48"/>
      <c r="E99" s="27"/>
      <c r="F99" s="21"/>
      <c r="G99" s="21"/>
      <c r="H99" s="21"/>
      <c r="J99" s="12"/>
      <c r="K99" s="4"/>
      <c r="L99" s="10"/>
      <c r="M99" s="10"/>
      <c r="N99" s="10"/>
      <c r="O99" s="10"/>
      <c r="P99" s="10"/>
      <c r="Q99" s="10"/>
      <c r="R99" s="10"/>
      <c r="S99" s="10"/>
      <c r="T99" s="4"/>
      <c r="U99" s="10"/>
      <c r="V99" s="10"/>
      <c r="W99" s="10"/>
      <c r="X99" s="10"/>
      <c r="Y99" s="10"/>
      <c r="Z99" s="10"/>
      <c r="AA99" s="10"/>
      <c r="AB99" s="10"/>
    </row>
    <row r="100" spans="1:28" x14ac:dyDescent="0.25">
      <c r="A100" s="56">
        <f t="shared" si="1"/>
        <v>0</v>
      </c>
      <c r="B100" s="36"/>
      <c r="C100" s="36"/>
      <c r="D100" s="48"/>
      <c r="E100" s="27"/>
      <c r="F100" s="21"/>
      <c r="G100" s="21"/>
      <c r="H100" s="21"/>
      <c r="J100" s="12"/>
      <c r="K100" s="4"/>
      <c r="L100" s="10"/>
      <c r="M100" s="10"/>
      <c r="N100" s="10"/>
      <c r="O100" s="10"/>
      <c r="P100" s="10"/>
      <c r="Q100" s="10"/>
      <c r="R100" s="10"/>
      <c r="S100" s="10"/>
      <c r="T100" s="4"/>
      <c r="U100" s="10"/>
      <c r="V100" s="10"/>
      <c r="W100" s="10"/>
      <c r="X100" s="10"/>
      <c r="Y100" s="10"/>
      <c r="Z100" s="10"/>
      <c r="AA100" s="10"/>
      <c r="AB100" s="10"/>
    </row>
    <row r="101" spans="1:28" x14ac:dyDescent="0.25">
      <c r="A101" s="56">
        <f t="shared" si="1"/>
        <v>0</v>
      </c>
      <c r="B101" s="36"/>
      <c r="C101" s="36"/>
      <c r="D101" s="48"/>
      <c r="E101" s="27"/>
      <c r="F101" s="21"/>
      <c r="G101" s="21"/>
      <c r="H101" s="21"/>
      <c r="J101" s="12"/>
      <c r="K101" s="4"/>
      <c r="L101" s="10"/>
      <c r="M101" s="10"/>
      <c r="N101" s="10"/>
      <c r="O101" s="10"/>
      <c r="P101" s="10"/>
      <c r="Q101" s="10"/>
      <c r="R101" s="10"/>
      <c r="S101" s="10"/>
      <c r="T101" s="4"/>
      <c r="U101" s="10"/>
      <c r="V101" s="10"/>
      <c r="W101" s="10"/>
      <c r="X101" s="10"/>
      <c r="Y101" s="10"/>
      <c r="Z101" s="10"/>
      <c r="AA101" s="10"/>
      <c r="AB101" s="10"/>
    </row>
    <row r="102" spans="1:28" x14ac:dyDescent="0.25">
      <c r="A102" s="56">
        <f t="shared" si="1"/>
        <v>0</v>
      </c>
      <c r="B102" s="36"/>
      <c r="C102" s="36"/>
      <c r="D102" s="48"/>
      <c r="E102" s="27"/>
      <c r="F102" s="21"/>
      <c r="G102" s="21"/>
      <c r="H102" s="21"/>
      <c r="J102" s="12"/>
      <c r="K102" s="4"/>
      <c r="L102" s="10"/>
      <c r="M102" s="10"/>
      <c r="N102" s="10"/>
      <c r="O102" s="10"/>
      <c r="P102" s="10"/>
      <c r="Q102" s="10"/>
      <c r="R102" s="10"/>
      <c r="S102" s="10"/>
      <c r="T102" s="4"/>
      <c r="U102" s="10"/>
      <c r="V102" s="10"/>
      <c r="W102" s="10"/>
      <c r="X102" s="10"/>
      <c r="Y102" s="10"/>
      <c r="Z102" s="10"/>
      <c r="AA102" s="10"/>
      <c r="AB102" s="10"/>
    </row>
    <row r="103" spans="1:28" x14ac:dyDescent="0.25">
      <c r="A103" s="56">
        <f t="shared" si="1"/>
        <v>0</v>
      </c>
      <c r="B103" s="36"/>
      <c r="C103" s="36"/>
      <c r="D103" s="48"/>
      <c r="E103" s="27"/>
      <c r="F103" s="21"/>
      <c r="G103" s="21"/>
      <c r="H103" s="21"/>
      <c r="J103" s="12"/>
      <c r="K103" s="4"/>
      <c r="L103" s="4"/>
      <c r="M103" s="4"/>
      <c r="N103" s="4"/>
      <c r="O103" s="4"/>
      <c r="P103" s="4"/>
      <c r="Q103" s="4"/>
      <c r="R103" s="4"/>
      <c r="S103" s="4"/>
      <c r="T103" s="4"/>
      <c r="U103" s="10"/>
      <c r="V103" s="10"/>
      <c r="W103" s="10"/>
      <c r="X103" s="10"/>
      <c r="Y103" s="10"/>
      <c r="Z103" s="10"/>
      <c r="AA103" s="10"/>
      <c r="AB103" s="10"/>
    </row>
    <row r="104" spans="1:28" x14ac:dyDescent="0.25">
      <c r="A104" s="56">
        <f t="shared" si="1"/>
        <v>0</v>
      </c>
      <c r="B104" s="36"/>
      <c r="C104" s="36"/>
      <c r="D104" s="48"/>
      <c r="E104" s="27"/>
      <c r="F104" s="21"/>
      <c r="G104" s="21"/>
      <c r="H104" s="21"/>
      <c r="J104" s="12"/>
      <c r="K104" s="4"/>
      <c r="L104" s="4"/>
      <c r="M104" s="4"/>
      <c r="N104" s="4"/>
      <c r="O104" s="4"/>
      <c r="P104" s="4"/>
      <c r="Q104" s="4"/>
      <c r="R104" s="4"/>
      <c r="S104" s="4"/>
      <c r="T104" s="4"/>
      <c r="U104" s="10"/>
      <c r="V104" s="10"/>
      <c r="W104" s="10"/>
      <c r="X104" s="10"/>
      <c r="Y104" s="10"/>
      <c r="Z104" s="10"/>
      <c r="AA104" s="10"/>
      <c r="AB104" s="10"/>
    </row>
    <row r="105" spans="1:28" ht="15.75" x14ac:dyDescent="0.25">
      <c r="A105" s="56">
        <f t="shared" si="1"/>
        <v>0</v>
      </c>
      <c r="B105" s="36"/>
      <c r="C105" s="36"/>
      <c r="D105" s="48"/>
      <c r="E105" s="27"/>
      <c r="F105" s="21"/>
      <c r="G105" s="21"/>
      <c r="H105" s="21"/>
      <c r="J105" s="12"/>
      <c r="K105" s="4"/>
      <c r="L105" s="5"/>
      <c r="M105" s="5"/>
      <c r="N105" s="5"/>
      <c r="O105" s="5"/>
      <c r="P105" s="5"/>
      <c r="Q105" s="5"/>
      <c r="R105" s="5"/>
      <c r="S105" s="5"/>
      <c r="T105" s="4"/>
      <c r="U105" s="9"/>
      <c r="V105" s="9"/>
      <c r="W105" s="9"/>
      <c r="X105" s="9"/>
      <c r="Y105" s="9"/>
      <c r="Z105" s="9"/>
      <c r="AA105" s="9"/>
      <c r="AB105" s="9"/>
    </row>
    <row r="106" spans="1:28" ht="15.75" x14ac:dyDescent="0.25">
      <c r="A106" s="56">
        <f t="shared" si="1"/>
        <v>0</v>
      </c>
      <c r="B106" s="36"/>
      <c r="C106" s="36"/>
      <c r="D106" s="48"/>
      <c r="E106" s="27"/>
      <c r="F106" s="21"/>
      <c r="G106" s="21"/>
      <c r="H106" s="21"/>
      <c r="J106" s="12"/>
      <c r="K106" s="4"/>
      <c r="L106" s="5"/>
      <c r="M106" s="5"/>
      <c r="N106" s="5"/>
      <c r="O106" s="5"/>
      <c r="P106" s="5"/>
      <c r="Q106" s="5"/>
      <c r="R106" s="5"/>
      <c r="S106" s="5"/>
      <c r="T106" s="4"/>
      <c r="U106" s="9"/>
      <c r="V106" s="9"/>
      <c r="W106" s="9"/>
      <c r="X106" s="9"/>
      <c r="Y106" s="9"/>
      <c r="Z106" s="9"/>
      <c r="AA106" s="9"/>
      <c r="AB106" s="9"/>
    </row>
    <row r="107" spans="1:28" ht="15.75" x14ac:dyDescent="0.25">
      <c r="A107" s="56">
        <f t="shared" si="1"/>
        <v>0</v>
      </c>
      <c r="B107" s="36"/>
      <c r="C107" s="36"/>
      <c r="D107" s="48"/>
      <c r="E107" s="27"/>
      <c r="F107" s="21"/>
      <c r="G107" s="21"/>
      <c r="H107" s="21"/>
      <c r="J107" s="8"/>
      <c r="K107" s="4"/>
      <c r="L107" s="9"/>
      <c r="M107" s="9"/>
      <c r="N107" s="9"/>
      <c r="O107" s="9"/>
      <c r="P107" s="9"/>
      <c r="Q107" s="9"/>
      <c r="R107" s="9"/>
      <c r="S107" s="9"/>
      <c r="T107" s="4"/>
      <c r="U107" s="9"/>
      <c r="V107" s="9"/>
      <c r="W107" s="9"/>
      <c r="X107" s="9"/>
      <c r="Y107" s="9"/>
      <c r="Z107" s="9"/>
      <c r="AA107" s="9"/>
      <c r="AB107" s="9"/>
    </row>
    <row r="108" spans="1:28" x14ac:dyDescent="0.25">
      <c r="A108" s="56">
        <f t="shared" si="1"/>
        <v>0</v>
      </c>
      <c r="B108" s="36"/>
      <c r="C108" s="36"/>
      <c r="D108" s="48"/>
      <c r="E108" s="27"/>
      <c r="F108" s="21"/>
      <c r="G108" s="21"/>
      <c r="H108" s="21"/>
      <c r="J108" s="8"/>
      <c r="K108" s="4"/>
      <c r="L108" s="10"/>
      <c r="M108" s="10"/>
      <c r="N108" s="10"/>
      <c r="O108" s="10"/>
      <c r="P108" s="10"/>
      <c r="Q108" s="10"/>
      <c r="R108" s="10"/>
      <c r="S108" s="10"/>
      <c r="T108" s="4"/>
      <c r="U108" s="10"/>
      <c r="V108" s="10"/>
      <c r="W108" s="10"/>
      <c r="X108" s="10"/>
      <c r="Y108" s="10"/>
      <c r="Z108" s="10"/>
      <c r="AA108" s="10"/>
      <c r="AB108" s="10"/>
    </row>
    <row r="109" spans="1:28" x14ac:dyDescent="0.25">
      <c r="A109" s="56">
        <f t="shared" si="1"/>
        <v>0</v>
      </c>
      <c r="B109" s="36"/>
      <c r="C109" s="36"/>
      <c r="D109" s="48"/>
      <c r="E109" s="27"/>
      <c r="F109" s="21"/>
      <c r="G109" s="21"/>
      <c r="H109" s="21"/>
      <c r="J109" s="10"/>
      <c r="K109" s="4"/>
      <c r="L109" s="10"/>
      <c r="M109" s="10"/>
      <c r="N109" s="10"/>
      <c r="O109" s="10"/>
      <c r="P109" s="10"/>
      <c r="Q109" s="10"/>
      <c r="R109" s="10"/>
      <c r="S109" s="10"/>
      <c r="T109" s="4"/>
      <c r="U109" s="10"/>
      <c r="V109" s="10"/>
      <c r="W109" s="10"/>
      <c r="X109" s="10"/>
      <c r="Y109" s="10"/>
      <c r="Z109" s="10"/>
      <c r="AA109" s="10"/>
      <c r="AB109" s="10"/>
    </row>
    <row r="110" spans="1:28" x14ac:dyDescent="0.25">
      <c r="A110" s="56">
        <f t="shared" si="1"/>
        <v>0</v>
      </c>
      <c r="B110" s="36"/>
      <c r="C110" s="36"/>
      <c r="D110" s="48"/>
      <c r="E110" s="27"/>
      <c r="F110" s="21"/>
      <c r="G110" s="21"/>
      <c r="H110" s="21"/>
      <c r="J110" s="10"/>
      <c r="K110" s="4"/>
      <c r="L110" s="10"/>
      <c r="M110" s="10"/>
      <c r="N110" s="10"/>
      <c r="O110" s="10"/>
      <c r="P110" s="10"/>
      <c r="Q110" s="10"/>
      <c r="R110" s="10"/>
      <c r="S110" s="10"/>
      <c r="T110" s="4"/>
      <c r="U110" s="10"/>
      <c r="V110" s="10"/>
      <c r="W110" s="10"/>
      <c r="X110" s="10"/>
      <c r="Y110" s="10"/>
      <c r="Z110" s="10"/>
      <c r="AA110" s="10"/>
      <c r="AB110" s="10"/>
    </row>
    <row r="111" spans="1:28" x14ac:dyDescent="0.25">
      <c r="A111" s="56">
        <f t="shared" si="1"/>
        <v>0</v>
      </c>
      <c r="B111" s="36"/>
      <c r="C111" s="36"/>
      <c r="D111" s="48"/>
      <c r="E111" s="27"/>
      <c r="F111" s="21"/>
      <c r="G111" s="21"/>
      <c r="H111" s="21"/>
      <c r="J111" s="10"/>
      <c r="K111" s="4"/>
      <c r="L111" s="10"/>
      <c r="M111" s="10"/>
      <c r="N111" s="10"/>
      <c r="O111" s="10"/>
      <c r="P111" s="10"/>
      <c r="Q111" s="10"/>
      <c r="R111" s="10"/>
      <c r="S111" s="10"/>
      <c r="T111" s="4"/>
      <c r="U111" s="10"/>
      <c r="V111" s="10"/>
      <c r="W111" s="10"/>
      <c r="X111" s="10"/>
      <c r="Y111" s="10"/>
      <c r="Z111" s="10"/>
      <c r="AA111" s="10"/>
      <c r="AB111" s="10"/>
    </row>
    <row r="112" spans="1:28" x14ac:dyDescent="0.25">
      <c r="A112" s="56">
        <f t="shared" si="1"/>
        <v>0</v>
      </c>
      <c r="B112" s="36"/>
      <c r="C112" s="36"/>
      <c r="D112" s="48"/>
      <c r="E112" s="27"/>
      <c r="F112" s="21"/>
      <c r="G112" s="21"/>
      <c r="H112" s="21"/>
      <c r="J112" s="10"/>
      <c r="K112" s="4"/>
      <c r="L112" s="10"/>
      <c r="M112" s="10"/>
      <c r="N112" s="10"/>
      <c r="O112" s="10"/>
      <c r="P112" s="10"/>
      <c r="Q112" s="10"/>
      <c r="R112" s="10"/>
      <c r="S112" s="10"/>
      <c r="T112" s="4"/>
      <c r="U112" s="10"/>
      <c r="V112" s="10"/>
      <c r="W112" s="10"/>
      <c r="X112" s="10"/>
      <c r="Y112" s="10"/>
      <c r="Z112" s="10"/>
      <c r="AA112" s="10"/>
      <c r="AB112" s="10"/>
    </row>
    <row r="113" spans="1:29" x14ac:dyDescent="0.25">
      <c r="A113" s="56">
        <f t="shared" si="1"/>
        <v>0</v>
      </c>
      <c r="B113" s="36"/>
      <c r="C113" s="36"/>
      <c r="D113" s="48"/>
      <c r="E113" s="27"/>
      <c r="F113" s="21"/>
      <c r="G113" s="21"/>
      <c r="H113" s="21"/>
      <c r="J113" s="10"/>
      <c r="K113" s="4"/>
      <c r="L113" s="10"/>
      <c r="M113" s="10"/>
      <c r="N113" s="10"/>
      <c r="O113" s="10"/>
      <c r="P113" s="10"/>
      <c r="Q113" s="10"/>
      <c r="R113" s="10"/>
      <c r="S113" s="10"/>
      <c r="T113" s="4"/>
      <c r="U113" s="10"/>
      <c r="V113" s="10"/>
      <c r="W113" s="10"/>
      <c r="X113" s="10"/>
      <c r="Y113" s="10"/>
      <c r="Z113" s="10"/>
      <c r="AA113" s="10"/>
      <c r="AB113" s="10"/>
    </row>
    <row r="114" spans="1:29" x14ac:dyDescent="0.25">
      <c r="A114" s="56">
        <f t="shared" si="1"/>
        <v>0</v>
      </c>
      <c r="B114" s="36"/>
      <c r="C114" s="36"/>
      <c r="D114" s="48"/>
      <c r="E114" s="27"/>
      <c r="F114" s="21"/>
      <c r="G114" s="21"/>
      <c r="H114" s="21"/>
      <c r="J114" s="10"/>
      <c r="K114" s="4"/>
      <c r="L114" s="10"/>
      <c r="M114" s="10"/>
      <c r="N114" s="10"/>
      <c r="O114" s="10"/>
      <c r="P114" s="10"/>
      <c r="Q114" s="10"/>
      <c r="R114" s="10"/>
      <c r="S114" s="10"/>
      <c r="T114" s="4"/>
      <c r="U114" s="10"/>
      <c r="V114" s="10"/>
      <c r="W114" s="10"/>
      <c r="X114" s="10"/>
      <c r="Y114" s="10"/>
      <c r="Z114" s="10"/>
      <c r="AA114" s="10"/>
      <c r="AB114" s="10"/>
    </row>
    <row r="115" spans="1:29" x14ac:dyDescent="0.25">
      <c r="A115" s="56">
        <f t="shared" si="1"/>
        <v>0</v>
      </c>
      <c r="B115" s="36"/>
      <c r="C115" s="36"/>
      <c r="D115" s="48"/>
      <c r="E115" s="27"/>
      <c r="F115" s="21"/>
      <c r="G115" s="21"/>
      <c r="H115" s="21"/>
      <c r="J115" s="10"/>
      <c r="K115" s="4"/>
      <c r="L115" s="10"/>
      <c r="M115" s="10"/>
      <c r="N115" s="10"/>
      <c r="O115" s="10"/>
      <c r="P115" s="10"/>
      <c r="Q115" s="10"/>
      <c r="R115" s="10"/>
      <c r="S115" s="10"/>
      <c r="T115" s="4"/>
      <c r="U115" s="10"/>
      <c r="V115" s="10"/>
      <c r="W115" s="10"/>
      <c r="X115" s="10"/>
      <c r="Y115" s="10"/>
      <c r="Z115" s="10"/>
      <c r="AA115" s="10"/>
      <c r="AB115" s="10"/>
    </row>
    <row r="116" spans="1:29" x14ac:dyDescent="0.25">
      <c r="A116" s="56">
        <f t="shared" si="1"/>
        <v>0</v>
      </c>
      <c r="B116" s="36"/>
      <c r="C116" s="36"/>
      <c r="D116" s="48"/>
      <c r="E116" s="27"/>
      <c r="F116" s="21"/>
      <c r="G116" s="21"/>
      <c r="H116" s="21"/>
      <c r="J116" s="10"/>
      <c r="K116" s="4"/>
      <c r="L116" s="10"/>
      <c r="M116" s="10"/>
      <c r="N116" s="10"/>
      <c r="O116" s="10"/>
      <c r="P116" s="10"/>
      <c r="Q116" s="10"/>
      <c r="R116" s="10"/>
      <c r="S116" s="10"/>
      <c r="T116" s="4"/>
      <c r="U116" s="10"/>
      <c r="V116" s="10"/>
      <c r="W116" s="10"/>
      <c r="X116" s="10"/>
      <c r="Y116" s="10"/>
      <c r="Z116" s="10"/>
      <c r="AA116" s="10"/>
      <c r="AB116" s="10"/>
    </row>
    <row r="117" spans="1:29" x14ac:dyDescent="0.25">
      <c r="A117" s="56">
        <f t="shared" si="1"/>
        <v>0</v>
      </c>
      <c r="B117" s="36"/>
      <c r="C117" s="36"/>
      <c r="D117" s="48"/>
      <c r="E117" s="27"/>
      <c r="F117" s="21"/>
      <c r="G117" s="21"/>
      <c r="H117" s="21"/>
      <c r="J117" s="10"/>
      <c r="K117" s="4"/>
      <c r="L117" s="10"/>
      <c r="M117" s="10"/>
      <c r="N117" s="10"/>
      <c r="O117" s="10"/>
      <c r="P117" s="10"/>
      <c r="Q117" s="10"/>
      <c r="R117" s="10"/>
      <c r="S117" s="10"/>
      <c r="T117" s="4"/>
      <c r="U117" s="10"/>
      <c r="V117" s="10"/>
      <c r="W117" s="10"/>
      <c r="X117" s="10"/>
      <c r="Y117" s="10"/>
      <c r="Z117" s="10"/>
      <c r="AA117" s="10"/>
      <c r="AB117" s="10"/>
    </row>
    <row r="118" spans="1:29" x14ac:dyDescent="0.25">
      <c r="A118" s="56">
        <f t="shared" si="1"/>
        <v>0</v>
      </c>
      <c r="B118" s="36"/>
      <c r="C118" s="36"/>
      <c r="D118" s="48"/>
      <c r="E118" s="27"/>
      <c r="F118" s="21"/>
      <c r="G118" s="21"/>
      <c r="H118" s="21"/>
      <c r="J118" s="10"/>
      <c r="K118" s="4"/>
      <c r="L118" s="10"/>
      <c r="M118" s="10"/>
      <c r="N118" s="10"/>
      <c r="O118" s="10"/>
      <c r="P118" s="10"/>
      <c r="Q118" s="10"/>
      <c r="R118" s="10"/>
      <c r="S118" s="10"/>
      <c r="T118" s="4"/>
      <c r="U118" s="10"/>
      <c r="V118" s="10"/>
      <c r="W118" s="10"/>
      <c r="X118" s="10"/>
      <c r="Y118" s="10"/>
      <c r="Z118" s="10"/>
      <c r="AA118" s="10"/>
      <c r="AB118" s="10"/>
    </row>
    <row r="119" spans="1:29" x14ac:dyDescent="0.25">
      <c r="A119" s="56">
        <f t="shared" si="1"/>
        <v>0</v>
      </c>
      <c r="B119" s="36"/>
      <c r="C119" s="36"/>
      <c r="D119" s="48"/>
      <c r="E119" s="27"/>
      <c r="F119" s="21"/>
      <c r="G119" s="21"/>
      <c r="H119" s="21"/>
      <c r="J119" s="10"/>
      <c r="K119" s="4"/>
      <c r="L119" s="10"/>
      <c r="M119" s="10"/>
      <c r="N119" s="10"/>
      <c r="O119" s="10"/>
      <c r="P119" s="10"/>
      <c r="Q119" s="10"/>
      <c r="R119" s="10"/>
      <c r="S119" s="10"/>
      <c r="T119" s="4"/>
      <c r="U119" s="10"/>
      <c r="V119" s="10"/>
      <c r="W119" s="10"/>
      <c r="X119" s="10"/>
      <c r="Y119" s="10"/>
      <c r="Z119" s="10"/>
      <c r="AA119" s="10"/>
      <c r="AB119" s="10"/>
    </row>
    <row r="120" spans="1:29" x14ac:dyDescent="0.25">
      <c r="A120" s="56">
        <f t="shared" si="1"/>
        <v>0</v>
      </c>
      <c r="B120" s="36"/>
      <c r="C120" s="36"/>
      <c r="D120" s="48"/>
      <c r="E120" s="27"/>
      <c r="F120" s="21"/>
      <c r="G120" s="21"/>
      <c r="H120" s="21"/>
      <c r="J120" s="10"/>
      <c r="K120" s="4"/>
      <c r="L120" s="10"/>
      <c r="M120" s="10"/>
      <c r="N120" s="10"/>
      <c r="O120" s="10"/>
      <c r="P120" s="10"/>
      <c r="Q120" s="10"/>
      <c r="R120" s="10"/>
      <c r="S120" s="10"/>
      <c r="T120" s="4"/>
      <c r="U120" s="10"/>
      <c r="V120" s="10"/>
      <c r="W120" s="10"/>
      <c r="X120" s="10"/>
      <c r="Y120" s="10"/>
      <c r="Z120" s="10"/>
      <c r="AA120" s="10"/>
      <c r="AB120" s="10"/>
    </row>
    <row r="121" spans="1:29" x14ac:dyDescent="0.25">
      <c r="A121" s="56">
        <f t="shared" si="1"/>
        <v>0</v>
      </c>
      <c r="B121" s="36"/>
      <c r="C121" s="36"/>
      <c r="D121" s="48"/>
      <c r="E121" s="27"/>
      <c r="F121" s="21"/>
      <c r="G121" s="21"/>
      <c r="H121" s="21"/>
      <c r="J121" s="10"/>
      <c r="K121" s="4"/>
      <c r="L121" s="10"/>
      <c r="M121" s="10"/>
      <c r="N121" s="10"/>
      <c r="O121" s="10"/>
      <c r="P121" s="10"/>
      <c r="Q121" s="10"/>
      <c r="R121" s="10"/>
      <c r="S121" s="10"/>
      <c r="T121" s="4"/>
      <c r="U121" s="10"/>
      <c r="V121" s="10"/>
      <c r="W121" s="10"/>
      <c r="X121" s="10"/>
      <c r="Y121" s="10"/>
      <c r="Z121" s="10"/>
      <c r="AA121" s="10"/>
      <c r="AB121" s="10"/>
    </row>
    <row r="122" spans="1:29" x14ac:dyDescent="0.25">
      <c r="A122" s="56">
        <f t="shared" si="1"/>
        <v>0</v>
      </c>
      <c r="B122" s="36"/>
      <c r="C122" s="36"/>
      <c r="D122" s="48"/>
      <c r="E122" s="27"/>
      <c r="F122" s="21"/>
      <c r="G122" s="21"/>
      <c r="H122" s="21"/>
      <c r="J122" s="10"/>
      <c r="K122" s="4"/>
      <c r="L122" s="10"/>
      <c r="M122" s="10"/>
      <c r="N122" s="10"/>
      <c r="O122" s="10"/>
      <c r="P122" s="10"/>
      <c r="Q122" s="10"/>
      <c r="R122" s="10"/>
      <c r="S122" s="10"/>
      <c r="T122" s="4"/>
      <c r="U122" s="10"/>
      <c r="V122" s="10"/>
      <c r="W122" s="10"/>
      <c r="X122" s="10"/>
      <c r="Y122" s="10"/>
      <c r="Z122" s="10"/>
      <c r="AA122" s="10"/>
      <c r="AB122" s="10"/>
    </row>
    <row r="123" spans="1:29" x14ac:dyDescent="0.25">
      <c r="A123" s="56">
        <f t="shared" si="1"/>
        <v>0</v>
      </c>
      <c r="B123" s="36"/>
      <c r="C123" s="36"/>
      <c r="D123" s="48"/>
      <c r="E123" s="27"/>
      <c r="F123" s="21"/>
      <c r="G123" s="21"/>
      <c r="H123" s="21"/>
      <c r="J123" s="10"/>
      <c r="K123" s="10"/>
      <c r="L123" s="4"/>
      <c r="M123" s="10"/>
      <c r="N123" s="10"/>
      <c r="O123" s="10"/>
      <c r="P123" s="10"/>
      <c r="Q123" s="10"/>
      <c r="R123" s="10"/>
      <c r="S123" s="10"/>
      <c r="T123" s="10"/>
      <c r="U123" s="4"/>
      <c r="V123" s="10"/>
      <c r="W123" s="10"/>
      <c r="X123" s="10"/>
      <c r="Y123" s="10"/>
      <c r="Z123" s="10"/>
      <c r="AA123" s="10"/>
      <c r="AB123" s="10"/>
      <c r="AC123" s="10"/>
    </row>
    <row r="124" spans="1:29" x14ac:dyDescent="0.25">
      <c r="A124" s="56">
        <f t="shared" si="1"/>
        <v>0</v>
      </c>
      <c r="B124" s="36"/>
      <c r="C124" s="36"/>
      <c r="D124" s="48"/>
      <c r="E124" s="27"/>
      <c r="F124" s="21"/>
      <c r="G124" s="21"/>
      <c r="H124" s="21"/>
      <c r="J124" s="10"/>
      <c r="K124" s="10"/>
      <c r="L124" s="4"/>
      <c r="M124" s="10"/>
      <c r="N124" s="10"/>
      <c r="O124" s="10"/>
      <c r="P124" s="10"/>
      <c r="Q124" s="10"/>
      <c r="R124" s="10"/>
      <c r="S124" s="10"/>
      <c r="T124" s="10"/>
      <c r="U124" s="4"/>
      <c r="V124" s="10"/>
      <c r="W124" s="10"/>
      <c r="X124" s="10"/>
      <c r="Y124" s="10"/>
      <c r="Z124" s="10"/>
      <c r="AA124" s="10"/>
      <c r="AB124" s="10"/>
      <c r="AC124" s="10"/>
    </row>
    <row r="125" spans="1:29" x14ac:dyDescent="0.25">
      <c r="A125" s="56">
        <f t="shared" si="1"/>
        <v>0</v>
      </c>
      <c r="B125" s="36"/>
      <c r="C125" s="36"/>
      <c r="D125" s="48"/>
      <c r="E125" s="27"/>
      <c r="F125" s="21"/>
      <c r="G125" s="21"/>
      <c r="H125" s="21"/>
      <c r="J125" s="10"/>
      <c r="K125" s="10"/>
      <c r="L125" s="4"/>
      <c r="M125" s="10"/>
      <c r="N125" s="10"/>
      <c r="O125" s="10"/>
      <c r="P125" s="10"/>
      <c r="Q125" s="10"/>
      <c r="R125" s="10"/>
      <c r="S125" s="10"/>
      <c r="T125" s="10"/>
      <c r="U125" s="4"/>
      <c r="V125" s="10"/>
      <c r="W125" s="10"/>
      <c r="X125" s="10"/>
      <c r="Y125" s="10"/>
      <c r="Z125" s="10"/>
      <c r="AA125" s="10"/>
      <c r="AB125" s="10"/>
      <c r="AC125" s="10"/>
    </row>
    <row r="126" spans="1:29" x14ac:dyDescent="0.25">
      <c r="A126" s="56">
        <f t="shared" si="1"/>
        <v>0</v>
      </c>
      <c r="B126" s="36"/>
      <c r="C126" s="36"/>
      <c r="D126" s="48"/>
      <c r="E126" s="27"/>
      <c r="F126" s="21"/>
      <c r="G126" s="21"/>
      <c r="H126" s="21"/>
      <c r="J126" s="10"/>
      <c r="K126" s="10"/>
      <c r="L126" s="4"/>
      <c r="M126" s="10"/>
      <c r="N126" s="10"/>
      <c r="O126" s="10"/>
      <c r="P126" s="10"/>
      <c r="Q126" s="10"/>
      <c r="R126" s="10"/>
      <c r="S126" s="10"/>
      <c r="T126" s="10"/>
      <c r="U126" s="4"/>
      <c r="V126" s="10"/>
      <c r="W126" s="10"/>
      <c r="X126" s="10"/>
      <c r="Y126" s="10"/>
      <c r="Z126" s="10"/>
      <c r="AA126" s="10"/>
      <c r="AB126" s="10"/>
      <c r="AC126" s="10"/>
    </row>
    <row r="127" spans="1:29" x14ac:dyDescent="0.25">
      <c r="A127" s="56">
        <f t="shared" si="1"/>
        <v>0</v>
      </c>
      <c r="B127" s="36"/>
      <c r="C127" s="36"/>
      <c r="D127" s="48"/>
      <c r="E127" s="27"/>
      <c r="F127" s="21"/>
      <c r="G127" s="21"/>
      <c r="H127" s="21"/>
      <c r="J127" s="10"/>
      <c r="K127" s="10"/>
      <c r="L127" s="4"/>
      <c r="M127" s="10"/>
      <c r="N127" s="10"/>
      <c r="O127" s="10"/>
      <c r="P127" s="10"/>
      <c r="Q127" s="10"/>
      <c r="R127" s="10"/>
      <c r="S127" s="10"/>
      <c r="T127" s="10"/>
      <c r="U127" s="4"/>
      <c r="V127" s="10"/>
      <c r="W127" s="10"/>
      <c r="X127" s="10"/>
      <c r="Y127" s="10"/>
      <c r="Z127" s="10"/>
      <c r="AA127" s="10"/>
      <c r="AB127" s="10"/>
      <c r="AC127" s="10"/>
    </row>
    <row r="128" spans="1:29" x14ac:dyDescent="0.25">
      <c r="A128" s="56">
        <f t="shared" si="1"/>
        <v>0</v>
      </c>
      <c r="B128" s="36"/>
      <c r="C128" s="36"/>
      <c r="D128" s="48"/>
      <c r="E128" s="27"/>
      <c r="F128" s="21"/>
      <c r="G128" s="21"/>
      <c r="H128" s="21"/>
      <c r="J128" s="10"/>
      <c r="K128" s="10"/>
      <c r="L128" s="4"/>
      <c r="M128" s="10"/>
      <c r="N128" s="10"/>
      <c r="O128" s="10"/>
      <c r="P128" s="10"/>
      <c r="Q128" s="10"/>
      <c r="R128" s="10"/>
      <c r="S128" s="10"/>
      <c r="T128" s="10"/>
      <c r="U128" s="4"/>
      <c r="V128" s="10"/>
      <c r="W128" s="10"/>
      <c r="X128" s="10"/>
      <c r="Y128" s="10"/>
      <c r="Z128" s="10"/>
      <c r="AA128" s="10"/>
      <c r="AB128" s="10"/>
      <c r="AC128" s="10"/>
    </row>
    <row r="129" spans="1:29" x14ac:dyDescent="0.25">
      <c r="A129" s="56">
        <f t="shared" si="1"/>
        <v>0</v>
      </c>
      <c r="B129" s="36"/>
      <c r="C129" s="36"/>
      <c r="D129" s="48"/>
      <c r="E129" s="27"/>
      <c r="F129" s="21"/>
      <c r="G129" s="21"/>
      <c r="H129" s="21"/>
      <c r="J129" s="10"/>
      <c r="K129" s="10"/>
      <c r="L129" s="4"/>
      <c r="M129" s="10"/>
      <c r="N129" s="10"/>
      <c r="O129" s="10"/>
      <c r="P129" s="10"/>
      <c r="Q129" s="10"/>
      <c r="R129" s="10"/>
      <c r="S129" s="10"/>
      <c r="T129" s="10"/>
      <c r="U129" s="4"/>
      <c r="V129" s="10"/>
      <c r="W129" s="10"/>
      <c r="X129" s="10"/>
      <c r="Y129" s="10"/>
      <c r="Z129" s="10"/>
      <c r="AA129" s="10"/>
      <c r="AB129" s="10"/>
      <c r="AC129" s="10"/>
    </row>
    <row r="130" spans="1:29" x14ac:dyDescent="0.25">
      <c r="A130" s="56">
        <f t="shared" si="1"/>
        <v>0</v>
      </c>
      <c r="B130" s="36"/>
      <c r="C130" s="36"/>
      <c r="D130" s="48"/>
      <c r="E130" s="27"/>
      <c r="F130" s="21"/>
      <c r="G130" s="21"/>
      <c r="H130" s="21"/>
      <c r="J130" s="10"/>
      <c r="K130" s="10"/>
      <c r="L130" s="4"/>
      <c r="M130" s="10"/>
      <c r="N130" s="10"/>
      <c r="O130" s="10"/>
      <c r="P130" s="10"/>
      <c r="Q130" s="10"/>
      <c r="R130" s="10"/>
      <c r="S130" s="10"/>
      <c r="T130" s="10"/>
      <c r="U130" s="4"/>
      <c r="V130" s="10"/>
      <c r="W130" s="10"/>
      <c r="X130" s="10"/>
      <c r="Y130" s="10"/>
      <c r="Z130" s="10"/>
      <c r="AA130" s="10"/>
      <c r="AB130" s="10"/>
      <c r="AC130" s="10"/>
    </row>
    <row r="131" spans="1:29" x14ac:dyDescent="0.25">
      <c r="A131" s="56">
        <f t="shared" si="1"/>
        <v>0</v>
      </c>
      <c r="B131" s="36"/>
      <c r="C131" s="36"/>
      <c r="D131" s="48"/>
      <c r="E131" s="27"/>
      <c r="F131" s="21"/>
      <c r="G131" s="21"/>
      <c r="H131" s="21"/>
      <c r="J131" s="10"/>
      <c r="K131" s="10"/>
      <c r="L131" s="4"/>
      <c r="M131" s="10"/>
      <c r="N131" s="10"/>
      <c r="O131" s="10"/>
      <c r="P131" s="10"/>
      <c r="Q131" s="10"/>
      <c r="R131" s="10"/>
      <c r="S131" s="10"/>
      <c r="T131" s="10"/>
      <c r="U131" s="4"/>
      <c r="V131" s="10"/>
      <c r="W131" s="10"/>
      <c r="X131" s="10"/>
      <c r="Y131" s="10"/>
      <c r="Z131" s="10"/>
      <c r="AA131" s="10"/>
      <c r="AB131" s="10"/>
      <c r="AC131" s="10"/>
    </row>
    <row r="132" spans="1:29" x14ac:dyDescent="0.25">
      <c r="A132" s="56">
        <f t="shared" si="1"/>
        <v>0</v>
      </c>
      <c r="B132" s="36"/>
      <c r="C132" s="36"/>
      <c r="D132" s="48"/>
      <c r="E132" s="27"/>
      <c r="F132" s="21"/>
      <c r="G132" s="21"/>
      <c r="H132" s="21"/>
      <c r="J132" s="10"/>
      <c r="K132" s="10"/>
      <c r="L132" s="4"/>
      <c r="M132" s="10"/>
      <c r="N132" s="10"/>
      <c r="O132" s="10"/>
      <c r="P132" s="10"/>
      <c r="Q132" s="10"/>
      <c r="R132" s="10"/>
      <c r="S132" s="10"/>
      <c r="T132" s="10"/>
      <c r="U132" s="4"/>
      <c r="V132" s="10"/>
      <c r="W132" s="10"/>
      <c r="X132" s="10"/>
      <c r="Y132" s="10"/>
      <c r="Z132" s="10"/>
      <c r="AA132" s="10"/>
      <c r="AB132" s="10"/>
      <c r="AC132" s="10"/>
    </row>
    <row r="133" spans="1:29" x14ac:dyDescent="0.25">
      <c r="A133" s="56">
        <f t="shared" si="1"/>
        <v>0</v>
      </c>
      <c r="B133" s="36"/>
      <c r="C133" s="36"/>
      <c r="D133" s="48"/>
      <c r="E133" s="27"/>
      <c r="F133" s="21"/>
      <c r="G133" s="21"/>
      <c r="H133" s="21"/>
      <c r="I133" s="10"/>
      <c r="J133" s="10"/>
      <c r="K133" s="10"/>
      <c r="L133" s="4"/>
      <c r="M133" s="10"/>
      <c r="N133" s="10"/>
      <c r="O133" s="10"/>
      <c r="P133" s="10"/>
      <c r="Q133" s="10"/>
      <c r="R133" s="10"/>
      <c r="S133" s="10"/>
      <c r="T133" s="10"/>
      <c r="U133" s="4"/>
      <c r="V133" s="10"/>
      <c r="W133" s="10"/>
      <c r="X133" s="10"/>
      <c r="Y133" s="10"/>
      <c r="Z133" s="10"/>
      <c r="AA133" s="10"/>
      <c r="AB133" s="10"/>
      <c r="AC133" s="10"/>
    </row>
    <row r="134" spans="1:29" x14ac:dyDescent="0.25">
      <c r="A134" s="56">
        <f t="shared" si="1"/>
        <v>0</v>
      </c>
      <c r="B134" s="36"/>
      <c r="C134" s="36"/>
      <c r="D134" s="48"/>
      <c r="E134" s="27"/>
      <c r="F134" s="21"/>
      <c r="G134" s="21"/>
      <c r="H134" s="21"/>
      <c r="I134" s="10"/>
      <c r="J134" s="10"/>
      <c r="K134" s="10"/>
      <c r="L134" s="4"/>
      <c r="M134" s="10"/>
      <c r="N134" s="10"/>
      <c r="O134" s="10"/>
      <c r="P134" s="10"/>
      <c r="Q134" s="10"/>
      <c r="R134" s="10"/>
      <c r="S134" s="10"/>
      <c r="T134" s="10"/>
      <c r="U134" s="4"/>
      <c r="V134" s="10"/>
      <c r="W134" s="10"/>
      <c r="X134" s="10"/>
      <c r="Y134" s="10"/>
      <c r="Z134" s="10"/>
      <c r="AA134" s="10"/>
      <c r="AB134" s="10"/>
      <c r="AC134" s="10"/>
    </row>
    <row r="135" spans="1:29" x14ac:dyDescent="0.25">
      <c r="A135" s="56">
        <f t="shared" si="1"/>
        <v>0</v>
      </c>
      <c r="B135" s="37"/>
      <c r="C135" s="37"/>
      <c r="D135" s="55"/>
      <c r="E135" s="37"/>
      <c r="F135" s="37"/>
      <c r="G135" s="37"/>
      <c r="H135" s="21"/>
      <c r="I135" s="10"/>
      <c r="J135" s="10"/>
      <c r="K135" s="10"/>
      <c r="L135" s="4"/>
      <c r="M135" s="10"/>
      <c r="N135" s="10"/>
      <c r="O135" s="10"/>
      <c r="P135" s="10"/>
      <c r="Q135" s="10"/>
      <c r="R135" s="10"/>
      <c r="S135" s="10"/>
      <c r="T135" s="10"/>
      <c r="U135" s="4"/>
      <c r="V135" s="10"/>
      <c r="W135" s="10"/>
      <c r="X135" s="10"/>
      <c r="Y135" s="10"/>
      <c r="Z135" s="10"/>
      <c r="AA135" s="10"/>
      <c r="AB135" s="10"/>
      <c r="AC135" s="10"/>
    </row>
    <row r="136" spans="1:29" x14ac:dyDescent="0.25">
      <c r="A136" s="56">
        <f t="shared" si="1"/>
        <v>0</v>
      </c>
      <c r="B136" s="37"/>
      <c r="C136" s="37"/>
      <c r="D136" s="55"/>
      <c r="E136" s="37"/>
      <c r="F136" s="37"/>
      <c r="G136" s="37"/>
      <c r="H136" s="21"/>
      <c r="I136" s="10"/>
      <c r="J136" s="10"/>
      <c r="K136" s="10"/>
      <c r="L136" s="4"/>
      <c r="M136" s="10"/>
      <c r="N136" s="10"/>
      <c r="O136" s="10"/>
      <c r="P136" s="10"/>
      <c r="Q136" s="10"/>
      <c r="R136" s="10"/>
      <c r="S136" s="10"/>
      <c r="T136" s="10"/>
      <c r="U136" s="4"/>
      <c r="V136" s="10"/>
      <c r="W136" s="10"/>
      <c r="X136" s="10"/>
      <c r="Y136" s="10"/>
      <c r="Z136" s="10"/>
      <c r="AA136" s="10"/>
      <c r="AB136" s="10"/>
      <c r="AC136" s="10"/>
    </row>
    <row r="137" spans="1:29" x14ac:dyDescent="0.25">
      <c r="A137" s="56">
        <f t="shared" si="1"/>
        <v>0</v>
      </c>
      <c r="B137" s="37"/>
      <c r="C137" s="37"/>
      <c r="D137" s="55"/>
      <c r="E137" s="37"/>
      <c r="F137" s="37"/>
      <c r="G137" s="37"/>
      <c r="H137" s="21"/>
      <c r="I137" s="10"/>
      <c r="J137" s="10"/>
      <c r="K137" s="10"/>
      <c r="L137" s="4"/>
      <c r="M137" s="10"/>
      <c r="N137" s="10"/>
      <c r="O137" s="10"/>
      <c r="P137" s="10"/>
      <c r="Q137" s="10"/>
      <c r="R137" s="10"/>
      <c r="S137" s="10"/>
      <c r="T137" s="10"/>
      <c r="U137" s="4"/>
      <c r="V137" s="10"/>
      <c r="W137" s="10"/>
      <c r="X137" s="10"/>
      <c r="Y137" s="10"/>
      <c r="Z137" s="10"/>
      <c r="AA137" s="10"/>
      <c r="AB137" s="10"/>
      <c r="AC137" s="10"/>
    </row>
    <row r="138" spans="1:29" x14ac:dyDescent="0.25">
      <c r="A138" s="56">
        <f t="shared" si="1"/>
        <v>0</v>
      </c>
      <c r="B138" s="37"/>
      <c r="C138" s="37"/>
      <c r="D138" s="55"/>
      <c r="E138" s="37"/>
      <c r="F138" s="37"/>
      <c r="G138" s="37"/>
      <c r="H138" s="21"/>
      <c r="I138" s="10"/>
      <c r="J138" s="10"/>
      <c r="K138" s="10"/>
      <c r="L138" s="4"/>
      <c r="M138" s="10"/>
      <c r="N138" s="10"/>
      <c r="O138" s="10"/>
      <c r="P138" s="10"/>
      <c r="Q138" s="10"/>
      <c r="R138" s="10"/>
      <c r="S138" s="10"/>
      <c r="T138" s="10"/>
      <c r="U138" s="4"/>
      <c r="V138" s="10"/>
      <c r="W138" s="10"/>
      <c r="X138" s="10"/>
      <c r="Y138" s="10"/>
      <c r="Z138" s="10"/>
      <c r="AA138" s="10"/>
      <c r="AB138" s="10"/>
      <c r="AC138" s="10"/>
    </row>
    <row r="139" spans="1:29" x14ac:dyDescent="0.25">
      <c r="A139" s="56">
        <f t="shared" si="1"/>
        <v>0</v>
      </c>
      <c r="B139" s="37"/>
      <c r="C139" s="37"/>
      <c r="D139" s="55"/>
      <c r="E139" s="37"/>
      <c r="F139" s="37"/>
      <c r="G139" s="37"/>
      <c r="H139" s="21"/>
      <c r="I139" s="10"/>
      <c r="J139" s="10"/>
      <c r="K139" s="10"/>
      <c r="L139" s="4"/>
      <c r="M139" s="10"/>
      <c r="N139" s="10"/>
      <c r="O139" s="10"/>
      <c r="P139" s="10"/>
      <c r="Q139" s="10"/>
      <c r="R139" s="10"/>
      <c r="S139" s="10"/>
      <c r="T139" s="10"/>
      <c r="U139" s="4"/>
      <c r="V139" s="10"/>
      <c r="W139" s="10"/>
      <c r="X139" s="10"/>
      <c r="Y139" s="10"/>
      <c r="Z139" s="10"/>
      <c r="AA139" s="10"/>
      <c r="AB139" s="10"/>
      <c r="AC139" s="10"/>
    </row>
    <row r="140" spans="1:29" x14ac:dyDescent="0.25">
      <c r="A140" s="56">
        <f t="shared" si="1"/>
        <v>0</v>
      </c>
      <c r="B140" s="37"/>
      <c r="C140" s="37"/>
      <c r="D140" s="55"/>
      <c r="E140" s="37"/>
      <c r="F140" s="37"/>
      <c r="G140" s="37"/>
      <c r="H140" s="21"/>
      <c r="I140" s="10"/>
      <c r="J140" s="10"/>
      <c r="K140" s="10"/>
      <c r="L140" s="4"/>
      <c r="M140" s="10"/>
      <c r="N140" s="10"/>
      <c r="O140" s="10"/>
      <c r="P140" s="10"/>
      <c r="Q140" s="10"/>
      <c r="R140" s="10"/>
      <c r="S140" s="10"/>
      <c r="T140" s="10"/>
      <c r="U140" s="4"/>
      <c r="V140" s="10"/>
      <c r="W140" s="10"/>
      <c r="X140" s="10"/>
      <c r="Y140" s="10"/>
      <c r="Z140" s="10"/>
      <c r="AA140" s="10"/>
      <c r="AB140" s="10"/>
      <c r="AC140" s="10"/>
    </row>
    <row r="141" spans="1:29" x14ac:dyDescent="0.25">
      <c r="A141" s="56">
        <f t="shared" si="1"/>
        <v>0</v>
      </c>
      <c r="B141" s="37"/>
      <c r="C141" s="37"/>
      <c r="D141" s="55"/>
      <c r="E141" s="37"/>
      <c r="F141" s="37"/>
      <c r="G141" s="37"/>
      <c r="H141" s="21"/>
      <c r="I141" s="10"/>
      <c r="J141" s="10"/>
      <c r="K141" s="10"/>
      <c r="L141" s="4"/>
      <c r="M141" s="10"/>
      <c r="N141" s="10"/>
      <c r="O141" s="10"/>
      <c r="P141" s="10"/>
      <c r="Q141" s="10"/>
      <c r="R141" s="10"/>
      <c r="S141" s="10"/>
      <c r="T141" s="10"/>
      <c r="U141" s="4"/>
      <c r="V141" s="10"/>
      <c r="W141" s="10"/>
      <c r="X141" s="10"/>
      <c r="Y141" s="10"/>
      <c r="Z141" s="10"/>
      <c r="AA141" s="10"/>
      <c r="AB141" s="10"/>
      <c r="AC141" s="10"/>
    </row>
    <row r="142" spans="1:29" x14ac:dyDescent="0.25">
      <c r="A142" s="56">
        <f t="shared" si="1"/>
        <v>0</v>
      </c>
      <c r="B142" s="37"/>
      <c r="C142" s="37"/>
      <c r="D142" s="55"/>
      <c r="E142" s="37"/>
      <c r="F142" s="37"/>
      <c r="G142" s="37"/>
      <c r="H142" s="21"/>
      <c r="I142" s="10"/>
      <c r="J142" s="10"/>
      <c r="K142" s="10"/>
      <c r="L142" s="4"/>
      <c r="M142" s="10"/>
      <c r="N142" s="10"/>
      <c r="O142" s="10"/>
      <c r="P142" s="10"/>
      <c r="Q142" s="10"/>
      <c r="R142" s="10"/>
      <c r="S142" s="10"/>
      <c r="T142" s="10"/>
      <c r="U142" s="4"/>
      <c r="V142" s="10"/>
      <c r="W142" s="10"/>
      <c r="X142" s="10"/>
      <c r="Y142" s="10"/>
      <c r="Z142" s="10"/>
      <c r="AA142" s="10"/>
      <c r="AB142" s="10"/>
      <c r="AC142" s="10"/>
    </row>
    <row r="143" spans="1:29" x14ac:dyDescent="0.25">
      <c r="A143" s="56">
        <f t="shared" si="1"/>
        <v>0</v>
      </c>
      <c r="B143" s="37"/>
      <c r="C143" s="37"/>
      <c r="D143" s="55"/>
      <c r="E143" s="37"/>
      <c r="F143" s="37"/>
      <c r="G143" s="37"/>
      <c r="H143" s="21"/>
      <c r="I143" s="10"/>
      <c r="J143" s="10"/>
      <c r="K143" s="10"/>
      <c r="L143" s="4"/>
      <c r="M143" s="10"/>
      <c r="N143" s="10"/>
      <c r="O143" s="10"/>
      <c r="P143" s="10"/>
      <c r="Q143" s="10"/>
      <c r="R143" s="10"/>
      <c r="S143" s="10"/>
      <c r="T143" s="10"/>
      <c r="U143" s="4"/>
      <c r="V143" s="10"/>
      <c r="W143" s="10"/>
      <c r="X143" s="10"/>
      <c r="Y143" s="10"/>
      <c r="Z143" s="10"/>
      <c r="AA143" s="10"/>
      <c r="AB143" s="10"/>
      <c r="AC143" s="10"/>
    </row>
    <row r="144" spans="1:29" x14ac:dyDescent="0.25">
      <c r="A144" s="56">
        <f t="shared" si="1"/>
        <v>0</v>
      </c>
      <c r="B144" s="37"/>
      <c r="C144" s="37"/>
      <c r="D144" s="55"/>
      <c r="E144" s="37"/>
      <c r="F144" s="37"/>
      <c r="G144" s="37"/>
      <c r="H144" s="21"/>
      <c r="I144" s="10"/>
      <c r="J144" s="10"/>
      <c r="K144" s="10"/>
      <c r="L144" s="4"/>
      <c r="M144" s="10"/>
      <c r="N144" s="10"/>
      <c r="O144" s="10"/>
      <c r="P144" s="10"/>
      <c r="Q144" s="10"/>
      <c r="R144" s="10"/>
      <c r="S144" s="10"/>
      <c r="T144" s="10"/>
      <c r="U144" s="4"/>
      <c r="V144" s="10"/>
      <c r="W144" s="10"/>
      <c r="X144" s="10"/>
      <c r="Y144" s="10"/>
      <c r="Z144" s="10"/>
      <c r="AA144" s="10"/>
      <c r="AB144" s="10"/>
      <c r="AC144" s="10"/>
    </row>
    <row r="145" spans="1:29" x14ac:dyDescent="0.25">
      <c r="A145" s="56">
        <f t="shared" ref="A145:A165" si="2">(ROW()-14)*AND(B145&lt;&gt;"",C145&lt;&gt;"")</f>
        <v>0</v>
      </c>
      <c r="B145" s="37"/>
      <c r="C145" s="37"/>
      <c r="D145" s="55"/>
      <c r="E145" s="37"/>
      <c r="F145" s="37"/>
      <c r="G145" s="37"/>
      <c r="H145" s="21"/>
      <c r="I145" s="10"/>
      <c r="J145" s="10"/>
      <c r="K145" s="10"/>
      <c r="L145" s="4"/>
      <c r="M145" s="10"/>
      <c r="N145" s="10"/>
      <c r="O145" s="10"/>
      <c r="P145" s="10"/>
      <c r="Q145" s="10"/>
      <c r="R145" s="10"/>
      <c r="S145" s="10"/>
      <c r="T145" s="10"/>
      <c r="U145" s="4"/>
      <c r="V145" s="10"/>
      <c r="W145" s="10"/>
      <c r="X145" s="10"/>
      <c r="Y145" s="10"/>
      <c r="Z145" s="10"/>
      <c r="AA145" s="10"/>
      <c r="AB145" s="10"/>
      <c r="AC145" s="10"/>
    </row>
    <row r="146" spans="1:29" x14ac:dyDescent="0.25">
      <c r="A146" s="56">
        <f t="shared" si="2"/>
        <v>0</v>
      </c>
      <c r="B146" s="37"/>
      <c r="C146" s="37"/>
      <c r="D146" s="55"/>
      <c r="E146" s="37"/>
      <c r="F146" s="37"/>
      <c r="G146" s="37"/>
      <c r="H146" s="21"/>
      <c r="I146" s="10"/>
      <c r="J146" s="10"/>
      <c r="K146" s="10"/>
      <c r="L146" s="4"/>
      <c r="M146" s="10"/>
      <c r="N146" s="10"/>
      <c r="O146" s="10"/>
      <c r="P146" s="10"/>
      <c r="Q146" s="10"/>
      <c r="R146" s="10"/>
      <c r="S146" s="10"/>
      <c r="T146" s="10"/>
      <c r="U146" s="4"/>
      <c r="V146" s="10"/>
      <c r="W146" s="10"/>
      <c r="X146" s="10"/>
      <c r="Y146" s="10"/>
      <c r="Z146" s="10"/>
      <c r="AA146" s="10"/>
      <c r="AB146" s="10"/>
      <c r="AC146" s="10"/>
    </row>
    <row r="147" spans="1:29" x14ac:dyDescent="0.25">
      <c r="A147" s="56">
        <f t="shared" si="2"/>
        <v>0</v>
      </c>
      <c r="B147" s="37"/>
      <c r="C147" s="37"/>
      <c r="D147" s="55"/>
      <c r="E147" s="37"/>
      <c r="F147" s="37"/>
      <c r="G147" s="37"/>
      <c r="H147" s="21"/>
      <c r="I147" s="10"/>
      <c r="J147" s="10"/>
      <c r="K147" s="10"/>
      <c r="L147" s="4"/>
      <c r="M147" s="10"/>
      <c r="N147" s="10"/>
      <c r="O147" s="10"/>
      <c r="P147" s="10"/>
      <c r="Q147" s="10"/>
      <c r="R147" s="10"/>
      <c r="S147" s="10"/>
      <c r="T147" s="10"/>
      <c r="U147" s="4"/>
      <c r="V147" s="10"/>
      <c r="W147" s="10"/>
      <c r="X147" s="10"/>
      <c r="Y147" s="10"/>
      <c r="Z147" s="10"/>
      <c r="AA147" s="10"/>
      <c r="AB147" s="10"/>
      <c r="AC147" s="10"/>
    </row>
    <row r="148" spans="1:29" x14ac:dyDescent="0.25">
      <c r="A148" s="56">
        <f t="shared" si="2"/>
        <v>0</v>
      </c>
      <c r="B148" s="37"/>
      <c r="C148" s="37"/>
      <c r="D148" s="55"/>
      <c r="E148" s="37"/>
      <c r="F148" s="37"/>
      <c r="G148" s="37"/>
      <c r="H148" s="21"/>
      <c r="I148" s="10"/>
      <c r="J148" s="10"/>
      <c r="K148" s="10"/>
      <c r="L148" s="4"/>
      <c r="M148" s="10"/>
      <c r="N148" s="10"/>
      <c r="O148" s="10"/>
      <c r="P148" s="10"/>
      <c r="Q148" s="10"/>
      <c r="R148" s="10"/>
      <c r="S148" s="10"/>
      <c r="T148" s="10"/>
      <c r="U148" s="4"/>
      <c r="V148" s="10"/>
      <c r="W148" s="10"/>
      <c r="X148" s="10"/>
      <c r="Y148" s="10"/>
      <c r="Z148" s="10"/>
      <c r="AA148" s="10"/>
      <c r="AB148" s="10"/>
      <c r="AC148" s="10"/>
    </row>
    <row r="149" spans="1:29" x14ac:dyDescent="0.25">
      <c r="A149" s="56">
        <f t="shared" si="2"/>
        <v>0</v>
      </c>
      <c r="B149" s="37"/>
      <c r="C149" s="37"/>
      <c r="D149" s="55"/>
      <c r="E149" s="37"/>
      <c r="F149" s="37"/>
      <c r="G149" s="37"/>
      <c r="H149" s="21"/>
      <c r="I149" s="10"/>
      <c r="J149" s="10"/>
      <c r="K149" s="10"/>
      <c r="L149" s="4"/>
      <c r="M149" s="10"/>
      <c r="N149" s="10"/>
      <c r="O149" s="10"/>
      <c r="P149" s="10"/>
      <c r="Q149" s="10"/>
      <c r="R149" s="10"/>
      <c r="S149" s="10"/>
      <c r="T149" s="10"/>
      <c r="U149" s="4"/>
      <c r="V149" s="10"/>
      <c r="W149" s="10"/>
      <c r="X149" s="10"/>
      <c r="Y149" s="10"/>
      <c r="Z149" s="10"/>
      <c r="AA149" s="10"/>
      <c r="AB149" s="10"/>
      <c r="AC149" s="10"/>
    </row>
    <row r="150" spans="1:29" x14ac:dyDescent="0.25">
      <c r="A150" s="56">
        <f t="shared" si="2"/>
        <v>0</v>
      </c>
      <c r="B150" s="37"/>
      <c r="C150" s="37"/>
      <c r="D150" s="55"/>
      <c r="E150" s="37"/>
      <c r="F150" s="37"/>
      <c r="G150" s="37"/>
      <c r="H150" s="21"/>
      <c r="I150" s="10"/>
      <c r="J150" s="10"/>
      <c r="K150" s="10"/>
      <c r="L150" s="4"/>
      <c r="M150" s="10"/>
      <c r="N150" s="10"/>
      <c r="O150" s="10"/>
      <c r="P150" s="10"/>
      <c r="Q150" s="10"/>
      <c r="R150" s="10"/>
      <c r="S150" s="10"/>
      <c r="T150" s="10"/>
      <c r="U150" s="4"/>
      <c r="V150" s="10"/>
      <c r="W150" s="10"/>
      <c r="X150" s="10"/>
      <c r="Y150" s="10"/>
      <c r="Z150" s="10"/>
      <c r="AA150" s="10"/>
      <c r="AB150" s="10"/>
      <c r="AC150" s="10"/>
    </row>
    <row r="151" spans="1:29" x14ac:dyDescent="0.25">
      <c r="A151" s="56">
        <f t="shared" si="2"/>
        <v>0</v>
      </c>
      <c r="B151" s="37"/>
      <c r="C151" s="37"/>
      <c r="D151" s="55"/>
      <c r="E151" s="37"/>
      <c r="F151" s="37"/>
      <c r="G151" s="37"/>
      <c r="H151" s="21"/>
      <c r="I151" s="10"/>
      <c r="J151" s="10"/>
      <c r="K151" s="10"/>
      <c r="L151" s="4"/>
      <c r="M151" s="10"/>
      <c r="N151" s="10"/>
      <c r="O151" s="10"/>
      <c r="P151" s="10"/>
      <c r="Q151" s="10"/>
      <c r="R151" s="10"/>
      <c r="S151" s="10"/>
      <c r="T151" s="10"/>
      <c r="U151" s="4"/>
      <c r="V151" s="10"/>
      <c r="W151" s="10"/>
      <c r="X151" s="10"/>
      <c r="Y151" s="10"/>
      <c r="Z151" s="10"/>
      <c r="AA151" s="10"/>
      <c r="AB151" s="10"/>
      <c r="AC151" s="10"/>
    </row>
    <row r="152" spans="1:29" x14ac:dyDescent="0.25">
      <c r="A152" s="56">
        <f t="shared" si="2"/>
        <v>0</v>
      </c>
      <c r="B152" s="37"/>
      <c r="C152" s="37"/>
      <c r="D152" s="55"/>
      <c r="E152" s="37"/>
      <c r="F152" s="37"/>
      <c r="G152" s="37"/>
      <c r="H152" s="21"/>
      <c r="I152" s="10"/>
      <c r="J152" s="10"/>
      <c r="K152" s="10"/>
      <c r="L152" s="4"/>
      <c r="M152" s="10"/>
      <c r="N152" s="10"/>
      <c r="O152" s="10"/>
      <c r="P152" s="10"/>
      <c r="Q152" s="10"/>
      <c r="R152" s="10"/>
      <c r="S152" s="10"/>
      <c r="T152" s="10"/>
      <c r="U152" s="4"/>
      <c r="V152" s="10"/>
      <c r="W152" s="10"/>
      <c r="X152" s="10"/>
      <c r="Y152" s="10"/>
      <c r="Z152" s="10"/>
      <c r="AA152" s="10"/>
      <c r="AB152" s="10"/>
      <c r="AC152" s="10"/>
    </row>
    <row r="153" spans="1:29" x14ac:dyDescent="0.25">
      <c r="A153" s="56">
        <f t="shared" si="2"/>
        <v>0</v>
      </c>
      <c r="B153" s="37"/>
      <c r="C153" s="37"/>
      <c r="D153" s="55"/>
      <c r="E153" s="37"/>
      <c r="F153" s="37"/>
      <c r="G153" s="37"/>
      <c r="H153" s="21"/>
      <c r="I153" s="10"/>
      <c r="J153" s="10"/>
      <c r="K153" s="10"/>
      <c r="L153" s="4"/>
      <c r="M153" s="10"/>
      <c r="N153" s="10"/>
      <c r="O153" s="10"/>
      <c r="P153" s="10"/>
      <c r="Q153" s="10"/>
      <c r="R153" s="10"/>
      <c r="S153" s="10"/>
      <c r="T153" s="10"/>
      <c r="U153" s="4"/>
      <c r="V153" s="10"/>
      <c r="W153" s="10"/>
      <c r="X153" s="10"/>
      <c r="Y153" s="10"/>
      <c r="Z153" s="10"/>
      <c r="AA153" s="10"/>
      <c r="AB153" s="10"/>
      <c r="AC153" s="10"/>
    </row>
    <row r="154" spans="1:29" x14ac:dyDescent="0.25">
      <c r="A154" s="56">
        <f t="shared" si="2"/>
        <v>0</v>
      </c>
      <c r="B154" s="37"/>
      <c r="C154" s="37"/>
      <c r="D154" s="55"/>
      <c r="E154" s="37"/>
      <c r="F154" s="37"/>
      <c r="G154" s="37"/>
      <c r="H154" s="21"/>
      <c r="I154" s="10"/>
      <c r="J154" s="10"/>
      <c r="K154" s="10"/>
      <c r="L154" s="4"/>
      <c r="M154" s="10"/>
      <c r="N154" s="10"/>
      <c r="O154" s="10"/>
      <c r="P154" s="10"/>
      <c r="Q154" s="10"/>
      <c r="R154" s="10"/>
      <c r="S154" s="10"/>
      <c r="T154" s="10"/>
      <c r="U154" s="4"/>
      <c r="V154" s="10"/>
      <c r="W154" s="10"/>
      <c r="X154" s="10"/>
      <c r="Y154" s="10"/>
      <c r="Z154" s="10"/>
      <c r="AA154" s="10"/>
      <c r="AB154" s="10"/>
      <c r="AC154" s="10"/>
    </row>
    <row r="155" spans="1:29" x14ac:dyDescent="0.25">
      <c r="A155" s="56">
        <f t="shared" si="2"/>
        <v>0</v>
      </c>
      <c r="B155" s="37"/>
      <c r="C155" s="37"/>
      <c r="D155" s="55"/>
      <c r="E155" s="37"/>
      <c r="F155" s="37"/>
      <c r="G155" s="37"/>
      <c r="H155" s="21"/>
      <c r="I155" s="10"/>
      <c r="J155" s="10"/>
      <c r="K155" s="10"/>
      <c r="L155" s="4"/>
      <c r="M155" s="10"/>
      <c r="N155" s="10"/>
      <c r="O155" s="10"/>
      <c r="P155" s="10"/>
      <c r="Q155" s="10"/>
      <c r="R155" s="10"/>
      <c r="S155" s="10"/>
      <c r="T155" s="10"/>
      <c r="U155" s="4"/>
      <c r="V155" s="10"/>
      <c r="W155" s="10"/>
      <c r="X155" s="10"/>
      <c r="Y155" s="10"/>
      <c r="Z155" s="10"/>
      <c r="AA155" s="10"/>
      <c r="AB155" s="10"/>
      <c r="AC155" s="10"/>
    </row>
    <row r="156" spans="1:29" x14ac:dyDescent="0.25">
      <c r="A156" s="56">
        <f t="shared" si="2"/>
        <v>0</v>
      </c>
      <c r="B156" s="37"/>
      <c r="C156" s="37"/>
      <c r="D156" s="55"/>
      <c r="E156" s="37"/>
      <c r="F156" s="37"/>
      <c r="G156" s="37"/>
      <c r="H156" s="21"/>
      <c r="I156" s="10"/>
      <c r="J156" s="10"/>
      <c r="K156" s="10"/>
      <c r="L156" s="4"/>
      <c r="M156" s="10"/>
      <c r="N156" s="10"/>
      <c r="O156" s="10"/>
      <c r="P156" s="10"/>
      <c r="Q156" s="10"/>
      <c r="R156" s="10"/>
      <c r="S156" s="10"/>
      <c r="T156" s="10"/>
      <c r="U156" s="4"/>
      <c r="V156" s="10"/>
      <c r="W156" s="10"/>
      <c r="X156" s="10"/>
      <c r="Y156" s="10"/>
      <c r="Z156" s="10"/>
      <c r="AA156" s="10"/>
      <c r="AB156" s="10"/>
      <c r="AC156" s="10"/>
    </row>
    <row r="157" spans="1:29" x14ac:dyDescent="0.25">
      <c r="A157" s="56">
        <f t="shared" si="2"/>
        <v>0</v>
      </c>
      <c r="B157" s="37"/>
      <c r="C157" s="37"/>
      <c r="D157" s="55"/>
      <c r="E157" s="37"/>
      <c r="F157" s="37"/>
      <c r="G157" s="37"/>
      <c r="H157" s="21"/>
      <c r="I157" s="10"/>
      <c r="J157" s="10"/>
      <c r="K157" s="10"/>
      <c r="L157" s="4"/>
      <c r="M157" s="10"/>
      <c r="N157" s="10"/>
      <c r="O157" s="10"/>
      <c r="P157" s="10"/>
      <c r="Q157" s="10"/>
      <c r="R157" s="10"/>
      <c r="S157" s="10"/>
      <c r="T157" s="10"/>
      <c r="U157" s="4"/>
      <c r="V157" s="10"/>
      <c r="W157" s="10"/>
      <c r="X157" s="10"/>
      <c r="Y157" s="10"/>
      <c r="Z157" s="10"/>
      <c r="AA157" s="10"/>
      <c r="AB157" s="10"/>
      <c r="AC157" s="10"/>
    </row>
    <row r="158" spans="1:29" x14ac:dyDescent="0.25">
      <c r="A158" s="56">
        <f t="shared" si="2"/>
        <v>0</v>
      </c>
      <c r="B158" s="37"/>
      <c r="C158" s="37"/>
      <c r="D158" s="55"/>
      <c r="E158" s="37"/>
      <c r="F158" s="37"/>
      <c r="G158" s="37"/>
      <c r="H158" s="21"/>
      <c r="I158" s="10"/>
      <c r="J158" s="10"/>
      <c r="K158" s="10"/>
      <c r="L158" s="4"/>
      <c r="M158" s="10"/>
      <c r="N158" s="10"/>
      <c r="O158" s="10"/>
      <c r="P158" s="10"/>
      <c r="Q158" s="10"/>
      <c r="R158" s="10"/>
      <c r="S158" s="10"/>
      <c r="T158" s="10"/>
      <c r="U158" s="4"/>
      <c r="V158" s="10"/>
      <c r="W158" s="10"/>
      <c r="X158" s="10"/>
      <c r="Y158" s="10"/>
      <c r="Z158" s="10"/>
      <c r="AA158" s="10"/>
      <c r="AB158" s="10"/>
      <c r="AC158" s="10"/>
    </row>
    <row r="159" spans="1:29" x14ac:dyDescent="0.25">
      <c r="A159" s="56">
        <f t="shared" si="2"/>
        <v>0</v>
      </c>
      <c r="B159" s="37"/>
      <c r="C159" s="37"/>
      <c r="D159" s="55"/>
      <c r="E159" s="37"/>
      <c r="F159" s="37"/>
      <c r="G159" s="37"/>
      <c r="H159" s="21"/>
      <c r="I159" s="10"/>
      <c r="J159" s="10"/>
      <c r="K159" s="10"/>
      <c r="L159" s="4"/>
      <c r="M159" s="10"/>
      <c r="N159" s="10"/>
      <c r="O159" s="10"/>
      <c r="P159" s="10"/>
      <c r="Q159" s="10"/>
      <c r="R159" s="10"/>
      <c r="S159" s="10"/>
      <c r="T159" s="10"/>
      <c r="U159" s="4"/>
      <c r="V159" s="10"/>
      <c r="W159" s="10"/>
      <c r="X159" s="10"/>
      <c r="Y159" s="10"/>
      <c r="Z159" s="10"/>
      <c r="AA159" s="10"/>
      <c r="AB159" s="10"/>
      <c r="AC159" s="10"/>
    </row>
    <row r="160" spans="1:29" x14ac:dyDescent="0.25">
      <c r="A160" s="56">
        <f t="shared" si="2"/>
        <v>0</v>
      </c>
      <c r="B160" s="37"/>
      <c r="C160" s="37"/>
      <c r="D160" s="55"/>
      <c r="E160" s="37"/>
      <c r="F160" s="37"/>
      <c r="G160" s="37"/>
      <c r="H160" s="21"/>
      <c r="I160" s="10"/>
      <c r="J160" s="10"/>
      <c r="K160" s="10"/>
      <c r="L160" s="4"/>
      <c r="M160" s="10"/>
      <c r="N160" s="10"/>
      <c r="O160" s="10"/>
      <c r="P160" s="10"/>
      <c r="Q160" s="10"/>
      <c r="R160" s="10"/>
      <c r="S160" s="10"/>
      <c r="T160" s="10"/>
      <c r="U160" s="4"/>
      <c r="V160" s="10"/>
      <c r="W160" s="10"/>
      <c r="X160" s="10"/>
      <c r="Y160" s="10"/>
      <c r="Z160" s="10"/>
      <c r="AA160" s="10"/>
      <c r="AB160" s="10"/>
      <c r="AC160" s="10"/>
    </row>
    <row r="161" spans="1:29" x14ac:dyDescent="0.25">
      <c r="A161" s="56">
        <f t="shared" si="2"/>
        <v>0</v>
      </c>
      <c r="B161" s="37"/>
      <c r="C161" s="37"/>
      <c r="D161" s="55"/>
      <c r="E161" s="37"/>
      <c r="F161" s="37"/>
      <c r="G161" s="37"/>
      <c r="H161" s="21"/>
      <c r="I161" s="10"/>
      <c r="J161" s="10"/>
      <c r="K161" s="10"/>
      <c r="L161" s="4"/>
      <c r="M161" s="10"/>
      <c r="N161" s="10"/>
      <c r="O161" s="10"/>
      <c r="P161" s="10"/>
      <c r="Q161" s="10"/>
      <c r="R161" s="10"/>
      <c r="S161" s="10"/>
      <c r="T161" s="10"/>
      <c r="U161" s="4"/>
      <c r="V161" s="10"/>
      <c r="W161" s="10"/>
      <c r="X161" s="10"/>
      <c r="Y161" s="10"/>
      <c r="Z161" s="10"/>
      <c r="AA161" s="10"/>
      <c r="AB161" s="10"/>
      <c r="AC161" s="10"/>
    </row>
    <row r="162" spans="1:29" x14ac:dyDescent="0.25">
      <c r="A162" s="56">
        <f t="shared" si="2"/>
        <v>0</v>
      </c>
      <c r="B162" s="37"/>
      <c r="C162" s="37"/>
      <c r="D162" s="55"/>
      <c r="E162" s="37"/>
      <c r="F162" s="37"/>
      <c r="G162" s="37"/>
      <c r="H162" s="21"/>
      <c r="I162" s="10"/>
      <c r="J162" s="10"/>
      <c r="K162" s="10"/>
      <c r="L162" s="4"/>
      <c r="M162" s="10"/>
      <c r="N162" s="10"/>
      <c r="O162" s="10"/>
      <c r="P162" s="10"/>
      <c r="Q162" s="10"/>
      <c r="R162" s="10"/>
      <c r="S162" s="10"/>
      <c r="T162" s="10"/>
      <c r="U162" s="4"/>
      <c r="V162" s="10"/>
      <c r="W162" s="10"/>
      <c r="X162" s="10"/>
      <c r="Y162" s="10"/>
      <c r="Z162" s="10"/>
      <c r="AA162" s="10"/>
      <c r="AB162" s="10"/>
      <c r="AC162" s="10"/>
    </row>
    <row r="163" spans="1:29" x14ac:dyDescent="0.25">
      <c r="A163" s="56">
        <f t="shared" si="2"/>
        <v>0</v>
      </c>
      <c r="B163" s="37"/>
      <c r="C163" s="37"/>
      <c r="D163" s="55"/>
      <c r="E163" s="37"/>
      <c r="F163" s="37"/>
      <c r="G163" s="37"/>
      <c r="H163" s="21"/>
      <c r="I163" s="10"/>
      <c r="J163" s="10"/>
      <c r="K163" s="10"/>
      <c r="L163" s="4"/>
      <c r="M163" s="10"/>
      <c r="N163" s="10"/>
      <c r="O163" s="10"/>
      <c r="P163" s="10"/>
      <c r="Q163" s="10"/>
      <c r="R163" s="10"/>
      <c r="S163" s="10"/>
      <c r="T163" s="10"/>
      <c r="U163" s="4"/>
      <c r="V163" s="10"/>
      <c r="W163" s="10"/>
      <c r="X163" s="10"/>
      <c r="Y163" s="10"/>
      <c r="Z163" s="10"/>
      <c r="AA163" s="10"/>
      <c r="AB163" s="10"/>
      <c r="AC163" s="10"/>
    </row>
    <row r="164" spans="1:29" x14ac:dyDescent="0.25">
      <c r="A164" s="56">
        <f t="shared" si="2"/>
        <v>0</v>
      </c>
      <c r="B164" s="37"/>
      <c r="C164" s="37"/>
      <c r="D164" s="55"/>
      <c r="E164" s="37"/>
      <c r="F164" s="37"/>
      <c r="G164" s="37"/>
      <c r="H164" s="21"/>
      <c r="I164" s="10"/>
      <c r="J164" s="10"/>
      <c r="K164" s="10"/>
      <c r="L164" s="4"/>
      <c r="M164" s="10"/>
      <c r="N164" s="10"/>
      <c r="O164" s="10"/>
      <c r="P164" s="10"/>
      <c r="Q164" s="10"/>
      <c r="R164" s="10"/>
      <c r="S164" s="10"/>
      <c r="T164" s="10"/>
      <c r="U164" s="4"/>
      <c r="V164" s="10"/>
      <c r="W164" s="10"/>
      <c r="X164" s="10"/>
      <c r="Y164" s="10"/>
      <c r="Z164" s="10"/>
      <c r="AA164" s="10"/>
      <c r="AB164" s="10"/>
      <c r="AC164" s="10"/>
    </row>
    <row r="165" spans="1:29" x14ac:dyDescent="0.25">
      <c r="A165" s="56">
        <f t="shared" si="2"/>
        <v>0</v>
      </c>
      <c r="B165" s="37"/>
      <c r="C165" s="37"/>
      <c r="D165" s="55"/>
      <c r="E165" s="37"/>
      <c r="F165" s="37"/>
      <c r="G165" s="37"/>
      <c r="H165" s="21"/>
      <c r="I165" s="10"/>
      <c r="J165" s="10"/>
      <c r="K165" s="10"/>
      <c r="L165" s="4"/>
      <c r="M165" s="10"/>
      <c r="N165" s="10"/>
      <c r="O165" s="10"/>
      <c r="P165" s="10"/>
      <c r="Q165" s="10"/>
      <c r="R165" s="10"/>
      <c r="S165" s="10"/>
      <c r="T165" s="10"/>
      <c r="U165" s="4"/>
      <c r="V165" s="10"/>
      <c r="W165" s="10"/>
      <c r="X165" s="10"/>
      <c r="Y165" s="10"/>
      <c r="Z165" s="10"/>
      <c r="AA165" s="10"/>
      <c r="AB165" s="10"/>
      <c r="AC165" s="10"/>
    </row>
    <row r="166" spans="1:29" x14ac:dyDescent="0.25">
      <c r="A166" s="91"/>
      <c r="B166" s="91"/>
      <c r="C166" s="91"/>
      <c r="D166" s="92"/>
      <c r="E166" s="92"/>
      <c r="F166" s="91"/>
      <c r="G166" s="91"/>
      <c r="H166" s="91"/>
    </row>
    <row r="167" spans="1:29" x14ac:dyDescent="0.25">
      <c r="A167" s="91"/>
      <c r="B167" s="91"/>
      <c r="C167" s="91"/>
      <c r="D167" s="92"/>
      <c r="E167" s="92"/>
      <c r="F167" s="91"/>
      <c r="G167" s="91"/>
      <c r="H167" s="91"/>
    </row>
    <row r="168" spans="1:29" x14ac:dyDescent="0.25">
      <c r="A168" s="91"/>
      <c r="B168" s="91"/>
      <c r="C168" s="91"/>
      <c r="D168" s="92"/>
      <c r="E168" s="92"/>
      <c r="F168" s="91"/>
      <c r="G168" s="91"/>
      <c r="H168" s="91"/>
    </row>
    <row r="169" spans="1:29" x14ac:dyDescent="0.25">
      <c r="A169" s="91"/>
      <c r="B169" s="91"/>
      <c r="C169" s="91"/>
      <c r="D169" s="92"/>
      <c r="E169" s="92"/>
      <c r="F169" s="91"/>
      <c r="G169" s="91"/>
      <c r="H169" s="91"/>
    </row>
    <row r="170" spans="1:29" x14ac:dyDescent="0.25">
      <c r="A170" s="91"/>
      <c r="B170" s="91"/>
      <c r="C170" s="91"/>
      <c r="D170" s="92"/>
      <c r="E170" s="92"/>
      <c r="F170" s="91"/>
      <c r="G170" s="91"/>
      <c r="H170" s="91"/>
    </row>
  </sheetData>
  <mergeCells count="7">
    <mergeCell ref="C13:F13"/>
    <mergeCell ref="D7:E7"/>
    <mergeCell ref="B4:C4"/>
    <mergeCell ref="A5:B5"/>
    <mergeCell ref="C5:E5"/>
    <mergeCell ref="C8:D8"/>
    <mergeCell ref="E4:F4"/>
  </mergeCells>
  <dataValidations count="1">
    <dataValidation type="list" allowBlank="1" showInputMessage="1" showErrorMessage="1" sqref="H15:H165">
      <formula1>$Q$18:$Q$19</formula1>
    </dataValidation>
  </dataValidations>
  <printOptions horizontalCentered="1" verticalCentered="1"/>
  <pageMargins left="0.19685039370078741" right="0" top="0.34" bottom="0" header="0.11811023622047245" footer="0"/>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datas!$G$2:$G$11</xm:f>
          </x14:formula1>
          <xm:sqref>F6:G6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sheetPr>
  <dimension ref="A1:I51"/>
  <sheetViews>
    <sheetView topLeftCell="A3" zoomScaleNormal="100" workbookViewId="0">
      <selection activeCell="L16" sqref="L16"/>
    </sheetView>
  </sheetViews>
  <sheetFormatPr baseColWidth="10" defaultRowHeight="15" x14ac:dyDescent="0.25"/>
  <cols>
    <col min="1" max="1" width="10.42578125" customWidth="1"/>
    <col min="2" max="2" width="9.42578125" customWidth="1"/>
    <col min="3" max="3" width="14.28515625" customWidth="1"/>
    <col min="4" max="4" width="21.42578125" customWidth="1"/>
    <col min="5" max="5" width="7.140625" customWidth="1"/>
    <col min="6" max="6" width="3.42578125" customWidth="1"/>
    <col min="7" max="7" width="6.85546875" customWidth="1"/>
    <col min="8" max="8" width="8.85546875" customWidth="1"/>
    <col min="9" max="9" width="13.7109375" customWidth="1"/>
  </cols>
  <sheetData>
    <row r="1" spans="1:9" x14ac:dyDescent="0.25">
      <c r="A1" s="61"/>
      <c r="B1" s="14"/>
      <c r="C1" s="14"/>
      <c r="D1" s="43" t="s">
        <v>6</v>
      </c>
      <c r="E1" s="43"/>
      <c r="F1" s="139"/>
      <c r="G1" s="43"/>
      <c r="H1" s="14"/>
      <c r="I1" s="61"/>
    </row>
    <row r="2" spans="1:9" x14ac:dyDescent="0.25">
      <c r="A2" s="61"/>
      <c r="B2" s="14"/>
      <c r="C2" s="14"/>
      <c r="D2" s="58" t="s">
        <v>7</v>
      </c>
      <c r="E2" s="58"/>
      <c r="F2" s="103"/>
      <c r="G2" s="58"/>
      <c r="H2" s="14"/>
      <c r="I2" s="61"/>
    </row>
    <row r="3" spans="1:9" x14ac:dyDescent="0.25">
      <c r="A3" s="61"/>
      <c r="B3" s="61"/>
      <c r="C3" s="14"/>
      <c r="D3" s="43" t="s">
        <v>41</v>
      </c>
      <c r="E3" s="43"/>
      <c r="F3" s="139"/>
      <c r="G3" s="43"/>
      <c r="H3" s="43"/>
      <c r="I3" s="61"/>
    </row>
    <row r="4" spans="1:9" x14ac:dyDescent="0.25">
      <c r="A4" s="41" t="s">
        <v>8</v>
      </c>
      <c r="B4" s="232"/>
      <c r="C4" s="232"/>
      <c r="D4" s="41" t="s">
        <v>9</v>
      </c>
      <c r="E4" s="232"/>
      <c r="F4" s="232"/>
      <c r="G4" s="232"/>
      <c r="H4" s="232"/>
      <c r="I4" s="62"/>
    </row>
    <row r="5" spans="1:9" x14ac:dyDescent="0.25">
      <c r="A5" s="233" t="s">
        <v>10</v>
      </c>
      <c r="B5" s="233"/>
      <c r="C5" s="260"/>
      <c r="D5" s="260"/>
      <c r="E5" s="260"/>
      <c r="F5" s="148"/>
      <c r="G5" s="59"/>
      <c r="H5" s="59"/>
      <c r="I5" s="61"/>
    </row>
    <row r="6" spans="1:9" x14ac:dyDescent="0.25">
      <c r="A6" s="61"/>
      <c r="B6" s="41" t="s">
        <v>48</v>
      </c>
      <c r="C6" s="81" t="s">
        <v>90</v>
      </c>
      <c r="D6" s="63" t="s">
        <v>53</v>
      </c>
      <c r="E6" s="365" t="s">
        <v>69</v>
      </c>
      <c r="F6" s="365"/>
      <c r="G6" s="365"/>
      <c r="H6" s="14"/>
      <c r="I6" s="61"/>
    </row>
    <row r="7" spans="1:9" ht="15.75" customHeight="1" x14ac:dyDescent="0.25">
      <c r="A7" s="41" t="s">
        <v>47</v>
      </c>
      <c r="B7" s="63">
        <f>D7+G7</f>
        <v>5</v>
      </c>
      <c r="C7" s="41" t="s">
        <v>46</v>
      </c>
      <c r="D7" s="63">
        <f>'Liste Nominative'!D11</f>
        <v>3</v>
      </c>
      <c r="E7" s="41" t="s">
        <v>45</v>
      </c>
      <c r="F7" s="137"/>
      <c r="G7" s="63">
        <f>'Liste Nominative'!F11</f>
        <v>2</v>
      </c>
      <c r="H7" s="40"/>
      <c r="I7" s="40"/>
    </row>
    <row r="8" spans="1:9" ht="7.5" customHeight="1" thickBot="1" x14ac:dyDescent="0.3">
      <c r="A8" s="53"/>
      <c r="B8" s="64"/>
      <c r="C8" s="53"/>
      <c r="D8" s="16"/>
      <c r="E8" s="16"/>
      <c r="F8" s="16"/>
      <c r="G8" s="53"/>
      <c r="H8" s="53"/>
      <c r="I8" s="61"/>
    </row>
    <row r="9" spans="1:9" ht="23.25" customHeight="1" thickBot="1" x14ac:dyDescent="0.3">
      <c r="A9" s="40"/>
      <c r="B9" s="362" t="s">
        <v>30</v>
      </c>
      <c r="C9" s="363"/>
      <c r="D9" s="363"/>
      <c r="E9" s="363"/>
      <c r="F9" s="363"/>
      <c r="G9" s="364"/>
      <c r="H9" s="60"/>
      <c r="I9" s="40"/>
    </row>
    <row r="10" spans="1:9" ht="9" customHeight="1" x14ac:dyDescent="0.25">
      <c r="A10" s="40"/>
      <c r="B10" s="40"/>
      <c r="C10" s="40"/>
      <c r="D10" s="40"/>
      <c r="E10" s="40"/>
      <c r="F10" s="40"/>
      <c r="G10" s="40"/>
      <c r="H10" s="40"/>
      <c r="I10" s="40"/>
    </row>
    <row r="11" spans="1:9" ht="16.5" x14ac:dyDescent="0.25">
      <c r="A11" s="53" t="s">
        <v>43</v>
      </c>
      <c r="B11" s="65">
        <v>1</v>
      </c>
      <c r="C11" s="53" t="s">
        <v>44</v>
      </c>
      <c r="D11" s="265" t="str">
        <f>IFERROR(VLOOKUP(B11,'Liste Nominative'!A15:B170,2,0),"")</f>
        <v>coumba</v>
      </c>
      <c r="E11" s="265"/>
      <c r="F11" s="143"/>
      <c r="G11" s="53" t="s">
        <v>42</v>
      </c>
      <c r="H11" s="265" t="str">
        <f>IFERROR(VLOOKUP(B11,'Liste Nominative'!A15:C170,3,0),"")</f>
        <v>cisse</v>
      </c>
      <c r="I11" s="265"/>
    </row>
    <row r="12" spans="1:9" ht="15.75" x14ac:dyDescent="0.25">
      <c r="A12" s="53" t="s">
        <v>52</v>
      </c>
      <c r="B12" s="266" t="str">
        <f>IFERROR(VLOOKUP(B11,'Liste Nominative'!A15:E170,4,0),"")</f>
        <v>le 10/10/2000</v>
      </c>
      <c r="C12" s="266"/>
      <c r="D12" s="53" t="s">
        <v>62</v>
      </c>
      <c r="E12" s="267" t="str">
        <f>IFERROR(VLOOKUP(B11,'Liste Nominative'!A15:E170,5,0),"")</f>
        <v>Rosso</v>
      </c>
      <c r="F12" s="267"/>
      <c r="G12" s="267"/>
      <c r="H12" s="267"/>
      <c r="I12" s="39"/>
    </row>
    <row r="13" spans="1:9" ht="7.5" customHeight="1" x14ac:dyDescent="0.25">
      <c r="A13" s="13"/>
      <c r="B13" s="13"/>
      <c r="C13" s="13"/>
      <c r="D13" s="13"/>
      <c r="E13" s="13"/>
      <c r="F13" s="13"/>
      <c r="G13" s="13"/>
      <c r="H13" s="13"/>
      <c r="I13" s="13"/>
    </row>
    <row r="14" spans="1:9" ht="16.5" customHeight="1" x14ac:dyDescent="0.25">
      <c r="A14" s="366" t="s">
        <v>15</v>
      </c>
      <c r="B14" s="367"/>
      <c r="C14" s="367"/>
      <c r="D14" s="368"/>
      <c r="E14" s="187" t="s">
        <v>16</v>
      </c>
      <c r="F14" s="156"/>
      <c r="G14" s="156" t="s">
        <v>132</v>
      </c>
      <c r="H14" s="366" t="s">
        <v>35</v>
      </c>
      <c r="I14" s="368"/>
    </row>
    <row r="15" spans="1:9" ht="15" customHeight="1" x14ac:dyDescent="0.25">
      <c r="A15" s="357" t="s">
        <v>28</v>
      </c>
      <c r="B15" s="386" t="s">
        <v>144</v>
      </c>
      <c r="C15" s="386"/>
      <c r="D15" s="386"/>
      <c r="E15" s="386"/>
      <c r="F15" s="386"/>
      <c r="G15" s="386"/>
      <c r="H15" s="373"/>
      <c r="I15" s="374"/>
    </row>
    <row r="16" spans="1:9" ht="35.25" customHeight="1" x14ac:dyDescent="0.25">
      <c r="A16" s="358"/>
      <c r="B16" s="379" t="s">
        <v>143</v>
      </c>
      <c r="C16" s="380"/>
      <c r="D16" s="381"/>
      <c r="E16" s="151">
        <v>3</v>
      </c>
      <c r="F16" s="188" t="s">
        <v>77</v>
      </c>
      <c r="G16" s="153"/>
      <c r="H16" s="375"/>
      <c r="I16" s="376"/>
    </row>
    <row r="17" spans="1:9" ht="15" customHeight="1" x14ac:dyDescent="0.25">
      <c r="A17" s="358"/>
      <c r="B17" s="385" t="s">
        <v>145</v>
      </c>
      <c r="C17" s="385"/>
      <c r="D17" s="385"/>
      <c r="E17" s="385"/>
      <c r="F17" s="385"/>
      <c r="G17" s="385"/>
      <c r="H17" s="375"/>
      <c r="I17" s="376"/>
    </row>
    <row r="18" spans="1:9" ht="30" customHeight="1" x14ac:dyDescent="0.25">
      <c r="A18" s="359"/>
      <c r="B18" s="258" t="s">
        <v>152</v>
      </c>
      <c r="C18" s="360"/>
      <c r="D18" s="361"/>
      <c r="E18" s="155">
        <v>2</v>
      </c>
      <c r="F18" s="188" t="s">
        <v>77</v>
      </c>
      <c r="G18" s="154"/>
      <c r="H18" s="375"/>
      <c r="I18" s="376"/>
    </row>
    <row r="19" spans="1:9" ht="15" customHeight="1" x14ac:dyDescent="0.25">
      <c r="A19" s="382" t="s">
        <v>25</v>
      </c>
      <c r="B19" s="356" t="s">
        <v>144</v>
      </c>
      <c r="C19" s="356"/>
      <c r="D19" s="356"/>
      <c r="E19" s="356"/>
      <c r="F19" s="356"/>
      <c r="G19" s="356"/>
      <c r="H19" s="375"/>
      <c r="I19" s="376"/>
    </row>
    <row r="20" spans="1:9" ht="30" customHeight="1" x14ac:dyDescent="0.25">
      <c r="A20" s="383"/>
      <c r="B20" s="268" t="s">
        <v>155</v>
      </c>
      <c r="C20" s="269"/>
      <c r="D20" s="270"/>
      <c r="E20" s="145">
        <v>1</v>
      </c>
      <c r="F20" s="188" t="s">
        <v>77</v>
      </c>
      <c r="G20" s="146"/>
      <c r="H20" s="375"/>
      <c r="I20" s="376"/>
    </row>
    <row r="21" spans="1:9" ht="15" customHeight="1" x14ac:dyDescent="0.25">
      <c r="A21" s="383"/>
      <c r="B21" s="355" t="s">
        <v>145</v>
      </c>
      <c r="C21" s="355"/>
      <c r="D21" s="355"/>
      <c r="E21" s="355"/>
      <c r="F21" s="355"/>
      <c r="G21" s="355"/>
      <c r="H21" s="375"/>
      <c r="I21" s="376"/>
    </row>
    <row r="22" spans="1:9" ht="24.95" customHeight="1" x14ac:dyDescent="0.25">
      <c r="A22" s="384"/>
      <c r="B22" s="264" t="s">
        <v>146</v>
      </c>
      <c r="C22" s="353"/>
      <c r="D22" s="354"/>
      <c r="E22" s="144">
        <v>3.5</v>
      </c>
      <c r="F22" s="188" t="s">
        <v>77</v>
      </c>
      <c r="G22" s="146"/>
      <c r="H22" s="375"/>
      <c r="I22" s="376"/>
    </row>
    <row r="23" spans="1:9" ht="15" customHeight="1" x14ac:dyDescent="0.25">
      <c r="A23" s="261" t="s">
        <v>23</v>
      </c>
      <c r="B23" s="350" t="s">
        <v>144</v>
      </c>
      <c r="C23" s="351"/>
      <c r="D23" s="351"/>
      <c r="E23" s="351"/>
      <c r="F23" s="351"/>
      <c r="G23" s="352"/>
      <c r="H23" s="375"/>
      <c r="I23" s="376"/>
    </row>
    <row r="24" spans="1:9" ht="32.25" customHeight="1" x14ac:dyDescent="0.25">
      <c r="A24" s="262"/>
      <c r="B24" s="268" t="s">
        <v>154</v>
      </c>
      <c r="C24" s="269"/>
      <c r="D24" s="270"/>
      <c r="E24" s="144">
        <v>5</v>
      </c>
      <c r="F24" s="188" t="s">
        <v>77</v>
      </c>
      <c r="G24" s="146"/>
      <c r="H24" s="375"/>
      <c r="I24" s="376"/>
    </row>
    <row r="25" spans="1:9" ht="15" customHeight="1" x14ac:dyDescent="0.25">
      <c r="A25" s="262"/>
      <c r="B25" s="347" t="s">
        <v>145</v>
      </c>
      <c r="C25" s="348"/>
      <c r="D25" s="348"/>
      <c r="E25" s="348"/>
      <c r="F25" s="348"/>
      <c r="G25" s="349"/>
      <c r="H25" s="375"/>
      <c r="I25" s="376"/>
    </row>
    <row r="26" spans="1:9" ht="24.95" customHeight="1" x14ac:dyDescent="0.25">
      <c r="A26" s="263"/>
      <c r="B26" s="391" t="s">
        <v>153</v>
      </c>
      <c r="C26" s="353"/>
      <c r="D26" s="354"/>
      <c r="E26" s="144">
        <v>6.5</v>
      </c>
      <c r="F26" s="188" t="s">
        <v>77</v>
      </c>
      <c r="G26" s="146"/>
      <c r="H26" s="375"/>
      <c r="I26" s="376"/>
    </row>
    <row r="27" spans="1:9" ht="15" customHeight="1" x14ac:dyDescent="0.25">
      <c r="A27" s="388" t="s">
        <v>24</v>
      </c>
      <c r="B27" s="369" t="s">
        <v>144</v>
      </c>
      <c r="C27" s="370"/>
      <c r="D27" s="370"/>
      <c r="E27" s="370"/>
      <c r="F27" s="370"/>
      <c r="G27" s="371"/>
      <c r="H27" s="375"/>
      <c r="I27" s="376"/>
    </row>
    <row r="28" spans="1:9" ht="29.25" customHeight="1" x14ac:dyDescent="0.25">
      <c r="A28" s="389"/>
      <c r="B28" s="268" t="s">
        <v>147</v>
      </c>
      <c r="C28" s="269"/>
      <c r="D28" s="270"/>
      <c r="E28" s="145">
        <v>4</v>
      </c>
      <c r="F28" s="188" t="s">
        <v>77</v>
      </c>
      <c r="G28" s="142"/>
      <c r="H28" s="375"/>
      <c r="I28" s="376"/>
    </row>
    <row r="29" spans="1:9" ht="15" customHeight="1" x14ac:dyDescent="0.25">
      <c r="A29" s="389"/>
      <c r="B29" s="369" t="s">
        <v>145</v>
      </c>
      <c r="C29" s="370"/>
      <c r="D29" s="370"/>
      <c r="E29" s="370"/>
      <c r="F29" s="370"/>
      <c r="G29" s="371"/>
      <c r="H29" s="375"/>
      <c r="I29" s="376"/>
    </row>
    <row r="30" spans="1:9" ht="24.95" customHeight="1" x14ac:dyDescent="0.25">
      <c r="A30" s="390"/>
      <c r="B30" s="268" t="s">
        <v>148</v>
      </c>
      <c r="C30" s="269"/>
      <c r="D30" s="270"/>
      <c r="E30" s="145">
        <v>5</v>
      </c>
      <c r="F30" s="152" t="s">
        <v>77</v>
      </c>
      <c r="G30" s="146"/>
      <c r="H30" s="375"/>
      <c r="I30" s="376"/>
    </row>
    <row r="31" spans="1:9" ht="18" customHeight="1" x14ac:dyDescent="0.25">
      <c r="A31" s="69"/>
      <c r="B31" s="259" t="s">
        <v>17</v>
      </c>
      <c r="C31" s="259"/>
      <c r="D31" s="259"/>
      <c r="E31" s="144">
        <v>8</v>
      </c>
      <c r="F31" s="152" t="s">
        <v>77</v>
      </c>
      <c r="G31" s="146"/>
      <c r="H31" s="375"/>
      <c r="I31" s="376"/>
    </row>
    <row r="32" spans="1:9" ht="18" customHeight="1" x14ac:dyDescent="0.25">
      <c r="A32" s="69"/>
      <c r="B32" s="259" t="s">
        <v>18</v>
      </c>
      <c r="C32" s="259"/>
      <c r="D32" s="259"/>
      <c r="E32" s="144">
        <v>6.5</v>
      </c>
      <c r="F32" s="152" t="s">
        <v>77</v>
      </c>
      <c r="G32" s="146"/>
      <c r="H32" s="375"/>
      <c r="I32" s="376"/>
    </row>
    <row r="33" spans="1:9" ht="18" customHeight="1" x14ac:dyDescent="0.25">
      <c r="A33" s="69"/>
      <c r="B33" s="259" t="s">
        <v>19</v>
      </c>
      <c r="C33" s="259"/>
      <c r="D33" s="259"/>
      <c r="E33" s="144">
        <v>1</v>
      </c>
      <c r="F33" s="152" t="s">
        <v>77</v>
      </c>
      <c r="G33" s="146"/>
      <c r="H33" s="375"/>
      <c r="I33" s="376"/>
    </row>
    <row r="34" spans="1:9" ht="18" customHeight="1" x14ac:dyDescent="0.25">
      <c r="A34" s="69"/>
      <c r="B34" s="6"/>
      <c r="C34" s="70"/>
      <c r="D34" s="67" t="s">
        <v>20</v>
      </c>
      <c r="E34" s="71">
        <v>6.5</v>
      </c>
      <c r="F34" s="152" t="s">
        <v>77</v>
      </c>
      <c r="G34" s="66">
        <f>SUM(G15:G33)</f>
        <v>0</v>
      </c>
      <c r="H34" s="375"/>
      <c r="I34" s="376"/>
    </row>
    <row r="35" spans="1:9" ht="18" customHeight="1" thickBot="1" x14ac:dyDescent="0.3">
      <c r="A35" s="69"/>
      <c r="B35" s="6"/>
      <c r="C35" s="70"/>
      <c r="D35" s="67" t="s">
        <v>21</v>
      </c>
      <c r="E35" s="94">
        <v>1</v>
      </c>
      <c r="F35" s="152" t="s">
        <v>77</v>
      </c>
      <c r="G35" s="102">
        <f>IF(E35="","",10)</f>
        <v>10</v>
      </c>
      <c r="H35" s="375"/>
      <c r="I35" s="376"/>
    </row>
    <row r="36" spans="1:9" ht="18" customHeight="1" thickBot="1" x14ac:dyDescent="0.3">
      <c r="A36" s="13"/>
      <c r="B36" s="93" t="s">
        <v>22</v>
      </c>
      <c r="C36" s="79">
        <f>VLOOKUP(B11,'Relevé de Notes 1er Trimestre'!A13:S171,17,0)</f>
        <v>5</v>
      </c>
      <c r="D36" s="139" t="s">
        <v>77</v>
      </c>
      <c r="E36" s="95">
        <f>B7</f>
        <v>5</v>
      </c>
      <c r="F36" s="387" t="s">
        <v>78</v>
      </c>
      <c r="G36" s="231"/>
      <c r="H36" s="377"/>
      <c r="I36" s="378"/>
    </row>
    <row r="37" spans="1:9" x14ac:dyDescent="0.25">
      <c r="A37" s="13"/>
      <c r="B37" s="13"/>
      <c r="C37" s="13"/>
      <c r="D37" s="147"/>
      <c r="E37" s="147"/>
      <c r="F37" s="147"/>
      <c r="G37" s="68"/>
      <c r="H37" s="68"/>
      <c r="I37" s="68"/>
    </row>
    <row r="38" spans="1:9" x14ac:dyDescent="0.25">
      <c r="A38" s="372" t="s">
        <v>31</v>
      </c>
      <c r="B38" s="372"/>
      <c r="C38" s="42"/>
      <c r="D38" s="141" t="s">
        <v>11</v>
      </c>
      <c r="E38" s="141"/>
      <c r="F38" s="141"/>
      <c r="G38" s="42"/>
      <c r="H38" s="271" t="s">
        <v>32</v>
      </c>
      <c r="I38" s="271"/>
    </row>
    <row r="39" spans="1:9" x14ac:dyDescent="0.25">
      <c r="A39" s="6"/>
      <c r="B39" s="6"/>
      <c r="C39" s="6"/>
      <c r="D39" s="6"/>
      <c r="E39" s="6"/>
      <c r="F39" s="6"/>
      <c r="G39" s="6"/>
      <c r="H39" s="6"/>
      <c r="I39" s="6"/>
    </row>
    <row r="40" spans="1:9" x14ac:dyDescent="0.25">
      <c r="A40" s="6"/>
      <c r="B40" s="6"/>
      <c r="C40" s="6"/>
      <c r="D40" s="6"/>
      <c r="E40" s="6"/>
      <c r="F40" s="6"/>
      <c r="G40" s="6"/>
      <c r="H40" s="6"/>
      <c r="I40" s="6"/>
    </row>
    <row r="41" spans="1:9" x14ac:dyDescent="0.25">
      <c r="A41" s="6"/>
      <c r="B41" s="6"/>
      <c r="C41" s="6"/>
      <c r="D41" s="6"/>
      <c r="E41" s="6"/>
      <c r="F41" s="6"/>
      <c r="G41" s="6"/>
      <c r="H41" s="6"/>
      <c r="I41" s="6"/>
    </row>
    <row r="42" spans="1:9" x14ac:dyDescent="0.25">
      <c r="A42" s="6"/>
      <c r="B42" s="6"/>
      <c r="C42" s="6"/>
      <c r="D42" s="6"/>
      <c r="E42" s="6"/>
      <c r="F42" s="6"/>
      <c r="G42" s="6"/>
      <c r="H42" s="6"/>
      <c r="I42" s="6"/>
    </row>
    <row r="43" spans="1:9" x14ac:dyDescent="0.25">
      <c r="A43" s="6"/>
      <c r="B43" s="6"/>
      <c r="C43" s="6"/>
      <c r="D43" s="6"/>
      <c r="E43" s="6"/>
      <c r="F43" s="6"/>
      <c r="G43" s="6"/>
      <c r="H43" s="6"/>
      <c r="I43" s="6"/>
    </row>
    <row r="44" spans="1:9" x14ac:dyDescent="0.25">
      <c r="A44" s="6"/>
      <c r="B44" s="6"/>
      <c r="C44" s="6"/>
      <c r="D44" s="6"/>
      <c r="E44" s="6"/>
      <c r="F44" s="6"/>
      <c r="G44" s="6"/>
      <c r="H44" s="6"/>
      <c r="I44" s="6"/>
    </row>
    <row r="45" spans="1:9" x14ac:dyDescent="0.25">
      <c r="A45" s="6"/>
      <c r="B45" s="6"/>
      <c r="C45" s="6"/>
      <c r="D45" s="6"/>
      <c r="E45" s="6"/>
      <c r="F45" s="6"/>
      <c r="G45" s="6"/>
      <c r="H45" s="6"/>
      <c r="I45" s="6"/>
    </row>
    <row r="46" spans="1:9" x14ac:dyDescent="0.25">
      <c r="A46" s="6"/>
      <c r="B46" s="6"/>
      <c r="C46" s="6"/>
      <c r="D46" s="6"/>
      <c r="E46" s="6"/>
      <c r="F46" s="6"/>
      <c r="G46" s="6"/>
      <c r="H46" s="6"/>
      <c r="I46" s="6"/>
    </row>
    <row r="47" spans="1:9" x14ac:dyDescent="0.25">
      <c r="A47" s="6"/>
      <c r="B47" s="6"/>
      <c r="C47" s="6"/>
      <c r="D47" s="6"/>
      <c r="E47" s="6"/>
      <c r="F47" s="6"/>
      <c r="G47" s="6"/>
      <c r="H47" s="6"/>
      <c r="I47" s="6"/>
    </row>
    <row r="48" spans="1:9" x14ac:dyDescent="0.25">
      <c r="A48" s="6"/>
      <c r="B48" s="6"/>
      <c r="C48" s="6"/>
      <c r="D48" s="6"/>
      <c r="E48" s="6"/>
      <c r="F48" s="6"/>
      <c r="G48" s="6"/>
      <c r="H48" s="6"/>
      <c r="I48" s="6"/>
    </row>
    <row r="49" spans="1:9" x14ac:dyDescent="0.25">
      <c r="A49" s="6"/>
      <c r="B49" s="6"/>
      <c r="C49" s="6"/>
      <c r="D49" s="6"/>
      <c r="E49" s="6"/>
      <c r="F49" s="6"/>
      <c r="G49" s="6"/>
      <c r="H49" s="6"/>
      <c r="I49" s="6"/>
    </row>
    <row r="50" spans="1:9" x14ac:dyDescent="0.25">
      <c r="A50" s="6"/>
      <c r="B50" s="6"/>
      <c r="C50" s="6"/>
      <c r="D50" s="6"/>
      <c r="E50" s="6"/>
      <c r="F50" s="6"/>
      <c r="G50" s="6"/>
      <c r="H50" s="6"/>
      <c r="I50" s="6"/>
    </row>
    <row r="51" spans="1:9" x14ac:dyDescent="0.25">
      <c r="A51" s="6"/>
      <c r="B51" s="6"/>
      <c r="C51" s="6"/>
      <c r="D51" s="6"/>
      <c r="E51" s="6"/>
      <c r="F51" s="6"/>
      <c r="G51" s="6"/>
      <c r="H51" s="6"/>
      <c r="I51" s="6"/>
    </row>
  </sheetData>
  <mergeCells count="39">
    <mergeCell ref="B29:G29"/>
    <mergeCell ref="A38:B38"/>
    <mergeCell ref="H38:I38"/>
    <mergeCell ref="B31:D31"/>
    <mergeCell ref="B32:D32"/>
    <mergeCell ref="B33:D33"/>
    <mergeCell ref="H15:I36"/>
    <mergeCell ref="B16:D16"/>
    <mergeCell ref="A19:A22"/>
    <mergeCell ref="B17:G17"/>
    <mergeCell ref="B15:G15"/>
    <mergeCell ref="F36:G36"/>
    <mergeCell ref="A27:A30"/>
    <mergeCell ref="A23:A26"/>
    <mergeCell ref="B26:D26"/>
    <mergeCell ref="B28:D28"/>
    <mergeCell ref="A15:A18"/>
    <mergeCell ref="B18:D18"/>
    <mergeCell ref="B30:D30"/>
    <mergeCell ref="B4:C4"/>
    <mergeCell ref="D11:E11"/>
    <mergeCell ref="E12:H12"/>
    <mergeCell ref="B9:G9"/>
    <mergeCell ref="A5:B5"/>
    <mergeCell ref="C5:E5"/>
    <mergeCell ref="E6:G6"/>
    <mergeCell ref="B12:C12"/>
    <mergeCell ref="E4:H4"/>
    <mergeCell ref="H11:I11"/>
    <mergeCell ref="A14:D14"/>
    <mergeCell ref="H14:I14"/>
    <mergeCell ref="B27:G27"/>
    <mergeCell ref="B25:G25"/>
    <mergeCell ref="B23:G23"/>
    <mergeCell ref="B22:D22"/>
    <mergeCell ref="B21:G21"/>
    <mergeCell ref="B19:G19"/>
    <mergeCell ref="B24:D24"/>
    <mergeCell ref="B20:D20"/>
  </mergeCells>
  <printOptions horizontalCentered="1"/>
  <pageMargins left="0.19" right="0.24" top="0.54" bottom="0" header="0.52" footer="0"/>
  <pageSetup paperSize="9" orientation="portrait" horizontalDpi="4294967295" verticalDpi="4294967295" r:id="rId1"/>
  <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'Liste Nominative'!$A$15:$A$170</xm:f>
          </x14:formula1>
          <xm:sqref>B11</xm:sqref>
        </x14:dataValidation>
        <x14:dataValidation type="list" allowBlank="1" showInputMessage="1" showErrorMessage="1">
          <x14:formula1>
            <xm:f>datas!$G$2:$G$11</xm:f>
          </x14:formula1>
          <xm:sqref>E6:G6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00B050"/>
  </sheetPr>
  <dimension ref="A1:AG212"/>
  <sheetViews>
    <sheetView topLeftCell="A9" zoomScale="91" zoomScaleNormal="91" workbookViewId="0">
      <selection activeCell="E13" sqref="E13"/>
    </sheetView>
  </sheetViews>
  <sheetFormatPr baseColWidth="10" defaultRowHeight="15" x14ac:dyDescent="0.25"/>
  <cols>
    <col min="1" max="1" width="6.42578125" style="98" customWidth="1"/>
    <col min="2" max="2" width="26" style="98" customWidth="1"/>
    <col min="3" max="3" width="18.85546875" style="98" customWidth="1"/>
    <col min="4" max="4" width="6.42578125" style="98" customWidth="1"/>
    <col min="5" max="5" width="16.85546875" style="98" customWidth="1"/>
    <col min="6" max="6" width="12.42578125" style="98" customWidth="1"/>
    <col min="7" max="7" width="12.5703125" style="98" customWidth="1"/>
    <col min="8" max="8" width="11.85546875" style="98" customWidth="1"/>
    <col min="9" max="9" width="12.42578125" style="98" customWidth="1"/>
    <col min="10" max="10" width="6.7109375" style="98" customWidth="1"/>
    <col min="11" max="11" width="14.5703125" style="98" customWidth="1"/>
    <col min="12" max="12" width="13.5703125" style="98" customWidth="1"/>
    <col min="13" max="13" width="13.28515625" style="98" customWidth="1"/>
    <col min="14" max="15" width="12" style="98" customWidth="1"/>
    <col min="16" max="16" width="6.7109375" style="98" customWidth="1"/>
    <col min="17" max="17" width="15.85546875" style="98" customWidth="1"/>
    <col min="18" max="18" width="11.28515625" style="98" customWidth="1"/>
    <col min="19" max="19" width="13.140625" style="98" customWidth="1"/>
    <col min="20" max="20" width="15.42578125" style="98" customWidth="1"/>
    <col min="21" max="21" width="6.7109375" style="98" customWidth="1"/>
    <col min="22" max="23" width="16.28515625" style="98" customWidth="1"/>
    <col min="24" max="24" width="12.28515625" style="98" customWidth="1"/>
    <col min="25" max="25" width="6.7109375" style="98" customWidth="1"/>
    <col min="26" max="26" width="19.42578125" style="98" customWidth="1"/>
    <col min="27" max="27" width="10" style="98" customWidth="1"/>
    <col min="28" max="28" width="11.5703125" style="98" customWidth="1"/>
    <col min="29" max="30" width="7" style="98" customWidth="1"/>
    <col min="31" max="31" width="10.7109375" style="98" customWidth="1"/>
    <col min="32" max="32" width="6.42578125" style="98" customWidth="1"/>
    <col min="33" max="33" width="39.140625" style="98" customWidth="1"/>
    <col min="34" max="16384" width="11.42578125" style="98"/>
  </cols>
  <sheetData>
    <row r="1" spans="1:33" x14ac:dyDescent="0.25">
      <c r="A1" s="129"/>
      <c r="B1" s="74"/>
      <c r="C1" s="14"/>
      <c r="D1" s="14"/>
      <c r="E1" s="14"/>
      <c r="F1" s="14"/>
      <c r="G1" s="14"/>
      <c r="H1" s="14"/>
      <c r="I1" s="14"/>
      <c r="J1" s="14"/>
      <c r="K1" s="61"/>
      <c r="L1" s="14"/>
      <c r="M1" s="235" t="s">
        <v>6</v>
      </c>
      <c r="N1" s="235"/>
      <c r="O1" s="235"/>
      <c r="P1" s="235"/>
      <c r="Q1" s="235"/>
      <c r="R1" s="235"/>
      <c r="S1" s="235"/>
      <c r="T1" s="235"/>
      <c r="U1" s="235"/>
      <c r="V1" s="235"/>
      <c r="W1"/>
      <c r="X1"/>
      <c r="Y1"/>
      <c r="Z1"/>
      <c r="AA1" s="61"/>
      <c r="AB1"/>
      <c r="AC1"/>
      <c r="AD1"/>
      <c r="AE1" s="74"/>
      <c r="AF1" s="74"/>
      <c r="AG1" s="74"/>
    </row>
    <row r="2" spans="1:33" x14ac:dyDescent="0.25">
      <c r="A2" s="129"/>
      <c r="B2" s="74"/>
      <c r="C2" s="68"/>
      <c r="D2" s="14"/>
      <c r="E2" s="68"/>
      <c r="F2" s="14"/>
      <c r="G2" s="14"/>
      <c r="H2" s="14"/>
      <c r="I2" s="14"/>
      <c r="J2" s="14"/>
      <c r="K2" s="61"/>
      <c r="L2" s="14"/>
      <c r="M2" s="256" t="s">
        <v>7</v>
      </c>
      <c r="N2" s="256"/>
      <c r="O2" s="256"/>
      <c r="P2" s="256"/>
      <c r="Q2" s="256"/>
      <c r="R2" s="256"/>
      <c r="S2" s="256"/>
      <c r="T2" s="256"/>
      <c r="U2" s="256"/>
      <c r="V2" s="256"/>
      <c r="W2"/>
      <c r="X2"/>
      <c r="Y2"/>
      <c r="Z2"/>
      <c r="AA2" s="61"/>
      <c r="AB2" s="8"/>
      <c r="AC2"/>
      <c r="AD2"/>
      <c r="AE2" s="74"/>
      <c r="AF2" s="74"/>
      <c r="AG2" s="74"/>
    </row>
    <row r="3" spans="1:33" ht="18.75" customHeight="1" x14ac:dyDescent="0.25">
      <c r="A3" s="129"/>
      <c r="B3" s="74"/>
      <c r="C3" s="77"/>
      <c r="D3" s="13"/>
      <c r="E3" s="77"/>
      <c r="F3" s="13"/>
      <c r="G3" s="77"/>
      <c r="H3" s="13"/>
      <c r="I3" s="13"/>
      <c r="J3" s="13"/>
      <c r="K3" s="61"/>
      <c r="L3" s="61"/>
      <c r="M3" s="235" t="s">
        <v>41</v>
      </c>
      <c r="N3" s="235"/>
      <c r="O3" s="235"/>
      <c r="P3" s="235"/>
      <c r="Q3" s="235"/>
      <c r="R3" s="235"/>
      <c r="S3" s="235"/>
      <c r="T3" s="235"/>
      <c r="U3" s="235"/>
      <c r="V3" s="235"/>
      <c r="W3"/>
      <c r="X3"/>
      <c r="Y3"/>
      <c r="Z3"/>
      <c r="AA3" s="61"/>
      <c r="AB3"/>
      <c r="AC3"/>
      <c r="AD3"/>
      <c r="AE3" s="74"/>
      <c r="AF3" s="74"/>
      <c r="AG3" s="74"/>
    </row>
    <row r="4" spans="1:33" s="99" customFormat="1" ht="15.75" x14ac:dyDescent="0.25">
      <c r="A4" s="75"/>
      <c r="B4" s="76"/>
      <c r="C4" s="80"/>
      <c r="D4" s="123"/>
      <c r="E4" s="123"/>
      <c r="F4" s="80"/>
      <c r="G4" s="123"/>
      <c r="H4" s="123"/>
      <c r="I4" s="137"/>
      <c r="J4" s="123"/>
      <c r="K4" s="235" t="s">
        <v>130</v>
      </c>
      <c r="L4" s="235"/>
      <c r="M4" s="59"/>
      <c r="N4"/>
      <c r="O4"/>
      <c r="P4"/>
      <c r="Q4" s="59"/>
      <c r="R4" s="59"/>
      <c r="S4" s="123" t="s">
        <v>129</v>
      </c>
      <c r="T4" s="137"/>
      <c r="U4" s="123"/>
      <c r="V4" s="235"/>
      <c r="W4" s="235"/>
      <c r="X4" s="235"/>
      <c r="Y4" s="235"/>
      <c r="Z4" s="235"/>
      <c r="AA4" s="59"/>
      <c r="AB4" s="59"/>
      <c r="AC4" s="59"/>
      <c r="AD4" s="59"/>
      <c r="AE4" s="76"/>
      <c r="AF4" s="76"/>
      <c r="AG4" s="76"/>
    </row>
    <row r="5" spans="1:33" ht="18.75" customHeight="1" x14ac:dyDescent="0.25">
      <c r="A5" s="129"/>
      <c r="B5" s="74"/>
      <c r="C5"/>
      <c r="D5"/>
      <c r="E5"/>
      <c r="F5" s="8"/>
      <c r="G5"/>
      <c r="H5"/>
      <c r="I5"/>
      <c r="J5"/>
      <c r="K5"/>
      <c r="L5"/>
      <c r="M5" s="235" t="s">
        <v>131</v>
      </c>
      <c r="N5" s="235"/>
      <c r="O5" s="139"/>
      <c r="P5" s="125"/>
      <c r="Q5" s="234"/>
      <c r="R5" s="234"/>
      <c r="S5" s="234"/>
      <c r="T5" s="138"/>
      <c r="U5" s="124"/>
      <c r="V5" s="62"/>
      <c r="W5" s="62"/>
      <c r="X5" s="62"/>
      <c r="Y5" s="62"/>
      <c r="Z5"/>
      <c r="AA5" s="62"/>
      <c r="AB5" s="40"/>
      <c r="AC5" s="40"/>
      <c r="AD5" s="40"/>
      <c r="AE5" s="129"/>
      <c r="AF5" s="129"/>
      <c r="AG5" s="74"/>
    </row>
    <row r="6" spans="1:33" ht="14.45" customHeight="1" x14ac:dyDescent="0.25">
      <c r="A6" s="129"/>
      <c r="B6" s="129"/>
      <c r="C6" s="14"/>
      <c r="D6" s="14"/>
      <c r="E6" s="14"/>
      <c r="F6" s="14"/>
      <c r="G6" s="14"/>
      <c r="H6" s="14"/>
      <c r="I6" s="14"/>
      <c r="J6" s="14"/>
      <c r="K6" s="123" t="s">
        <v>48</v>
      </c>
      <c r="L6" s="122" t="s">
        <v>109</v>
      </c>
      <c r="M6" s="233" t="s">
        <v>53</v>
      </c>
      <c r="N6" s="233"/>
      <c r="O6" s="137"/>
      <c r="P6" s="123"/>
      <c r="Q6" s="82" t="s">
        <v>69</v>
      </c>
      <c r="R6" s="82"/>
      <c r="S6" s="14"/>
      <c r="T6" s="14"/>
      <c r="U6" s="14"/>
      <c r="V6" s="61"/>
      <c r="W6"/>
      <c r="X6"/>
      <c r="Y6"/>
      <c r="Z6"/>
      <c r="AA6" s="82"/>
      <c r="AB6" s="82"/>
      <c r="AC6" s="82"/>
      <c r="AD6"/>
      <c r="AE6" s="129"/>
      <c r="AF6" s="129"/>
      <c r="AG6" s="129"/>
    </row>
    <row r="7" spans="1:33" ht="26.25" thickBot="1" x14ac:dyDescent="0.3">
      <c r="A7" s="129"/>
      <c r="B7" s="129"/>
      <c r="C7" s="129"/>
      <c r="D7" s="129"/>
      <c r="E7" s="129"/>
      <c r="F7" s="129"/>
      <c r="G7" s="129"/>
      <c r="H7" s="129"/>
      <c r="I7" s="148"/>
      <c r="J7" s="129"/>
      <c r="K7" s="123" t="s">
        <v>47</v>
      </c>
      <c r="L7" s="122" t="e">
        <f>#REF!</f>
        <v>#REF!</v>
      </c>
      <c r="M7"/>
      <c r="N7" s="122"/>
      <c r="O7" s="136"/>
      <c r="P7" s="122"/>
      <c r="Q7" s="123" t="s">
        <v>46</v>
      </c>
      <c r="R7" s="122" t="e">
        <f>#REF!</f>
        <v>#REF!</v>
      </c>
      <c r="S7" s="62"/>
      <c r="T7" s="62"/>
      <c r="U7" s="62"/>
      <c r="V7" s="123" t="s">
        <v>45</v>
      </c>
      <c r="W7" s="90" t="e">
        <f>#REF!</f>
        <v>#REF!</v>
      </c>
      <c r="X7" s="90"/>
      <c r="Y7" s="90"/>
      <c r="Z7"/>
      <c r="AA7" s="129"/>
      <c r="AB7" s="16"/>
      <c r="AC7" s="16"/>
      <c r="AD7" s="129"/>
      <c r="AE7" s="129"/>
      <c r="AF7" s="129"/>
      <c r="AG7" s="129"/>
    </row>
    <row r="8" spans="1:33" ht="25.5" customHeight="1" thickBot="1" x14ac:dyDescent="0.3">
      <c r="A8" s="129"/>
      <c r="B8" s="129"/>
      <c r="C8" s="129"/>
      <c r="D8" s="129"/>
      <c r="E8" s="75"/>
      <c r="F8" s="129"/>
      <c r="G8" s="129"/>
      <c r="H8" s="129"/>
      <c r="I8" s="148"/>
      <c r="J8" s="129"/>
      <c r="K8" s="410" t="s">
        <v>116</v>
      </c>
      <c r="L8" s="411"/>
      <c r="M8" s="411"/>
      <c r="N8" s="411"/>
      <c r="O8" s="411"/>
      <c r="P8" s="411"/>
      <c r="Q8" s="411"/>
      <c r="R8" s="412"/>
      <c r="S8" s="123"/>
      <c r="T8" s="137"/>
      <c r="U8" s="123"/>
      <c r="V8" s="13"/>
      <c r="W8"/>
      <c r="X8"/>
      <c r="Y8"/>
      <c r="Z8"/>
      <c r="AA8"/>
      <c r="AB8"/>
      <c r="AC8"/>
      <c r="AD8"/>
      <c r="AE8" s="129"/>
      <c r="AF8" s="129"/>
      <c r="AG8" s="129"/>
    </row>
    <row r="9" spans="1:33" ht="37.5" customHeight="1" thickTop="1" thickBot="1" x14ac:dyDescent="0.3">
      <c r="A9" s="409" t="s">
        <v>117</v>
      </c>
      <c r="B9" s="409"/>
      <c r="C9" s="409"/>
      <c r="D9" s="409"/>
      <c r="E9" s="257" t="s">
        <v>118</v>
      </c>
      <c r="F9" s="257"/>
      <c r="G9" s="257"/>
      <c r="H9" s="257"/>
      <c r="I9" s="257"/>
      <c r="J9" s="257"/>
      <c r="K9" s="415"/>
      <c r="L9" s="392" t="s">
        <v>119</v>
      </c>
      <c r="M9" s="392"/>
      <c r="N9" s="392"/>
      <c r="O9" s="392"/>
      <c r="P9" s="392"/>
      <c r="Q9" s="392"/>
      <c r="R9" s="413" t="s">
        <v>120</v>
      </c>
      <c r="S9" s="413"/>
      <c r="T9" s="413"/>
      <c r="U9" s="413"/>
      <c r="V9" s="413"/>
      <c r="W9" s="393" t="s">
        <v>121</v>
      </c>
      <c r="X9" s="394"/>
      <c r="Y9" s="394"/>
      <c r="Z9" s="395"/>
      <c r="AA9"/>
      <c r="AB9"/>
      <c r="AC9"/>
      <c r="AD9"/>
      <c r="AE9" s="129"/>
      <c r="AF9" s="129"/>
      <c r="AG9" s="129"/>
    </row>
    <row r="10" spans="1:33" ht="25.5" customHeight="1" thickTop="1" thickBot="1" x14ac:dyDescent="0.3">
      <c r="A10" s="409"/>
      <c r="B10" s="409"/>
      <c r="C10" s="409"/>
      <c r="D10" s="409"/>
      <c r="E10" s="257" t="s">
        <v>137</v>
      </c>
      <c r="F10" s="257"/>
      <c r="G10" s="257"/>
      <c r="H10" s="257"/>
      <c r="I10" s="257"/>
      <c r="J10" s="415"/>
      <c r="K10" s="127" t="s">
        <v>138</v>
      </c>
      <c r="L10" s="392" t="s">
        <v>137</v>
      </c>
      <c r="M10" s="392"/>
      <c r="N10" s="392"/>
      <c r="O10" s="392"/>
      <c r="P10" s="392"/>
      <c r="Q10" s="128" t="s">
        <v>138</v>
      </c>
      <c r="R10" s="413" t="s">
        <v>137</v>
      </c>
      <c r="S10" s="413"/>
      <c r="T10" s="413"/>
      <c r="U10" s="413"/>
      <c r="V10" s="134" t="s">
        <v>138</v>
      </c>
      <c r="W10" s="414" t="s">
        <v>137</v>
      </c>
      <c r="X10" s="414"/>
      <c r="Y10" s="150"/>
      <c r="Z10" s="133" t="s">
        <v>138</v>
      </c>
      <c r="AA10" s="109"/>
      <c r="AB10" s="110"/>
      <c r="AC10" s="110"/>
      <c r="AD10" s="75"/>
      <c r="AE10" s="110"/>
      <c r="AF10" s="110"/>
      <c r="AG10" s="75"/>
    </row>
    <row r="11" spans="1:33" s="100" customFormat="1" ht="46.5" customHeight="1" thickTop="1" thickBot="1" x14ac:dyDescent="0.3">
      <c r="A11" s="245" t="s">
        <v>94</v>
      </c>
      <c r="B11" s="247" t="s">
        <v>0</v>
      </c>
      <c r="C11" s="249" t="s">
        <v>1</v>
      </c>
      <c r="D11" s="251" t="s">
        <v>95</v>
      </c>
      <c r="E11" s="135" t="s">
        <v>133</v>
      </c>
      <c r="F11" s="111" t="s">
        <v>110</v>
      </c>
      <c r="G11" s="112" t="s">
        <v>134</v>
      </c>
      <c r="H11" s="112" t="s">
        <v>135</v>
      </c>
      <c r="I11" s="160" t="s">
        <v>136</v>
      </c>
      <c r="J11" s="400" t="s">
        <v>92</v>
      </c>
      <c r="K11" s="159" t="s">
        <v>149</v>
      </c>
      <c r="L11" s="113" t="s">
        <v>111</v>
      </c>
      <c r="M11" s="114" t="s">
        <v>112</v>
      </c>
      <c r="N11" s="114" t="s">
        <v>113</v>
      </c>
      <c r="O11" s="117" t="s">
        <v>114</v>
      </c>
      <c r="P11" s="402" t="s">
        <v>150</v>
      </c>
      <c r="Q11" s="161" t="s">
        <v>114</v>
      </c>
      <c r="R11" s="115" t="s">
        <v>122</v>
      </c>
      <c r="S11" s="116" t="s">
        <v>115</v>
      </c>
      <c r="T11" s="162" t="s">
        <v>123</v>
      </c>
      <c r="U11" s="404" t="s">
        <v>151</v>
      </c>
      <c r="V11" s="126" t="s">
        <v>139</v>
      </c>
      <c r="W11" s="132" t="s">
        <v>124</v>
      </c>
      <c r="X11" s="163" t="s">
        <v>125</v>
      </c>
      <c r="Y11" s="404" t="s">
        <v>92</v>
      </c>
      <c r="Z11" s="164" t="s">
        <v>140</v>
      </c>
      <c r="AA11" s="237" t="s">
        <v>126</v>
      </c>
      <c r="AB11" s="239" t="s">
        <v>127</v>
      </c>
      <c r="AC11" s="241" t="s">
        <v>19</v>
      </c>
      <c r="AD11" s="243" t="s">
        <v>36</v>
      </c>
      <c r="AE11" s="399" t="s">
        <v>128</v>
      </c>
      <c r="AF11" s="236" t="s">
        <v>64</v>
      </c>
      <c r="AG11" s="396" t="s">
        <v>40</v>
      </c>
    </row>
    <row r="12" spans="1:33" s="99" customFormat="1" ht="22.5" customHeight="1" thickTop="1" thickBot="1" x14ac:dyDescent="0.3">
      <c r="A12" s="246"/>
      <c r="B12" s="248"/>
      <c r="C12" s="250"/>
      <c r="D12" s="252"/>
      <c r="E12" s="253" t="s">
        <v>141</v>
      </c>
      <c r="F12" s="254"/>
      <c r="G12" s="255"/>
      <c r="H12" s="253">
        <f>SUM(E13:J13)</f>
        <v>20</v>
      </c>
      <c r="I12" s="254"/>
      <c r="J12" s="401"/>
      <c r="K12" s="140">
        <f>K13</f>
        <v>30</v>
      </c>
      <c r="L12" s="398" t="s">
        <v>141</v>
      </c>
      <c r="M12" s="398"/>
      <c r="N12" s="253">
        <f>SUM(L13:P13)</f>
        <v>40</v>
      </c>
      <c r="O12" s="254"/>
      <c r="P12" s="403"/>
      <c r="Q12" s="165">
        <f>Q13</f>
        <v>60</v>
      </c>
      <c r="R12" s="407" t="s">
        <v>141</v>
      </c>
      <c r="S12" s="408"/>
      <c r="T12" s="166">
        <f>SUM(R13:T13)</f>
        <v>24</v>
      </c>
      <c r="U12" s="405"/>
      <c r="V12" s="167">
        <f>V13</f>
        <v>16</v>
      </c>
      <c r="W12" s="168" t="s">
        <v>142</v>
      </c>
      <c r="X12" s="169">
        <f>W13+X13</f>
        <v>24</v>
      </c>
      <c r="Y12" s="405"/>
      <c r="Z12" s="170">
        <f>Z13</f>
        <v>16</v>
      </c>
      <c r="AA12" s="238"/>
      <c r="AB12" s="240"/>
      <c r="AC12" s="242"/>
      <c r="AD12" s="244"/>
      <c r="AE12" s="399"/>
      <c r="AF12" s="236"/>
      <c r="AG12" s="396"/>
    </row>
    <row r="13" spans="1:33" s="99" customFormat="1" ht="18.95" customHeight="1" thickTop="1" thickBot="1" x14ac:dyDescent="0.3">
      <c r="A13" s="246"/>
      <c r="B13" s="248"/>
      <c r="C13" s="250"/>
      <c r="D13" s="252"/>
      <c r="E13" s="418">
        <v>4</v>
      </c>
      <c r="F13" s="419">
        <v>4</v>
      </c>
      <c r="G13" s="420">
        <v>4</v>
      </c>
      <c r="H13" s="420">
        <v>4</v>
      </c>
      <c r="I13" s="421">
        <v>4</v>
      </c>
      <c r="J13" s="401"/>
      <c r="K13" s="422">
        <v>30</v>
      </c>
      <c r="L13" s="416">
        <v>10</v>
      </c>
      <c r="M13" s="417">
        <v>10</v>
      </c>
      <c r="N13" s="423">
        <v>10</v>
      </c>
      <c r="O13" s="424">
        <v>10</v>
      </c>
      <c r="P13" s="403"/>
      <c r="Q13" s="425">
        <v>60</v>
      </c>
      <c r="R13" s="426">
        <v>8</v>
      </c>
      <c r="S13" s="427">
        <v>8</v>
      </c>
      <c r="T13" s="428">
        <v>8</v>
      </c>
      <c r="U13" s="406"/>
      <c r="V13" s="429">
        <v>16</v>
      </c>
      <c r="W13" s="430">
        <v>12</v>
      </c>
      <c r="X13" s="429">
        <v>12</v>
      </c>
      <c r="Y13" s="406"/>
      <c r="Z13" s="429">
        <v>16</v>
      </c>
      <c r="AA13" s="430">
        <v>10</v>
      </c>
      <c r="AB13" s="423">
        <v>10</v>
      </c>
      <c r="AC13" s="424">
        <v>10</v>
      </c>
      <c r="AD13" s="431">
        <f>SUM(E13:AC13)</f>
        <v>260</v>
      </c>
      <c r="AE13" s="243"/>
      <c r="AF13" s="236"/>
      <c r="AG13" s="397"/>
    </row>
    <row r="14" spans="1:33" s="99" customFormat="1" ht="18.95" customHeight="1" thickTop="1" x14ac:dyDescent="0.25">
      <c r="A14" s="96">
        <f>'Liste Nominative'!A15</f>
        <v>1</v>
      </c>
      <c r="B14" s="38" t="str">
        <f>'Liste Nominative'!B15</f>
        <v>coumba</v>
      </c>
      <c r="C14" s="38" t="str">
        <f>'Liste Nominative'!C15</f>
        <v>cisse</v>
      </c>
      <c r="D14" s="149" t="str">
        <f>'Liste Nominative'!H15</f>
        <v>M</v>
      </c>
      <c r="E14" s="38">
        <v>2</v>
      </c>
      <c r="F14" s="38">
        <v>5</v>
      </c>
      <c r="G14" s="38">
        <v>5</v>
      </c>
      <c r="H14" s="38">
        <v>5</v>
      </c>
      <c r="I14" s="171">
        <v>5</v>
      </c>
      <c r="J14" s="189">
        <f>SUM(E14:I14)</f>
        <v>22</v>
      </c>
      <c r="K14" s="172">
        <v>5</v>
      </c>
      <c r="L14" s="38">
        <v>5</v>
      </c>
      <c r="M14" s="38">
        <v>5</v>
      </c>
      <c r="N14" s="38">
        <v>5</v>
      </c>
      <c r="O14" s="38">
        <v>5</v>
      </c>
      <c r="P14" s="158">
        <f>L14+M14+N14+O14</f>
        <v>20</v>
      </c>
      <c r="Q14" s="38">
        <v>5</v>
      </c>
      <c r="R14" s="38">
        <v>5</v>
      </c>
      <c r="S14" s="38">
        <v>5</v>
      </c>
      <c r="T14" s="38">
        <v>5</v>
      </c>
      <c r="U14" s="157">
        <f>SUM(R14:T14)</f>
        <v>15</v>
      </c>
      <c r="V14" s="38">
        <v>5</v>
      </c>
      <c r="W14" s="38">
        <v>5</v>
      </c>
      <c r="X14" s="38">
        <v>5</v>
      </c>
      <c r="Y14" s="157">
        <f>W14+X14</f>
        <v>10</v>
      </c>
      <c r="Z14" s="38">
        <v>5</v>
      </c>
      <c r="AA14" s="38">
        <v>5</v>
      </c>
      <c r="AB14" s="57">
        <v>5</v>
      </c>
      <c r="AC14" s="38">
        <v>5</v>
      </c>
      <c r="AD14" s="118">
        <f>SUM(E14:I14,(K14:O14,(Q14:T14,(V14:X14,(Z14:AC14)))))</f>
        <v>102</v>
      </c>
      <c r="AE14" s="119">
        <f>10*$AD14/((IF($E14="abs",0,$E$13))+(IF($F14="abs",0,$F$13))+(IF($G14="abs",0,$G$13))+(IF($H14="abs",0,$H$13))+(IF($I14="abs",0,$I$13))+(IF($K14="abs",0,$K$13))+(IF($L14="abs",0,$L$13))+(IF($M14="abs",0,$M$13))+(IF($N14="abs",0,$N$13))+(IF($O14="abs",0,$O$13))+(IF($Q14="abs",0,$Q$13))+(IF($R14="abs",0,$R$13))+(IF($S14="abs",0,$S$13))+(IF($T14="abs",0,$T$13))+(IF($V14="abs",0,$V$13))+(IF($W14="abs",0,$W$13))+(IF($X14="abs",0,$X$13))+(IF($Z14="abs",0,$Z$13) + (IF($AA14="abs",0,$AA$13))+(IF($AB14="abs",0,$AB$13) +(IF($AC14="abs",0,$AC$13)))))</f>
        <v>3.9230769230769229</v>
      </c>
      <c r="AF14" s="120">
        <f>RANK(AE14,$AE$14:$AE$172,0)</f>
        <v>2</v>
      </c>
      <c r="AG14" s="121" t="str">
        <f t="shared" ref="AG14:AG77" si="0">IF(AE14&gt;=8,"Excellent Travail : Elève à Féliciter ",IF(AE14&gt;=7," Très Bon Travail : Elève à Encourager ",IF(AE14&gt;=6," Assez Bon Travail : Elève à Motiver ",IF(AE14&gt;=5,"Bon Travail : Elève à Encadrer ",IF(AE14&gt;=4,"Passable : Elève à Encadrer ",IF(AE14&gt;=3,"Faible : Elève à Encadrer d’avantage ",IF(AE14&gt;=0," Très Faible : Elève à Surveiller de très près",)))))))</f>
        <v xml:space="preserve">Faible : Elève à Encadrer d’avantage </v>
      </c>
    </row>
    <row r="15" spans="1:33" s="99" customFormat="1" ht="18.95" customHeight="1" x14ac:dyDescent="0.25">
      <c r="A15" s="96">
        <f>'Liste Nominative'!A16</f>
        <v>2</v>
      </c>
      <c r="B15" s="38" t="str">
        <f>'Liste Nominative'!B16</f>
        <v>khady</v>
      </c>
      <c r="C15" s="38" t="str">
        <f>'Liste Nominative'!C16</f>
        <v>ngom</v>
      </c>
      <c r="D15" s="149" t="str">
        <f>'Liste Nominative'!H16</f>
        <v>F</v>
      </c>
      <c r="E15" s="38">
        <v>3</v>
      </c>
      <c r="F15" s="38">
        <v>3</v>
      </c>
      <c r="G15" s="38">
        <v>1</v>
      </c>
      <c r="H15" s="38">
        <v>2</v>
      </c>
      <c r="I15" s="171">
        <v>4</v>
      </c>
      <c r="J15" s="189">
        <f t="shared" ref="J15:J78" si="1">SUM(E15:I15)</f>
        <v>13</v>
      </c>
      <c r="K15" s="172">
        <v>5</v>
      </c>
      <c r="L15" s="38">
        <v>5</v>
      </c>
      <c r="M15" s="38">
        <v>4</v>
      </c>
      <c r="N15" s="38">
        <v>4</v>
      </c>
      <c r="O15" s="38"/>
      <c r="P15" s="157">
        <f>L15+M15+N15+O15</f>
        <v>13</v>
      </c>
      <c r="Q15" s="38">
        <v>30</v>
      </c>
      <c r="R15" s="38">
        <v>1</v>
      </c>
      <c r="S15" s="38">
        <v>2</v>
      </c>
      <c r="T15" s="38">
        <v>5</v>
      </c>
      <c r="U15" s="157">
        <f>SUM(R15:T15)</f>
        <v>8</v>
      </c>
      <c r="V15" s="57">
        <v>1</v>
      </c>
      <c r="W15" s="38">
        <v>9</v>
      </c>
      <c r="X15" s="38">
        <v>1</v>
      </c>
      <c r="Y15" s="157">
        <f t="shared" ref="Y15:Y78" si="2">W15+X15</f>
        <v>10</v>
      </c>
      <c r="Z15" s="38">
        <v>10</v>
      </c>
      <c r="AA15" s="38">
        <v>8</v>
      </c>
      <c r="AB15" s="57">
        <v>0</v>
      </c>
      <c r="AC15" s="38">
        <v>8</v>
      </c>
      <c r="AD15" s="118">
        <f>SUM(E15:I15,(K15:O15,(Q15:T15,(V15:X15,(Z15:AC15)))))</f>
        <v>106</v>
      </c>
      <c r="AE15" s="119">
        <f t="shared" ref="AE15:AE78" si="3">10*$AD15/((IF($E15="abs",0,$E$13))+(IF($F15="abs",0,$F$13))+(IF($G15="abs",0,$G$13))+(IF($H15="abs",0,$H$13))+(IF($I15="abs",0,$I$13))+(IF($K15="abs",0,$K$13))+(IF($L15="abs",0,$L$13))+(IF($M15="abs",0,$M$13))+(IF($N15="abs",0,$N$13))+(IF($O15="abs",0,$O$13))+(IF($Q15="abs",0,$Q$13))+(IF($R15="abs",0,$R$13))+(IF($S15="abs",0,$S$13))+(IF($T15="abs",0,$T$13))+(IF($V15="abs",0,$V$13))+(IF($W15="abs",0,$W$13))+(IF($X15="abs",0,$X$13))+(IF($Z15="abs",0,$Z$13) + (IF($AA15="abs",0,$AA$13))+(IF($AB15="abs",0,$AB$13) +(IF($AC15="abs",0,$AC$13)))))</f>
        <v>4.0769230769230766</v>
      </c>
      <c r="AF15" s="120">
        <f t="shared" ref="AF15:AF78" si="4">RANK(AE15,$AE$14:$AE$172,0)</f>
        <v>1</v>
      </c>
      <c r="AG15" s="121" t="str">
        <f t="shared" si="0"/>
        <v xml:space="preserve">Passable : Elève à Encadrer </v>
      </c>
    </row>
    <row r="16" spans="1:33" s="99" customFormat="1" ht="18.95" customHeight="1" x14ac:dyDescent="0.25">
      <c r="A16" s="96">
        <f>'Liste Nominative'!A17</f>
        <v>3</v>
      </c>
      <c r="B16" s="38" t="str">
        <f>'Liste Nominative'!B17</f>
        <v>Souley</v>
      </c>
      <c r="C16" s="38" t="str">
        <f>'Liste Nominative'!C17</f>
        <v>Nom 3</v>
      </c>
      <c r="D16" s="149" t="str">
        <f>'Liste Nominative'!H17</f>
        <v>M</v>
      </c>
      <c r="E16" s="38">
        <v>1.5</v>
      </c>
      <c r="F16" s="38"/>
      <c r="G16" s="38"/>
      <c r="H16" s="38"/>
      <c r="I16" s="171">
        <v>1</v>
      </c>
      <c r="J16" s="189">
        <f t="shared" si="1"/>
        <v>2.5</v>
      </c>
      <c r="K16" s="172">
        <v>1</v>
      </c>
      <c r="L16" s="38">
        <v>1</v>
      </c>
      <c r="M16" s="38">
        <v>1</v>
      </c>
      <c r="N16" s="38">
        <v>1</v>
      </c>
      <c r="O16" s="38">
        <v>1</v>
      </c>
      <c r="P16" s="157">
        <f t="shared" ref="P16:P79" si="5">L16+M16+N16+O16</f>
        <v>4</v>
      </c>
      <c r="Q16" s="38">
        <v>2</v>
      </c>
      <c r="R16" s="38">
        <v>2</v>
      </c>
      <c r="S16" s="38">
        <v>4</v>
      </c>
      <c r="T16" s="38">
        <v>2</v>
      </c>
      <c r="U16" s="157">
        <f t="shared" ref="U16:U79" si="6">SUM(R16:T16)</f>
        <v>8</v>
      </c>
      <c r="V16" s="57">
        <v>3</v>
      </c>
      <c r="W16" s="38">
        <v>9</v>
      </c>
      <c r="X16" s="38"/>
      <c r="Y16" s="157">
        <f t="shared" si="2"/>
        <v>9</v>
      </c>
      <c r="Z16" s="38">
        <v>10</v>
      </c>
      <c r="AA16" s="38">
        <v>8</v>
      </c>
      <c r="AB16" s="57" t="s">
        <v>63</v>
      </c>
      <c r="AC16" s="38">
        <v>8</v>
      </c>
      <c r="AD16" s="118">
        <f>SUM(E16:I16,(K16:O16,(Q16:T16,(V16:X16,(Z16:AC16)))))</f>
        <v>55.5</v>
      </c>
      <c r="AE16" s="119">
        <f t="shared" si="3"/>
        <v>2.2200000000000002</v>
      </c>
      <c r="AF16" s="120">
        <f t="shared" si="4"/>
        <v>3</v>
      </c>
      <c r="AG16" s="121" t="str">
        <f t="shared" si="0"/>
        <v xml:space="preserve"> Très Faible : Elève à Surveiller de très près</v>
      </c>
    </row>
    <row r="17" spans="1:33" s="99" customFormat="1" ht="18.95" customHeight="1" x14ac:dyDescent="0.25">
      <c r="A17" s="96">
        <f>'Liste Nominative'!A18</f>
        <v>4</v>
      </c>
      <c r="B17" s="38" t="str">
        <f>'Liste Nominative'!B18</f>
        <v>Prénom 4</v>
      </c>
      <c r="C17" s="38" t="str">
        <f>'Liste Nominative'!C18</f>
        <v>Nom 4</v>
      </c>
      <c r="D17" s="149" t="str">
        <f>'Liste Nominative'!H18</f>
        <v>M</v>
      </c>
      <c r="E17" s="38">
        <v>2</v>
      </c>
      <c r="F17" s="38"/>
      <c r="G17" s="38"/>
      <c r="H17" s="38"/>
      <c r="I17" s="171"/>
      <c r="J17" s="189">
        <f t="shared" si="1"/>
        <v>2</v>
      </c>
      <c r="K17" s="172"/>
      <c r="L17" s="38"/>
      <c r="M17" s="38"/>
      <c r="N17" s="38"/>
      <c r="O17" s="38"/>
      <c r="P17" s="157">
        <f t="shared" si="5"/>
        <v>0</v>
      </c>
      <c r="Q17" s="38"/>
      <c r="R17" s="38"/>
      <c r="S17" s="38">
        <v>2.5</v>
      </c>
      <c r="T17" s="38"/>
      <c r="U17" s="157">
        <f t="shared" si="6"/>
        <v>2.5</v>
      </c>
      <c r="V17" s="38">
        <v>3</v>
      </c>
      <c r="W17" s="38">
        <v>2</v>
      </c>
      <c r="X17" s="38"/>
      <c r="Y17" s="157">
        <f t="shared" si="2"/>
        <v>2</v>
      </c>
      <c r="Z17" s="38">
        <v>10</v>
      </c>
      <c r="AA17" s="38">
        <v>10</v>
      </c>
      <c r="AB17" s="38">
        <v>4</v>
      </c>
      <c r="AC17" s="38">
        <v>9</v>
      </c>
      <c r="AD17" s="118">
        <f>SUM(E17:I17,(K17:O17,(Q17:T17,(V17:X17,(Z17:AC17)))))</f>
        <v>42.5</v>
      </c>
      <c r="AE17" s="119">
        <f t="shared" si="3"/>
        <v>1.6346153846153846</v>
      </c>
      <c r="AF17" s="120">
        <f t="shared" si="4"/>
        <v>4</v>
      </c>
      <c r="AG17" s="121" t="str">
        <f t="shared" si="0"/>
        <v xml:space="preserve"> Très Faible : Elève à Surveiller de très près</v>
      </c>
    </row>
    <row r="18" spans="1:33" s="99" customFormat="1" ht="18.95" customHeight="1" x14ac:dyDescent="0.25">
      <c r="A18" s="96">
        <f>'Liste Nominative'!A19</f>
        <v>5</v>
      </c>
      <c r="B18" s="38" t="str">
        <f>'Liste Nominative'!B19</f>
        <v>Prénom 5</v>
      </c>
      <c r="C18" s="38" t="str">
        <f>'Liste Nominative'!C19</f>
        <v>Nom 5</v>
      </c>
      <c r="D18" s="149" t="str">
        <f>'Liste Nominative'!H19</f>
        <v>F</v>
      </c>
      <c r="E18" s="38">
        <v>1</v>
      </c>
      <c r="F18" s="38"/>
      <c r="G18" s="38"/>
      <c r="H18" s="38"/>
      <c r="I18" s="171"/>
      <c r="J18" s="189">
        <f t="shared" si="1"/>
        <v>1</v>
      </c>
      <c r="K18" s="172"/>
      <c r="L18" s="38"/>
      <c r="M18" s="38"/>
      <c r="N18" s="38"/>
      <c r="O18" s="38"/>
      <c r="P18" s="157">
        <f t="shared" si="5"/>
        <v>0</v>
      </c>
      <c r="Q18" s="38"/>
      <c r="R18" s="38"/>
      <c r="S18" s="38"/>
      <c r="T18" s="38"/>
      <c r="U18" s="157">
        <f t="shared" si="6"/>
        <v>0</v>
      </c>
      <c r="V18" s="38"/>
      <c r="W18" s="38"/>
      <c r="X18" s="38"/>
      <c r="Y18" s="157">
        <f t="shared" si="2"/>
        <v>0</v>
      </c>
      <c r="Z18" s="38"/>
      <c r="AA18" s="38"/>
      <c r="AB18" s="38"/>
      <c r="AC18" s="38"/>
      <c r="AD18" s="118">
        <f>SUM(E18:I18,(K18:O18,(Q18:T18,(V18:X18,(Z18:AC18)))))</f>
        <v>1</v>
      </c>
      <c r="AE18" s="119">
        <f t="shared" si="3"/>
        <v>3.8461538461538464E-2</v>
      </c>
      <c r="AF18" s="120">
        <f t="shared" si="4"/>
        <v>5</v>
      </c>
      <c r="AG18" s="121" t="str">
        <f t="shared" si="0"/>
        <v xml:space="preserve"> Très Faible : Elève à Surveiller de très près</v>
      </c>
    </row>
    <row r="19" spans="1:33" s="99" customFormat="1" ht="18.95" customHeight="1" x14ac:dyDescent="0.25">
      <c r="A19" s="96">
        <f>'Liste Nominative'!A20</f>
        <v>0</v>
      </c>
      <c r="B19" s="38">
        <f>'Liste Nominative'!B20</f>
        <v>0</v>
      </c>
      <c r="C19" s="38">
        <f>'Liste Nominative'!C20</f>
        <v>0</v>
      </c>
      <c r="D19" s="149">
        <f>'Liste Nominative'!H20</f>
        <v>0</v>
      </c>
      <c r="E19" s="38"/>
      <c r="F19" s="38"/>
      <c r="G19" s="38"/>
      <c r="H19" s="38"/>
      <c r="I19" s="171"/>
      <c r="J19" s="189">
        <f t="shared" si="1"/>
        <v>0</v>
      </c>
      <c r="K19" s="172"/>
      <c r="L19" s="38"/>
      <c r="M19" s="38"/>
      <c r="N19" s="38"/>
      <c r="O19" s="38"/>
      <c r="P19" s="157">
        <f t="shared" si="5"/>
        <v>0</v>
      </c>
      <c r="Q19" s="38"/>
      <c r="R19" s="38"/>
      <c r="S19" s="38"/>
      <c r="T19" s="38"/>
      <c r="U19" s="157">
        <f t="shared" si="6"/>
        <v>0</v>
      </c>
      <c r="V19" s="38"/>
      <c r="W19" s="38"/>
      <c r="X19" s="38"/>
      <c r="Y19" s="157">
        <f t="shared" si="2"/>
        <v>0</v>
      </c>
      <c r="Z19" s="38"/>
      <c r="AA19" s="38"/>
      <c r="AB19" s="38"/>
      <c r="AC19" s="38"/>
      <c r="AD19" s="118">
        <f>SUM(E19:I19,(K19:O19,(Q19:T19,(V19:X19,(Z19:AC19)))))</f>
        <v>0</v>
      </c>
      <c r="AE19" s="119">
        <f t="shared" si="3"/>
        <v>0</v>
      </c>
      <c r="AF19" s="120">
        <f t="shared" si="4"/>
        <v>6</v>
      </c>
      <c r="AG19" s="121" t="str">
        <f t="shared" si="0"/>
        <v xml:space="preserve"> Très Faible : Elève à Surveiller de très près</v>
      </c>
    </row>
    <row r="20" spans="1:33" s="99" customFormat="1" ht="18.95" customHeight="1" x14ac:dyDescent="0.25">
      <c r="A20" s="96">
        <f>'Liste Nominative'!A21</f>
        <v>0</v>
      </c>
      <c r="B20" s="38">
        <f>'Liste Nominative'!B21</f>
        <v>0</v>
      </c>
      <c r="C20" s="38">
        <f>'Liste Nominative'!C21</f>
        <v>0</v>
      </c>
      <c r="D20" s="149">
        <f>'Liste Nominative'!H21</f>
        <v>0</v>
      </c>
      <c r="E20" s="38"/>
      <c r="F20" s="38"/>
      <c r="G20" s="38"/>
      <c r="H20" s="38"/>
      <c r="I20" s="171"/>
      <c r="J20" s="189">
        <f t="shared" si="1"/>
        <v>0</v>
      </c>
      <c r="K20" s="172"/>
      <c r="L20" s="38"/>
      <c r="M20" s="38"/>
      <c r="N20" s="38"/>
      <c r="O20" s="38"/>
      <c r="P20" s="157">
        <f t="shared" si="5"/>
        <v>0</v>
      </c>
      <c r="Q20" s="38"/>
      <c r="R20" s="38"/>
      <c r="S20" s="38"/>
      <c r="T20" s="38"/>
      <c r="U20" s="157">
        <f t="shared" si="6"/>
        <v>0</v>
      </c>
      <c r="V20" s="38"/>
      <c r="W20" s="38"/>
      <c r="X20" s="38"/>
      <c r="Y20" s="157">
        <f t="shared" si="2"/>
        <v>0</v>
      </c>
      <c r="Z20" s="38"/>
      <c r="AA20" s="38"/>
      <c r="AB20" s="38"/>
      <c r="AC20" s="38"/>
      <c r="AD20" s="118">
        <f>SUM(E20:I20,(K20:O20,(Q20:T20,(V20:X20,(Z20:AC20)))))</f>
        <v>0</v>
      </c>
      <c r="AE20" s="119">
        <f t="shared" si="3"/>
        <v>0</v>
      </c>
      <c r="AF20" s="120">
        <f t="shared" si="4"/>
        <v>6</v>
      </c>
      <c r="AG20" s="121" t="str">
        <f t="shared" si="0"/>
        <v xml:space="preserve"> Très Faible : Elève à Surveiller de très près</v>
      </c>
    </row>
    <row r="21" spans="1:33" s="99" customFormat="1" ht="18.95" customHeight="1" x14ac:dyDescent="0.25">
      <c r="A21" s="96">
        <f>'Liste Nominative'!A22</f>
        <v>0</v>
      </c>
      <c r="B21" s="38">
        <f>'Liste Nominative'!B22</f>
        <v>0</v>
      </c>
      <c r="C21" s="38">
        <f>'Liste Nominative'!C22</f>
        <v>0</v>
      </c>
      <c r="D21" s="149">
        <f>'Liste Nominative'!H22</f>
        <v>0</v>
      </c>
      <c r="E21" s="38"/>
      <c r="F21" s="38"/>
      <c r="G21" s="38"/>
      <c r="H21" s="38"/>
      <c r="I21" s="171"/>
      <c r="J21" s="189">
        <f t="shared" si="1"/>
        <v>0</v>
      </c>
      <c r="K21" s="172"/>
      <c r="L21" s="38"/>
      <c r="M21" s="38"/>
      <c r="N21" s="38"/>
      <c r="O21" s="38"/>
      <c r="P21" s="157">
        <f t="shared" si="5"/>
        <v>0</v>
      </c>
      <c r="Q21" s="38"/>
      <c r="R21" s="38"/>
      <c r="S21" s="38"/>
      <c r="T21" s="38"/>
      <c r="U21" s="157">
        <f t="shared" si="6"/>
        <v>0</v>
      </c>
      <c r="V21" s="38"/>
      <c r="W21" s="38"/>
      <c r="X21" s="38"/>
      <c r="Y21" s="157">
        <f t="shared" si="2"/>
        <v>0</v>
      </c>
      <c r="Z21" s="38"/>
      <c r="AA21" s="38"/>
      <c r="AB21" s="38"/>
      <c r="AC21" s="38"/>
      <c r="AD21" s="118">
        <f>SUM(E21:I21,(K21:O21,(Q21:T21,(V21:X21,(Z21:AC21)))))</f>
        <v>0</v>
      </c>
      <c r="AE21" s="119">
        <f t="shared" si="3"/>
        <v>0</v>
      </c>
      <c r="AF21" s="120">
        <f t="shared" si="4"/>
        <v>6</v>
      </c>
      <c r="AG21" s="121" t="str">
        <f t="shared" si="0"/>
        <v xml:space="preserve"> Très Faible : Elève à Surveiller de très près</v>
      </c>
    </row>
    <row r="22" spans="1:33" s="99" customFormat="1" ht="18.95" customHeight="1" x14ac:dyDescent="0.25">
      <c r="A22" s="96">
        <f>'Liste Nominative'!A23</f>
        <v>0</v>
      </c>
      <c r="B22" s="38">
        <f>'Liste Nominative'!B23</f>
        <v>0</v>
      </c>
      <c r="C22" s="38">
        <f>'Liste Nominative'!C23</f>
        <v>0</v>
      </c>
      <c r="D22" s="149">
        <f>'Liste Nominative'!H23</f>
        <v>0</v>
      </c>
      <c r="E22" s="38"/>
      <c r="F22" s="38"/>
      <c r="G22" s="38"/>
      <c r="H22" s="38"/>
      <c r="I22" s="171"/>
      <c r="J22" s="189">
        <f t="shared" si="1"/>
        <v>0</v>
      </c>
      <c r="K22" s="172"/>
      <c r="L22" s="38"/>
      <c r="M22" s="38"/>
      <c r="N22" s="38"/>
      <c r="O22" s="38"/>
      <c r="P22" s="157">
        <f t="shared" si="5"/>
        <v>0</v>
      </c>
      <c r="Q22" s="38"/>
      <c r="R22" s="38"/>
      <c r="S22" s="38"/>
      <c r="T22" s="38"/>
      <c r="U22" s="157">
        <f t="shared" si="6"/>
        <v>0</v>
      </c>
      <c r="V22" s="38"/>
      <c r="W22" s="38"/>
      <c r="X22" s="38"/>
      <c r="Y22" s="157">
        <f t="shared" si="2"/>
        <v>0</v>
      </c>
      <c r="Z22" s="38"/>
      <c r="AA22" s="38"/>
      <c r="AB22" s="38"/>
      <c r="AC22" s="38"/>
      <c r="AD22" s="118">
        <f>SUM(E22:I22,(K22:O22,(Q22:T22,(V22:X22,(Z22:AC22)))))</f>
        <v>0</v>
      </c>
      <c r="AE22" s="119">
        <f t="shared" si="3"/>
        <v>0</v>
      </c>
      <c r="AF22" s="120">
        <f t="shared" si="4"/>
        <v>6</v>
      </c>
      <c r="AG22" s="121" t="str">
        <f t="shared" si="0"/>
        <v xml:space="preserve"> Très Faible : Elève à Surveiller de très près</v>
      </c>
    </row>
    <row r="23" spans="1:33" s="99" customFormat="1" ht="18.95" customHeight="1" x14ac:dyDescent="0.25">
      <c r="A23" s="96">
        <f>'Liste Nominative'!A24</f>
        <v>0</v>
      </c>
      <c r="B23" s="38">
        <f>'Liste Nominative'!B24</f>
        <v>0</v>
      </c>
      <c r="C23" s="38">
        <f>'Liste Nominative'!C24</f>
        <v>0</v>
      </c>
      <c r="D23" s="149">
        <f>'Liste Nominative'!H24</f>
        <v>0</v>
      </c>
      <c r="E23" s="38"/>
      <c r="F23" s="38"/>
      <c r="G23" s="38"/>
      <c r="H23" s="38"/>
      <c r="I23" s="171"/>
      <c r="J23" s="189">
        <f t="shared" si="1"/>
        <v>0</v>
      </c>
      <c r="K23" s="172"/>
      <c r="L23" s="38"/>
      <c r="M23" s="38"/>
      <c r="N23" s="38"/>
      <c r="O23" s="38"/>
      <c r="P23" s="157">
        <f t="shared" si="5"/>
        <v>0</v>
      </c>
      <c r="Q23" s="38"/>
      <c r="R23" s="38"/>
      <c r="S23" s="38"/>
      <c r="T23" s="38"/>
      <c r="U23" s="157">
        <f t="shared" si="6"/>
        <v>0</v>
      </c>
      <c r="V23" s="38"/>
      <c r="W23" s="38"/>
      <c r="X23" s="38"/>
      <c r="Y23" s="157">
        <f t="shared" si="2"/>
        <v>0</v>
      </c>
      <c r="Z23" s="38"/>
      <c r="AA23" s="38"/>
      <c r="AB23" s="38"/>
      <c r="AC23" s="38"/>
      <c r="AD23" s="118">
        <f>SUM(E23:I23,(K23:O23,(Q23:T23,(V23:X23,(Z23:AC23)))))</f>
        <v>0</v>
      </c>
      <c r="AE23" s="119">
        <f t="shared" si="3"/>
        <v>0</v>
      </c>
      <c r="AF23" s="120">
        <f t="shared" si="4"/>
        <v>6</v>
      </c>
      <c r="AG23" s="121" t="str">
        <f t="shared" si="0"/>
        <v xml:space="preserve"> Très Faible : Elève à Surveiller de très près</v>
      </c>
    </row>
    <row r="24" spans="1:33" s="99" customFormat="1" ht="18.95" customHeight="1" x14ac:dyDescent="0.25">
      <c r="A24" s="96">
        <f>'Liste Nominative'!A25</f>
        <v>0</v>
      </c>
      <c r="B24" s="38">
        <f>'Liste Nominative'!B25</f>
        <v>0</v>
      </c>
      <c r="C24" s="38">
        <f>'Liste Nominative'!C25</f>
        <v>0</v>
      </c>
      <c r="D24" s="149">
        <f>'Liste Nominative'!H25</f>
        <v>0</v>
      </c>
      <c r="E24" s="38"/>
      <c r="F24" s="38"/>
      <c r="G24" s="38"/>
      <c r="H24" s="38"/>
      <c r="I24" s="171"/>
      <c r="J24" s="189">
        <f t="shared" si="1"/>
        <v>0</v>
      </c>
      <c r="K24" s="172"/>
      <c r="L24" s="38"/>
      <c r="M24" s="38"/>
      <c r="N24" s="38"/>
      <c r="O24" s="38"/>
      <c r="P24" s="157">
        <f t="shared" si="5"/>
        <v>0</v>
      </c>
      <c r="Q24" s="38"/>
      <c r="R24" s="38"/>
      <c r="S24" s="38"/>
      <c r="T24" s="38"/>
      <c r="U24" s="157">
        <f t="shared" si="6"/>
        <v>0</v>
      </c>
      <c r="V24" s="38"/>
      <c r="W24" s="38"/>
      <c r="X24" s="38"/>
      <c r="Y24" s="157">
        <f t="shared" si="2"/>
        <v>0</v>
      </c>
      <c r="Z24" s="38"/>
      <c r="AA24" s="38"/>
      <c r="AB24" s="38"/>
      <c r="AC24" s="38"/>
      <c r="AD24" s="118">
        <f>SUM(E24:I24,(K24:O24,(Q24:T24,(V24:X24,(Z24:AC24)))))</f>
        <v>0</v>
      </c>
      <c r="AE24" s="119">
        <f t="shared" si="3"/>
        <v>0</v>
      </c>
      <c r="AF24" s="120">
        <f t="shared" si="4"/>
        <v>6</v>
      </c>
      <c r="AG24" s="121" t="str">
        <f t="shared" si="0"/>
        <v xml:space="preserve"> Très Faible : Elève à Surveiller de très près</v>
      </c>
    </row>
    <row r="25" spans="1:33" s="99" customFormat="1" ht="18.95" customHeight="1" x14ac:dyDescent="0.25">
      <c r="A25" s="96">
        <f>'Liste Nominative'!A26</f>
        <v>0</v>
      </c>
      <c r="B25" s="38">
        <f>'Liste Nominative'!B26</f>
        <v>0</v>
      </c>
      <c r="C25" s="38">
        <f>'Liste Nominative'!C26</f>
        <v>0</v>
      </c>
      <c r="D25" s="149">
        <f>'Liste Nominative'!H26</f>
        <v>0</v>
      </c>
      <c r="E25" s="38"/>
      <c r="F25" s="38"/>
      <c r="G25" s="38"/>
      <c r="H25" s="38"/>
      <c r="I25" s="171"/>
      <c r="J25" s="189">
        <f t="shared" si="1"/>
        <v>0</v>
      </c>
      <c r="K25" s="172"/>
      <c r="L25" s="38"/>
      <c r="M25" s="38"/>
      <c r="N25" s="38"/>
      <c r="O25" s="38"/>
      <c r="P25" s="157">
        <f t="shared" si="5"/>
        <v>0</v>
      </c>
      <c r="Q25" s="38"/>
      <c r="R25" s="38"/>
      <c r="S25" s="38"/>
      <c r="T25" s="38"/>
      <c r="U25" s="157">
        <f t="shared" si="6"/>
        <v>0</v>
      </c>
      <c r="V25" s="38"/>
      <c r="W25" s="38"/>
      <c r="X25" s="38"/>
      <c r="Y25" s="157">
        <f t="shared" si="2"/>
        <v>0</v>
      </c>
      <c r="Z25" s="38"/>
      <c r="AA25" s="38"/>
      <c r="AB25" s="38"/>
      <c r="AC25" s="38"/>
      <c r="AD25" s="118">
        <f>SUM(E25:I25,(K25:O25,(Q25:T25,(V25:X25,(Z25:AC25)))))</f>
        <v>0</v>
      </c>
      <c r="AE25" s="119">
        <f t="shared" si="3"/>
        <v>0</v>
      </c>
      <c r="AF25" s="120">
        <f t="shared" si="4"/>
        <v>6</v>
      </c>
      <c r="AG25" s="121" t="str">
        <f t="shared" si="0"/>
        <v xml:space="preserve"> Très Faible : Elève à Surveiller de très près</v>
      </c>
    </row>
    <row r="26" spans="1:33" s="99" customFormat="1" ht="18.95" customHeight="1" x14ac:dyDescent="0.25">
      <c r="A26" s="96">
        <f>'Liste Nominative'!A27</f>
        <v>0</v>
      </c>
      <c r="B26" s="38">
        <f>'Liste Nominative'!B27</f>
        <v>0</v>
      </c>
      <c r="C26" s="38">
        <f>'Liste Nominative'!C27</f>
        <v>0</v>
      </c>
      <c r="D26" s="149">
        <f>'Liste Nominative'!H27</f>
        <v>0</v>
      </c>
      <c r="E26" s="38"/>
      <c r="F26" s="38"/>
      <c r="G26" s="38"/>
      <c r="H26" s="38"/>
      <c r="I26" s="171"/>
      <c r="J26" s="189">
        <f t="shared" si="1"/>
        <v>0</v>
      </c>
      <c r="K26" s="172"/>
      <c r="L26" s="38"/>
      <c r="M26" s="38"/>
      <c r="N26" s="38"/>
      <c r="O26" s="38"/>
      <c r="P26" s="157">
        <f t="shared" si="5"/>
        <v>0</v>
      </c>
      <c r="Q26" s="38"/>
      <c r="R26" s="38"/>
      <c r="S26" s="38"/>
      <c r="T26" s="38"/>
      <c r="U26" s="157">
        <f t="shared" si="6"/>
        <v>0</v>
      </c>
      <c r="V26" s="38"/>
      <c r="W26" s="38"/>
      <c r="X26" s="38"/>
      <c r="Y26" s="157">
        <f t="shared" si="2"/>
        <v>0</v>
      </c>
      <c r="Z26" s="38"/>
      <c r="AA26" s="38"/>
      <c r="AB26" s="38"/>
      <c r="AC26" s="38"/>
      <c r="AD26" s="118">
        <f>SUM(E26:I26,(K26:O26,(Q26:T26,(V26:X26,(Z26:AC26)))))</f>
        <v>0</v>
      </c>
      <c r="AE26" s="119">
        <f t="shared" si="3"/>
        <v>0</v>
      </c>
      <c r="AF26" s="120">
        <f t="shared" si="4"/>
        <v>6</v>
      </c>
      <c r="AG26" s="121" t="str">
        <f t="shared" si="0"/>
        <v xml:space="preserve"> Très Faible : Elève à Surveiller de très près</v>
      </c>
    </row>
    <row r="27" spans="1:33" s="99" customFormat="1" ht="18.95" customHeight="1" x14ac:dyDescent="0.25">
      <c r="A27" s="96">
        <f>'Liste Nominative'!A28</f>
        <v>0</v>
      </c>
      <c r="B27" s="38">
        <f>'Liste Nominative'!B28</f>
        <v>0</v>
      </c>
      <c r="C27" s="38">
        <f>'Liste Nominative'!C28</f>
        <v>0</v>
      </c>
      <c r="D27" s="149">
        <f>'Liste Nominative'!H28</f>
        <v>0</v>
      </c>
      <c r="E27" s="38"/>
      <c r="F27" s="38"/>
      <c r="G27" s="38"/>
      <c r="H27" s="38"/>
      <c r="I27" s="171"/>
      <c r="J27" s="189">
        <f t="shared" si="1"/>
        <v>0</v>
      </c>
      <c r="K27" s="172"/>
      <c r="L27" s="38"/>
      <c r="M27" s="38"/>
      <c r="N27" s="38"/>
      <c r="O27" s="38"/>
      <c r="P27" s="157">
        <f t="shared" si="5"/>
        <v>0</v>
      </c>
      <c r="Q27" s="38"/>
      <c r="R27" s="38"/>
      <c r="S27" s="38"/>
      <c r="T27" s="38"/>
      <c r="U27" s="157">
        <f t="shared" si="6"/>
        <v>0</v>
      </c>
      <c r="V27" s="38"/>
      <c r="W27" s="38"/>
      <c r="X27" s="38"/>
      <c r="Y27" s="157">
        <f t="shared" si="2"/>
        <v>0</v>
      </c>
      <c r="Z27" s="38"/>
      <c r="AA27" s="38"/>
      <c r="AB27" s="38"/>
      <c r="AC27" s="38"/>
      <c r="AD27" s="118">
        <f>SUM(E27:I27,(K27:O27,(Q27:T27,(V27:X27,(Z27:AC27)))))</f>
        <v>0</v>
      </c>
      <c r="AE27" s="119">
        <f t="shared" si="3"/>
        <v>0</v>
      </c>
      <c r="AF27" s="120">
        <f t="shared" si="4"/>
        <v>6</v>
      </c>
      <c r="AG27" s="121" t="str">
        <f t="shared" si="0"/>
        <v xml:space="preserve"> Très Faible : Elève à Surveiller de très près</v>
      </c>
    </row>
    <row r="28" spans="1:33" s="99" customFormat="1" ht="18.95" customHeight="1" x14ac:dyDescent="0.25">
      <c r="A28" s="96">
        <f>'Liste Nominative'!A29</f>
        <v>0</v>
      </c>
      <c r="B28" s="38">
        <f>'Liste Nominative'!B29</f>
        <v>0</v>
      </c>
      <c r="C28" s="38">
        <f>'Liste Nominative'!C29</f>
        <v>0</v>
      </c>
      <c r="D28" s="149">
        <f>'Liste Nominative'!H29</f>
        <v>0</v>
      </c>
      <c r="E28" s="38"/>
      <c r="F28" s="38"/>
      <c r="G28" s="38"/>
      <c r="H28" s="38"/>
      <c r="I28" s="171"/>
      <c r="J28" s="189">
        <f t="shared" si="1"/>
        <v>0</v>
      </c>
      <c r="K28" s="172"/>
      <c r="L28" s="38"/>
      <c r="M28" s="38"/>
      <c r="N28" s="38"/>
      <c r="O28" s="38"/>
      <c r="P28" s="157">
        <f t="shared" si="5"/>
        <v>0</v>
      </c>
      <c r="Q28" s="38"/>
      <c r="R28" s="38"/>
      <c r="S28" s="38"/>
      <c r="T28" s="38"/>
      <c r="U28" s="157">
        <f t="shared" si="6"/>
        <v>0</v>
      </c>
      <c r="V28" s="38"/>
      <c r="W28" s="38"/>
      <c r="X28" s="38"/>
      <c r="Y28" s="157">
        <f t="shared" si="2"/>
        <v>0</v>
      </c>
      <c r="Z28" s="38"/>
      <c r="AA28" s="38"/>
      <c r="AB28" s="38"/>
      <c r="AC28" s="38"/>
      <c r="AD28" s="118">
        <f>SUM(E28:I28,(K28:O28,(Q28:T28,(V28:X28,(Z28:AC28)))))</f>
        <v>0</v>
      </c>
      <c r="AE28" s="119">
        <f t="shared" si="3"/>
        <v>0</v>
      </c>
      <c r="AF28" s="120">
        <f t="shared" si="4"/>
        <v>6</v>
      </c>
      <c r="AG28" s="121" t="str">
        <f t="shared" si="0"/>
        <v xml:space="preserve"> Très Faible : Elève à Surveiller de très près</v>
      </c>
    </row>
    <row r="29" spans="1:33" s="99" customFormat="1" ht="18.95" customHeight="1" x14ac:dyDescent="0.25">
      <c r="A29" s="96">
        <f>'Liste Nominative'!A30</f>
        <v>0</v>
      </c>
      <c r="B29" s="38">
        <f>'Liste Nominative'!B30</f>
        <v>0</v>
      </c>
      <c r="C29" s="38">
        <f>'Liste Nominative'!C30</f>
        <v>0</v>
      </c>
      <c r="D29" s="149">
        <f>'Liste Nominative'!H30</f>
        <v>0</v>
      </c>
      <c r="E29" s="38"/>
      <c r="F29" s="38"/>
      <c r="G29" s="38"/>
      <c r="H29" s="38"/>
      <c r="I29" s="171"/>
      <c r="J29" s="189">
        <f t="shared" si="1"/>
        <v>0</v>
      </c>
      <c r="K29" s="172"/>
      <c r="L29" s="38"/>
      <c r="M29" s="38"/>
      <c r="N29" s="38"/>
      <c r="O29" s="38"/>
      <c r="P29" s="157">
        <f t="shared" si="5"/>
        <v>0</v>
      </c>
      <c r="Q29" s="38"/>
      <c r="R29" s="38"/>
      <c r="S29" s="38"/>
      <c r="T29" s="38"/>
      <c r="U29" s="157">
        <f t="shared" si="6"/>
        <v>0</v>
      </c>
      <c r="V29" s="38"/>
      <c r="W29" s="38"/>
      <c r="X29" s="38"/>
      <c r="Y29" s="157">
        <f t="shared" si="2"/>
        <v>0</v>
      </c>
      <c r="Z29" s="38"/>
      <c r="AA29" s="38"/>
      <c r="AB29" s="38"/>
      <c r="AC29" s="38"/>
      <c r="AD29" s="118">
        <f>SUM(E29:I29,(K29:O29,(Q29:T29,(V29:X29,(Z29:AC29)))))</f>
        <v>0</v>
      </c>
      <c r="AE29" s="119">
        <f t="shared" si="3"/>
        <v>0</v>
      </c>
      <c r="AF29" s="120">
        <f t="shared" si="4"/>
        <v>6</v>
      </c>
      <c r="AG29" s="121" t="str">
        <f t="shared" si="0"/>
        <v xml:space="preserve"> Très Faible : Elève à Surveiller de très près</v>
      </c>
    </row>
    <row r="30" spans="1:33" s="99" customFormat="1" ht="18.95" customHeight="1" x14ac:dyDescent="0.25">
      <c r="A30" s="96">
        <f>'Liste Nominative'!A31</f>
        <v>0</v>
      </c>
      <c r="B30" s="38">
        <f>'Liste Nominative'!B31</f>
        <v>0</v>
      </c>
      <c r="C30" s="38">
        <f>'Liste Nominative'!C31</f>
        <v>0</v>
      </c>
      <c r="D30" s="149">
        <f>'Liste Nominative'!H31</f>
        <v>0</v>
      </c>
      <c r="E30" s="38"/>
      <c r="F30" s="38"/>
      <c r="G30" s="38"/>
      <c r="H30" s="38"/>
      <c r="I30" s="171"/>
      <c r="J30" s="189">
        <f t="shared" si="1"/>
        <v>0</v>
      </c>
      <c r="K30" s="172"/>
      <c r="L30" s="38"/>
      <c r="M30" s="38"/>
      <c r="N30" s="38"/>
      <c r="O30" s="38"/>
      <c r="P30" s="157">
        <f t="shared" si="5"/>
        <v>0</v>
      </c>
      <c r="Q30" s="38"/>
      <c r="R30" s="38"/>
      <c r="S30" s="38"/>
      <c r="T30" s="38"/>
      <c r="U30" s="157">
        <f t="shared" si="6"/>
        <v>0</v>
      </c>
      <c r="V30" s="38"/>
      <c r="W30" s="38"/>
      <c r="X30" s="38"/>
      <c r="Y30" s="157">
        <f t="shared" si="2"/>
        <v>0</v>
      </c>
      <c r="Z30" s="38"/>
      <c r="AA30" s="38"/>
      <c r="AB30" s="38"/>
      <c r="AC30" s="38"/>
      <c r="AD30" s="118">
        <f>SUM(E30:I30,(K30:O30,(Q30:T30,(V30:X30,(Z30:AC30)))))</f>
        <v>0</v>
      </c>
      <c r="AE30" s="119">
        <f t="shared" si="3"/>
        <v>0</v>
      </c>
      <c r="AF30" s="120">
        <f t="shared" si="4"/>
        <v>6</v>
      </c>
      <c r="AG30" s="121" t="str">
        <f t="shared" si="0"/>
        <v xml:space="preserve"> Très Faible : Elève à Surveiller de très près</v>
      </c>
    </row>
    <row r="31" spans="1:33" s="99" customFormat="1" ht="18.95" customHeight="1" x14ac:dyDescent="0.25">
      <c r="A31" s="96">
        <f>'Liste Nominative'!A32</f>
        <v>0</v>
      </c>
      <c r="B31" s="38">
        <f>'Liste Nominative'!B32</f>
        <v>0</v>
      </c>
      <c r="C31" s="38">
        <f>'Liste Nominative'!C32</f>
        <v>0</v>
      </c>
      <c r="D31" s="149">
        <f>'Liste Nominative'!H32</f>
        <v>0</v>
      </c>
      <c r="E31" s="38"/>
      <c r="F31" s="38"/>
      <c r="G31" s="38"/>
      <c r="H31" s="38"/>
      <c r="I31" s="171"/>
      <c r="J31" s="189">
        <f t="shared" si="1"/>
        <v>0</v>
      </c>
      <c r="K31" s="172"/>
      <c r="L31" s="38"/>
      <c r="M31" s="38"/>
      <c r="N31" s="38"/>
      <c r="O31" s="38"/>
      <c r="P31" s="157">
        <f t="shared" si="5"/>
        <v>0</v>
      </c>
      <c r="Q31" s="38"/>
      <c r="R31" s="38"/>
      <c r="S31" s="38"/>
      <c r="T31" s="38"/>
      <c r="U31" s="157">
        <f t="shared" si="6"/>
        <v>0</v>
      </c>
      <c r="V31" s="38"/>
      <c r="W31" s="38"/>
      <c r="X31" s="38"/>
      <c r="Y31" s="157">
        <f t="shared" si="2"/>
        <v>0</v>
      </c>
      <c r="Z31" s="38"/>
      <c r="AA31" s="38"/>
      <c r="AB31" s="38"/>
      <c r="AC31" s="38"/>
      <c r="AD31" s="118">
        <f>SUM(E31:I31,(K31:O31,(Q31:T31,(V31:X31,(Z31:AC31)))))</f>
        <v>0</v>
      </c>
      <c r="AE31" s="119">
        <f t="shared" si="3"/>
        <v>0</v>
      </c>
      <c r="AF31" s="120">
        <f t="shared" si="4"/>
        <v>6</v>
      </c>
      <c r="AG31" s="121" t="str">
        <f t="shared" si="0"/>
        <v xml:space="preserve"> Très Faible : Elève à Surveiller de très près</v>
      </c>
    </row>
    <row r="32" spans="1:33" s="99" customFormat="1" ht="18.95" customHeight="1" x14ac:dyDescent="0.25">
      <c r="A32" s="96">
        <f>'Liste Nominative'!A33</f>
        <v>0</v>
      </c>
      <c r="B32" s="38">
        <f>'Liste Nominative'!B33</f>
        <v>0</v>
      </c>
      <c r="C32" s="38">
        <f>'Liste Nominative'!C33</f>
        <v>0</v>
      </c>
      <c r="D32" s="149">
        <f>'Liste Nominative'!H33</f>
        <v>0</v>
      </c>
      <c r="E32" s="38"/>
      <c r="F32" s="38"/>
      <c r="G32" s="38"/>
      <c r="H32" s="38"/>
      <c r="I32" s="171"/>
      <c r="J32" s="189">
        <f t="shared" si="1"/>
        <v>0</v>
      </c>
      <c r="K32" s="172"/>
      <c r="L32" s="38"/>
      <c r="M32" s="38"/>
      <c r="N32" s="38"/>
      <c r="O32" s="38"/>
      <c r="P32" s="157">
        <f t="shared" si="5"/>
        <v>0</v>
      </c>
      <c r="Q32" s="38"/>
      <c r="R32" s="38"/>
      <c r="S32" s="38"/>
      <c r="T32" s="38"/>
      <c r="U32" s="157">
        <f t="shared" si="6"/>
        <v>0</v>
      </c>
      <c r="V32" s="38"/>
      <c r="W32" s="38"/>
      <c r="X32" s="38"/>
      <c r="Y32" s="157">
        <f t="shared" si="2"/>
        <v>0</v>
      </c>
      <c r="Z32" s="38"/>
      <c r="AA32" s="38"/>
      <c r="AB32" s="38"/>
      <c r="AC32" s="38"/>
      <c r="AD32" s="118">
        <f>SUM(E32:I32,(K32:O32,(Q32:T32,(V32:X32,(Z32:AC32)))))</f>
        <v>0</v>
      </c>
      <c r="AE32" s="119">
        <f t="shared" si="3"/>
        <v>0</v>
      </c>
      <c r="AF32" s="120">
        <f t="shared" si="4"/>
        <v>6</v>
      </c>
      <c r="AG32" s="121" t="str">
        <f t="shared" si="0"/>
        <v xml:space="preserve"> Très Faible : Elève à Surveiller de très près</v>
      </c>
    </row>
    <row r="33" spans="1:33" s="99" customFormat="1" ht="18.95" customHeight="1" x14ac:dyDescent="0.25">
      <c r="A33" s="96">
        <f>'Liste Nominative'!A34</f>
        <v>0</v>
      </c>
      <c r="B33" s="38">
        <f>'Liste Nominative'!B34</f>
        <v>0</v>
      </c>
      <c r="C33" s="38">
        <f>'Liste Nominative'!C34</f>
        <v>0</v>
      </c>
      <c r="D33" s="149">
        <f>'Liste Nominative'!H34</f>
        <v>0</v>
      </c>
      <c r="E33" s="38"/>
      <c r="F33" s="38"/>
      <c r="G33" s="38"/>
      <c r="H33" s="38"/>
      <c r="I33" s="171"/>
      <c r="J33" s="189">
        <f t="shared" si="1"/>
        <v>0</v>
      </c>
      <c r="K33" s="172"/>
      <c r="L33" s="38"/>
      <c r="M33" s="38"/>
      <c r="N33" s="38"/>
      <c r="O33" s="38"/>
      <c r="P33" s="157">
        <f t="shared" si="5"/>
        <v>0</v>
      </c>
      <c r="Q33" s="38"/>
      <c r="R33" s="38"/>
      <c r="S33" s="38"/>
      <c r="T33" s="38"/>
      <c r="U33" s="157">
        <f t="shared" si="6"/>
        <v>0</v>
      </c>
      <c r="V33" s="38"/>
      <c r="W33" s="38"/>
      <c r="X33" s="38"/>
      <c r="Y33" s="157">
        <f t="shared" si="2"/>
        <v>0</v>
      </c>
      <c r="Z33" s="38"/>
      <c r="AA33" s="38"/>
      <c r="AB33" s="38"/>
      <c r="AC33" s="38"/>
      <c r="AD33" s="118">
        <f>SUM(E33:I33,(K33:O33,(Q33:T33,(V33:X33,(Z33:AC33)))))</f>
        <v>0</v>
      </c>
      <c r="AE33" s="119">
        <f t="shared" si="3"/>
        <v>0</v>
      </c>
      <c r="AF33" s="120">
        <f t="shared" si="4"/>
        <v>6</v>
      </c>
      <c r="AG33" s="121" t="str">
        <f t="shared" si="0"/>
        <v xml:space="preserve"> Très Faible : Elève à Surveiller de très près</v>
      </c>
    </row>
    <row r="34" spans="1:33" s="99" customFormat="1" ht="18.95" customHeight="1" x14ac:dyDescent="0.25">
      <c r="A34" s="96">
        <f>'Liste Nominative'!A35</f>
        <v>0</v>
      </c>
      <c r="B34" s="38">
        <f>'Liste Nominative'!B35</f>
        <v>0</v>
      </c>
      <c r="C34" s="38">
        <f>'Liste Nominative'!C35</f>
        <v>0</v>
      </c>
      <c r="D34" s="149">
        <f>'Liste Nominative'!H35</f>
        <v>0</v>
      </c>
      <c r="E34" s="38"/>
      <c r="F34" s="38"/>
      <c r="G34" s="38"/>
      <c r="H34" s="38"/>
      <c r="I34" s="171"/>
      <c r="J34" s="189">
        <f t="shared" si="1"/>
        <v>0</v>
      </c>
      <c r="K34" s="172"/>
      <c r="L34" s="38"/>
      <c r="M34" s="38"/>
      <c r="N34" s="38"/>
      <c r="O34" s="38"/>
      <c r="P34" s="157">
        <f t="shared" si="5"/>
        <v>0</v>
      </c>
      <c r="Q34" s="38"/>
      <c r="R34" s="38"/>
      <c r="S34" s="38"/>
      <c r="T34" s="38"/>
      <c r="U34" s="157">
        <f t="shared" si="6"/>
        <v>0</v>
      </c>
      <c r="V34" s="38"/>
      <c r="W34" s="38"/>
      <c r="X34" s="38"/>
      <c r="Y34" s="157">
        <f t="shared" si="2"/>
        <v>0</v>
      </c>
      <c r="Z34" s="38"/>
      <c r="AA34" s="38"/>
      <c r="AB34" s="38"/>
      <c r="AC34" s="38"/>
      <c r="AD34" s="118">
        <f>SUM(E34:I34,(K34:O34,(Q34:T34,(V34:X34,(Z34:AC34)))))</f>
        <v>0</v>
      </c>
      <c r="AE34" s="119">
        <f t="shared" si="3"/>
        <v>0</v>
      </c>
      <c r="AF34" s="120">
        <f t="shared" si="4"/>
        <v>6</v>
      </c>
      <c r="AG34" s="121" t="str">
        <f t="shared" si="0"/>
        <v xml:space="preserve"> Très Faible : Elève à Surveiller de très près</v>
      </c>
    </row>
    <row r="35" spans="1:33" s="99" customFormat="1" ht="18.95" customHeight="1" x14ac:dyDescent="0.25">
      <c r="A35" s="96">
        <f>'Liste Nominative'!A36</f>
        <v>0</v>
      </c>
      <c r="B35" s="38">
        <f>'Liste Nominative'!B36</f>
        <v>0</v>
      </c>
      <c r="C35" s="38">
        <f>'Liste Nominative'!C36</f>
        <v>0</v>
      </c>
      <c r="D35" s="149">
        <f>'Liste Nominative'!H36</f>
        <v>0</v>
      </c>
      <c r="E35" s="38"/>
      <c r="F35" s="38"/>
      <c r="G35" s="38"/>
      <c r="H35" s="38"/>
      <c r="I35" s="171"/>
      <c r="J35" s="189">
        <f t="shared" si="1"/>
        <v>0</v>
      </c>
      <c r="K35" s="172"/>
      <c r="L35" s="38"/>
      <c r="M35" s="38"/>
      <c r="N35" s="38"/>
      <c r="O35" s="38"/>
      <c r="P35" s="157">
        <f t="shared" si="5"/>
        <v>0</v>
      </c>
      <c r="Q35" s="38"/>
      <c r="R35" s="38"/>
      <c r="S35" s="38"/>
      <c r="T35" s="38"/>
      <c r="U35" s="157">
        <f t="shared" si="6"/>
        <v>0</v>
      </c>
      <c r="V35" s="38"/>
      <c r="W35" s="38"/>
      <c r="X35" s="38"/>
      <c r="Y35" s="157">
        <f t="shared" si="2"/>
        <v>0</v>
      </c>
      <c r="Z35" s="38"/>
      <c r="AA35" s="38"/>
      <c r="AB35" s="38"/>
      <c r="AC35" s="38"/>
      <c r="AD35" s="118">
        <f>SUM(E35:I35,(K35:O35,(Q35:T35,(V35:X35,(Z35:AC35)))))</f>
        <v>0</v>
      </c>
      <c r="AE35" s="119">
        <f t="shared" si="3"/>
        <v>0</v>
      </c>
      <c r="AF35" s="120">
        <f t="shared" si="4"/>
        <v>6</v>
      </c>
      <c r="AG35" s="121" t="str">
        <f t="shared" si="0"/>
        <v xml:space="preserve"> Très Faible : Elève à Surveiller de très près</v>
      </c>
    </row>
    <row r="36" spans="1:33" s="99" customFormat="1" ht="18.95" customHeight="1" x14ac:dyDescent="0.25">
      <c r="A36" s="96">
        <f>'Liste Nominative'!A37</f>
        <v>0</v>
      </c>
      <c r="B36" s="38">
        <f>'Liste Nominative'!B37</f>
        <v>0</v>
      </c>
      <c r="C36" s="38">
        <f>'Liste Nominative'!C37</f>
        <v>0</v>
      </c>
      <c r="D36" s="149">
        <f>'Liste Nominative'!H37</f>
        <v>0</v>
      </c>
      <c r="E36" s="38"/>
      <c r="F36" s="38"/>
      <c r="G36" s="38"/>
      <c r="H36" s="38"/>
      <c r="I36" s="171"/>
      <c r="J36" s="189">
        <f t="shared" si="1"/>
        <v>0</v>
      </c>
      <c r="K36" s="172"/>
      <c r="L36" s="38"/>
      <c r="M36" s="38"/>
      <c r="N36" s="38"/>
      <c r="O36" s="38"/>
      <c r="P36" s="157">
        <f t="shared" si="5"/>
        <v>0</v>
      </c>
      <c r="Q36" s="38"/>
      <c r="R36" s="38"/>
      <c r="S36" s="38"/>
      <c r="T36" s="38"/>
      <c r="U36" s="157">
        <f t="shared" si="6"/>
        <v>0</v>
      </c>
      <c r="V36" s="38"/>
      <c r="W36" s="38"/>
      <c r="X36" s="38"/>
      <c r="Y36" s="157">
        <f t="shared" si="2"/>
        <v>0</v>
      </c>
      <c r="Z36" s="38"/>
      <c r="AA36" s="38"/>
      <c r="AB36" s="38"/>
      <c r="AC36" s="38"/>
      <c r="AD36" s="118">
        <f>SUM(E36:I36,(K36:O36,(Q36:T36,(V36:X36,(Z36:AC36)))))</f>
        <v>0</v>
      </c>
      <c r="AE36" s="119">
        <f t="shared" si="3"/>
        <v>0</v>
      </c>
      <c r="AF36" s="120">
        <f t="shared" si="4"/>
        <v>6</v>
      </c>
      <c r="AG36" s="121" t="str">
        <f t="shared" si="0"/>
        <v xml:space="preserve"> Très Faible : Elève à Surveiller de très près</v>
      </c>
    </row>
    <row r="37" spans="1:33" s="99" customFormat="1" ht="18.95" customHeight="1" x14ac:dyDescent="0.25">
      <c r="A37" s="96">
        <f>'Liste Nominative'!A38</f>
        <v>0</v>
      </c>
      <c r="B37" s="38">
        <f>'Liste Nominative'!B38</f>
        <v>0</v>
      </c>
      <c r="C37" s="38">
        <f>'Liste Nominative'!C38</f>
        <v>0</v>
      </c>
      <c r="D37" s="149">
        <f>'Liste Nominative'!H38</f>
        <v>0</v>
      </c>
      <c r="E37" s="38"/>
      <c r="F37" s="38"/>
      <c r="G37" s="38"/>
      <c r="H37" s="38"/>
      <c r="I37" s="171"/>
      <c r="J37" s="189">
        <f t="shared" si="1"/>
        <v>0</v>
      </c>
      <c r="K37" s="172"/>
      <c r="L37" s="38"/>
      <c r="M37" s="38"/>
      <c r="N37" s="38"/>
      <c r="O37" s="38"/>
      <c r="P37" s="157">
        <f t="shared" si="5"/>
        <v>0</v>
      </c>
      <c r="Q37" s="38"/>
      <c r="R37" s="38"/>
      <c r="S37" s="38"/>
      <c r="T37" s="38"/>
      <c r="U37" s="157">
        <f t="shared" si="6"/>
        <v>0</v>
      </c>
      <c r="V37" s="38"/>
      <c r="W37" s="38"/>
      <c r="X37" s="38"/>
      <c r="Y37" s="157">
        <f t="shared" si="2"/>
        <v>0</v>
      </c>
      <c r="Z37" s="38"/>
      <c r="AA37" s="38"/>
      <c r="AB37" s="38"/>
      <c r="AC37" s="38"/>
      <c r="AD37" s="118">
        <f>SUM(E37:I37,(K37:O37,(Q37:T37,(V37:X37,(Z37:AC37)))))</f>
        <v>0</v>
      </c>
      <c r="AE37" s="119">
        <f t="shared" si="3"/>
        <v>0</v>
      </c>
      <c r="AF37" s="120">
        <f t="shared" si="4"/>
        <v>6</v>
      </c>
      <c r="AG37" s="121" t="str">
        <f t="shared" si="0"/>
        <v xml:space="preserve"> Très Faible : Elève à Surveiller de très près</v>
      </c>
    </row>
    <row r="38" spans="1:33" s="99" customFormat="1" ht="18.95" customHeight="1" x14ac:dyDescent="0.25">
      <c r="A38" s="96">
        <f>'Liste Nominative'!A39</f>
        <v>0</v>
      </c>
      <c r="B38" s="38">
        <f>'Liste Nominative'!B39</f>
        <v>0</v>
      </c>
      <c r="C38" s="38">
        <f>'Liste Nominative'!C39</f>
        <v>0</v>
      </c>
      <c r="D38" s="149">
        <f>'Liste Nominative'!H39</f>
        <v>0</v>
      </c>
      <c r="E38" s="38"/>
      <c r="F38" s="38"/>
      <c r="G38" s="38"/>
      <c r="H38" s="38"/>
      <c r="I38" s="171"/>
      <c r="J38" s="189">
        <f t="shared" si="1"/>
        <v>0</v>
      </c>
      <c r="K38" s="172"/>
      <c r="L38" s="38"/>
      <c r="M38" s="38"/>
      <c r="N38" s="38"/>
      <c r="O38" s="38"/>
      <c r="P38" s="157">
        <f t="shared" si="5"/>
        <v>0</v>
      </c>
      <c r="Q38" s="38"/>
      <c r="R38" s="38"/>
      <c r="S38" s="38"/>
      <c r="T38" s="38"/>
      <c r="U38" s="157">
        <f t="shared" si="6"/>
        <v>0</v>
      </c>
      <c r="V38" s="38"/>
      <c r="W38" s="38"/>
      <c r="X38" s="38"/>
      <c r="Y38" s="157">
        <f t="shared" si="2"/>
        <v>0</v>
      </c>
      <c r="Z38" s="38"/>
      <c r="AA38" s="38"/>
      <c r="AB38" s="38"/>
      <c r="AC38" s="38"/>
      <c r="AD38" s="118">
        <f>SUM(E38:I38,(K38:O38,(Q38:T38,(V38:X38,(Z38:AC38)))))</f>
        <v>0</v>
      </c>
      <c r="AE38" s="119">
        <f t="shared" si="3"/>
        <v>0</v>
      </c>
      <c r="AF38" s="120">
        <f t="shared" si="4"/>
        <v>6</v>
      </c>
      <c r="AG38" s="121" t="str">
        <f t="shared" si="0"/>
        <v xml:space="preserve"> Très Faible : Elève à Surveiller de très près</v>
      </c>
    </row>
    <row r="39" spans="1:33" s="99" customFormat="1" ht="18.95" customHeight="1" x14ac:dyDescent="0.25">
      <c r="A39" s="96">
        <f>'Liste Nominative'!A40</f>
        <v>0</v>
      </c>
      <c r="B39" s="38">
        <f>'Liste Nominative'!B40</f>
        <v>0</v>
      </c>
      <c r="C39" s="38">
        <f>'Liste Nominative'!C40</f>
        <v>0</v>
      </c>
      <c r="D39" s="149">
        <f>'Liste Nominative'!H40</f>
        <v>0</v>
      </c>
      <c r="E39" s="38"/>
      <c r="F39" s="38"/>
      <c r="G39" s="38"/>
      <c r="H39" s="38"/>
      <c r="I39" s="171"/>
      <c r="J39" s="189">
        <f t="shared" si="1"/>
        <v>0</v>
      </c>
      <c r="K39" s="172"/>
      <c r="L39" s="38"/>
      <c r="M39" s="38"/>
      <c r="N39" s="38"/>
      <c r="O39" s="38"/>
      <c r="P39" s="157">
        <f t="shared" si="5"/>
        <v>0</v>
      </c>
      <c r="Q39" s="38"/>
      <c r="R39" s="38"/>
      <c r="S39" s="38"/>
      <c r="T39" s="38"/>
      <c r="U39" s="157">
        <f t="shared" si="6"/>
        <v>0</v>
      </c>
      <c r="V39" s="38"/>
      <c r="W39" s="38"/>
      <c r="X39" s="38"/>
      <c r="Y39" s="157">
        <f t="shared" si="2"/>
        <v>0</v>
      </c>
      <c r="Z39" s="38"/>
      <c r="AA39" s="38"/>
      <c r="AB39" s="38"/>
      <c r="AC39" s="38"/>
      <c r="AD39" s="118">
        <f>SUM(E39:I39,(K39:O39,(Q39:T39,(V39:X39,(Z39:AC39)))))</f>
        <v>0</v>
      </c>
      <c r="AE39" s="119">
        <f t="shared" si="3"/>
        <v>0</v>
      </c>
      <c r="AF39" s="120">
        <f t="shared" si="4"/>
        <v>6</v>
      </c>
      <c r="AG39" s="121" t="str">
        <f t="shared" si="0"/>
        <v xml:space="preserve"> Très Faible : Elève à Surveiller de très près</v>
      </c>
    </row>
    <row r="40" spans="1:33" s="99" customFormat="1" ht="18.95" customHeight="1" x14ac:dyDescent="0.25">
      <c r="A40" s="96">
        <f>'Liste Nominative'!A41</f>
        <v>0</v>
      </c>
      <c r="B40" s="38">
        <f>'Liste Nominative'!B41</f>
        <v>0</v>
      </c>
      <c r="C40" s="38">
        <f>'Liste Nominative'!C41</f>
        <v>0</v>
      </c>
      <c r="D40" s="149">
        <f>'Liste Nominative'!H41</f>
        <v>0</v>
      </c>
      <c r="E40" s="38"/>
      <c r="F40" s="38"/>
      <c r="G40" s="38"/>
      <c r="H40" s="38"/>
      <c r="I40" s="171"/>
      <c r="J40" s="189">
        <f t="shared" si="1"/>
        <v>0</v>
      </c>
      <c r="K40" s="172"/>
      <c r="L40" s="38"/>
      <c r="M40" s="38"/>
      <c r="N40" s="38"/>
      <c r="O40" s="38"/>
      <c r="P40" s="157">
        <f t="shared" si="5"/>
        <v>0</v>
      </c>
      <c r="Q40" s="38"/>
      <c r="R40" s="38"/>
      <c r="S40" s="38"/>
      <c r="T40" s="38"/>
      <c r="U40" s="157">
        <f t="shared" si="6"/>
        <v>0</v>
      </c>
      <c r="V40" s="38"/>
      <c r="W40" s="38"/>
      <c r="X40" s="38"/>
      <c r="Y40" s="157">
        <f t="shared" si="2"/>
        <v>0</v>
      </c>
      <c r="Z40" s="38"/>
      <c r="AA40" s="38"/>
      <c r="AB40" s="38"/>
      <c r="AC40" s="38"/>
      <c r="AD40" s="118">
        <f>SUM(E40:I40,(K40:O40,(Q40:T40,(V40:X40,(Z40:AC40)))))</f>
        <v>0</v>
      </c>
      <c r="AE40" s="119">
        <f t="shared" si="3"/>
        <v>0</v>
      </c>
      <c r="AF40" s="120">
        <f t="shared" si="4"/>
        <v>6</v>
      </c>
      <c r="AG40" s="121" t="str">
        <f t="shared" si="0"/>
        <v xml:space="preserve"> Très Faible : Elève à Surveiller de très près</v>
      </c>
    </row>
    <row r="41" spans="1:33" s="99" customFormat="1" ht="18.95" customHeight="1" x14ac:dyDescent="0.25">
      <c r="A41" s="96">
        <f>'Liste Nominative'!A42</f>
        <v>0</v>
      </c>
      <c r="B41" s="38">
        <f>'Liste Nominative'!B42</f>
        <v>0</v>
      </c>
      <c r="C41" s="38">
        <f>'Liste Nominative'!C42</f>
        <v>0</v>
      </c>
      <c r="D41" s="149">
        <f>'Liste Nominative'!H42</f>
        <v>0</v>
      </c>
      <c r="E41" s="38"/>
      <c r="F41" s="38"/>
      <c r="G41" s="38"/>
      <c r="H41" s="38"/>
      <c r="I41" s="171"/>
      <c r="J41" s="189">
        <f t="shared" si="1"/>
        <v>0</v>
      </c>
      <c r="K41" s="172"/>
      <c r="L41" s="38"/>
      <c r="M41" s="38"/>
      <c r="N41" s="38"/>
      <c r="O41" s="38"/>
      <c r="P41" s="157">
        <f t="shared" si="5"/>
        <v>0</v>
      </c>
      <c r="Q41" s="38"/>
      <c r="R41" s="38"/>
      <c r="S41" s="38"/>
      <c r="T41" s="38"/>
      <c r="U41" s="157">
        <f t="shared" si="6"/>
        <v>0</v>
      </c>
      <c r="V41" s="38"/>
      <c r="W41" s="38"/>
      <c r="X41" s="38"/>
      <c r="Y41" s="157">
        <f t="shared" si="2"/>
        <v>0</v>
      </c>
      <c r="Z41" s="38"/>
      <c r="AA41" s="38"/>
      <c r="AB41" s="38"/>
      <c r="AC41" s="38"/>
      <c r="AD41" s="118">
        <f>SUM(E41:I41,(K41:O41,(Q41:T41,(V41:X41,(Z41:AC41)))))</f>
        <v>0</v>
      </c>
      <c r="AE41" s="119">
        <f t="shared" si="3"/>
        <v>0</v>
      </c>
      <c r="AF41" s="120">
        <f t="shared" si="4"/>
        <v>6</v>
      </c>
      <c r="AG41" s="121" t="str">
        <f t="shared" si="0"/>
        <v xml:space="preserve"> Très Faible : Elève à Surveiller de très près</v>
      </c>
    </row>
    <row r="42" spans="1:33" s="99" customFormat="1" ht="18.95" customHeight="1" x14ac:dyDescent="0.25">
      <c r="A42" s="96">
        <f>'Liste Nominative'!A43</f>
        <v>0</v>
      </c>
      <c r="B42" s="38">
        <f>'Liste Nominative'!B43</f>
        <v>0</v>
      </c>
      <c r="C42" s="38">
        <f>'Liste Nominative'!C43</f>
        <v>0</v>
      </c>
      <c r="D42" s="149">
        <f>'Liste Nominative'!H43</f>
        <v>0</v>
      </c>
      <c r="E42" s="38"/>
      <c r="F42" s="38"/>
      <c r="G42" s="38"/>
      <c r="H42" s="38"/>
      <c r="I42" s="171"/>
      <c r="J42" s="189">
        <f t="shared" si="1"/>
        <v>0</v>
      </c>
      <c r="K42" s="172"/>
      <c r="L42" s="38"/>
      <c r="M42" s="38"/>
      <c r="N42" s="38"/>
      <c r="O42" s="38"/>
      <c r="P42" s="157">
        <f t="shared" si="5"/>
        <v>0</v>
      </c>
      <c r="Q42" s="38"/>
      <c r="R42" s="38"/>
      <c r="S42" s="38"/>
      <c r="T42" s="38"/>
      <c r="U42" s="157">
        <f t="shared" si="6"/>
        <v>0</v>
      </c>
      <c r="V42" s="38"/>
      <c r="W42" s="38"/>
      <c r="X42" s="38"/>
      <c r="Y42" s="157">
        <f t="shared" si="2"/>
        <v>0</v>
      </c>
      <c r="Z42" s="38"/>
      <c r="AA42" s="38"/>
      <c r="AB42" s="38"/>
      <c r="AC42" s="38"/>
      <c r="AD42" s="118">
        <f>SUM(E42:I42,(K42:O42,(Q42:T42,(V42:X42,(Z42:AC42)))))</f>
        <v>0</v>
      </c>
      <c r="AE42" s="119">
        <f t="shared" si="3"/>
        <v>0</v>
      </c>
      <c r="AF42" s="120">
        <f t="shared" si="4"/>
        <v>6</v>
      </c>
      <c r="AG42" s="121" t="str">
        <f t="shared" si="0"/>
        <v xml:space="preserve"> Très Faible : Elève à Surveiller de très près</v>
      </c>
    </row>
    <row r="43" spans="1:33" s="99" customFormat="1" ht="18.95" customHeight="1" x14ac:dyDescent="0.25">
      <c r="A43" s="96">
        <f>'Liste Nominative'!A44</f>
        <v>0</v>
      </c>
      <c r="B43" s="38">
        <f>'Liste Nominative'!B44</f>
        <v>0</v>
      </c>
      <c r="C43" s="38">
        <f>'Liste Nominative'!C44</f>
        <v>0</v>
      </c>
      <c r="D43" s="149">
        <f>'Liste Nominative'!H44</f>
        <v>0</v>
      </c>
      <c r="E43" s="38"/>
      <c r="F43" s="38"/>
      <c r="G43" s="38"/>
      <c r="H43" s="38"/>
      <c r="I43" s="171"/>
      <c r="J43" s="189">
        <f t="shared" si="1"/>
        <v>0</v>
      </c>
      <c r="K43" s="172"/>
      <c r="L43" s="38"/>
      <c r="M43" s="38"/>
      <c r="N43" s="38"/>
      <c r="O43" s="38"/>
      <c r="P43" s="157">
        <f t="shared" si="5"/>
        <v>0</v>
      </c>
      <c r="Q43" s="38"/>
      <c r="R43" s="38"/>
      <c r="S43" s="38"/>
      <c r="T43" s="38"/>
      <c r="U43" s="157">
        <f t="shared" si="6"/>
        <v>0</v>
      </c>
      <c r="V43" s="38"/>
      <c r="W43" s="38"/>
      <c r="X43" s="38"/>
      <c r="Y43" s="157">
        <f t="shared" si="2"/>
        <v>0</v>
      </c>
      <c r="Z43" s="38"/>
      <c r="AA43" s="38"/>
      <c r="AB43" s="38"/>
      <c r="AC43" s="38"/>
      <c r="AD43" s="118">
        <f>SUM(E43:I43,(K43:O43,(Q43:T43,(V43:X43,(Z43:AC43)))))</f>
        <v>0</v>
      </c>
      <c r="AE43" s="119">
        <f t="shared" si="3"/>
        <v>0</v>
      </c>
      <c r="AF43" s="120">
        <f t="shared" si="4"/>
        <v>6</v>
      </c>
      <c r="AG43" s="121" t="str">
        <f t="shared" si="0"/>
        <v xml:space="preserve"> Très Faible : Elève à Surveiller de très près</v>
      </c>
    </row>
    <row r="44" spans="1:33" s="99" customFormat="1" ht="18.95" customHeight="1" x14ac:dyDescent="0.25">
      <c r="A44" s="96">
        <f>'Liste Nominative'!A45</f>
        <v>0</v>
      </c>
      <c r="B44" s="38">
        <f>'Liste Nominative'!B45</f>
        <v>0</v>
      </c>
      <c r="C44" s="38">
        <f>'Liste Nominative'!C45</f>
        <v>0</v>
      </c>
      <c r="D44" s="149">
        <f>'Liste Nominative'!H45</f>
        <v>0</v>
      </c>
      <c r="E44" s="38"/>
      <c r="F44" s="38"/>
      <c r="G44" s="38"/>
      <c r="H44" s="38"/>
      <c r="I44" s="171"/>
      <c r="J44" s="189">
        <f t="shared" si="1"/>
        <v>0</v>
      </c>
      <c r="K44" s="172"/>
      <c r="L44" s="38"/>
      <c r="M44" s="38"/>
      <c r="N44" s="38"/>
      <c r="O44" s="38"/>
      <c r="P44" s="157">
        <f t="shared" si="5"/>
        <v>0</v>
      </c>
      <c r="Q44" s="38"/>
      <c r="R44" s="38"/>
      <c r="S44" s="38"/>
      <c r="T44" s="38"/>
      <c r="U44" s="157">
        <f t="shared" si="6"/>
        <v>0</v>
      </c>
      <c r="V44" s="38"/>
      <c r="W44" s="38"/>
      <c r="X44" s="38"/>
      <c r="Y44" s="157">
        <f t="shared" si="2"/>
        <v>0</v>
      </c>
      <c r="Z44" s="38"/>
      <c r="AA44" s="38"/>
      <c r="AB44" s="38"/>
      <c r="AC44" s="38"/>
      <c r="AD44" s="118">
        <f>SUM(E44:I44,(K44:O44,(Q44:T44,(V44:X44,(Z44:AC44)))))</f>
        <v>0</v>
      </c>
      <c r="AE44" s="119">
        <f t="shared" si="3"/>
        <v>0</v>
      </c>
      <c r="AF44" s="120">
        <f t="shared" si="4"/>
        <v>6</v>
      </c>
      <c r="AG44" s="121" t="str">
        <f t="shared" si="0"/>
        <v xml:space="preserve"> Très Faible : Elève à Surveiller de très près</v>
      </c>
    </row>
    <row r="45" spans="1:33" s="99" customFormat="1" ht="18.95" customHeight="1" x14ac:dyDescent="0.25">
      <c r="A45" s="96">
        <f>'Liste Nominative'!A46</f>
        <v>0</v>
      </c>
      <c r="B45" s="38">
        <f>'Liste Nominative'!B46</f>
        <v>0</v>
      </c>
      <c r="C45" s="38">
        <f>'Liste Nominative'!C46</f>
        <v>0</v>
      </c>
      <c r="D45" s="149">
        <f>'Liste Nominative'!H46</f>
        <v>0</v>
      </c>
      <c r="E45" s="38"/>
      <c r="F45" s="38"/>
      <c r="G45" s="38"/>
      <c r="H45" s="38"/>
      <c r="I45" s="171"/>
      <c r="J45" s="189">
        <f t="shared" si="1"/>
        <v>0</v>
      </c>
      <c r="K45" s="172"/>
      <c r="L45" s="38"/>
      <c r="M45" s="38"/>
      <c r="N45" s="38"/>
      <c r="O45" s="38"/>
      <c r="P45" s="157">
        <f t="shared" si="5"/>
        <v>0</v>
      </c>
      <c r="Q45" s="38"/>
      <c r="R45" s="38"/>
      <c r="S45" s="38"/>
      <c r="T45" s="38"/>
      <c r="U45" s="157">
        <f t="shared" si="6"/>
        <v>0</v>
      </c>
      <c r="V45" s="38"/>
      <c r="W45" s="38"/>
      <c r="X45" s="38"/>
      <c r="Y45" s="157">
        <f t="shared" si="2"/>
        <v>0</v>
      </c>
      <c r="Z45" s="38"/>
      <c r="AA45" s="38"/>
      <c r="AB45" s="38"/>
      <c r="AC45" s="38"/>
      <c r="AD45" s="118">
        <f>SUM(E45:I45,(K45:O45,(Q45:T45,(V45:X45,(Z45:AC45)))))</f>
        <v>0</v>
      </c>
      <c r="AE45" s="119">
        <f t="shared" si="3"/>
        <v>0</v>
      </c>
      <c r="AF45" s="120">
        <f t="shared" si="4"/>
        <v>6</v>
      </c>
      <c r="AG45" s="121" t="str">
        <f t="shared" si="0"/>
        <v xml:space="preserve"> Très Faible : Elève à Surveiller de très près</v>
      </c>
    </row>
    <row r="46" spans="1:33" s="99" customFormat="1" ht="18.95" customHeight="1" x14ac:dyDescent="0.25">
      <c r="A46" s="96">
        <f>'Liste Nominative'!A47</f>
        <v>0</v>
      </c>
      <c r="B46" s="38">
        <f>'Liste Nominative'!B47</f>
        <v>0</v>
      </c>
      <c r="C46" s="38">
        <f>'Liste Nominative'!C47</f>
        <v>0</v>
      </c>
      <c r="D46" s="149">
        <f>'Liste Nominative'!H47</f>
        <v>0</v>
      </c>
      <c r="E46" s="38"/>
      <c r="F46" s="38"/>
      <c r="G46" s="38"/>
      <c r="H46" s="38"/>
      <c r="I46" s="171"/>
      <c r="J46" s="189">
        <f t="shared" si="1"/>
        <v>0</v>
      </c>
      <c r="K46" s="172"/>
      <c r="L46" s="38"/>
      <c r="M46" s="38"/>
      <c r="N46" s="38"/>
      <c r="O46" s="38"/>
      <c r="P46" s="157">
        <f t="shared" si="5"/>
        <v>0</v>
      </c>
      <c r="Q46" s="38"/>
      <c r="R46" s="38"/>
      <c r="S46" s="38"/>
      <c r="T46" s="38"/>
      <c r="U46" s="157">
        <f t="shared" si="6"/>
        <v>0</v>
      </c>
      <c r="V46" s="38"/>
      <c r="W46" s="38"/>
      <c r="X46" s="38"/>
      <c r="Y46" s="157">
        <f t="shared" si="2"/>
        <v>0</v>
      </c>
      <c r="Z46" s="38"/>
      <c r="AA46" s="38"/>
      <c r="AB46" s="38"/>
      <c r="AC46" s="38"/>
      <c r="AD46" s="118">
        <f>SUM(E46:I46,(K46:O46,(Q46:T46,(V46:X46,(Z46:AC46)))))</f>
        <v>0</v>
      </c>
      <c r="AE46" s="119">
        <f t="shared" si="3"/>
        <v>0</v>
      </c>
      <c r="AF46" s="120">
        <f t="shared" si="4"/>
        <v>6</v>
      </c>
      <c r="AG46" s="121" t="str">
        <f t="shared" si="0"/>
        <v xml:space="preserve"> Très Faible : Elève à Surveiller de très près</v>
      </c>
    </row>
    <row r="47" spans="1:33" s="99" customFormat="1" ht="18.95" customHeight="1" x14ac:dyDescent="0.25">
      <c r="A47" s="96">
        <f>'Liste Nominative'!A48</f>
        <v>0</v>
      </c>
      <c r="B47" s="38">
        <f>'Liste Nominative'!B48</f>
        <v>0</v>
      </c>
      <c r="C47" s="38">
        <f>'Liste Nominative'!C48</f>
        <v>0</v>
      </c>
      <c r="D47" s="149">
        <f>'Liste Nominative'!H48</f>
        <v>0</v>
      </c>
      <c r="E47" s="38"/>
      <c r="F47" s="38"/>
      <c r="G47" s="38"/>
      <c r="H47" s="38"/>
      <c r="I47" s="171"/>
      <c r="J47" s="189">
        <f t="shared" si="1"/>
        <v>0</v>
      </c>
      <c r="K47" s="172"/>
      <c r="L47" s="38"/>
      <c r="M47" s="38"/>
      <c r="N47" s="38"/>
      <c r="O47" s="38"/>
      <c r="P47" s="157">
        <f t="shared" si="5"/>
        <v>0</v>
      </c>
      <c r="Q47" s="38"/>
      <c r="R47" s="38"/>
      <c r="S47" s="38"/>
      <c r="T47" s="38"/>
      <c r="U47" s="157">
        <f t="shared" si="6"/>
        <v>0</v>
      </c>
      <c r="V47" s="38"/>
      <c r="W47" s="38"/>
      <c r="X47" s="38"/>
      <c r="Y47" s="157">
        <f t="shared" si="2"/>
        <v>0</v>
      </c>
      <c r="Z47" s="38"/>
      <c r="AA47" s="38"/>
      <c r="AB47" s="38"/>
      <c r="AC47" s="38"/>
      <c r="AD47" s="118">
        <f>SUM(E47:I47,(K47:O47,(Q47:T47,(V47:X47,(Z47:AC47)))))</f>
        <v>0</v>
      </c>
      <c r="AE47" s="119">
        <f t="shared" si="3"/>
        <v>0</v>
      </c>
      <c r="AF47" s="120">
        <f t="shared" si="4"/>
        <v>6</v>
      </c>
      <c r="AG47" s="121" t="str">
        <f t="shared" si="0"/>
        <v xml:space="preserve"> Très Faible : Elève à Surveiller de très près</v>
      </c>
    </row>
    <row r="48" spans="1:33" s="99" customFormat="1" ht="18.95" customHeight="1" x14ac:dyDescent="0.25">
      <c r="A48" s="96">
        <f>'Liste Nominative'!A49</f>
        <v>0</v>
      </c>
      <c r="B48" s="38">
        <f>'Liste Nominative'!B49</f>
        <v>0</v>
      </c>
      <c r="C48" s="38">
        <f>'Liste Nominative'!C49</f>
        <v>0</v>
      </c>
      <c r="D48" s="149">
        <f>'Liste Nominative'!H49</f>
        <v>0</v>
      </c>
      <c r="E48" s="38"/>
      <c r="F48" s="38"/>
      <c r="G48" s="38"/>
      <c r="H48" s="38"/>
      <c r="I48" s="171"/>
      <c r="J48" s="189">
        <f t="shared" si="1"/>
        <v>0</v>
      </c>
      <c r="K48" s="172"/>
      <c r="L48" s="38"/>
      <c r="M48" s="38"/>
      <c r="N48" s="38"/>
      <c r="O48" s="38"/>
      <c r="P48" s="157">
        <f t="shared" si="5"/>
        <v>0</v>
      </c>
      <c r="Q48" s="38"/>
      <c r="R48" s="38"/>
      <c r="S48" s="38"/>
      <c r="T48" s="38"/>
      <c r="U48" s="157">
        <f t="shared" si="6"/>
        <v>0</v>
      </c>
      <c r="V48" s="38"/>
      <c r="W48" s="38"/>
      <c r="X48" s="38"/>
      <c r="Y48" s="157">
        <f t="shared" si="2"/>
        <v>0</v>
      </c>
      <c r="Z48" s="38"/>
      <c r="AA48" s="38"/>
      <c r="AB48" s="38"/>
      <c r="AC48" s="38"/>
      <c r="AD48" s="118">
        <f>SUM(E48:I48,(K48:O48,(Q48:T48,(V48:X48,(Z48:AC48)))))</f>
        <v>0</v>
      </c>
      <c r="AE48" s="119">
        <f t="shared" si="3"/>
        <v>0</v>
      </c>
      <c r="AF48" s="120">
        <f t="shared" si="4"/>
        <v>6</v>
      </c>
      <c r="AG48" s="121" t="str">
        <f t="shared" si="0"/>
        <v xml:space="preserve"> Très Faible : Elève à Surveiller de très près</v>
      </c>
    </row>
    <row r="49" spans="1:33" s="99" customFormat="1" ht="18.95" customHeight="1" x14ac:dyDescent="0.25">
      <c r="A49" s="96">
        <f>'Liste Nominative'!A50</f>
        <v>0</v>
      </c>
      <c r="B49" s="38">
        <f>'Liste Nominative'!B50</f>
        <v>0</v>
      </c>
      <c r="C49" s="38">
        <f>'Liste Nominative'!C50</f>
        <v>0</v>
      </c>
      <c r="D49" s="149">
        <f>'Liste Nominative'!H50</f>
        <v>0</v>
      </c>
      <c r="E49" s="38"/>
      <c r="F49" s="38"/>
      <c r="G49" s="38"/>
      <c r="H49" s="38"/>
      <c r="I49" s="171"/>
      <c r="J49" s="189">
        <f t="shared" si="1"/>
        <v>0</v>
      </c>
      <c r="K49" s="172"/>
      <c r="L49" s="38"/>
      <c r="M49" s="38"/>
      <c r="N49" s="38"/>
      <c r="O49" s="38"/>
      <c r="P49" s="157">
        <f t="shared" si="5"/>
        <v>0</v>
      </c>
      <c r="Q49" s="38"/>
      <c r="R49" s="38"/>
      <c r="S49" s="38"/>
      <c r="T49" s="38"/>
      <c r="U49" s="157">
        <f t="shared" si="6"/>
        <v>0</v>
      </c>
      <c r="V49" s="38"/>
      <c r="W49" s="38"/>
      <c r="X49" s="38"/>
      <c r="Y49" s="157">
        <f t="shared" si="2"/>
        <v>0</v>
      </c>
      <c r="Z49" s="38"/>
      <c r="AA49" s="38"/>
      <c r="AB49" s="38"/>
      <c r="AC49" s="38"/>
      <c r="AD49" s="118">
        <f>SUM(E49:I49,(K49:O49,(Q49:T49,(V49:X49,(Z49:AC49)))))</f>
        <v>0</v>
      </c>
      <c r="AE49" s="119">
        <f t="shared" si="3"/>
        <v>0</v>
      </c>
      <c r="AF49" s="120">
        <f t="shared" si="4"/>
        <v>6</v>
      </c>
      <c r="AG49" s="121" t="str">
        <f t="shared" si="0"/>
        <v xml:space="preserve"> Très Faible : Elève à Surveiller de très près</v>
      </c>
    </row>
    <row r="50" spans="1:33" s="99" customFormat="1" ht="18.95" customHeight="1" x14ac:dyDescent="0.25">
      <c r="A50" s="96">
        <f>'Liste Nominative'!A51</f>
        <v>0</v>
      </c>
      <c r="B50" s="38">
        <f>'Liste Nominative'!B51</f>
        <v>0</v>
      </c>
      <c r="C50" s="38">
        <f>'Liste Nominative'!C51</f>
        <v>0</v>
      </c>
      <c r="D50" s="149">
        <f>'Liste Nominative'!H51</f>
        <v>0</v>
      </c>
      <c r="E50" s="38"/>
      <c r="F50" s="38"/>
      <c r="G50" s="38"/>
      <c r="H50" s="38"/>
      <c r="I50" s="171"/>
      <c r="J50" s="189">
        <f t="shared" si="1"/>
        <v>0</v>
      </c>
      <c r="K50" s="172"/>
      <c r="L50" s="38"/>
      <c r="M50" s="38"/>
      <c r="N50" s="38"/>
      <c r="O50" s="38"/>
      <c r="P50" s="157">
        <f t="shared" si="5"/>
        <v>0</v>
      </c>
      <c r="Q50" s="38"/>
      <c r="R50" s="38"/>
      <c r="S50" s="38"/>
      <c r="T50" s="38"/>
      <c r="U50" s="157">
        <f t="shared" si="6"/>
        <v>0</v>
      </c>
      <c r="V50" s="38"/>
      <c r="W50" s="38"/>
      <c r="X50" s="38"/>
      <c r="Y50" s="157">
        <f t="shared" si="2"/>
        <v>0</v>
      </c>
      <c r="Z50" s="38"/>
      <c r="AA50" s="38"/>
      <c r="AB50" s="38"/>
      <c r="AC50" s="38"/>
      <c r="AD50" s="118">
        <f>SUM(E50:I50,(K50:O50,(Q50:T50,(V50:X50,(Z50:AC50)))))</f>
        <v>0</v>
      </c>
      <c r="AE50" s="119">
        <f t="shared" si="3"/>
        <v>0</v>
      </c>
      <c r="AF50" s="120">
        <f t="shared" si="4"/>
        <v>6</v>
      </c>
      <c r="AG50" s="121" t="str">
        <f t="shared" si="0"/>
        <v xml:space="preserve"> Très Faible : Elève à Surveiller de très près</v>
      </c>
    </row>
    <row r="51" spans="1:33" s="99" customFormat="1" ht="18.95" customHeight="1" x14ac:dyDescent="0.25">
      <c r="A51" s="96">
        <f>'Liste Nominative'!A52</f>
        <v>0</v>
      </c>
      <c r="B51" s="38">
        <f>'Liste Nominative'!B52</f>
        <v>0</v>
      </c>
      <c r="C51" s="38">
        <f>'Liste Nominative'!C52</f>
        <v>0</v>
      </c>
      <c r="D51" s="149">
        <f>'Liste Nominative'!H52</f>
        <v>0</v>
      </c>
      <c r="E51" s="38"/>
      <c r="F51" s="38"/>
      <c r="G51" s="38"/>
      <c r="H51" s="38"/>
      <c r="I51" s="171"/>
      <c r="J51" s="189">
        <f t="shared" si="1"/>
        <v>0</v>
      </c>
      <c r="K51" s="172"/>
      <c r="L51" s="38"/>
      <c r="M51" s="38"/>
      <c r="N51" s="38"/>
      <c r="O51" s="38"/>
      <c r="P51" s="157">
        <f t="shared" si="5"/>
        <v>0</v>
      </c>
      <c r="Q51" s="38"/>
      <c r="R51" s="38"/>
      <c r="S51" s="38"/>
      <c r="T51" s="38"/>
      <c r="U51" s="157">
        <f t="shared" si="6"/>
        <v>0</v>
      </c>
      <c r="V51" s="38"/>
      <c r="W51" s="38"/>
      <c r="X51" s="38"/>
      <c r="Y51" s="157">
        <f t="shared" si="2"/>
        <v>0</v>
      </c>
      <c r="Z51" s="38"/>
      <c r="AA51" s="38"/>
      <c r="AB51" s="38"/>
      <c r="AC51" s="38"/>
      <c r="AD51" s="118">
        <f>SUM(E51:I51,(K51:O51,(Q51:T51,(V51:X51,(Z51:AC51)))))</f>
        <v>0</v>
      </c>
      <c r="AE51" s="119">
        <f t="shared" si="3"/>
        <v>0</v>
      </c>
      <c r="AF51" s="120">
        <f t="shared" si="4"/>
        <v>6</v>
      </c>
      <c r="AG51" s="121" t="str">
        <f t="shared" si="0"/>
        <v xml:space="preserve"> Très Faible : Elève à Surveiller de très près</v>
      </c>
    </row>
    <row r="52" spans="1:33" s="99" customFormat="1" ht="18.95" customHeight="1" x14ac:dyDescent="0.25">
      <c r="A52" s="96">
        <f>'Liste Nominative'!A53</f>
        <v>0</v>
      </c>
      <c r="B52" s="38">
        <f>'Liste Nominative'!B53</f>
        <v>0</v>
      </c>
      <c r="C52" s="38">
        <f>'Liste Nominative'!C53</f>
        <v>0</v>
      </c>
      <c r="D52" s="149">
        <f>'Liste Nominative'!H53</f>
        <v>0</v>
      </c>
      <c r="E52" s="38"/>
      <c r="F52" s="38"/>
      <c r="G52" s="38"/>
      <c r="H52" s="38"/>
      <c r="I52" s="171"/>
      <c r="J52" s="189">
        <f t="shared" si="1"/>
        <v>0</v>
      </c>
      <c r="K52" s="172"/>
      <c r="L52" s="38"/>
      <c r="M52" s="38"/>
      <c r="N52" s="38"/>
      <c r="O52" s="38"/>
      <c r="P52" s="157">
        <f t="shared" si="5"/>
        <v>0</v>
      </c>
      <c r="Q52" s="38"/>
      <c r="R52" s="38"/>
      <c r="S52" s="38"/>
      <c r="T52" s="38"/>
      <c r="U52" s="157">
        <f t="shared" si="6"/>
        <v>0</v>
      </c>
      <c r="V52" s="38"/>
      <c r="W52" s="38"/>
      <c r="X52" s="38"/>
      <c r="Y52" s="157">
        <f t="shared" si="2"/>
        <v>0</v>
      </c>
      <c r="Z52" s="38"/>
      <c r="AA52" s="38"/>
      <c r="AB52" s="38"/>
      <c r="AC52" s="38"/>
      <c r="AD52" s="118">
        <f>SUM(E52:I52,(K52:O52,(Q52:T52,(V52:X52,(Z52:AC52)))))</f>
        <v>0</v>
      </c>
      <c r="AE52" s="119">
        <f t="shared" si="3"/>
        <v>0</v>
      </c>
      <c r="AF52" s="120">
        <f t="shared" si="4"/>
        <v>6</v>
      </c>
      <c r="AG52" s="121" t="str">
        <f t="shared" si="0"/>
        <v xml:space="preserve"> Très Faible : Elève à Surveiller de très près</v>
      </c>
    </row>
    <row r="53" spans="1:33" s="99" customFormat="1" ht="18.95" customHeight="1" x14ac:dyDescent="0.25">
      <c r="A53" s="96">
        <f>'Liste Nominative'!A54</f>
        <v>0</v>
      </c>
      <c r="B53" s="38">
        <f>'Liste Nominative'!B54</f>
        <v>0</v>
      </c>
      <c r="C53" s="38">
        <f>'Liste Nominative'!C54</f>
        <v>0</v>
      </c>
      <c r="D53" s="149">
        <f>'Liste Nominative'!H54</f>
        <v>0</v>
      </c>
      <c r="E53" s="38"/>
      <c r="F53" s="38"/>
      <c r="G53" s="38"/>
      <c r="H53" s="38"/>
      <c r="I53" s="171"/>
      <c r="J53" s="189">
        <f t="shared" si="1"/>
        <v>0</v>
      </c>
      <c r="K53" s="172"/>
      <c r="L53" s="38"/>
      <c r="M53" s="38"/>
      <c r="N53" s="38"/>
      <c r="O53" s="38"/>
      <c r="P53" s="157">
        <f t="shared" si="5"/>
        <v>0</v>
      </c>
      <c r="Q53" s="38"/>
      <c r="R53" s="38"/>
      <c r="S53" s="38"/>
      <c r="T53" s="38"/>
      <c r="U53" s="157">
        <f t="shared" si="6"/>
        <v>0</v>
      </c>
      <c r="V53" s="38"/>
      <c r="W53" s="38"/>
      <c r="X53" s="38"/>
      <c r="Y53" s="157">
        <f t="shared" si="2"/>
        <v>0</v>
      </c>
      <c r="Z53" s="38"/>
      <c r="AA53" s="38"/>
      <c r="AB53" s="38"/>
      <c r="AC53" s="38"/>
      <c r="AD53" s="118">
        <f>SUM(E53:I53,(K53:O53,(Q53:T53,(V53:X53,(Z53:AC53)))))</f>
        <v>0</v>
      </c>
      <c r="AE53" s="119">
        <f t="shared" si="3"/>
        <v>0</v>
      </c>
      <c r="AF53" s="120">
        <f t="shared" si="4"/>
        <v>6</v>
      </c>
      <c r="AG53" s="121" t="str">
        <f t="shared" si="0"/>
        <v xml:space="preserve"> Très Faible : Elève à Surveiller de très près</v>
      </c>
    </row>
    <row r="54" spans="1:33" s="99" customFormat="1" ht="18.95" customHeight="1" x14ac:dyDescent="0.25">
      <c r="A54" s="96">
        <f>'Liste Nominative'!A55</f>
        <v>0</v>
      </c>
      <c r="B54" s="38">
        <f>'Liste Nominative'!B55</f>
        <v>0</v>
      </c>
      <c r="C54" s="38">
        <f>'Liste Nominative'!C55</f>
        <v>0</v>
      </c>
      <c r="D54" s="149">
        <f>'Liste Nominative'!H55</f>
        <v>0</v>
      </c>
      <c r="E54" s="38"/>
      <c r="F54" s="38"/>
      <c r="G54" s="38"/>
      <c r="H54" s="38"/>
      <c r="I54" s="171"/>
      <c r="J54" s="189">
        <f t="shared" si="1"/>
        <v>0</v>
      </c>
      <c r="K54" s="172"/>
      <c r="L54" s="38"/>
      <c r="M54" s="38"/>
      <c r="N54" s="38"/>
      <c r="O54" s="38"/>
      <c r="P54" s="157">
        <f t="shared" si="5"/>
        <v>0</v>
      </c>
      <c r="Q54" s="38"/>
      <c r="R54" s="38"/>
      <c r="S54" s="38"/>
      <c r="T54" s="38"/>
      <c r="U54" s="157">
        <f t="shared" si="6"/>
        <v>0</v>
      </c>
      <c r="V54" s="38"/>
      <c r="W54" s="38"/>
      <c r="X54" s="38"/>
      <c r="Y54" s="157">
        <f t="shared" si="2"/>
        <v>0</v>
      </c>
      <c r="Z54" s="38"/>
      <c r="AA54" s="38"/>
      <c r="AB54" s="38"/>
      <c r="AC54" s="38"/>
      <c r="AD54" s="118">
        <f>SUM(E54:I54,(K54:O54,(Q54:T54,(V54:X54,(Z54:AC54)))))</f>
        <v>0</v>
      </c>
      <c r="AE54" s="119">
        <f t="shared" si="3"/>
        <v>0</v>
      </c>
      <c r="AF54" s="120">
        <f t="shared" si="4"/>
        <v>6</v>
      </c>
      <c r="AG54" s="121" t="str">
        <f t="shared" si="0"/>
        <v xml:space="preserve"> Très Faible : Elève à Surveiller de très près</v>
      </c>
    </row>
    <row r="55" spans="1:33" s="99" customFormat="1" ht="18.95" customHeight="1" x14ac:dyDescent="0.25">
      <c r="A55" s="96">
        <f>'Liste Nominative'!A56</f>
        <v>0</v>
      </c>
      <c r="B55" s="38">
        <f>'Liste Nominative'!B56</f>
        <v>0</v>
      </c>
      <c r="C55" s="38">
        <f>'Liste Nominative'!C56</f>
        <v>0</v>
      </c>
      <c r="D55" s="149">
        <f>'Liste Nominative'!H56</f>
        <v>0</v>
      </c>
      <c r="E55" s="38"/>
      <c r="F55" s="38"/>
      <c r="G55" s="38"/>
      <c r="H55" s="38"/>
      <c r="I55" s="171"/>
      <c r="J55" s="189">
        <f t="shared" si="1"/>
        <v>0</v>
      </c>
      <c r="K55" s="172"/>
      <c r="L55" s="38"/>
      <c r="M55" s="38"/>
      <c r="N55" s="38"/>
      <c r="O55" s="38"/>
      <c r="P55" s="157">
        <f t="shared" si="5"/>
        <v>0</v>
      </c>
      <c r="Q55" s="38"/>
      <c r="R55" s="38"/>
      <c r="S55" s="38"/>
      <c r="T55" s="38"/>
      <c r="U55" s="157">
        <f t="shared" si="6"/>
        <v>0</v>
      </c>
      <c r="V55" s="38"/>
      <c r="W55" s="38"/>
      <c r="X55" s="38"/>
      <c r="Y55" s="157">
        <f t="shared" si="2"/>
        <v>0</v>
      </c>
      <c r="Z55" s="38"/>
      <c r="AA55" s="38"/>
      <c r="AB55" s="38"/>
      <c r="AC55" s="38"/>
      <c r="AD55" s="118">
        <f>SUM(E55:I55,(K55:O55,(Q55:T55,(V55:X55,(Z55:AC55)))))</f>
        <v>0</v>
      </c>
      <c r="AE55" s="119">
        <f t="shared" si="3"/>
        <v>0</v>
      </c>
      <c r="AF55" s="120">
        <f t="shared" si="4"/>
        <v>6</v>
      </c>
      <c r="AG55" s="121" t="str">
        <f t="shared" si="0"/>
        <v xml:space="preserve"> Très Faible : Elève à Surveiller de très près</v>
      </c>
    </row>
    <row r="56" spans="1:33" s="99" customFormat="1" ht="18.95" customHeight="1" x14ac:dyDescent="0.25">
      <c r="A56" s="96">
        <f>'Liste Nominative'!A57</f>
        <v>0</v>
      </c>
      <c r="B56" s="38">
        <f>'Liste Nominative'!B57</f>
        <v>0</v>
      </c>
      <c r="C56" s="38">
        <f>'Liste Nominative'!C57</f>
        <v>0</v>
      </c>
      <c r="D56" s="149">
        <f>'Liste Nominative'!H57</f>
        <v>0</v>
      </c>
      <c r="E56" s="38"/>
      <c r="F56" s="38"/>
      <c r="G56" s="38"/>
      <c r="H56" s="38"/>
      <c r="I56" s="171"/>
      <c r="J56" s="189">
        <f t="shared" si="1"/>
        <v>0</v>
      </c>
      <c r="K56" s="172"/>
      <c r="L56" s="38"/>
      <c r="M56" s="38"/>
      <c r="N56" s="38"/>
      <c r="O56" s="38"/>
      <c r="P56" s="157">
        <f t="shared" si="5"/>
        <v>0</v>
      </c>
      <c r="Q56" s="38"/>
      <c r="R56" s="38"/>
      <c r="S56" s="38"/>
      <c r="T56" s="38"/>
      <c r="U56" s="157">
        <f t="shared" si="6"/>
        <v>0</v>
      </c>
      <c r="V56" s="38"/>
      <c r="W56" s="38"/>
      <c r="X56" s="38"/>
      <c r="Y56" s="157">
        <f t="shared" si="2"/>
        <v>0</v>
      </c>
      <c r="Z56" s="38"/>
      <c r="AA56" s="38"/>
      <c r="AB56" s="38"/>
      <c r="AC56" s="38"/>
      <c r="AD56" s="118">
        <f>SUM(E56:I56,(K56:O56,(Q56:T56,(V56:X56,(Z56:AC56)))))</f>
        <v>0</v>
      </c>
      <c r="AE56" s="119">
        <f t="shared" si="3"/>
        <v>0</v>
      </c>
      <c r="AF56" s="120">
        <f t="shared" si="4"/>
        <v>6</v>
      </c>
      <c r="AG56" s="121" t="str">
        <f t="shared" si="0"/>
        <v xml:space="preserve"> Très Faible : Elève à Surveiller de très près</v>
      </c>
    </row>
    <row r="57" spans="1:33" s="99" customFormat="1" ht="18.95" customHeight="1" x14ac:dyDescent="0.25">
      <c r="A57" s="96">
        <f>'Liste Nominative'!A58</f>
        <v>0</v>
      </c>
      <c r="B57" s="38">
        <f>'Liste Nominative'!B58</f>
        <v>0</v>
      </c>
      <c r="C57" s="38">
        <f>'Liste Nominative'!C58</f>
        <v>0</v>
      </c>
      <c r="D57" s="149">
        <f>'Liste Nominative'!H58</f>
        <v>0</v>
      </c>
      <c r="E57" s="38"/>
      <c r="F57" s="38"/>
      <c r="G57" s="38"/>
      <c r="H57" s="38"/>
      <c r="I57" s="171"/>
      <c r="J57" s="189">
        <f t="shared" si="1"/>
        <v>0</v>
      </c>
      <c r="K57" s="172"/>
      <c r="L57" s="38"/>
      <c r="M57" s="38"/>
      <c r="N57" s="38"/>
      <c r="O57" s="38"/>
      <c r="P57" s="157">
        <f t="shared" si="5"/>
        <v>0</v>
      </c>
      <c r="Q57" s="38"/>
      <c r="R57" s="38"/>
      <c r="S57" s="38"/>
      <c r="T57" s="38"/>
      <c r="U57" s="157">
        <f t="shared" si="6"/>
        <v>0</v>
      </c>
      <c r="V57" s="38"/>
      <c r="W57" s="38"/>
      <c r="X57" s="38"/>
      <c r="Y57" s="157">
        <f t="shared" si="2"/>
        <v>0</v>
      </c>
      <c r="Z57" s="38"/>
      <c r="AA57" s="38"/>
      <c r="AB57" s="38"/>
      <c r="AC57" s="38"/>
      <c r="AD57" s="118">
        <f>SUM(E57:I57,(K57:O57,(Q57:T57,(V57:X57,(Z57:AC57)))))</f>
        <v>0</v>
      </c>
      <c r="AE57" s="119">
        <f t="shared" si="3"/>
        <v>0</v>
      </c>
      <c r="AF57" s="120">
        <f t="shared" si="4"/>
        <v>6</v>
      </c>
      <c r="AG57" s="121" t="str">
        <f t="shared" si="0"/>
        <v xml:space="preserve"> Très Faible : Elève à Surveiller de très près</v>
      </c>
    </row>
    <row r="58" spans="1:33" s="99" customFormat="1" ht="18.95" customHeight="1" x14ac:dyDescent="0.25">
      <c r="A58" s="96">
        <f>'Liste Nominative'!A59</f>
        <v>0</v>
      </c>
      <c r="B58" s="38">
        <f>'Liste Nominative'!B59</f>
        <v>0</v>
      </c>
      <c r="C58" s="38">
        <f>'Liste Nominative'!C59</f>
        <v>0</v>
      </c>
      <c r="D58" s="149">
        <f>'Liste Nominative'!H59</f>
        <v>0</v>
      </c>
      <c r="E58" s="38"/>
      <c r="F58" s="38"/>
      <c r="G58" s="38"/>
      <c r="H58" s="38"/>
      <c r="I58" s="171"/>
      <c r="J58" s="189">
        <f t="shared" si="1"/>
        <v>0</v>
      </c>
      <c r="K58" s="172"/>
      <c r="L58" s="38"/>
      <c r="M58" s="38"/>
      <c r="N58" s="38"/>
      <c r="O58" s="38"/>
      <c r="P58" s="157">
        <f t="shared" si="5"/>
        <v>0</v>
      </c>
      <c r="Q58" s="38"/>
      <c r="R58" s="38"/>
      <c r="S58" s="38"/>
      <c r="T58" s="38"/>
      <c r="U58" s="157">
        <f t="shared" si="6"/>
        <v>0</v>
      </c>
      <c r="V58" s="38"/>
      <c r="W58" s="38"/>
      <c r="X58" s="38"/>
      <c r="Y58" s="157">
        <f t="shared" si="2"/>
        <v>0</v>
      </c>
      <c r="Z58" s="38"/>
      <c r="AA58" s="38"/>
      <c r="AB58" s="38"/>
      <c r="AC58" s="38"/>
      <c r="AD58" s="118">
        <f>SUM(E58:I58,(K58:O58,(Q58:T58,(V58:X58,(Z58:AC58)))))</f>
        <v>0</v>
      </c>
      <c r="AE58" s="119">
        <f t="shared" si="3"/>
        <v>0</v>
      </c>
      <c r="AF58" s="120">
        <f t="shared" si="4"/>
        <v>6</v>
      </c>
      <c r="AG58" s="121" t="str">
        <f t="shared" si="0"/>
        <v xml:space="preserve"> Très Faible : Elève à Surveiller de très près</v>
      </c>
    </row>
    <row r="59" spans="1:33" s="99" customFormat="1" ht="18.95" customHeight="1" x14ac:dyDescent="0.25">
      <c r="A59" s="96">
        <f>'Liste Nominative'!A60</f>
        <v>0</v>
      </c>
      <c r="B59" s="38">
        <f>'Liste Nominative'!B60</f>
        <v>0</v>
      </c>
      <c r="C59" s="38">
        <f>'Liste Nominative'!C60</f>
        <v>0</v>
      </c>
      <c r="D59" s="149">
        <f>'Liste Nominative'!H60</f>
        <v>0</v>
      </c>
      <c r="E59" s="38"/>
      <c r="F59" s="38"/>
      <c r="G59" s="38"/>
      <c r="H59" s="38"/>
      <c r="I59" s="171"/>
      <c r="J59" s="189">
        <f t="shared" si="1"/>
        <v>0</v>
      </c>
      <c r="K59" s="172"/>
      <c r="L59" s="38"/>
      <c r="M59" s="38"/>
      <c r="N59" s="38"/>
      <c r="O59" s="38"/>
      <c r="P59" s="157">
        <f t="shared" si="5"/>
        <v>0</v>
      </c>
      <c r="Q59" s="38"/>
      <c r="R59" s="38"/>
      <c r="S59" s="38"/>
      <c r="T59" s="38"/>
      <c r="U59" s="157">
        <f t="shared" si="6"/>
        <v>0</v>
      </c>
      <c r="V59" s="38"/>
      <c r="W59" s="38"/>
      <c r="X59" s="38"/>
      <c r="Y59" s="157">
        <f t="shared" si="2"/>
        <v>0</v>
      </c>
      <c r="Z59" s="38"/>
      <c r="AA59" s="38"/>
      <c r="AB59" s="38"/>
      <c r="AC59" s="38"/>
      <c r="AD59" s="118">
        <f>SUM(E59:I59,(K59:O59,(Q59:T59,(V59:X59,(Z59:AC59)))))</f>
        <v>0</v>
      </c>
      <c r="AE59" s="119">
        <f t="shared" si="3"/>
        <v>0</v>
      </c>
      <c r="AF59" s="120">
        <f t="shared" si="4"/>
        <v>6</v>
      </c>
      <c r="AG59" s="121" t="str">
        <f t="shared" si="0"/>
        <v xml:space="preserve"> Très Faible : Elève à Surveiller de très près</v>
      </c>
    </row>
    <row r="60" spans="1:33" s="99" customFormat="1" ht="18.95" customHeight="1" x14ac:dyDescent="0.25">
      <c r="A60" s="96">
        <f>'Liste Nominative'!A61</f>
        <v>0</v>
      </c>
      <c r="B60" s="38">
        <f>'Liste Nominative'!B61</f>
        <v>0</v>
      </c>
      <c r="C60" s="38">
        <f>'Liste Nominative'!C61</f>
        <v>0</v>
      </c>
      <c r="D60" s="149">
        <f>'Liste Nominative'!H61</f>
        <v>0</v>
      </c>
      <c r="E60" s="38"/>
      <c r="F60" s="38"/>
      <c r="G60" s="38"/>
      <c r="H60" s="38"/>
      <c r="I60" s="171"/>
      <c r="J60" s="189">
        <f t="shared" si="1"/>
        <v>0</v>
      </c>
      <c r="K60" s="172"/>
      <c r="L60" s="38"/>
      <c r="M60" s="38"/>
      <c r="N60" s="38"/>
      <c r="O60" s="38"/>
      <c r="P60" s="157">
        <f t="shared" si="5"/>
        <v>0</v>
      </c>
      <c r="Q60" s="38"/>
      <c r="R60" s="38"/>
      <c r="S60" s="38"/>
      <c r="T60" s="38"/>
      <c r="U60" s="157">
        <f t="shared" si="6"/>
        <v>0</v>
      </c>
      <c r="V60" s="38"/>
      <c r="W60" s="38"/>
      <c r="X60" s="38"/>
      <c r="Y60" s="157">
        <f t="shared" si="2"/>
        <v>0</v>
      </c>
      <c r="Z60" s="38"/>
      <c r="AA60" s="38"/>
      <c r="AB60" s="38"/>
      <c r="AC60" s="38"/>
      <c r="AD60" s="118">
        <f>SUM(E60:I60,(K60:O60,(Q60:T60,(V60:X60,(Z60:AC60)))))</f>
        <v>0</v>
      </c>
      <c r="AE60" s="119">
        <f t="shared" si="3"/>
        <v>0</v>
      </c>
      <c r="AF60" s="120">
        <f t="shared" si="4"/>
        <v>6</v>
      </c>
      <c r="AG60" s="121" t="str">
        <f t="shared" si="0"/>
        <v xml:space="preserve"> Très Faible : Elève à Surveiller de très près</v>
      </c>
    </row>
    <row r="61" spans="1:33" s="99" customFormat="1" ht="18.95" customHeight="1" x14ac:dyDescent="0.25">
      <c r="A61" s="96">
        <f>'Liste Nominative'!A62</f>
        <v>0</v>
      </c>
      <c r="B61" s="38">
        <f>'Liste Nominative'!B62</f>
        <v>0</v>
      </c>
      <c r="C61" s="38">
        <f>'Liste Nominative'!C62</f>
        <v>0</v>
      </c>
      <c r="D61" s="149">
        <f>'Liste Nominative'!H62</f>
        <v>0</v>
      </c>
      <c r="E61" s="38"/>
      <c r="F61" s="38"/>
      <c r="G61" s="38"/>
      <c r="H61" s="38"/>
      <c r="I61" s="171"/>
      <c r="J61" s="189">
        <f t="shared" si="1"/>
        <v>0</v>
      </c>
      <c r="K61" s="172"/>
      <c r="L61" s="38"/>
      <c r="M61" s="38"/>
      <c r="N61" s="38"/>
      <c r="O61" s="38"/>
      <c r="P61" s="157">
        <f t="shared" si="5"/>
        <v>0</v>
      </c>
      <c r="Q61" s="38"/>
      <c r="R61" s="38"/>
      <c r="S61" s="38"/>
      <c r="T61" s="38"/>
      <c r="U61" s="157">
        <f t="shared" si="6"/>
        <v>0</v>
      </c>
      <c r="V61" s="38"/>
      <c r="W61" s="38"/>
      <c r="X61" s="38"/>
      <c r="Y61" s="157">
        <f t="shared" si="2"/>
        <v>0</v>
      </c>
      <c r="Z61" s="38"/>
      <c r="AA61" s="38"/>
      <c r="AB61" s="38"/>
      <c r="AC61" s="38"/>
      <c r="AD61" s="118">
        <f>SUM(E61:I61,(K61:O61,(Q61:T61,(V61:X61,(Z61:AC61)))))</f>
        <v>0</v>
      </c>
      <c r="AE61" s="119">
        <f t="shared" si="3"/>
        <v>0</v>
      </c>
      <c r="AF61" s="120">
        <f t="shared" si="4"/>
        <v>6</v>
      </c>
      <c r="AG61" s="121" t="str">
        <f t="shared" si="0"/>
        <v xml:space="preserve"> Très Faible : Elève à Surveiller de très près</v>
      </c>
    </row>
    <row r="62" spans="1:33" s="99" customFormat="1" ht="18.95" customHeight="1" x14ac:dyDescent="0.25">
      <c r="A62" s="96">
        <f>'Liste Nominative'!A63</f>
        <v>0</v>
      </c>
      <c r="B62" s="38">
        <f>'Liste Nominative'!B63</f>
        <v>0</v>
      </c>
      <c r="C62" s="38">
        <f>'Liste Nominative'!C63</f>
        <v>0</v>
      </c>
      <c r="D62" s="149">
        <f>'Liste Nominative'!H63</f>
        <v>0</v>
      </c>
      <c r="E62" s="38"/>
      <c r="F62" s="38"/>
      <c r="G62" s="38"/>
      <c r="H62" s="38"/>
      <c r="I62" s="171"/>
      <c r="J62" s="189">
        <f t="shared" si="1"/>
        <v>0</v>
      </c>
      <c r="K62" s="172"/>
      <c r="L62" s="38"/>
      <c r="M62" s="38"/>
      <c r="N62" s="38"/>
      <c r="O62" s="38"/>
      <c r="P62" s="157">
        <f t="shared" si="5"/>
        <v>0</v>
      </c>
      <c r="Q62" s="38"/>
      <c r="R62" s="38"/>
      <c r="S62" s="38"/>
      <c r="T62" s="38"/>
      <c r="U62" s="157">
        <f t="shared" si="6"/>
        <v>0</v>
      </c>
      <c r="V62" s="38"/>
      <c r="W62" s="38"/>
      <c r="X62" s="38"/>
      <c r="Y62" s="157">
        <f t="shared" si="2"/>
        <v>0</v>
      </c>
      <c r="Z62" s="38"/>
      <c r="AA62" s="38"/>
      <c r="AB62" s="38"/>
      <c r="AC62" s="38"/>
      <c r="AD62" s="118">
        <f>SUM(E62:I62,(K62:O62,(Q62:T62,(V62:X62,(Z62:AC62)))))</f>
        <v>0</v>
      </c>
      <c r="AE62" s="119">
        <f t="shared" si="3"/>
        <v>0</v>
      </c>
      <c r="AF62" s="120">
        <f t="shared" si="4"/>
        <v>6</v>
      </c>
      <c r="AG62" s="121" t="str">
        <f t="shared" si="0"/>
        <v xml:space="preserve"> Très Faible : Elève à Surveiller de très près</v>
      </c>
    </row>
    <row r="63" spans="1:33" s="99" customFormat="1" ht="18.95" customHeight="1" x14ac:dyDescent="0.25">
      <c r="A63" s="96">
        <f>'Liste Nominative'!A64</f>
        <v>0</v>
      </c>
      <c r="B63" s="38">
        <f>'Liste Nominative'!B64</f>
        <v>0</v>
      </c>
      <c r="C63" s="38">
        <f>'Liste Nominative'!C64</f>
        <v>0</v>
      </c>
      <c r="D63" s="149">
        <f>'Liste Nominative'!H64</f>
        <v>0</v>
      </c>
      <c r="E63" s="38"/>
      <c r="F63" s="38"/>
      <c r="G63" s="38"/>
      <c r="H63" s="38"/>
      <c r="I63" s="171"/>
      <c r="J63" s="189">
        <f t="shared" si="1"/>
        <v>0</v>
      </c>
      <c r="K63" s="172"/>
      <c r="L63" s="38"/>
      <c r="M63" s="38"/>
      <c r="N63" s="38"/>
      <c r="O63" s="38"/>
      <c r="P63" s="157">
        <f t="shared" si="5"/>
        <v>0</v>
      </c>
      <c r="Q63" s="38"/>
      <c r="R63" s="38"/>
      <c r="S63" s="38"/>
      <c r="T63" s="38"/>
      <c r="U63" s="157">
        <f t="shared" si="6"/>
        <v>0</v>
      </c>
      <c r="V63" s="38"/>
      <c r="W63" s="38"/>
      <c r="X63" s="38"/>
      <c r="Y63" s="157">
        <f t="shared" si="2"/>
        <v>0</v>
      </c>
      <c r="Z63" s="38"/>
      <c r="AA63" s="38"/>
      <c r="AB63" s="38"/>
      <c r="AC63" s="38"/>
      <c r="AD63" s="118">
        <f>SUM(E63:I63,(K63:O63,(Q63:T63,(V63:X63,(Z63:AC63)))))</f>
        <v>0</v>
      </c>
      <c r="AE63" s="119">
        <f t="shared" si="3"/>
        <v>0</v>
      </c>
      <c r="AF63" s="120">
        <f t="shared" si="4"/>
        <v>6</v>
      </c>
      <c r="AG63" s="121" t="str">
        <f t="shared" si="0"/>
        <v xml:space="preserve"> Très Faible : Elève à Surveiller de très près</v>
      </c>
    </row>
    <row r="64" spans="1:33" s="99" customFormat="1" ht="18.95" customHeight="1" x14ac:dyDescent="0.25">
      <c r="A64" s="96">
        <f>'Liste Nominative'!A65</f>
        <v>0</v>
      </c>
      <c r="B64" s="38">
        <f>'Liste Nominative'!B65</f>
        <v>0</v>
      </c>
      <c r="C64" s="38">
        <f>'Liste Nominative'!C65</f>
        <v>0</v>
      </c>
      <c r="D64" s="149">
        <f>'Liste Nominative'!H65</f>
        <v>0</v>
      </c>
      <c r="E64" s="38"/>
      <c r="F64" s="38"/>
      <c r="G64" s="38"/>
      <c r="H64" s="38"/>
      <c r="I64" s="171"/>
      <c r="J64" s="189">
        <f t="shared" si="1"/>
        <v>0</v>
      </c>
      <c r="K64" s="172"/>
      <c r="L64" s="38"/>
      <c r="M64" s="38"/>
      <c r="N64" s="38"/>
      <c r="O64" s="38"/>
      <c r="P64" s="157">
        <f t="shared" si="5"/>
        <v>0</v>
      </c>
      <c r="Q64" s="38"/>
      <c r="R64" s="38"/>
      <c r="S64" s="38"/>
      <c r="T64" s="38"/>
      <c r="U64" s="157">
        <f t="shared" si="6"/>
        <v>0</v>
      </c>
      <c r="V64" s="38"/>
      <c r="W64" s="38"/>
      <c r="X64" s="38"/>
      <c r="Y64" s="157">
        <f t="shared" si="2"/>
        <v>0</v>
      </c>
      <c r="Z64" s="38"/>
      <c r="AA64" s="38"/>
      <c r="AB64" s="38"/>
      <c r="AC64" s="38"/>
      <c r="AD64" s="118">
        <f>SUM(E64:I64,(K64:O64,(Q64:T64,(V64:X64,(Z64:AC64)))))</f>
        <v>0</v>
      </c>
      <c r="AE64" s="119">
        <f t="shared" si="3"/>
        <v>0</v>
      </c>
      <c r="AF64" s="120">
        <f t="shared" si="4"/>
        <v>6</v>
      </c>
      <c r="AG64" s="121" t="str">
        <f t="shared" si="0"/>
        <v xml:space="preserve"> Très Faible : Elève à Surveiller de très près</v>
      </c>
    </row>
    <row r="65" spans="1:33" s="99" customFormat="1" ht="18.95" customHeight="1" x14ac:dyDescent="0.25">
      <c r="A65" s="96">
        <f>'Liste Nominative'!A66</f>
        <v>0</v>
      </c>
      <c r="B65" s="38">
        <f>'Liste Nominative'!B66</f>
        <v>0</v>
      </c>
      <c r="C65" s="38">
        <f>'Liste Nominative'!C66</f>
        <v>0</v>
      </c>
      <c r="D65" s="149">
        <f>'Liste Nominative'!H66</f>
        <v>0</v>
      </c>
      <c r="E65" s="38"/>
      <c r="F65" s="38"/>
      <c r="G65" s="38"/>
      <c r="H65" s="38"/>
      <c r="I65" s="171"/>
      <c r="J65" s="189">
        <f t="shared" si="1"/>
        <v>0</v>
      </c>
      <c r="K65" s="172"/>
      <c r="L65" s="38"/>
      <c r="M65" s="38"/>
      <c r="N65" s="38"/>
      <c r="O65" s="38"/>
      <c r="P65" s="157">
        <f t="shared" si="5"/>
        <v>0</v>
      </c>
      <c r="Q65" s="38"/>
      <c r="R65" s="38"/>
      <c r="S65" s="38"/>
      <c r="T65" s="38"/>
      <c r="U65" s="157">
        <f t="shared" si="6"/>
        <v>0</v>
      </c>
      <c r="V65" s="38"/>
      <c r="W65" s="38"/>
      <c r="X65" s="38"/>
      <c r="Y65" s="157">
        <f t="shared" si="2"/>
        <v>0</v>
      </c>
      <c r="Z65" s="38"/>
      <c r="AA65" s="38"/>
      <c r="AB65" s="38"/>
      <c r="AC65" s="38"/>
      <c r="AD65" s="118">
        <f>SUM(E65:I65,(K65:O65,(Q65:T65,(V65:X65,(Z65:AC65)))))</f>
        <v>0</v>
      </c>
      <c r="AE65" s="119">
        <f t="shared" si="3"/>
        <v>0</v>
      </c>
      <c r="AF65" s="120">
        <f t="shared" si="4"/>
        <v>6</v>
      </c>
      <c r="AG65" s="121" t="str">
        <f t="shared" si="0"/>
        <v xml:space="preserve"> Très Faible : Elève à Surveiller de très près</v>
      </c>
    </row>
    <row r="66" spans="1:33" s="99" customFormat="1" ht="18.95" customHeight="1" x14ac:dyDescent="0.25">
      <c r="A66" s="96">
        <f>'Liste Nominative'!A67</f>
        <v>0</v>
      </c>
      <c r="B66" s="38">
        <f>'Liste Nominative'!B67</f>
        <v>0</v>
      </c>
      <c r="C66" s="38">
        <f>'Liste Nominative'!C67</f>
        <v>0</v>
      </c>
      <c r="D66" s="149">
        <f>'Liste Nominative'!H67</f>
        <v>0</v>
      </c>
      <c r="E66" s="38"/>
      <c r="F66" s="38"/>
      <c r="G66" s="38"/>
      <c r="H66" s="38"/>
      <c r="I66" s="171"/>
      <c r="J66" s="189">
        <f t="shared" si="1"/>
        <v>0</v>
      </c>
      <c r="K66" s="172"/>
      <c r="L66" s="38"/>
      <c r="M66" s="38"/>
      <c r="N66" s="38"/>
      <c r="O66" s="38"/>
      <c r="P66" s="157">
        <f t="shared" si="5"/>
        <v>0</v>
      </c>
      <c r="Q66" s="38"/>
      <c r="R66" s="38"/>
      <c r="S66" s="38"/>
      <c r="T66" s="38"/>
      <c r="U66" s="157">
        <f t="shared" si="6"/>
        <v>0</v>
      </c>
      <c r="V66" s="38"/>
      <c r="W66" s="38"/>
      <c r="X66" s="38"/>
      <c r="Y66" s="157">
        <f t="shared" si="2"/>
        <v>0</v>
      </c>
      <c r="Z66" s="38"/>
      <c r="AA66" s="38"/>
      <c r="AB66" s="38"/>
      <c r="AC66" s="38"/>
      <c r="AD66" s="118">
        <f>SUM(E66:I66,(K66:O66,(Q66:T66,(V66:X66,(Z66:AC66)))))</f>
        <v>0</v>
      </c>
      <c r="AE66" s="119">
        <f t="shared" si="3"/>
        <v>0</v>
      </c>
      <c r="AF66" s="120">
        <f t="shared" si="4"/>
        <v>6</v>
      </c>
      <c r="AG66" s="121" t="str">
        <f t="shared" si="0"/>
        <v xml:space="preserve"> Très Faible : Elève à Surveiller de très près</v>
      </c>
    </row>
    <row r="67" spans="1:33" s="99" customFormat="1" ht="18.95" customHeight="1" x14ac:dyDescent="0.25">
      <c r="A67" s="96">
        <f>'Liste Nominative'!A68</f>
        <v>0</v>
      </c>
      <c r="B67" s="38">
        <f>'Liste Nominative'!B68</f>
        <v>0</v>
      </c>
      <c r="C67" s="38">
        <f>'Liste Nominative'!C68</f>
        <v>0</v>
      </c>
      <c r="D67" s="149">
        <f>'Liste Nominative'!H68</f>
        <v>0</v>
      </c>
      <c r="E67" s="38"/>
      <c r="F67" s="38"/>
      <c r="G67" s="38"/>
      <c r="H67" s="38"/>
      <c r="I67" s="171"/>
      <c r="J67" s="189">
        <f t="shared" si="1"/>
        <v>0</v>
      </c>
      <c r="K67" s="172"/>
      <c r="L67" s="38"/>
      <c r="M67" s="38"/>
      <c r="N67" s="38"/>
      <c r="O67" s="38"/>
      <c r="P67" s="157">
        <f t="shared" si="5"/>
        <v>0</v>
      </c>
      <c r="Q67" s="38"/>
      <c r="R67" s="38"/>
      <c r="S67" s="38"/>
      <c r="T67" s="38"/>
      <c r="U67" s="157">
        <f t="shared" si="6"/>
        <v>0</v>
      </c>
      <c r="V67" s="38"/>
      <c r="W67" s="38"/>
      <c r="X67" s="38"/>
      <c r="Y67" s="157">
        <f t="shared" si="2"/>
        <v>0</v>
      </c>
      <c r="Z67" s="38"/>
      <c r="AA67" s="38"/>
      <c r="AB67" s="38"/>
      <c r="AC67" s="38"/>
      <c r="AD67" s="118">
        <f>SUM(E67:I67,(K67:O67,(Q67:T67,(V67:X67,(Z67:AC67)))))</f>
        <v>0</v>
      </c>
      <c r="AE67" s="119">
        <f t="shared" si="3"/>
        <v>0</v>
      </c>
      <c r="AF67" s="120">
        <f t="shared" si="4"/>
        <v>6</v>
      </c>
      <c r="AG67" s="121" t="str">
        <f t="shared" si="0"/>
        <v xml:space="preserve"> Très Faible : Elève à Surveiller de très près</v>
      </c>
    </row>
    <row r="68" spans="1:33" s="99" customFormat="1" ht="18.95" customHeight="1" x14ac:dyDescent="0.25">
      <c r="A68" s="96">
        <f>'Liste Nominative'!A69</f>
        <v>0</v>
      </c>
      <c r="B68" s="38">
        <f>'Liste Nominative'!B69</f>
        <v>0</v>
      </c>
      <c r="C68" s="38">
        <f>'Liste Nominative'!C69</f>
        <v>0</v>
      </c>
      <c r="D68" s="149">
        <f>'Liste Nominative'!H69</f>
        <v>0</v>
      </c>
      <c r="E68" s="38"/>
      <c r="F68" s="38"/>
      <c r="G68" s="38"/>
      <c r="H68" s="38"/>
      <c r="I68" s="171"/>
      <c r="J68" s="189">
        <f t="shared" si="1"/>
        <v>0</v>
      </c>
      <c r="K68" s="172"/>
      <c r="L68" s="38"/>
      <c r="M68" s="38"/>
      <c r="N68" s="38"/>
      <c r="O68" s="38"/>
      <c r="P68" s="157">
        <f t="shared" si="5"/>
        <v>0</v>
      </c>
      <c r="Q68" s="38"/>
      <c r="R68" s="38"/>
      <c r="S68" s="38"/>
      <c r="T68" s="38"/>
      <c r="U68" s="157">
        <f t="shared" si="6"/>
        <v>0</v>
      </c>
      <c r="V68" s="38"/>
      <c r="W68" s="38"/>
      <c r="X68" s="38"/>
      <c r="Y68" s="157">
        <f t="shared" si="2"/>
        <v>0</v>
      </c>
      <c r="Z68" s="38"/>
      <c r="AA68" s="38"/>
      <c r="AB68" s="38"/>
      <c r="AC68" s="38"/>
      <c r="AD68" s="118">
        <f>SUM(E68:I68,(K68:O68,(Q68:T68,(V68:X68,(Z68:AC68)))))</f>
        <v>0</v>
      </c>
      <c r="AE68" s="119">
        <f t="shared" si="3"/>
        <v>0</v>
      </c>
      <c r="AF68" s="120">
        <f t="shared" si="4"/>
        <v>6</v>
      </c>
      <c r="AG68" s="121" t="str">
        <f t="shared" si="0"/>
        <v xml:space="preserve"> Très Faible : Elève à Surveiller de très près</v>
      </c>
    </row>
    <row r="69" spans="1:33" s="99" customFormat="1" ht="18.95" customHeight="1" x14ac:dyDescent="0.25">
      <c r="A69" s="96">
        <f>'Liste Nominative'!A70</f>
        <v>0</v>
      </c>
      <c r="B69" s="38">
        <f>'Liste Nominative'!B70</f>
        <v>0</v>
      </c>
      <c r="C69" s="38">
        <f>'Liste Nominative'!C70</f>
        <v>0</v>
      </c>
      <c r="D69" s="149">
        <f>'Liste Nominative'!H70</f>
        <v>0</v>
      </c>
      <c r="E69" s="38"/>
      <c r="F69" s="38"/>
      <c r="G69" s="38"/>
      <c r="H69" s="38"/>
      <c r="I69" s="171"/>
      <c r="J69" s="189">
        <f t="shared" si="1"/>
        <v>0</v>
      </c>
      <c r="K69" s="172"/>
      <c r="L69" s="38"/>
      <c r="M69" s="38"/>
      <c r="N69" s="38"/>
      <c r="O69" s="38"/>
      <c r="P69" s="157">
        <f t="shared" si="5"/>
        <v>0</v>
      </c>
      <c r="Q69" s="38"/>
      <c r="R69" s="38"/>
      <c r="S69" s="38"/>
      <c r="T69" s="38"/>
      <c r="U69" s="157">
        <f t="shared" si="6"/>
        <v>0</v>
      </c>
      <c r="V69" s="38"/>
      <c r="W69" s="38"/>
      <c r="X69" s="38"/>
      <c r="Y69" s="157">
        <f t="shared" si="2"/>
        <v>0</v>
      </c>
      <c r="Z69" s="38"/>
      <c r="AA69" s="38"/>
      <c r="AB69" s="38"/>
      <c r="AC69" s="38"/>
      <c r="AD69" s="118">
        <f>SUM(E69:I69,(K69:O69,(Q69:T69,(V69:X69,(Z69:AC69)))))</f>
        <v>0</v>
      </c>
      <c r="AE69" s="119">
        <f t="shared" si="3"/>
        <v>0</v>
      </c>
      <c r="AF69" s="120">
        <f t="shared" si="4"/>
        <v>6</v>
      </c>
      <c r="AG69" s="121" t="str">
        <f t="shared" si="0"/>
        <v xml:space="preserve"> Très Faible : Elève à Surveiller de très près</v>
      </c>
    </row>
    <row r="70" spans="1:33" s="99" customFormat="1" ht="18.95" customHeight="1" x14ac:dyDescent="0.25">
      <c r="A70" s="96">
        <f>'Liste Nominative'!A71</f>
        <v>0</v>
      </c>
      <c r="B70" s="38">
        <f>'Liste Nominative'!B71</f>
        <v>0</v>
      </c>
      <c r="C70" s="38">
        <f>'Liste Nominative'!C71</f>
        <v>0</v>
      </c>
      <c r="D70" s="149">
        <f>'Liste Nominative'!H71</f>
        <v>0</v>
      </c>
      <c r="E70" s="38"/>
      <c r="F70" s="38"/>
      <c r="G70" s="38"/>
      <c r="H70" s="38"/>
      <c r="I70" s="171"/>
      <c r="J70" s="189">
        <f t="shared" si="1"/>
        <v>0</v>
      </c>
      <c r="K70" s="172"/>
      <c r="L70" s="38"/>
      <c r="M70" s="38"/>
      <c r="N70" s="38"/>
      <c r="O70" s="38"/>
      <c r="P70" s="157">
        <f t="shared" si="5"/>
        <v>0</v>
      </c>
      <c r="Q70" s="38"/>
      <c r="R70" s="38"/>
      <c r="S70" s="38"/>
      <c r="T70" s="38"/>
      <c r="U70" s="157">
        <f t="shared" si="6"/>
        <v>0</v>
      </c>
      <c r="V70" s="38"/>
      <c r="W70" s="38"/>
      <c r="X70" s="38"/>
      <c r="Y70" s="157">
        <f t="shared" si="2"/>
        <v>0</v>
      </c>
      <c r="Z70" s="38"/>
      <c r="AA70" s="38"/>
      <c r="AB70" s="38"/>
      <c r="AC70" s="38"/>
      <c r="AD70" s="118">
        <f>SUM(E70:I70,(K70:O70,(Q70:T70,(V70:X70,(Z70:AC70)))))</f>
        <v>0</v>
      </c>
      <c r="AE70" s="119">
        <f t="shared" si="3"/>
        <v>0</v>
      </c>
      <c r="AF70" s="120">
        <f t="shared" si="4"/>
        <v>6</v>
      </c>
      <c r="AG70" s="121" t="str">
        <f t="shared" si="0"/>
        <v xml:space="preserve"> Très Faible : Elève à Surveiller de très près</v>
      </c>
    </row>
    <row r="71" spans="1:33" s="99" customFormat="1" ht="18.95" customHeight="1" x14ac:dyDescent="0.25">
      <c r="A71" s="96">
        <f>'Liste Nominative'!A72</f>
        <v>0</v>
      </c>
      <c r="B71" s="38">
        <f>'Liste Nominative'!B72</f>
        <v>0</v>
      </c>
      <c r="C71" s="38">
        <f>'Liste Nominative'!C72</f>
        <v>0</v>
      </c>
      <c r="D71" s="149">
        <f>'Liste Nominative'!H72</f>
        <v>0</v>
      </c>
      <c r="E71" s="38"/>
      <c r="F71" s="38"/>
      <c r="G71" s="38"/>
      <c r="H71" s="38"/>
      <c r="I71" s="171"/>
      <c r="J71" s="189">
        <f t="shared" si="1"/>
        <v>0</v>
      </c>
      <c r="K71" s="172"/>
      <c r="L71" s="38"/>
      <c r="M71" s="38"/>
      <c r="N71" s="38"/>
      <c r="O71" s="38"/>
      <c r="P71" s="157">
        <f t="shared" si="5"/>
        <v>0</v>
      </c>
      <c r="Q71" s="38"/>
      <c r="R71" s="38"/>
      <c r="S71" s="38"/>
      <c r="T71" s="38"/>
      <c r="U71" s="157">
        <f t="shared" si="6"/>
        <v>0</v>
      </c>
      <c r="V71" s="38"/>
      <c r="W71" s="38"/>
      <c r="X71" s="38"/>
      <c r="Y71" s="157">
        <f t="shared" si="2"/>
        <v>0</v>
      </c>
      <c r="Z71" s="38"/>
      <c r="AA71" s="38"/>
      <c r="AB71" s="38"/>
      <c r="AC71" s="38"/>
      <c r="AD71" s="118">
        <f>SUM(E71:I71,(K71:O71,(Q71:T71,(V71:X71,(Z71:AC71)))))</f>
        <v>0</v>
      </c>
      <c r="AE71" s="119">
        <f t="shared" si="3"/>
        <v>0</v>
      </c>
      <c r="AF71" s="120">
        <f t="shared" si="4"/>
        <v>6</v>
      </c>
      <c r="AG71" s="121" t="str">
        <f t="shared" si="0"/>
        <v xml:space="preserve"> Très Faible : Elève à Surveiller de très près</v>
      </c>
    </row>
    <row r="72" spans="1:33" s="99" customFormat="1" ht="18.95" customHeight="1" x14ac:dyDescent="0.25">
      <c r="A72" s="96">
        <f>'Liste Nominative'!A73</f>
        <v>0</v>
      </c>
      <c r="B72" s="38">
        <f>'Liste Nominative'!B73</f>
        <v>0</v>
      </c>
      <c r="C72" s="38">
        <f>'Liste Nominative'!C73</f>
        <v>0</v>
      </c>
      <c r="D72" s="149">
        <f>'Liste Nominative'!H73</f>
        <v>0</v>
      </c>
      <c r="E72" s="38"/>
      <c r="F72" s="38"/>
      <c r="G72" s="38"/>
      <c r="H72" s="38"/>
      <c r="I72" s="171"/>
      <c r="J72" s="189">
        <f t="shared" si="1"/>
        <v>0</v>
      </c>
      <c r="K72" s="172"/>
      <c r="L72" s="38"/>
      <c r="M72" s="38"/>
      <c r="N72" s="38"/>
      <c r="O72" s="38"/>
      <c r="P72" s="157">
        <f t="shared" si="5"/>
        <v>0</v>
      </c>
      <c r="Q72" s="38"/>
      <c r="R72" s="38"/>
      <c r="S72" s="38"/>
      <c r="T72" s="38"/>
      <c r="U72" s="157">
        <f t="shared" si="6"/>
        <v>0</v>
      </c>
      <c r="V72" s="38"/>
      <c r="W72" s="38"/>
      <c r="X72" s="38"/>
      <c r="Y72" s="157">
        <f t="shared" si="2"/>
        <v>0</v>
      </c>
      <c r="Z72" s="38"/>
      <c r="AA72" s="38"/>
      <c r="AB72" s="38"/>
      <c r="AC72" s="38"/>
      <c r="AD72" s="118">
        <f>SUM(E72:I72,(K72:O72,(Q72:T72,(V72:X72,(Z72:AC72)))))</f>
        <v>0</v>
      </c>
      <c r="AE72" s="119">
        <f t="shared" si="3"/>
        <v>0</v>
      </c>
      <c r="AF72" s="120">
        <f t="shared" si="4"/>
        <v>6</v>
      </c>
      <c r="AG72" s="121" t="str">
        <f t="shared" si="0"/>
        <v xml:space="preserve"> Très Faible : Elève à Surveiller de très près</v>
      </c>
    </row>
    <row r="73" spans="1:33" s="99" customFormat="1" ht="18.95" customHeight="1" x14ac:dyDescent="0.25">
      <c r="A73" s="96">
        <f>'Liste Nominative'!A74</f>
        <v>0</v>
      </c>
      <c r="B73" s="38">
        <f>'Liste Nominative'!B74</f>
        <v>0</v>
      </c>
      <c r="C73" s="38">
        <f>'Liste Nominative'!C74</f>
        <v>0</v>
      </c>
      <c r="D73" s="149">
        <f>'Liste Nominative'!H74</f>
        <v>0</v>
      </c>
      <c r="E73" s="38"/>
      <c r="F73" s="38"/>
      <c r="G73" s="38"/>
      <c r="H73" s="38"/>
      <c r="I73" s="171"/>
      <c r="J73" s="189">
        <f t="shared" si="1"/>
        <v>0</v>
      </c>
      <c r="K73" s="172"/>
      <c r="L73" s="38"/>
      <c r="M73" s="38"/>
      <c r="N73" s="38"/>
      <c r="O73" s="38"/>
      <c r="P73" s="157">
        <f t="shared" si="5"/>
        <v>0</v>
      </c>
      <c r="Q73" s="38"/>
      <c r="R73" s="38"/>
      <c r="S73" s="38"/>
      <c r="T73" s="38"/>
      <c r="U73" s="157">
        <f t="shared" si="6"/>
        <v>0</v>
      </c>
      <c r="V73" s="38"/>
      <c r="W73" s="38"/>
      <c r="X73" s="38"/>
      <c r="Y73" s="157">
        <f t="shared" si="2"/>
        <v>0</v>
      </c>
      <c r="Z73" s="38"/>
      <c r="AA73" s="38"/>
      <c r="AB73" s="38"/>
      <c r="AC73" s="38"/>
      <c r="AD73" s="118">
        <f>SUM(E73:I73,(K73:O73,(Q73:T73,(V73:X73,(Z73:AC73)))))</f>
        <v>0</v>
      </c>
      <c r="AE73" s="119">
        <f t="shared" si="3"/>
        <v>0</v>
      </c>
      <c r="AF73" s="120">
        <f t="shared" si="4"/>
        <v>6</v>
      </c>
      <c r="AG73" s="121" t="str">
        <f t="shared" si="0"/>
        <v xml:space="preserve"> Très Faible : Elève à Surveiller de très près</v>
      </c>
    </row>
    <row r="74" spans="1:33" s="99" customFormat="1" ht="18.95" customHeight="1" x14ac:dyDescent="0.25">
      <c r="A74" s="96">
        <f>'Liste Nominative'!A75</f>
        <v>0</v>
      </c>
      <c r="B74" s="38">
        <f>'Liste Nominative'!B75</f>
        <v>0</v>
      </c>
      <c r="C74" s="38">
        <f>'Liste Nominative'!C75</f>
        <v>0</v>
      </c>
      <c r="D74" s="149">
        <f>'Liste Nominative'!H75</f>
        <v>0</v>
      </c>
      <c r="E74" s="38"/>
      <c r="F74" s="38"/>
      <c r="G74" s="38"/>
      <c r="H74" s="38"/>
      <c r="I74" s="171"/>
      <c r="J74" s="189">
        <f t="shared" si="1"/>
        <v>0</v>
      </c>
      <c r="K74" s="172"/>
      <c r="L74" s="38"/>
      <c r="M74" s="38"/>
      <c r="N74" s="38"/>
      <c r="O74" s="38"/>
      <c r="P74" s="157">
        <f t="shared" si="5"/>
        <v>0</v>
      </c>
      <c r="Q74" s="38"/>
      <c r="R74" s="38"/>
      <c r="S74" s="38"/>
      <c r="T74" s="38"/>
      <c r="U74" s="157">
        <f t="shared" si="6"/>
        <v>0</v>
      </c>
      <c r="V74" s="38"/>
      <c r="W74" s="38"/>
      <c r="X74" s="38"/>
      <c r="Y74" s="157">
        <f t="shared" si="2"/>
        <v>0</v>
      </c>
      <c r="Z74" s="38"/>
      <c r="AA74" s="38"/>
      <c r="AB74" s="38"/>
      <c r="AC74" s="38"/>
      <c r="AD74" s="118">
        <f>SUM(E74:I74,(K74:O74,(Q74:T74,(V74:X74,(Z74:AC74)))))</f>
        <v>0</v>
      </c>
      <c r="AE74" s="119">
        <f t="shared" si="3"/>
        <v>0</v>
      </c>
      <c r="AF74" s="120">
        <f t="shared" si="4"/>
        <v>6</v>
      </c>
      <c r="AG74" s="121" t="str">
        <f t="shared" si="0"/>
        <v xml:space="preserve"> Très Faible : Elève à Surveiller de très près</v>
      </c>
    </row>
    <row r="75" spans="1:33" s="99" customFormat="1" ht="18.95" customHeight="1" x14ac:dyDescent="0.25">
      <c r="A75" s="96">
        <f>'Liste Nominative'!A76</f>
        <v>0</v>
      </c>
      <c r="B75" s="38">
        <f>'Liste Nominative'!B76</f>
        <v>0</v>
      </c>
      <c r="C75" s="38">
        <f>'Liste Nominative'!C76</f>
        <v>0</v>
      </c>
      <c r="D75" s="149">
        <f>'Liste Nominative'!H76</f>
        <v>0</v>
      </c>
      <c r="E75" s="38"/>
      <c r="F75" s="38"/>
      <c r="G75" s="38"/>
      <c r="H75" s="38"/>
      <c r="I75" s="171"/>
      <c r="J75" s="189">
        <f t="shared" si="1"/>
        <v>0</v>
      </c>
      <c r="K75" s="172"/>
      <c r="L75" s="38"/>
      <c r="M75" s="38"/>
      <c r="N75" s="38"/>
      <c r="O75" s="38"/>
      <c r="P75" s="157">
        <f t="shared" si="5"/>
        <v>0</v>
      </c>
      <c r="Q75" s="38"/>
      <c r="R75" s="38"/>
      <c r="S75" s="38"/>
      <c r="T75" s="38"/>
      <c r="U75" s="157">
        <f t="shared" si="6"/>
        <v>0</v>
      </c>
      <c r="V75" s="38"/>
      <c r="W75" s="38"/>
      <c r="X75" s="38"/>
      <c r="Y75" s="157">
        <f t="shared" si="2"/>
        <v>0</v>
      </c>
      <c r="Z75" s="38"/>
      <c r="AA75" s="38"/>
      <c r="AB75" s="38"/>
      <c r="AC75" s="38"/>
      <c r="AD75" s="118">
        <f>SUM(E75:I75,(K75:O75,(Q75:T75,(V75:X75,(Z75:AC75)))))</f>
        <v>0</v>
      </c>
      <c r="AE75" s="119">
        <f t="shared" si="3"/>
        <v>0</v>
      </c>
      <c r="AF75" s="120">
        <f t="shared" si="4"/>
        <v>6</v>
      </c>
      <c r="AG75" s="121" t="str">
        <f t="shared" si="0"/>
        <v xml:space="preserve"> Très Faible : Elève à Surveiller de très près</v>
      </c>
    </row>
    <row r="76" spans="1:33" s="99" customFormat="1" ht="18.95" customHeight="1" x14ac:dyDescent="0.25">
      <c r="A76" s="96">
        <f>'Liste Nominative'!A77</f>
        <v>0</v>
      </c>
      <c r="B76" s="38">
        <f>'Liste Nominative'!B77</f>
        <v>0</v>
      </c>
      <c r="C76" s="38">
        <f>'Liste Nominative'!C77</f>
        <v>0</v>
      </c>
      <c r="D76" s="149">
        <f>'Liste Nominative'!H77</f>
        <v>0</v>
      </c>
      <c r="E76" s="38"/>
      <c r="F76" s="38"/>
      <c r="G76" s="38"/>
      <c r="H76" s="38"/>
      <c r="I76" s="171"/>
      <c r="J76" s="189">
        <f t="shared" si="1"/>
        <v>0</v>
      </c>
      <c r="K76" s="172"/>
      <c r="L76" s="38"/>
      <c r="M76" s="38"/>
      <c r="N76" s="38"/>
      <c r="O76" s="38"/>
      <c r="P76" s="157">
        <f t="shared" si="5"/>
        <v>0</v>
      </c>
      <c r="Q76" s="38"/>
      <c r="R76" s="38"/>
      <c r="S76" s="38"/>
      <c r="T76" s="38"/>
      <c r="U76" s="157">
        <f t="shared" si="6"/>
        <v>0</v>
      </c>
      <c r="V76" s="38"/>
      <c r="W76" s="38"/>
      <c r="X76" s="38"/>
      <c r="Y76" s="157">
        <f t="shared" si="2"/>
        <v>0</v>
      </c>
      <c r="Z76" s="38"/>
      <c r="AA76" s="38"/>
      <c r="AB76" s="38"/>
      <c r="AC76" s="38"/>
      <c r="AD76" s="118">
        <f>SUM(E76:I76,(K76:O76,(Q76:T76,(V76:X76,(Z76:AC76)))))</f>
        <v>0</v>
      </c>
      <c r="AE76" s="119">
        <f t="shared" si="3"/>
        <v>0</v>
      </c>
      <c r="AF76" s="120">
        <f t="shared" si="4"/>
        <v>6</v>
      </c>
      <c r="AG76" s="121" t="str">
        <f t="shared" si="0"/>
        <v xml:space="preserve"> Très Faible : Elève à Surveiller de très près</v>
      </c>
    </row>
    <row r="77" spans="1:33" s="99" customFormat="1" ht="18.95" customHeight="1" x14ac:dyDescent="0.25">
      <c r="A77" s="96">
        <f>'Liste Nominative'!A78</f>
        <v>0</v>
      </c>
      <c r="B77" s="38">
        <f>'Liste Nominative'!B78</f>
        <v>0</v>
      </c>
      <c r="C77" s="38">
        <f>'Liste Nominative'!C78</f>
        <v>0</v>
      </c>
      <c r="D77" s="149">
        <f>'Liste Nominative'!H78</f>
        <v>0</v>
      </c>
      <c r="E77" s="38"/>
      <c r="F77" s="38"/>
      <c r="G77" s="38"/>
      <c r="H77" s="38"/>
      <c r="I77" s="171"/>
      <c r="J77" s="189">
        <f t="shared" si="1"/>
        <v>0</v>
      </c>
      <c r="K77" s="172"/>
      <c r="L77" s="38"/>
      <c r="M77" s="38"/>
      <c r="N77" s="38"/>
      <c r="O77" s="38"/>
      <c r="P77" s="157">
        <f t="shared" si="5"/>
        <v>0</v>
      </c>
      <c r="Q77" s="38"/>
      <c r="R77" s="38"/>
      <c r="S77" s="38"/>
      <c r="T77" s="38"/>
      <c r="U77" s="157">
        <f t="shared" si="6"/>
        <v>0</v>
      </c>
      <c r="V77" s="38"/>
      <c r="W77" s="38"/>
      <c r="X77" s="38"/>
      <c r="Y77" s="157">
        <f t="shared" si="2"/>
        <v>0</v>
      </c>
      <c r="Z77" s="38"/>
      <c r="AA77" s="38"/>
      <c r="AB77" s="38"/>
      <c r="AC77" s="38"/>
      <c r="AD77" s="118">
        <f>SUM(E77:I77,(K77:O77,(Q77:T77,(V77:X77,(Z77:AC77)))))</f>
        <v>0</v>
      </c>
      <c r="AE77" s="119">
        <f t="shared" si="3"/>
        <v>0</v>
      </c>
      <c r="AF77" s="120">
        <f t="shared" si="4"/>
        <v>6</v>
      </c>
      <c r="AG77" s="121" t="str">
        <f t="shared" si="0"/>
        <v xml:space="preserve"> Très Faible : Elève à Surveiller de très près</v>
      </c>
    </row>
    <row r="78" spans="1:33" s="99" customFormat="1" ht="18.95" customHeight="1" x14ac:dyDescent="0.25">
      <c r="A78" s="96">
        <f>'Liste Nominative'!A79</f>
        <v>0</v>
      </c>
      <c r="B78" s="38">
        <f>'Liste Nominative'!B79</f>
        <v>0</v>
      </c>
      <c r="C78" s="38">
        <f>'Liste Nominative'!C79</f>
        <v>0</v>
      </c>
      <c r="D78" s="149">
        <f>'Liste Nominative'!H79</f>
        <v>0</v>
      </c>
      <c r="E78" s="38"/>
      <c r="F78" s="38"/>
      <c r="G78" s="38"/>
      <c r="H78" s="38"/>
      <c r="I78" s="171"/>
      <c r="J78" s="189">
        <f t="shared" si="1"/>
        <v>0</v>
      </c>
      <c r="K78" s="172"/>
      <c r="L78" s="38"/>
      <c r="M78" s="38"/>
      <c r="N78" s="38"/>
      <c r="O78" s="38"/>
      <c r="P78" s="157">
        <f t="shared" si="5"/>
        <v>0</v>
      </c>
      <c r="Q78" s="38"/>
      <c r="R78" s="38"/>
      <c r="S78" s="38"/>
      <c r="T78" s="38"/>
      <c r="U78" s="157">
        <f t="shared" si="6"/>
        <v>0</v>
      </c>
      <c r="V78" s="38"/>
      <c r="W78" s="38"/>
      <c r="X78" s="38"/>
      <c r="Y78" s="157">
        <f t="shared" si="2"/>
        <v>0</v>
      </c>
      <c r="Z78" s="38"/>
      <c r="AA78" s="38"/>
      <c r="AB78" s="38"/>
      <c r="AC78" s="38"/>
      <c r="AD78" s="118">
        <f>SUM(E78:I78,(K78:O78,(Q78:T78,(V78:X78,(Z78:AC78)))))</f>
        <v>0</v>
      </c>
      <c r="AE78" s="119">
        <f t="shared" si="3"/>
        <v>0</v>
      </c>
      <c r="AF78" s="120">
        <f t="shared" si="4"/>
        <v>6</v>
      </c>
      <c r="AG78" s="121" t="str">
        <f t="shared" ref="AG78:AG141" si="7">IF(AE78&gt;=8,"Excellent Travail : Elève à Féliciter ",IF(AE78&gt;=7," Très Bon Travail : Elève à Encourager ",IF(AE78&gt;=6," Assez Bon Travail : Elève à Motiver ",IF(AE78&gt;=5,"Bon Travail : Elève à Encadrer ",IF(AE78&gt;=4,"Passable : Elève à Encadrer ",IF(AE78&gt;=3,"Faible : Elève à Encadrer d’avantage ",IF(AE78&gt;=0," Très Faible : Elève à Surveiller de très près",)))))))</f>
        <v xml:space="preserve"> Très Faible : Elève à Surveiller de très près</v>
      </c>
    </row>
    <row r="79" spans="1:33" s="99" customFormat="1" ht="18.95" customHeight="1" x14ac:dyDescent="0.25">
      <c r="A79" s="96">
        <f>'Liste Nominative'!A80</f>
        <v>0</v>
      </c>
      <c r="B79" s="38">
        <f>'Liste Nominative'!B80</f>
        <v>0</v>
      </c>
      <c r="C79" s="38">
        <f>'Liste Nominative'!C80</f>
        <v>0</v>
      </c>
      <c r="D79" s="149">
        <f>'Liste Nominative'!H80</f>
        <v>0</v>
      </c>
      <c r="E79" s="38"/>
      <c r="F79" s="38"/>
      <c r="G79" s="38"/>
      <c r="H79" s="38"/>
      <c r="I79" s="171"/>
      <c r="J79" s="189">
        <f t="shared" ref="J79:J142" si="8">SUM(E79:I79)</f>
        <v>0</v>
      </c>
      <c r="K79" s="172"/>
      <c r="L79" s="38"/>
      <c r="M79" s="38"/>
      <c r="N79" s="38"/>
      <c r="O79" s="38"/>
      <c r="P79" s="157">
        <f t="shared" si="5"/>
        <v>0</v>
      </c>
      <c r="Q79" s="38"/>
      <c r="R79" s="38"/>
      <c r="S79" s="38"/>
      <c r="T79" s="38"/>
      <c r="U79" s="157">
        <f t="shared" si="6"/>
        <v>0</v>
      </c>
      <c r="V79" s="38"/>
      <c r="W79" s="38"/>
      <c r="X79" s="38"/>
      <c r="Y79" s="157">
        <f t="shared" ref="Y79:Y142" si="9">W79+X79</f>
        <v>0</v>
      </c>
      <c r="Z79" s="38"/>
      <c r="AA79" s="38"/>
      <c r="AB79" s="38"/>
      <c r="AC79" s="38"/>
      <c r="AD79" s="118">
        <f>SUM(E79:I79,(K79:O79,(Q79:T79,(V79:X79,(Z79:AC79)))))</f>
        <v>0</v>
      </c>
      <c r="AE79" s="119">
        <f t="shared" ref="AE79:AE142" si="10">10*$AD79/((IF($E79="abs",0,$E$13))+(IF($F79="abs",0,$F$13))+(IF($G79="abs",0,$G$13))+(IF($H79="abs",0,$H$13))+(IF($I79="abs",0,$I$13))+(IF($K79="abs",0,$K$13))+(IF($L79="abs",0,$L$13))+(IF($M79="abs",0,$M$13))+(IF($N79="abs",0,$N$13))+(IF($O79="abs",0,$O$13))+(IF($Q79="abs",0,$Q$13))+(IF($R79="abs",0,$R$13))+(IF($S79="abs",0,$S$13))+(IF($T79="abs",0,$T$13))+(IF($V79="abs",0,$V$13))+(IF($W79="abs",0,$W$13))+(IF($X79="abs",0,$X$13))+(IF($Z79="abs",0,$Z$13) + (IF($AA79="abs",0,$AA$13))+(IF($AB79="abs",0,$AB$13) +(IF($AC79="abs",0,$AC$13)))))</f>
        <v>0</v>
      </c>
      <c r="AF79" s="120">
        <f t="shared" ref="AF79:AF142" si="11">RANK(AE79,$AE$14:$AE$172,0)</f>
        <v>6</v>
      </c>
      <c r="AG79" s="121" t="str">
        <f t="shared" si="7"/>
        <v xml:space="preserve"> Très Faible : Elève à Surveiller de très près</v>
      </c>
    </row>
    <row r="80" spans="1:33" s="99" customFormat="1" ht="18.95" customHeight="1" x14ac:dyDescent="0.25">
      <c r="A80" s="96">
        <f>'Liste Nominative'!A81</f>
        <v>0</v>
      </c>
      <c r="B80" s="38">
        <f>'Liste Nominative'!B81</f>
        <v>0</v>
      </c>
      <c r="C80" s="38">
        <f>'Liste Nominative'!C81</f>
        <v>0</v>
      </c>
      <c r="D80" s="149">
        <f>'Liste Nominative'!H81</f>
        <v>0</v>
      </c>
      <c r="E80" s="38"/>
      <c r="F80" s="38"/>
      <c r="G80" s="38"/>
      <c r="H80" s="38"/>
      <c r="I80" s="171"/>
      <c r="J80" s="189">
        <f t="shared" si="8"/>
        <v>0</v>
      </c>
      <c r="K80" s="172"/>
      <c r="L80" s="38"/>
      <c r="M80" s="38"/>
      <c r="N80" s="38"/>
      <c r="O80" s="38"/>
      <c r="P80" s="157">
        <f t="shared" ref="P80:P143" si="12">L80+M80+N80+O80</f>
        <v>0</v>
      </c>
      <c r="Q80" s="38"/>
      <c r="R80" s="38"/>
      <c r="S80" s="38"/>
      <c r="T80" s="38"/>
      <c r="U80" s="157">
        <f t="shared" ref="U80:U143" si="13">SUM(R80:T80)</f>
        <v>0</v>
      </c>
      <c r="V80" s="38"/>
      <c r="W80" s="38"/>
      <c r="X80" s="38"/>
      <c r="Y80" s="157">
        <f t="shared" si="9"/>
        <v>0</v>
      </c>
      <c r="Z80" s="38"/>
      <c r="AA80" s="38"/>
      <c r="AB80" s="38"/>
      <c r="AC80" s="38"/>
      <c r="AD80" s="118">
        <f>SUM(E80:I80,(K80:O80,(Q80:T80,(V80:X80,(Z80:AC80)))))</f>
        <v>0</v>
      </c>
      <c r="AE80" s="119">
        <f t="shared" si="10"/>
        <v>0</v>
      </c>
      <c r="AF80" s="120">
        <f t="shared" si="11"/>
        <v>6</v>
      </c>
      <c r="AG80" s="121" t="str">
        <f t="shared" si="7"/>
        <v xml:space="preserve"> Très Faible : Elève à Surveiller de très près</v>
      </c>
    </row>
    <row r="81" spans="1:33" s="99" customFormat="1" ht="18.95" customHeight="1" x14ac:dyDescent="0.25">
      <c r="A81" s="96">
        <f>'Liste Nominative'!A82</f>
        <v>0</v>
      </c>
      <c r="B81" s="38">
        <f>'Liste Nominative'!B82</f>
        <v>0</v>
      </c>
      <c r="C81" s="38">
        <f>'Liste Nominative'!C82</f>
        <v>0</v>
      </c>
      <c r="D81" s="149">
        <f>'Liste Nominative'!H82</f>
        <v>0</v>
      </c>
      <c r="E81" s="38"/>
      <c r="F81" s="38"/>
      <c r="G81" s="38"/>
      <c r="H81" s="38"/>
      <c r="I81" s="171"/>
      <c r="J81" s="189">
        <f t="shared" si="8"/>
        <v>0</v>
      </c>
      <c r="K81" s="172"/>
      <c r="L81" s="38"/>
      <c r="M81" s="38"/>
      <c r="N81" s="38"/>
      <c r="O81" s="38"/>
      <c r="P81" s="157">
        <f t="shared" si="12"/>
        <v>0</v>
      </c>
      <c r="Q81" s="38"/>
      <c r="R81" s="38"/>
      <c r="S81" s="38"/>
      <c r="T81" s="38"/>
      <c r="U81" s="157">
        <f t="shared" si="13"/>
        <v>0</v>
      </c>
      <c r="V81" s="38"/>
      <c r="W81" s="38"/>
      <c r="X81" s="38"/>
      <c r="Y81" s="157">
        <f t="shared" si="9"/>
        <v>0</v>
      </c>
      <c r="Z81" s="38"/>
      <c r="AA81" s="38"/>
      <c r="AB81" s="38"/>
      <c r="AC81" s="38"/>
      <c r="AD81" s="118">
        <f>SUM(E81:I81,(K81:O81,(Q81:T81,(V81:X81,(Z81:AC81)))))</f>
        <v>0</v>
      </c>
      <c r="AE81" s="119">
        <f t="shared" si="10"/>
        <v>0</v>
      </c>
      <c r="AF81" s="120">
        <f t="shared" si="11"/>
        <v>6</v>
      </c>
      <c r="AG81" s="121" t="str">
        <f t="shared" si="7"/>
        <v xml:space="preserve"> Très Faible : Elève à Surveiller de très près</v>
      </c>
    </row>
    <row r="82" spans="1:33" s="99" customFormat="1" ht="18.95" customHeight="1" x14ac:dyDescent="0.25">
      <c r="A82" s="96">
        <f>'Liste Nominative'!A83</f>
        <v>0</v>
      </c>
      <c r="B82" s="38">
        <f>'Liste Nominative'!B83</f>
        <v>0</v>
      </c>
      <c r="C82" s="38">
        <f>'Liste Nominative'!C83</f>
        <v>0</v>
      </c>
      <c r="D82" s="149">
        <f>'Liste Nominative'!H83</f>
        <v>0</v>
      </c>
      <c r="E82" s="38"/>
      <c r="F82" s="38"/>
      <c r="G82" s="38"/>
      <c r="H82" s="38"/>
      <c r="I82" s="171"/>
      <c r="J82" s="189">
        <f t="shared" si="8"/>
        <v>0</v>
      </c>
      <c r="K82" s="172"/>
      <c r="L82" s="38"/>
      <c r="M82" s="38"/>
      <c r="N82" s="38"/>
      <c r="O82" s="38"/>
      <c r="P82" s="157">
        <f t="shared" si="12"/>
        <v>0</v>
      </c>
      <c r="Q82" s="38"/>
      <c r="R82" s="38"/>
      <c r="S82" s="38"/>
      <c r="T82" s="38"/>
      <c r="U82" s="157">
        <f t="shared" si="13"/>
        <v>0</v>
      </c>
      <c r="V82" s="38"/>
      <c r="W82" s="38"/>
      <c r="X82" s="38"/>
      <c r="Y82" s="157">
        <f t="shared" si="9"/>
        <v>0</v>
      </c>
      <c r="Z82" s="38"/>
      <c r="AA82" s="38"/>
      <c r="AB82" s="38"/>
      <c r="AC82" s="38"/>
      <c r="AD82" s="118">
        <f>SUM(E82:I82,(K82:O82,(Q82:T82,(V82:X82,(Z82:AC82)))))</f>
        <v>0</v>
      </c>
      <c r="AE82" s="119">
        <f t="shared" si="10"/>
        <v>0</v>
      </c>
      <c r="AF82" s="120">
        <f t="shared" si="11"/>
        <v>6</v>
      </c>
      <c r="AG82" s="121" t="str">
        <f t="shared" si="7"/>
        <v xml:space="preserve"> Très Faible : Elève à Surveiller de très près</v>
      </c>
    </row>
    <row r="83" spans="1:33" s="99" customFormat="1" ht="18.95" customHeight="1" x14ac:dyDescent="0.25">
      <c r="A83" s="96">
        <f>'Liste Nominative'!A84</f>
        <v>0</v>
      </c>
      <c r="B83" s="38">
        <f>'Liste Nominative'!B84</f>
        <v>0</v>
      </c>
      <c r="C83" s="38">
        <f>'Liste Nominative'!C84</f>
        <v>0</v>
      </c>
      <c r="D83" s="149">
        <f>'Liste Nominative'!H84</f>
        <v>0</v>
      </c>
      <c r="E83" s="38"/>
      <c r="F83" s="38"/>
      <c r="G83" s="38"/>
      <c r="H83" s="38"/>
      <c r="I83" s="171"/>
      <c r="J83" s="189">
        <f t="shared" si="8"/>
        <v>0</v>
      </c>
      <c r="K83" s="172"/>
      <c r="L83" s="38"/>
      <c r="M83" s="38"/>
      <c r="N83" s="38"/>
      <c r="O83" s="38"/>
      <c r="P83" s="157">
        <f t="shared" si="12"/>
        <v>0</v>
      </c>
      <c r="Q83" s="38"/>
      <c r="R83" s="38"/>
      <c r="S83" s="38"/>
      <c r="T83" s="38"/>
      <c r="U83" s="157">
        <f t="shared" si="13"/>
        <v>0</v>
      </c>
      <c r="V83" s="38"/>
      <c r="W83" s="38"/>
      <c r="X83" s="38"/>
      <c r="Y83" s="157">
        <f t="shared" si="9"/>
        <v>0</v>
      </c>
      <c r="Z83" s="38"/>
      <c r="AA83" s="38"/>
      <c r="AB83" s="38"/>
      <c r="AC83" s="38"/>
      <c r="AD83" s="118">
        <f>SUM(E83:I83,(K83:O83,(Q83:T83,(V83:X83,(Z83:AC83)))))</f>
        <v>0</v>
      </c>
      <c r="AE83" s="119">
        <f t="shared" si="10"/>
        <v>0</v>
      </c>
      <c r="AF83" s="120">
        <f t="shared" si="11"/>
        <v>6</v>
      </c>
      <c r="AG83" s="121" t="str">
        <f t="shared" si="7"/>
        <v xml:space="preserve"> Très Faible : Elève à Surveiller de très près</v>
      </c>
    </row>
    <row r="84" spans="1:33" s="99" customFormat="1" ht="18.95" customHeight="1" x14ac:dyDescent="0.25">
      <c r="A84" s="96">
        <f>'Liste Nominative'!A85</f>
        <v>0</v>
      </c>
      <c r="B84" s="38">
        <f>'Liste Nominative'!B85</f>
        <v>0</v>
      </c>
      <c r="C84" s="38">
        <f>'Liste Nominative'!C85</f>
        <v>0</v>
      </c>
      <c r="D84" s="149">
        <f>'Liste Nominative'!H85</f>
        <v>0</v>
      </c>
      <c r="E84" s="38"/>
      <c r="F84" s="38"/>
      <c r="G84" s="38"/>
      <c r="H84" s="38"/>
      <c r="I84" s="171"/>
      <c r="J84" s="189">
        <f t="shared" si="8"/>
        <v>0</v>
      </c>
      <c r="K84" s="172"/>
      <c r="L84" s="38"/>
      <c r="M84" s="38"/>
      <c r="N84" s="38"/>
      <c r="O84" s="38"/>
      <c r="P84" s="157">
        <f t="shared" si="12"/>
        <v>0</v>
      </c>
      <c r="Q84" s="38"/>
      <c r="R84" s="38"/>
      <c r="S84" s="38"/>
      <c r="T84" s="38"/>
      <c r="U84" s="157">
        <f t="shared" si="13"/>
        <v>0</v>
      </c>
      <c r="V84" s="38"/>
      <c r="W84" s="38"/>
      <c r="X84" s="38"/>
      <c r="Y84" s="157">
        <f t="shared" si="9"/>
        <v>0</v>
      </c>
      <c r="Z84" s="38"/>
      <c r="AA84" s="38"/>
      <c r="AB84" s="38"/>
      <c r="AC84" s="38"/>
      <c r="AD84" s="118">
        <f>SUM(E84:I84,(K84:O84,(Q84:T84,(V84:X84,(Z84:AC84)))))</f>
        <v>0</v>
      </c>
      <c r="AE84" s="119">
        <f t="shared" si="10"/>
        <v>0</v>
      </c>
      <c r="AF84" s="120">
        <f t="shared" si="11"/>
        <v>6</v>
      </c>
      <c r="AG84" s="121" t="str">
        <f t="shared" si="7"/>
        <v xml:space="preserve"> Très Faible : Elève à Surveiller de très près</v>
      </c>
    </row>
    <row r="85" spans="1:33" s="99" customFormat="1" ht="18.95" customHeight="1" x14ac:dyDescent="0.25">
      <c r="A85" s="96">
        <f>'Liste Nominative'!A86</f>
        <v>0</v>
      </c>
      <c r="B85" s="38">
        <f>'Liste Nominative'!B86</f>
        <v>0</v>
      </c>
      <c r="C85" s="38">
        <f>'Liste Nominative'!C86</f>
        <v>0</v>
      </c>
      <c r="D85" s="149">
        <f>'Liste Nominative'!H86</f>
        <v>0</v>
      </c>
      <c r="E85" s="38"/>
      <c r="F85" s="38"/>
      <c r="G85" s="38"/>
      <c r="H85" s="38"/>
      <c r="I85" s="171"/>
      <c r="J85" s="189">
        <f t="shared" si="8"/>
        <v>0</v>
      </c>
      <c r="K85" s="172"/>
      <c r="L85" s="38"/>
      <c r="M85" s="38"/>
      <c r="N85" s="38"/>
      <c r="O85" s="38"/>
      <c r="P85" s="157">
        <f t="shared" si="12"/>
        <v>0</v>
      </c>
      <c r="Q85" s="38"/>
      <c r="R85" s="38"/>
      <c r="S85" s="38"/>
      <c r="T85" s="38"/>
      <c r="U85" s="157">
        <f t="shared" si="13"/>
        <v>0</v>
      </c>
      <c r="V85" s="38"/>
      <c r="W85" s="38"/>
      <c r="X85" s="38"/>
      <c r="Y85" s="157">
        <f t="shared" si="9"/>
        <v>0</v>
      </c>
      <c r="Z85" s="38"/>
      <c r="AA85" s="38"/>
      <c r="AB85" s="38"/>
      <c r="AC85" s="38"/>
      <c r="AD85" s="118">
        <f>SUM(E85:I85,(K85:O85,(Q85:T85,(V85:X85,(Z85:AC85)))))</f>
        <v>0</v>
      </c>
      <c r="AE85" s="119">
        <f t="shared" si="10"/>
        <v>0</v>
      </c>
      <c r="AF85" s="120">
        <f t="shared" si="11"/>
        <v>6</v>
      </c>
      <c r="AG85" s="121" t="str">
        <f t="shared" si="7"/>
        <v xml:space="preserve"> Très Faible : Elève à Surveiller de très près</v>
      </c>
    </row>
    <row r="86" spans="1:33" s="99" customFormat="1" ht="18.95" customHeight="1" x14ac:dyDescent="0.25">
      <c r="A86" s="96">
        <f>'Liste Nominative'!A87</f>
        <v>0</v>
      </c>
      <c r="B86" s="38">
        <f>'Liste Nominative'!B87</f>
        <v>0</v>
      </c>
      <c r="C86" s="38">
        <f>'Liste Nominative'!C87</f>
        <v>0</v>
      </c>
      <c r="D86" s="149">
        <f>'Liste Nominative'!H87</f>
        <v>0</v>
      </c>
      <c r="E86" s="38"/>
      <c r="F86" s="38"/>
      <c r="G86" s="38"/>
      <c r="H86" s="38"/>
      <c r="I86" s="171"/>
      <c r="J86" s="189">
        <f t="shared" si="8"/>
        <v>0</v>
      </c>
      <c r="K86" s="172"/>
      <c r="L86" s="38"/>
      <c r="M86" s="38"/>
      <c r="N86" s="38"/>
      <c r="O86" s="38"/>
      <c r="P86" s="157">
        <f t="shared" si="12"/>
        <v>0</v>
      </c>
      <c r="Q86" s="38"/>
      <c r="R86" s="38"/>
      <c r="S86" s="38"/>
      <c r="T86" s="38"/>
      <c r="U86" s="157">
        <f t="shared" si="13"/>
        <v>0</v>
      </c>
      <c r="V86" s="38"/>
      <c r="W86" s="38"/>
      <c r="X86" s="38"/>
      <c r="Y86" s="157">
        <f t="shared" si="9"/>
        <v>0</v>
      </c>
      <c r="Z86" s="38"/>
      <c r="AA86" s="38"/>
      <c r="AB86" s="38"/>
      <c r="AC86" s="38"/>
      <c r="AD86" s="118">
        <f>SUM(E86:I86,(K86:O86,(Q86:T86,(V86:X86,(Z86:AC86)))))</f>
        <v>0</v>
      </c>
      <c r="AE86" s="119">
        <f t="shared" si="10"/>
        <v>0</v>
      </c>
      <c r="AF86" s="120">
        <f t="shared" si="11"/>
        <v>6</v>
      </c>
      <c r="AG86" s="121" t="str">
        <f t="shared" si="7"/>
        <v xml:space="preserve"> Très Faible : Elève à Surveiller de très près</v>
      </c>
    </row>
    <row r="87" spans="1:33" s="99" customFormat="1" ht="18.95" customHeight="1" x14ac:dyDescent="0.25">
      <c r="A87" s="96">
        <f>'Liste Nominative'!A88</f>
        <v>0</v>
      </c>
      <c r="B87" s="38">
        <f>'Liste Nominative'!B88</f>
        <v>0</v>
      </c>
      <c r="C87" s="38">
        <f>'Liste Nominative'!C88</f>
        <v>0</v>
      </c>
      <c r="D87" s="149">
        <f>'Liste Nominative'!H88</f>
        <v>0</v>
      </c>
      <c r="E87" s="38"/>
      <c r="F87" s="38"/>
      <c r="G87" s="38"/>
      <c r="H87" s="38"/>
      <c r="I87" s="171"/>
      <c r="J87" s="189">
        <f t="shared" si="8"/>
        <v>0</v>
      </c>
      <c r="K87" s="172"/>
      <c r="L87" s="38"/>
      <c r="M87" s="38"/>
      <c r="N87" s="38"/>
      <c r="O87" s="38"/>
      <c r="P87" s="157">
        <f t="shared" si="12"/>
        <v>0</v>
      </c>
      <c r="Q87" s="38"/>
      <c r="R87" s="38"/>
      <c r="S87" s="38"/>
      <c r="T87" s="38"/>
      <c r="U87" s="157">
        <f t="shared" si="13"/>
        <v>0</v>
      </c>
      <c r="V87" s="38"/>
      <c r="W87" s="38"/>
      <c r="X87" s="38"/>
      <c r="Y87" s="157">
        <f t="shared" si="9"/>
        <v>0</v>
      </c>
      <c r="Z87" s="38"/>
      <c r="AA87" s="38"/>
      <c r="AB87" s="38"/>
      <c r="AC87" s="38"/>
      <c r="AD87" s="118">
        <f>SUM(E87:I87,(K87:O87,(Q87:T87,(V87:X87,(Z87:AC87)))))</f>
        <v>0</v>
      </c>
      <c r="AE87" s="119">
        <f t="shared" si="10"/>
        <v>0</v>
      </c>
      <c r="AF87" s="120">
        <f t="shared" si="11"/>
        <v>6</v>
      </c>
      <c r="AG87" s="121" t="str">
        <f t="shared" si="7"/>
        <v xml:space="preserve"> Très Faible : Elève à Surveiller de très près</v>
      </c>
    </row>
    <row r="88" spans="1:33" s="99" customFormat="1" ht="18.95" customHeight="1" x14ac:dyDescent="0.25">
      <c r="A88" s="96">
        <f>'Liste Nominative'!A89</f>
        <v>0</v>
      </c>
      <c r="B88" s="38">
        <f>'Liste Nominative'!B89</f>
        <v>0</v>
      </c>
      <c r="C88" s="38">
        <f>'Liste Nominative'!C89</f>
        <v>0</v>
      </c>
      <c r="D88" s="149">
        <f>'Liste Nominative'!H89</f>
        <v>0</v>
      </c>
      <c r="E88" s="38"/>
      <c r="F88" s="38"/>
      <c r="G88" s="38"/>
      <c r="H88" s="38"/>
      <c r="I88" s="171"/>
      <c r="J88" s="189">
        <f t="shared" si="8"/>
        <v>0</v>
      </c>
      <c r="K88" s="172"/>
      <c r="L88" s="38"/>
      <c r="M88" s="38"/>
      <c r="N88" s="38"/>
      <c r="O88" s="38"/>
      <c r="P88" s="157">
        <f t="shared" si="12"/>
        <v>0</v>
      </c>
      <c r="Q88" s="38"/>
      <c r="R88" s="38"/>
      <c r="S88" s="38"/>
      <c r="T88" s="38"/>
      <c r="U88" s="157">
        <f t="shared" si="13"/>
        <v>0</v>
      </c>
      <c r="V88" s="38"/>
      <c r="W88" s="38"/>
      <c r="X88" s="38"/>
      <c r="Y88" s="157">
        <f t="shared" si="9"/>
        <v>0</v>
      </c>
      <c r="Z88" s="38"/>
      <c r="AA88" s="38"/>
      <c r="AB88" s="38"/>
      <c r="AC88" s="38"/>
      <c r="AD88" s="118">
        <f>SUM(E88:I88,(K88:O88,(Q88:T88,(V88:X88,(Z88:AC88)))))</f>
        <v>0</v>
      </c>
      <c r="AE88" s="119">
        <f t="shared" si="10"/>
        <v>0</v>
      </c>
      <c r="AF88" s="120">
        <f t="shared" si="11"/>
        <v>6</v>
      </c>
      <c r="AG88" s="121" t="str">
        <f t="shared" si="7"/>
        <v xml:space="preserve"> Très Faible : Elève à Surveiller de très près</v>
      </c>
    </row>
    <row r="89" spans="1:33" s="99" customFormat="1" ht="18.95" customHeight="1" x14ac:dyDescent="0.25">
      <c r="A89" s="96">
        <f>'Liste Nominative'!A90</f>
        <v>0</v>
      </c>
      <c r="B89" s="38">
        <f>'Liste Nominative'!B90</f>
        <v>0</v>
      </c>
      <c r="C89" s="38">
        <f>'Liste Nominative'!C90</f>
        <v>0</v>
      </c>
      <c r="D89" s="149">
        <f>'Liste Nominative'!H90</f>
        <v>0</v>
      </c>
      <c r="E89" s="38"/>
      <c r="F89" s="38"/>
      <c r="G89" s="38"/>
      <c r="H89" s="38"/>
      <c r="I89" s="171"/>
      <c r="J89" s="189">
        <f t="shared" si="8"/>
        <v>0</v>
      </c>
      <c r="K89" s="172"/>
      <c r="L89" s="38"/>
      <c r="M89" s="38"/>
      <c r="N89" s="38"/>
      <c r="O89" s="38"/>
      <c r="P89" s="157">
        <f t="shared" si="12"/>
        <v>0</v>
      </c>
      <c r="Q89" s="38"/>
      <c r="R89" s="38"/>
      <c r="S89" s="38"/>
      <c r="T89" s="38"/>
      <c r="U89" s="157">
        <f t="shared" si="13"/>
        <v>0</v>
      </c>
      <c r="V89" s="38"/>
      <c r="W89" s="38"/>
      <c r="X89" s="38"/>
      <c r="Y89" s="157">
        <f t="shared" si="9"/>
        <v>0</v>
      </c>
      <c r="Z89" s="38"/>
      <c r="AA89" s="38"/>
      <c r="AB89" s="38"/>
      <c r="AC89" s="38"/>
      <c r="AD89" s="118">
        <f>SUM(E89:I89,(K89:O89,(Q89:T89,(V89:X89,(Z89:AC89)))))</f>
        <v>0</v>
      </c>
      <c r="AE89" s="119">
        <f t="shared" si="10"/>
        <v>0</v>
      </c>
      <c r="AF89" s="120">
        <f t="shared" si="11"/>
        <v>6</v>
      </c>
      <c r="AG89" s="121" t="str">
        <f t="shared" si="7"/>
        <v xml:space="preserve"> Très Faible : Elève à Surveiller de très près</v>
      </c>
    </row>
    <row r="90" spans="1:33" s="99" customFormat="1" ht="18.95" customHeight="1" x14ac:dyDescent="0.25">
      <c r="A90" s="96">
        <f>'Liste Nominative'!A91</f>
        <v>0</v>
      </c>
      <c r="B90" s="38">
        <f>'Liste Nominative'!B91</f>
        <v>0</v>
      </c>
      <c r="C90" s="38">
        <f>'Liste Nominative'!C91</f>
        <v>0</v>
      </c>
      <c r="D90" s="149">
        <f>'Liste Nominative'!H91</f>
        <v>0</v>
      </c>
      <c r="E90" s="38"/>
      <c r="F90" s="38"/>
      <c r="G90" s="38"/>
      <c r="H90" s="38"/>
      <c r="I90" s="171"/>
      <c r="J90" s="189">
        <f t="shared" si="8"/>
        <v>0</v>
      </c>
      <c r="K90" s="172"/>
      <c r="L90" s="38"/>
      <c r="M90" s="38"/>
      <c r="N90" s="38"/>
      <c r="O90" s="38"/>
      <c r="P90" s="157">
        <f t="shared" si="12"/>
        <v>0</v>
      </c>
      <c r="Q90" s="38"/>
      <c r="R90" s="38"/>
      <c r="S90" s="38"/>
      <c r="T90" s="38"/>
      <c r="U90" s="157">
        <f t="shared" si="13"/>
        <v>0</v>
      </c>
      <c r="V90" s="38"/>
      <c r="W90" s="38"/>
      <c r="X90" s="38"/>
      <c r="Y90" s="157">
        <f t="shared" si="9"/>
        <v>0</v>
      </c>
      <c r="Z90" s="38"/>
      <c r="AA90" s="38"/>
      <c r="AB90" s="38"/>
      <c r="AC90" s="38"/>
      <c r="AD90" s="118">
        <f>SUM(E90:I90,(K90:O90,(Q90:T90,(V90:X90,(Z90:AC90)))))</f>
        <v>0</v>
      </c>
      <c r="AE90" s="119">
        <f t="shared" si="10"/>
        <v>0</v>
      </c>
      <c r="AF90" s="120">
        <f t="shared" si="11"/>
        <v>6</v>
      </c>
      <c r="AG90" s="121" t="str">
        <f t="shared" si="7"/>
        <v xml:space="preserve"> Très Faible : Elève à Surveiller de très près</v>
      </c>
    </row>
    <row r="91" spans="1:33" s="99" customFormat="1" ht="18.95" customHeight="1" x14ac:dyDescent="0.25">
      <c r="A91" s="96">
        <f>'Liste Nominative'!A92</f>
        <v>0</v>
      </c>
      <c r="B91" s="38">
        <f>'Liste Nominative'!B92</f>
        <v>0</v>
      </c>
      <c r="C91" s="38">
        <f>'Liste Nominative'!C92</f>
        <v>0</v>
      </c>
      <c r="D91" s="149">
        <f>'Liste Nominative'!H92</f>
        <v>0</v>
      </c>
      <c r="E91" s="38"/>
      <c r="F91" s="38"/>
      <c r="G91" s="38"/>
      <c r="H91" s="38"/>
      <c r="I91" s="171"/>
      <c r="J91" s="189">
        <f t="shared" si="8"/>
        <v>0</v>
      </c>
      <c r="K91" s="172"/>
      <c r="L91" s="38"/>
      <c r="M91" s="38"/>
      <c r="N91" s="38"/>
      <c r="O91" s="38"/>
      <c r="P91" s="157">
        <f t="shared" si="12"/>
        <v>0</v>
      </c>
      <c r="Q91" s="38"/>
      <c r="R91" s="38"/>
      <c r="S91" s="38"/>
      <c r="T91" s="38"/>
      <c r="U91" s="157">
        <f t="shared" si="13"/>
        <v>0</v>
      </c>
      <c r="V91" s="38"/>
      <c r="W91" s="38"/>
      <c r="X91" s="38"/>
      <c r="Y91" s="157">
        <f t="shared" si="9"/>
        <v>0</v>
      </c>
      <c r="Z91" s="38"/>
      <c r="AA91" s="38"/>
      <c r="AB91" s="38"/>
      <c r="AC91" s="38"/>
      <c r="AD91" s="118">
        <f>SUM(E91:I91,(K91:O91,(Q91:T91,(V91:X91,(Z91:AC91)))))</f>
        <v>0</v>
      </c>
      <c r="AE91" s="119">
        <f t="shared" si="10"/>
        <v>0</v>
      </c>
      <c r="AF91" s="120">
        <f t="shared" si="11"/>
        <v>6</v>
      </c>
      <c r="AG91" s="121" t="str">
        <f t="shared" si="7"/>
        <v xml:space="preserve"> Très Faible : Elève à Surveiller de très près</v>
      </c>
    </row>
    <row r="92" spans="1:33" s="99" customFormat="1" ht="18.95" customHeight="1" x14ac:dyDescent="0.25">
      <c r="A92" s="96">
        <f>'Liste Nominative'!A93</f>
        <v>0</v>
      </c>
      <c r="B92" s="38">
        <f>'Liste Nominative'!B93</f>
        <v>0</v>
      </c>
      <c r="C92" s="38">
        <f>'Liste Nominative'!C93</f>
        <v>0</v>
      </c>
      <c r="D92" s="149">
        <f>'Liste Nominative'!H93</f>
        <v>0</v>
      </c>
      <c r="E92" s="38"/>
      <c r="F92" s="38"/>
      <c r="G92" s="38"/>
      <c r="H92" s="38"/>
      <c r="I92" s="171"/>
      <c r="J92" s="189">
        <f t="shared" si="8"/>
        <v>0</v>
      </c>
      <c r="K92" s="172"/>
      <c r="L92" s="38"/>
      <c r="M92" s="38"/>
      <c r="N92" s="38"/>
      <c r="O92" s="38"/>
      <c r="P92" s="157">
        <f t="shared" si="12"/>
        <v>0</v>
      </c>
      <c r="Q92" s="38"/>
      <c r="R92" s="38"/>
      <c r="S92" s="38"/>
      <c r="T92" s="38"/>
      <c r="U92" s="157">
        <f t="shared" si="13"/>
        <v>0</v>
      </c>
      <c r="V92" s="38"/>
      <c r="W92" s="38"/>
      <c r="X92" s="38"/>
      <c r="Y92" s="157">
        <f t="shared" si="9"/>
        <v>0</v>
      </c>
      <c r="Z92" s="38"/>
      <c r="AA92" s="38"/>
      <c r="AB92" s="38"/>
      <c r="AC92" s="38"/>
      <c r="AD92" s="118">
        <f>SUM(E92:I92,(K92:O92,(Q92:T92,(V92:X92,(Z92:AC92)))))</f>
        <v>0</v>
      </c>
      <c r="AE92" s="119">
        <f t="shared" si="10"/>
        <v>0</v>
      </c>
      <c r="AF92" s="120">
        <f t="shared" si="11"/>
        <v>6</v>
      </c>
      <c r="AG92" s="121" t="str">
        <f t="shared" si="7"/>
        <v xml:space="preserve"> Très Faible : Elève à Surveiller de très près</v>
      </c>
    </row>
    <row r="93" spans="1:33" s="99" customFormat="1" ht="18.95" customHeight="1" x14ac:dyDescent="0.25">
      <c r="A93" s="96">
        <f>'Liste Nominative'!A94</f>
        <v>0</v>
      </c>
      <c r="B93" s="38">
        <f>'Liste Nominative'!B94</f>
        <v>0</v>
      </c>
      <c r="C93" s="38">
        <f>'Liste Nominative'!C94</f>
        <v>0</v>
      </c>
      <c r="D93" s="149">
        <f>'Liste Nominative'!H94</f>
        <v>0</v>
      </c>
      <c r="E93" s="38"/>
      <c r="F93" s="38"/>
      <c r="G93" s="38"/>
      <c r="H93" s="38"/>
      <c r="I93" s="171"/>
      <c r="J93" s="189">
        <f t="shared" si="8"/>
        <v>0</v>
      </c>
      <c r="K93" s="172"/>
      <c r="L93" s="38"/>
      <c r="M93" s="38"/>
      <c r="N93" s="38"/>
      <c r="O93" s="38"/>
      <c r="P93" s="157">
        <f t="shared" si="12"/>
        <v>0</v>
      </c>
      <c r="Q93" s="38"/>
      <c r="R93" s="38"/>
      <c r="S93" s="38"/>
      <c r="T93" s="38"/>
      <c r="U93" s="157">
        <f t="shared" si="13"/>
        <v>0</v>
      </c>
      <c r="V93" s="38"/>
      <c r="W93" s="38"/>
      <c r="X93" s="38"/>
      <c r="Y93" s="157">
        <f t="shared" si="9"/>
        <v>0</v>
      </c>
      <c r="Z93" s="38"/>
      <c r="AA93" s="38"/>
      <c r="AB93" s="38"/>
      <c r="AC93" s="38"/>
      <c r="AD93" s="118">
        <f>SUM(E93:I93,(K93:O93,(Q93:T93,(V93:X93,(Z93:AC93)))))</f>
        <v>0</v>
      </c>
      <c r="AE93" s="119">
        <f t="shared" si="10"/>
        <v>0</v>
      </c>
      <c r="AF93" s="120">
        <f t="shared" si="11"/>
        <v>6</v>
      </c>
      <c r="AG93" s="121" t="str">
        <f t="shared" si="7"/>
        <v xml:space="preserve"> Très Faible : Elève à Surveiller de très près</v>
      </c>
    </row>
    <row r="94" spans="1:33" s="99" customFormat="1" ht="18.95" customHeight="1" x14ac:dyDescent="0.25">
      <c r="A94" s="96">
        <f>'Liste Nominative'!A95</f>
        <v>0</v>
      </c>
      <c r="B94" s="38">
        <f>'Liste Nominative'!B95</f>
        <v>0</v>
      </c>
      <c r="C94" s="38">
        <f>'Liste Nominative'!C95</f>
        <v>0</v>
      </c>
      <c r="D94" s="149">
        <f>'Liste Nominative'!H95</f>
        <v>0</v>
      </c>
      <c r="E94" s="38"/>
      <c r="F94" s="38"/>
      <c r="G94" s="38"/>
      <c r="H94" s="38"/>
      <c r="I94" s="171"/>
      <c r="J94" s="189">
        <f t="shared" si="8"/>
        <v>0</v>
      </c>
      <c r="K94" s="172"/>
      <c r="L94" s="38"/>
      <c r="M94" s="38"/>
      <c r="N94" s="38"/>
      <c r="O94" s="38"/>
      <c r="P94" s="157">
        <f t="shared" si="12"/>
        <v>0</v>
      </c>
      <c r="Q94" s="38"/>
      <c r="R94" s="38"/>
      <c r="S94" s="38"/>
      <c r="T94" s="38"/>
      <c r="U94" s="157">
        <f t="shared" si="13"/>
        <v>0</v>
      </c>
      <c r="V94" s="38"/>
      <c r="W94" s="38"/>
      <c r="X94" s="38"/>
      <c r="Y94" s="157">
        <f t="shared" si="9"/>
        <v>0</v>
      </c>
      <c r="Z94" s="38"/>
      <c r="AA94" s="38"/>
      <c r="AB94" s="38"/>
      <c r="AC94" s="38"/>
      <c r="AD94" s="118">
        <f>SUM(E94:I94,(K94:O94,(Q94:T94,(V94:X94,(Z94:AC94)))))</f>
        <v>0</v>
      </c>
      <c r="AE94" s="119">
        <f t="shared" si="10"/>
        <v>0</v>
      </c>
      <c r="AF94" s="120">
        <f t="shared" si="11"/>
        <v>6</v>
      </c>
      <c r="AG94" s="121" t="str">
        <f t="shared" si="7"/>
        <v xml:space="preserve"> Très Faible : Elève à Surveiller de très près</v>
      </c>
    </row>
    <row r="95" spans="1:33" s="99" customFormat="1" ht="18.95" customHeight="1" x14ac:dyDescent="0.25">
      <c r="A95" s="96">
        <f>'Liste Nominative'!A96</f>
        <v>0</v>
      </c>
      <c r="B95" s="38">
        <f>'Liste Nominative'!B96</f>
        <v>0</v>
      </c>
      <c r="C95" s="38">
        <f>'Liste Nominative'!C96</f>
        <v>0</v>
      </c>
      <c r="D95" s="149">
        <f>'Liste Nominative'!H96</f>
        <v>0</v>
      </c>
      <c r="E95" s="38"/>
      <c r="F95" s="38"/>
      <c r="G95" s="38"/>
      <c r="H95" s="38"/>
      <c r="I95" s="171"/>
      <c r="J95" s="189">
        <f t="shared" si="8"/>
        <v>0</v>
      </c>
      <c r="K95" s="172"/>
      <c r="L95" s="38"/>
      <c r="M95" s="38"/>
      <c r="N95" s="38"/>
      <c r="O95" s="38"/>
      <c r="P95" s="157">
        <f t="shared" si="12"/>
        <v>0</v>
      </c>
      <c r="Q95" s="38"/>
      <c r="R95" s="38"/>
      <c r="S95" s="38"/>
      <c r="T95" s="38"/>
      <c r="U95" s="157">
        <f t="shared" si="13"/>
        <v>0</v>
      </c>
      <c r="V95" s="38"/>
      <c r="W95" s="38"/>
      <c r="X95" s="38"/>
      <c r="Y95" s="157">
        <f t="shared" si="9"/>
        <v>0</v>
      </c>
      <c r="Z95" s="38"/>
      <c r="AA95" s="38"/>
      <c r="AB95" s="38"/>
      <c r="AC95" s="38"/>
      <c r="AD95" s="118">
        <f>SUM(E95:I95,(K95:O95,(Q95:T95,(V95:X95,(Z95:AC95)))))</f>
        <v>0</v>
      </c>
      <c r="AE95" s="119">
        <f t="shared" si="10"/>
        <v>0</v>
      </c>
      <c r="AF95" s="120">
        <f t="shared" si="11"/>
        <v>6</v>
      </c>
      <c r="AG95" s="121" t="str">
        <f t="shared" si="7"/>
        <v xml:space="preserve"> Très Faible : Elève à Surveiller de très près</v>
      </c>
    </row>
    <row r="96" spans="1:33" s="99" customFormat="1" ht="18.95" customHeight="1" x14ac:dyDescent="0.25">
      <c r="A96" s="96">
        <f>'Liste Nominative'!A97</f>
        <v>0</v>
      </c>
      <c r="B96" s="38">
        <f>'Liste Nominative'!B97</f>
        <v>0</v>
      </c>
      <c r="C96" s="38">
        <f>'Liste Nominative'!C97</f>
        <v>0</v>
      </c>
      <c r="D96" s="149">
        <f>'Liste Nominative'!H97</f>
        <v>0</v>
      </c>
      <c r="E96" s="38"/>
      <c r="F96" s="38"/>
      <c r="G96" s="38"/>
      <c r="H96" s="38"/>
      <c r="I96" s="171"/>
      <c r="J96" s="189">
        <f t="shared" si="8"/>
        <v>0</v>
      </c>
      <c r="K96" s="172"/>
      <c r="L96" s="38"/>
      <c r="M96" s="38"/>
      <c r="N96" s="38"/>
      <c r="O96" s="38"/>
      <c r="P96" s="157">
        <f t="shared" si="12"/>
        <v>0</v>
      </c>
      <c r="Q96" s="38"/>
      <c r="R96" s="38"/>
      <c r="S96" s="38"/>
      <c r="T96" s="38"/>
      <c r="U96" s="157">
        <f t="shared" si="13"/>
        <v>0</v>
      </c>
      <c r="V96" s="38"/>
      <c r="W96" s="38"/>
      <c r="X96" s="38"/>
      <c r="Y96" s="157">
        <f t="shared" si="9"/>
        <v>0</v>
      </c>
      <c r="Z96" s="38"/>
      <c r="AA96" s="38"/>
      <c r="AB96" s="38"/>
      <c r="AC96" s="38"/>
      <c r="AD96" s="118">
        <f>SUM(E96:I96,(K96:O96,(Q96:T96,(V96:X96,(Z96:AC96)))))</f>
        <v>0</v>
      </c>
      <c r="AE96" s="119">
        <f t="shared" si="10"/>
        <v>0</v>
      </c>
      <c r="AF96" s="120">
        <f t="shared" si="11"/>
        <v>6</v>
      </c>
      <c r="AG96" s="121" t="str">
        <f t="shared" si="7"/>
        <v xml:space="preserve"> Très Faible : Elève à Surveiller de très près</v>
      </c>
    </row>
    <row r="97" spans="1:33" s="99" customFormat="1" ht="18.95" customHeight="1" x14ac:dyDescent="0.25">
      <c r="A97" s="96">
        <f>'Liste Nominative'!A98</f>
        <v>0</v>
      </c>
      <c r="B97" s="38">
        <f>'Liste Nominative'!B98</f>
        <v>0</v>
      </c>
      <c r="C97" s="38">
        <f>'Liste Nominative'!C98</f>
        <v>0</v>
      </c>
      <c r="D97" s="149">
        <f>'Liste Nominative'!H98</f>
        <v>0</v>
      </c>
      <c r="E97" s="38"/>
      <c r="F97" s="38"/>
      <c r="G97" s="38"/>
      <c r="H97" s="38"/>
      <c r="I97" s="171"/>
      <c r="J97" s="189">
        <f t="shared" si="8"/>
        <v>0</v>
      </c>
      <c r="K97" s="172"/>
      <c r="L97" s="38"/>
      <c r="M97" s="38"/>
      <c r="N97" s="38"/>
      <c r="O97" s="38"/>
      <c r="P97" s="157">
        <f t="shared" si="12"/>
        <v>0</v>
      </c>
      <c r="Q97" s="38"/>
      <c r="R97" s="38"/>
      <c r="S97" s="38"/>
      <c r="T97" s="38"/>
      <c r="U97" s="157">
        <f t="shared" si="13"/>
        <v>0</v>
      </c>
      <c r="V97" s="38"/>
      <c r="W97" s="38"/>
      <c r="X97" s="38"/>
      <c r="Y97" s="157">
        <f t="shared" si="9"/>
        <v>0</v>
      </c>
      <c r="Z97" s="38"/>
      <c r="AA97" s="38"/>
      <c r="AB97" s="38"/>
      <c r="AC97" s="38"/>
      <c r="AD97" s="118">
        <f>SUM(E97:I97,(K97:O97,(Q97:T97,(V97:X97,(Z97:AC97)))))</f>
        <v>0</v>
      </c>
      <c r="AE97" s="119">
        <f t="shared" si="10"/>
        <v>0</v>
      </c>
      <c r="AF97" s="120">
        <f t="shared" si="11"/>
        <v>6</v>
      </c>
      <c r="AG97" s="121" t="str">
        <f t="shared" si="7"/>
        <v xml:space="preserve"> Très Faible : Elève à Surveiller de très près</v>
      </c>
    </row>
    <row r="98" spans="1:33" s="99" customFormat="1" ht="18.95" customHeight="1" x14ac:dyDescent="0.25">
      <c r="A98" s="96">
        <f>'Liste Nominative'!A99</f>
        <v>0</v>
      </c>
      <c r="B98" s="38">
        <f>'Liste Nominative'!B99</f>
        <v>0</v>
      </c>
      <c r="C98" s="38">
        <f>'Liste Nominative'!C99</f>
        <v>0</v>
      </c>
      <c r="D98" s="149">
        <f>'Liste Nominative'!H99</f>
        <v>0</v>
      </c>
      <c r="E98" s="38"/>
      <c r="F98" s="38"/>
      <c r="G98" s="38"/>
      <c r="H98" s="38"/>
      <c r="I98" s="171"/>
      <c r="J98" s="189">
        <f t="shared" si="8"/>
        <v>0</v>
      </c>
      <c r="K98" s="172"/>
      <c r="L98" s="38"/>
      <c r="M98" s="38"/>
      <c r="N98" s="38"/>
      <c r="O98" s="38"/>
      <c r="P98" s="157">
        <f t="shared" si="12"/>
        <v>0</v>
      </c>
      <c r="Q98" s="38"/>
      <c r="R98" s="38"/>
      <c r="S98" s="38"/>
      <c r="T98" s="38"/>
      <c r="U98" s="157">
        <f t="shared" si="13"/>
        <v>0</v>
      </c>
      <c r="V98" s="38"/>
      <c r="W98" s="38"/>
      <c r="X98" s="38"/>
      <c r="Y98" s="157">
        <f t="shared" si="9"/>
        <v>0</v>
      </c>
      <c r="Z98" s="38"/>
      <c r="AA98" s="38"/>
      <c r="AB98" s="38"/>
      <c r="AC98" s="38"/>
      <c r="AD98" s="118">
        <f>SUM(E98:I98,(K98:O98,(Q98:T98,(V98:X98,(Z98:AC98)))))</f>
        <v>0</v>
      </c>
      <c r="AE98" s="119">
        <f t="shared" si="10"/>
        <v>0</v>
      </c>
      <c r="AF98" s="120">
        <f t="shared" si="11"/>
        <v>6</v>
      </c>
      <c r="AG98" s="121" t="str">
        <f t="shared" si="7"/>
        <v xml:space="preserve"> Très Faible : Elève à Surveiller de très près</v>
      </c>
    </row>
    <row r="99" spans="1:33" s="99" customFormat="1" ht="18.95" customHeight="1" x14ac:dyDescent="0.25">
      <c r="A99" s="96">
        <f>'Liste Nominative'!A100</f>
        <v>0</v>
      </c>
      <c r="B99" s="38">
        <f>'Liste Nominative'!B100</f>
        <v>0</v>
      </c>
      <c r="C99" s="38">
        <f>'Liste Nominative'!C100</f>
        <v>0</v>
      </c>
      <c r="D99" s="149">
        <f>'Liste Nominative'!H100</f>
        <v>0</v>
      </c>
      <c r="E99" s="38"/>
      <c r="F99" s="38"/>
      <c r="G99" s="38"/>
      <c r="H99" s="38"/>
      <c r="I99" s="171"/>
      <c r="J99" s="189">
        <f t="shared" si="8"/>
        <v>0</v>
      </c>
      <c r="K99" s="172"/>
      <c r="L99" s="38"/>
      <c r="M99" s="38"/>
      <c r="N99" s="38"/>
      <c r="O99" s="38"/>
      <c r="P99" s="157">
        <f t="shared" si="12"/>
        <v>0</v>
      </c>
      <c r="Q99" s="38"/>
      <c r="R99" s="38"/>
      <c r="S99" s="38"/>
      <c r="T99" s="38"/>
      <c r="U99" s="157">
        <f t="shared" si="13"/>
        <v>0</v>
      </c>
      <c r="V99" s="38"/>
      <c r="W99" s="38"/>
      <c r="X99" s="38"/>
      <c r="Y99" s="157">
        <f t="shared" si="9"/>
        <v>0</v>
      </c>
      <c r="Z99" s="38"/>
      <c r="AA99" s="38"/>
      <c r="AB99" s="38"/>
      <c r="AC99" s="38"/>
      <c r="AD99" s="118">
        <f>SUM(E99:I99,(K99:O99,(Q99:T99,(V99:X99,(Z99:AC99)))))</f>
        <v>0</v>
      </c>
      <c r="AE99" s="119">
        <f t="shared" si="10"/>
        <v>0</v>
      </c>
      <c r="AF99" s="120">
        <f t="shared" si="11"/>
        <v>6</v>
      </c>
      <c r="AG99" s="121" t="str">
        <f t="shared" si="7"/>
        <v xml:space="preserve"> Très Faible : Elève à Surveiller de très près</v>
      </c>
    </row>
    <row r="100" spans="1:33" s="99" customFormat="1" ht="18.95" customHeight="1" x14ac:dyDescent="0.25">
      <c r="A100" s="96">
        <f>'Liste Nominative'!A101</f>
        <v>0</v>
      </c>
      <c r="B100" s="38">
        <f>'Liste Nominative'!B101</f>
        <v>0</v>
      </c>
      <c r="C100" s="38">
        <f>'Liste Nominative'!C101</f>
        <v>0</v>
      </c>
      <c r="D100" s="149">
        <f>'Liste Nominative'!H101</f>
        <v>0</v>
      </c>
      <c r="E100" s="38"/>
      <c r="F100" s="38"/>
      <c r="G100" s="38"/>
      <c r="H100" s="38"/>
      <c r="I100" s="171"/>
      <c r="J100" s="189">
        <f t="shared" si="8"/>
        <v>0</v>
      </c>
      <c r="K100" s="172"/>
      <c r="L100" s="38"/>
      <c r="M100" s="38"/>
      <c r="N100" s="38"/>
      <c r="O100" s="38"/>
      <c r="P100" s="157">
        <f t="shared" si="12"/>
        <v>0</v>
      </c>
      <c r="Q100" s="38"/>
      <c r="R100" s="38"/>
      <c r="S100" s="38"/>
      <c r="T100" s="38"/>
      <c r="U100" s="157">
        <f t="shared" si="13"/>
        <v>0</v>
      </c>
      <c r="V100" s="38"/>
      <c r="W100" s="38"/>
      <c r="X100" s="38"/>
      <c r="Y100" s="157">
        <f t="shared" si="9"/>
        <v>0</v>
      </c>
      <c r="Z100" s="38"/>
      <c r="AA100" s="38"/>
      <c r="AB100" s="38"/>
      <c r="AC100" s="38"/>
      <c r="AD100" s="118">
        <f>SUM(E100:I100,(K100:O100,(Q100:T100,(V100:X100,(Z100:AC100)))))</f>
        <v>0</v>
      </c>
      <c r="AE100" s="119">
        <f t="shared" si="10"/>
        <v>0</v>
      </c>
      <c r="AF100" s="120">
        <f t="shared" si="11"/>
        <v>6</v>
      </c>
      <c r="AG100" s="121" t="str">
        <f t="shared" si="7"/>
        <v xml:space="preserve"> Très Faible : Elève à Surveiller de très près</v>
      </c>
    </row>
    <row r="101" spans="1:33" s="99" customFormat="1" ht="18.95" customHeight="1" x14ac:dyDescent="0.25">
      <c r="A101" s="96">
        <f>'Liste Nominative'!A102</f>
        <v>0</v>
      </c>
      <c r="B101" s="38">
        <f>'Liste Nominative'!B102</f>
        <v>0</v>
      </c>
      <c r="C101" s="38">
        <f>'Liste Nominative'!C102</f>
        <v>0</v>
      </c>
      <c r="D101" s="149">
        <f>'Liste Nominative'!H102</f>
        <v>0</v>
      </c>
      <c r="E101" s="38"/>
      <c r="F101" s="38"/>
      <c r="G101" s="38"/>
      <c r="H101" s="38"/>
      <c r="I101" s="171"/>
      <c r="J101" s="189">
        <f t="shared" si="8"/>
        <v>0</v>
      </c>
      <c r="K101" s="172"/>
      <c r="L101" s="38"/>
      <c r="M101" s="38"/>
      <c r="N101" s="38"/>
      <c r="O101" s="38"/>
      <c r="P101" s="157">
        <f t="shared" si="12"/>
        <v>0</v>
      </c>
      <c r="Q101" s="38"/>
      <c r="R101" s="38"/>
      <c r="S101" s="38"/>
      <c r="T101" s="38"/>
      <c r="U101" s="157">
        <f t="shared" si="13"/>
        <v>0</v>
      </c>
      <c r="V101" s="38"/>
      <c r="W101" s="38"/>
      <c r="X101" s="38"/>
      <c r="Y101" s="157">
        <f t="shared" si="9"/>
        <v>0</v>
      </c>
      <c r="Z101" s="38"/>
      <c r="AA101" s="38"/>
      <c r="AB101" s="38"/>
      <c r="AC101" s="38"/>
      <c r="AD101" s="118">
        <f>SUM(E101:I101,(K101:O101,(Q101:T101,(V101:X101,(Z101:AC101)))))</f>
        <v>0</v>
      </c>
      <c r="AE101" s="119">
        <f t="shared" si="10"/>
        <v>0</v>
      </c>
      <c r="AF101" s="120">
        <f t="shared" si="11"/>
        <v>6</v>
      </c>
      <c r="AG101" s="121" t="str">
        <f t="shared" si="7"/>
        <v xml:space="preserve"> Très Faible : Elève à Surveiller de très près</v>
      </c>
    </row>
    <row r="102" spans="1:33" s="99" customFormat="1" ht="18.95" customHeight="1" x14ac:dyDescent="0.25">
      <c r="A102" s="96">
        <f>'Liste Nominative'!A103</f>
        <v>0</v>
      </c>
      <c r="B102" s="38">
        <f>'Liste Nominative'!B103</f>
        <v>0</v>
      </c>
      <c r="C102" s="38">
        <f>'Liste Nominative'!C103</f>
        <v>0</v>
      </c>
      <c r="D102" s="149">
        <f>'Liste Nominative'!H103</f>
        <v>0</v>
      </c>
      <c r="E102" s="38"/>
      <c r="F102" s="38"/>
      <c r="G102" s="38"/>
      <c r="H102" s="38"/>
      <c r="I102" s="171"/>
      <c r="J102" s="189">
        <f t="shared" si="8"/>
        <v>0</v>
      </c>
      <c r="K102" s="172"/>
      <c r="L102" s="38"/>
      <c r="M102" s="38"/>
      <c r="N102" s="38"/>
      <c r="O102" s="38"/>
      <c r="P102" s="157">
        <f t="shared" si="12"/>
        <v>0</v>
      </c>
      <c r="Q102" s="38"/>
      <c r="R102" s="38"/>
      <c r="S102" s="38"/>
      <c r="T102" s="38"/>
      <c r="U102" s="157">
        <f t="shared" si="13"/>
        <v>0</v>
      </c>
      <c r="V102" s="38"/>
      <c r="W102" s="38"/>
      <c r="X102" s="38"/>
      <c r="Y102" s="157">
        <f t="shared" si="9"/>
        <v>0</v>
      </c>
      <c r="Z102" s="38"/>
      <c r="AA102" s="38"/>
      <c r="AB102" s="38"/>
      <c r="AC102" s="38"/>
      <c r="AD102" s="118">
        <f>SUM(E102:I102,(K102:O102,(Q102:T102,(V102:X102,(Z102:AC102)))))</f>
        <v>0</v>
      </c>
      <c r="AE102" s="119">
        <f t="shared" si="10"/>
        <v>0</v>
      </c>
      <c r="AF102" s="120">
        <f t="shared" si="11"/>
        <v>6</v>
      </c>
      <c r="AG102" s="121" t="str">
        <f t="shared" si="7"/>
        <v xml:space="preserve"> Très Faible : Elève à Surveiller de très près</v>
      </c>
    </row>
    <row r="103" spans="1:33" s="99" customFormat="1" ht="18.95" customHeight="1" x14ac:dyDescent="0.25">
      <c r="A103" s="96">
        <f>'Liste Nominative'!A104</f>
        <v>0</v>
      </c>
      <c r="B103" s="38">
        <f>'Liste Nominative'!B104</f>
        <v>0</v>
      </c>
      <c r="C103" s="38">
        <f>'Liste Nominative'!C104</f>
        <v>0</v>
      </c>
      <c r="D103" s="149">
        <f>'Liste Nominative'!H104</f>
        <v>0</v>
      </c>
      <c r="E103" s="38"/>
      <c r="F103" s="38"/>
      <c r="G103" s="38"/>
      <c r="H103" s="38"/>
      <c r="I103" s="171"/>
      <c r="J103" s="189">
        <f t="shared" si="8"/>
        <v>0</v>
      </c>
      <c r="K103" s="172"/>
      <c r="L103" s="38"/>
      <c r="M103" s="38"/>
      <c r="N103" s="38"/>
      <c r="O103" s="38"/>
      <c r="P103" s="157">
        <f t="shared" si="12"/>
        <v>0</v>
      </c>
      <c r="Q103" s="38"/>
      <c r="R103" s="38"/>
      <c r="S103" s="38"/>
      <c r="T103" s="38"/>
      <c r="U103" s="157">
        <f t="shared" si="13"/>
        <v>0</v>
      </c>
      <c r="V103" s="38"/>
      <c r="W103" s="38"/>
      <c r="X103" s="38"/>
      <c r="Y103" s="157">
        <f t="shared" si="9"/>
        <v>0</v>
      </c>
      <c r="Z103" s="38"/>
      <c r="AA103" s="38"/>
      <c r="AB103" s="38"/>
      <c r="AC103" s="38"/>
      <c r="AD103" s="118">
        <f>SUM(E103:I103,(K103:O103,(Q103:T103,(V103:X103,(Z103:AC103)))))</f>
        <v>0</v>
      </c>
      <c r="AE103" s="119">
        <f t="shared" si="10"/>
        <v>0</v>
      </c>
      <c r="AF103" s="120">
        <f t="shared" si="11"/>
        <v>6</v>
      </c>
      <c r="AG103" s="121" t="str">
        <f t="shared" si="7"/>
        <v xml:space="preserve"> Très Faible : Elève à Surveiller de très près</v>
      </c>
    </row>
    <row r="104" spans="1:33" s="99" customFormat="1" ht="18.95" customHeight="1" x14ac:dyDescent="0.25">
      <c r="A104" s="96">
        <f>'Liste Nominative'!A105</f>
        <v>0</v>
      </c>
      <c r="B104" s="38">
        <f>'Liste Nominative'!B105</f>
        <v>0</v>
      </c>
      <c r="C104" s="38">
        <f>'Liste Nominative'!C105</f>
        <v>0</v>
      </c>
      <c r="D104" s="149">
        <f>'Liste Nominative'!H105</f>
        <v>0</v>
      </c>
      <c r="E104" s="38"/>
      <c r="F104" s="38"/>
      <c r="G104" s="38"/>
      <c r="H104" s="38"/>
      <c r="I104" s="171"/>
      <c r="J104" s="189">
        <f t="shared" si="8"/>
        <v>0</v>
      </c>
      <c r="K104" s="172"/>
      <c r="L104" s="38"/>
      <c r="M104" s="38"/>
      <c r="N104" s="38"/>
      <c r="O104" s="38"/>
      <c r="P104" s="157">
        <f t="shared" si="12"/>
        <v>0</v>
      </c>
      <c r="Q104" s="38"/>
      <c r="R104" s="38"/>
      <c r="S104" s="38"/>
      <c r="T104" s="38"/>
      <c r="U104" s="157">
        <f t="shared" si="13"/>
        <v>0</v>
      </c>
      <c r="V104" s="38"/>
      <c r="W104" s="38"/>
      <c r="X104" s="38"/>
      <c r="Y104" s="157">
        <f t="shared" si="9"/>
        <v>0</v>
      </c>
      <c r="Z104" s="38"/>
      <c r="AA104" s="38"/>
      <c r="AB104" s="38"/>
      <c r="AC104" s="38"/>
      <c r="AD104" s="118">
        <f>SUM(E104:I104,(K104:O104,(Q104:T104,(V104:X104,(Z104:AC104)))))</f>
        <v>0</v>
      </c>
      <c r="AE104" s="119">
        <f t="shared" si="10"/>
        <v>0</v>
      </c>
      <c r="AF104" s="120">
        <f t="shared" si="11"/>
        <v>6</v>
      </c>
      <c r="AG104" s="121" t="str">
        <f t="shared" si="7"/>
        <v xml:space="preserve"> Très Faible : Elève à Surveiller de très près</v>
      </c>
    </row>
    <row r="105" spans="1:33" s="99" customFormat="1" ht="18.95" customHeight="1" x14ac:dyDescent="0.25">
      <c r="A105" s="96">
        <f>'Liste Nominative'!A106</f>
        <v>0</v>
      </c>
      <c r="B105" s="38">
        <f>'Liste Nominative'!B106</f>
        <v>0</v>
      </c>
      <c r="C105" s="38">
        <f>'Liste Nominative'!C106</f>
        <v>0</v>
      </c>
      <c r="D105" s="149">
        <f>'Liste Nominative'!H106</f>
        <v>0</v>
      </c>
      <c r="E105" s="38"/>
      <c r="F105" s="38"/>
      <c r="G105" s="38"/>
      <c r="H105" s="38"/>
      <c r="I105" s="171"/>
      <c r="J105" s="189">
        <f t="shared" si="8"/>
        <v>0</v>
      </c>
      <c r="K105" s="172"/>
      <c r="L105" s="38"/>
      <c r="M105" s="38"/>
      <c r="N105" s="38"/>
      <c r="O105" s="38"/>
      <c r="P105" s="157">
        <f t="shared" si="12"/>
        <v>0</v>
      </c>
      <c r="Q105" s="38"/>
      <c r="R105" s="38"/>
      <c r="S105" s="38"/>
      <c r="T105" s="38"/>
      <c r="U105" s="157">
        <f t="shared" si="13"/>
        <v>0</v>
      </c>
      <c r="V105" s="38"/>
      <c r="W105" s="38"/>
      <c r="X105" s="38"/>
      <c r="Y105" s="157">
        <f t="shared" si="9"/>
        <v>0</v>
      </c>
      <c r="Z105" s="38"/>
      <c r="AA105" s="38"/>
      <c r="AB105" s="38"/>
      <c r="AC105" s="38"/>
      <c r="AD105" s="118">
        <f>SUM(E105:I105,(K105:O105,(Q105:T105,(V105:X105,(Z105:AC105)))))</f>
        <v>0</v>
      </c>
      <c r="AE105" s="119">
        <f t="shared" si="10"/>
        <v>0</v>
      </c>
      <c r="AF105" s="120">
        <f t="shared" si="11"/>
        <v>6</v>
      </c>
      <c r="AG105" s="121" t="str">
        <f t="shared" si="7"/>
        <v xml:space="preserve"> Très Faible : Elève à Surveiller de très près</v>
      </c>
    </row>
    <row r="106" spans="1:33" s="99" customFormat="1" ht="18.95" customHeight="1" x14ac:dyDescent="0.25">
      <c r="A106" s="96">
        <f>'Liste Nominative'!A107</f>
        <v>0</v>
      </c>
      <c r="B106" s="38">
        <f>'Liste Nominative'!B107</f>
        <v>0</v>
      </c>
      <c r="C106" s="38">
        <f>'Liste Nominative'!C107</f>
        <v>0</v>
      </c>
      <c r="D106" s="149">
        <f>'Liste Nominative'!H107</f>
        <v>0</v>
      </c>
      <c r="E106" s="38"/>
      <c r="F106" s="38"/>
      <c r="G106" s="38"/>
      <c r="H106" s="38"/>
      <c r="I106" s="171"/>
      <c r="J106" s="189">
        <f t="shared" si="8"/>
        <v>0</v>
      </c>
      <c r="K106" s="172"/>
      <c r="L106" s="38"/>
      <c r="M106" s="38"/>
      <c r="N106" s="38"/>
      <c r="O106" s="38"/>
      <c r="P106" s="157">
        <f t="shared" si="12"/>
        <v>0</v>
      </c>
      <c r="Q106" s="38"/>
      <c r="R106" s="38"/>
      <c r="S106" s="38"/>
      <c r="T106" s="38"/>
      <c r="U106" s="157">
        <f t="shared" si="13"/>
        <v>0</v>
      </c>
      <c r="V106" s="38"/>
      <c r="W106" s="38"/>
      <c r="X106" s="38"/>
      <c r="Y106" s="157">
        <f t="shared" si="9"/>
        <v>0</v>
      </c>
      <c r="Z106" s="38"/>
      <c r="AA106" s="38"/>
      <c r="AB106" s="38"/>
      <c r="AC106" s="38"/>
      <c r="AD106" s="118">
        <f>SUM(E106:I106,(K106:O106,(Q106:T106,(V106:X106,(Z106:AC106)))))</f>
        <v>0</v>
      </c>
      <c r="AE106" s="119">
        <f t="shared" si="10"/>
        <v>0</v>
      </c>
      <c r="AF106" s="120">
        <f t="shared" si="11"/>
        <v>6</v>
      </c>
      <c r="AG106" s="121" t="str">
        <f t="shared" si="7"/>
        <v xml:space="preserve"> Très Faible : Elève à Surveiller de très près</v>
      </c>
    </row>
    <row r="107" spans="1:33" s="99" customFormat="1" ht="18.95" customHeight="1" x14ac:dyDescent="0.25">
      <c r="A107" s="96">
        <f>'Liste Nominative'!A108</f>
        <v>0</v>
      </c>
      <c r="B107" s="38">
        <f>'Liste Nominative'!B108</f>
        <v>0</v>
      </c>
      <c r="C107" s="38">
        <f>'Liste Nominative'!C108</f>
        <v>0</v>
      </c>
      <c r="D107" s="149">
        <f>'Liste Nominative'!H108</f>
        <v>0</v>
      </c>
      <c r="E107" s="38"/>
      <c r="F107" s="38"/>
      <c r="G107" s="38"/>
      <c r="H107" s="38"/>
      <c r="I107" s="171"/>
      <c r="J107" s="189">
        <f t="shared" si="8"/>
        <v>0</v>
      </c>
      <c r="K107" s="172"/>
      <c r="L107" s="38"/>
      <c r="M107" s="38"/>
      <c r="N107" s="38"/>
      <c r="O107" s="38"/>
      <c r="P107" s="157">
        <f t="shared" si="12"/>
        <v>0</v>
      </c>
      <c r="Q107" s="38"/>
      <c r="R107" s="38"/>
      <c r="S107" s="38"/>
      <c r="T107" s="38"/>
      <c r="U107" s="157">
        <f t="shared" si="13"/>
        <v>0</v>
      </c>
      <c r="V107" s="38"/>
      <c r="W107" s="38"/>
      <c r="X107" s="38"/>
      <c r="Y107" s="157">
        <f t="shared" si="9"/>
        <v>0</v>
      </c>
      <c r="Z107" s="38"/>
      <c r="AA107" s="38"/>
      <c r="AB107" s="38"/>
      <c r="AC107" s="38"/>
      <c r="AD107" s="118">
        <f>SUM(E107:I107,(K107:O107,(Q107:T107,(V107:X107,(Z107:AC107)))))</f>
        <v>0</v>
      </c>
      <c r="AE107" s="119">
        <f t="shared" si="10"/>
        <v>0</v>
      </c>
      <c r="AF107" s="120">
        <f t="shared" si="11"/>
        <v>6</v>
      </c>
      <c r="AG107" s="121" t="str">
        <f t="shared" si="7"/>
        <v xml:space="preserve"> Très Faible : Elève à Surveiller de très près</v>
      </c>
    </row>
    <row r="108" spans="1:33" s="99" customFormat="1" ht="18.95" customHeight="1" x14ac:dyDescent="0.25">
      <c r="A108" s="96">
        <f>'Liste Nominative'!A109</f>
        <v>0</v>
      </c>
      <c r="B108" s="38">
        <f>'Liste Nominative'!B109</f>
        <v>0</v>
      </c>
      <c r="C108" s="38">
        <f>'Liste Nominative'!C109</f>
        <v>0</v>
      </c>
      <c r="D108" s="149">
        <f>'Liste Nominative'!H109</f>
        <v>0</v>
      </c>
      <c r="E108" s="38"/>
      <c r="F108" s="38"/>
      <c r="G108" s="38"/>
      <c r="H108" s="38"/>
      <c r="I108" s="171"/>
      <c r="J108" s="189">
        <f t="shared" si="8"/>
        <v>0</v>
      </c>
      <c r="K108" s="172"/>
      <c r="L108" s="38"/>
      <c r="M108" s="38"/>
      <c r="N108" s="38"/>
      <c r="O108" s="38"/>
      <c r="P108" s="157">
        <f t="shared" si="12"/>
        <v>0</v>
      </c>
      <c r="Q108" s="38"/>
      <c r="R108" s="38"/>
      <c r="S108" s="38"/>
      <c r="T108" s="38"/>
      <c r="U108" s="157">
        <f t="shared" si="13"/>
        <v>0</v>
      </c>
      <c r="V108" s="38"/>
      <c r="W108" s="38"/>
      <c r="X108" s="38"/>
      <c r="Y108" s="157">
        <f t="shared" si="9"/>
        <v>0</v>
      </c>
      <c r="Z108" s="38"/>
      <c r="AA108" s="38"/>
      <c r="AB108" s="38"/>
      <c r="AC108" s="38"/>
      <c r="AD108" s="118">
        <f>SUM(E108:I108,(K108:O108,(Q108:T108,(V108:X108,(Z108:AC108)))))</f>
        <v>0</v>
      </c>
      <c r="AE108" s="119">
        <f t="shared" si="10"/>
        <v>0</v>
      </c>
      <c r="AF108" s="120">
        <f t="shared" si="11"/>
        <v>6</v>
      </c>
      <c r="AG108" s="121" t="str">
        <f t="shared" si="7"/>
        <v xml:space="preserve"> Très Faible : Elève à Surveiller de très près</v>
      </c>
    </row>
    <row r="109" spans="1:33" s="99" customFormat="1" ht="18.95" customHeight="1" x14ac:dyDescent="0.25">
      <c r="A109" s="96">
        <f>'Liste Nominative'!A110</f>
        <v>0</v>
      </c>
      <c r="B109" s="38">
        <f>'Liste Nominative'!B110</f>
        <v>0</v>
      </c>
      <c r="C109" s="38">
        <f>'Liste Nominative'!C110</f>
        <v>0</v>
      </c>
      <c r="D109" s="149">
        <f>'Liste Nominative'!H110</f>
        <v>0</v>
      </c>
      <c r="E109" s="38"/>
      <c r="F109" s="38"/>
      <c r="G109" s="38"/>
      <c r="H109" s="38"/>
      <c r="I109" s="171"/>
      <c r="J109" s="189">
        <f t="shared" si="8"/>
        <v>0</v>
      </c>
      <c r="K109" s="172"/>
      <c r="L109" s="38"/>
      <c r="M109" s="38"/>
      <c r="N109" s="38"/>
      <c r="O109" s="38"/>
      <c r="P109" s="157">
        <f t="shared" si="12"/>
        <v>0</v>
      </c>
      <c r="Q109" s="38"/>
      <c r="R109" s="38"/>
      <c r="S109" s="38"/>
      <c r="T109" s="38"/>
      <c r="U109" s="157">
        <f t="shared" si="13"/>
        <v>0</v>
      </c>
      <c r="V109" s="38"/>
      <c r="W109" s="38"/>
      <c r="X109" s="38"/>
      <c r="Y109" s="157">
        <f t="shared" si="9"/>
        <v>0</v>
      </c>
      <c r="Z109" s="38"/>
      <c r="AA109" s="38"/>
      <c r="AB109" s="38"/>
      <c r="AC109" s="38"/>
      <c r="AD109" s="118">
        <f>SUM(E109:I109,(K109:O109,(Q109:T109,(V109:X109,(Z109:AC109)))))</f>
        <v>0</v>
      </c>
      <c r="AE109" s="119">
        <f t="shared" si="10"/>
        <v>0</v>
      </c>
      <c r="AF109" s="120">
        <f t="shared" si="11"/>
        <v>6</v>
      </c>
      <c r="AG109" s="121" t="str">
        <f t="shared" si="7"/>
        <v xml:space="preserve"> Très Faible : Elève à Surveiller de très près</v>
      </c>
    </row>
    <row r="110" spans="1:33" s="99" customFormat="1" ht="18.95" customHeight="1" x14ac:dyDescent="0.25">
      <c r="A110" s="96">
        <f>'Liste Nominative'!A111</f>
        <v>0</v>
      </c>
      <c r="B110" s="38">
        <f>'Liste Nominative'!B111</f>
        <v>0</v>
      </c>
      <c r="C110" s="38">
        <f>'Liste Nominative'!C111</f>
        <v>0</v>
      </c>
      <c r="D110" s="149">
        <f>'Liste Nominative'!H111</f>
        <v>0</v>
      </c>
      <c r="E110" s="38"/>
      <c r="F110" s="38"/>
      <c r="G110" s="38"/>
      <c r="H110" s="38"/>
      <c r="I110" s="171"/>
      <c r="J110" s="189">
        <f t="shared" si="8"/>
        <v>0</v>
      </c>
      <c r="K110" s="172"/>
      <c r="L110" s="38"/>
      <c r="M110" s="38"/>
      <c r="N110" s="38"/>
      <c r="O110" s="38"/>
      <c r="P110" s="157">
        <f t="shared" si="12"/>
        <v>0</v>
      </c>
      <c r="Q110" s="38"/>
      <c r="R110" s="38"/>
      <c r="S110" s="38"/>
      <c r="T110" s="38"/>
      <c r="U110" s="157">
        <f t="shared" si="13"/>
        <v>0</v>
      </c>
      <c r="V110" s="38"/>
      <c r="W110" s="38"/>
      <c r="X110" s="38"/>
      <c r="Y110" s="157">
        <f t="shared" si="9"/>
        <v>0</v>
      </c>
      <c r="Z110" s="38"/>
      <c r="AA110" s="38"/>
      <c r="AB110" s="38"/>
      <c r="AC110" s="38"/>
      <c r="AD110" s="118">
        <f>SUM(E110:I110,(K110:O110,(Q110:T110,(V110:X110,(Z110:AC110)))))</f>
        <v>0</v>
      </c>
      <c r="AE110" s="119">
        <f t="shared" si="10"/>
        <v>0</v>
      </c>
      <c r="AF110" s="120">
        <f t="shared" si="11"/>
        <v>6</v>
      </c>
      <c r="AG110" s="121" t="str">
        <f t="shared" si="7"/>
        <v xml:space="preserve"> Très Faible : Elève à Surveiller de très près</v>
      </c>
    </row>
    <row r="111" spans="1:33" s="99" customFormat="1" ht="18.95" customHeight="1" x14ac:dyDescent="0.25">
      <c r="A111" s="96">
        <f>'Liste Nominative'!A112</f>
        <v>0</v>
      </c>
      <c r="B111" s="38">
        <f>'Liste Nominative'!B112</f>
        <v>0</v>
      </c>
      <c r="C111" s="38">
        <f>'Liste Nominative'!C112</f>
        <v>0</v>
      </c>
      <c r="D111" s="149">
        <f>'Liste Nominative'!H112</f>
        <v>0</v>
      </c>
      <c r="E111" s="38"/>
      <c r="F111" s="38"/>
      <c r="G111" s="38"/>
      <c r="H111" s="38"/>
      <c r="I111" s="171"/>
      <c r="J111" s="189">
        <f t="shared" si="8"/>
        <v>0</v>
      </c>
      <c r="K111" s="172"/>
      <c r="L111" s="38"/>
      <c r="M111" s="38"/>
      <c r="N111" s="38"/>
      <c r="O111" s="38"/>
      <c r="P111" s="157">
        <f t="shared" si="12"/>
        <v>0</v>
      </c>
      <c r="Q111" s="38"/>
      <c r="R111" s="38"/>
      <c r="S111" s="38"/>
      <c r="T111" s="38"/>
      <c r="U111" s="157">
        <f t="shared" si="13"/>
        <v>0</v>
      </c>
      <c r="V111" s="38"/>
      <c r="W111" s="38"/>
      <c r="X111" s="38"/>
      <c r="Y111" s="157">
        <f t="shared" si="9"/>
        <v>0</v>
      </c>
      <c r="Z111" s="38"/>
      <c r="AA111" s="38"/>
      <c r="AB111" s="38"/>
      <c r="AC111" s="38"/>
      <c r="AD111" s="118">
        <f>SUM(E111:I111,(K111:O111,(Q111:T111,(V111:X111,(Z111:AC111)))))</f>
        <v>0</v>
      </c>
      <c r="AE111" s="119">
        <f t="shared" si="10"/>
        <v>0</v>
      </c>
      <c r="AF111" s="120">
        <f t="shared" si="11"/>
        <v>6</v>
      </c>
      <c r="AG111" s="121" t="str">
        <f t="shared" si="7"/>
        <v xml:space="preserve"> Très Faible : Elève à Surveiller de très près</v>
      </c>
    </row>
    <row r="112" spans="1:33" s="99" customFormat="1" ht="18.95" customHeight="1" x14ac:dyDescent="0.25">
      <c r="A112" s="96">
        <f>'Liste Nominative'!A113</f>
        <v>0</v>
      </c>
      <c r="B112" s="38">
        <f>'Liste Nominative'!B113</f>
        <v>0</v>
      </c>
      <c r="C112" s="38">
        <f>'Liste Nominative'!C113</f>
        <v>0</v>
      </c>
      <c r="D112" s="149">
        <f>'Liste Nominative'!H113</f>
        <v>0</v>
      </c>
      <c r="E112" s="38"/>
      <c r="F112" s="38"/>
      <c r="G112" s="38"/>
      <c r="H112" s="38"/>
      <c r="I112" s="171"/>
      <c r="J112" s="189">
        <f t="shared" si="8"/>
        <v>0</v>
      </c>
      <c r="K112" s="172"/>
      <c r="L112" s="38"/>
      <c r="M112" s="38"/>
      <c r="N112" s="38"/>
      <c r="O112" s="38"/>
      <c r="P112" s="157">
        <f t="shared" si="12"/>
        <v>0</v>
      </c>
      <c r="Q112" s="38"/>
      <c r="R112" s="38"/>
      <c r="S112" s="38"/>
      <c r="T112" s="38"/>
      <c r="U112" s="157">
        <f t="shared" si="13"/>
        <v>0</v>
      </c>
      <c r="V112" s="38"/>
      <c r="W112" s="38"/>
      <c r="X112" s="38"/>
      <c r="Y112" s="157">
        <f t="shared" si="9"/>
        <v>0</v>
      </c>
      <c r="Z112" s="38"/>
      <c r="AA112" s="38"/>
      <c r="AB112" s="38"/>
      <c r="AC112" s="38"/>
      <c r="AD112" s="118">
        <f>SUM(E112:I112,(K112:O112,(Q112:T112,(V112:X112,(Z112:AC112)))))</f>
        <v>0</v>
      </c>
      <c r="AE112" s="119">
        <f t="shared" si="10"/>
        <v>0</v>
      </c>
      <c r="AF112" s="120">
        <f t="shared" si="11"/>
        <v>6</v>
      </c>
      <c r="AG112" s="121" t="str">
        <f t="shared" si="7"/>
        <v xml:space="preserve"> Très Faible : Elève à Surveiller de très près</v>
      </c>
    </row>
    <row r="113" spans="1:33" s="99" customFormat="1" ht="18.95" customHeight="1" x14ac:dyDescent="0.25">
      <c r="A113" s="96">
        <f>'Liste Nominative'!A114</f>
        <v>0</v>
      </c>
      <c r="B113" s="38">
        <f>'Liste Nominative'!B114</f>
        <v>0</v>
      </c>
      <c r="C113" s="38">
        <f>'Liste Nominative'!C114</f>
        <v>0</v>
      </c>
      <c r="D113" s="149">
        <f>'Liste Nominative'!H114</f>
        <v>0</v>
      </c>
      <c r="E113" s="38"/>
      <c r="F113" s="38"/>
      <c r="G113" s="38"/>
      <c r="H113" s="38"/>
      <c r="I113" s="171"/>
      <c r="J113" s="189">
        <f t="shared" si="8"/>
        <v>0</v>
      </c>
      <c r="K113" s="172"/>
      <c r="L113" s="38"/>
      <c r="M113" s="38"/>
      <c r="N113" s="38"/>
      <c r="O113" s="38"/>
      <c r="P113" s="157">
        <f t="shared" si="12"/>
        <v>0</v>
      </c>
      <c r="Q113" s="38"/>
      <c r="R113" s="38"/>
      <c r="S113" s="38"/>
      <c r="T113" s="38"/>
      <c r="U113" s="157">
        <f t="shared" si="13"/>
        <v>0</v>
      </c>
      <c r="V113" s="38"/>
      <c r="W113" s="38"/>
      <c r="X113" s="38"/>
      <c r="Y113" s="157">
        <f t="shared" si="9"/>
        <v>0</v>
      </c>
      <c r="Z113" s="38"/>
      <c r="AA113" s="38"/>
      <c r="AB113" s="38"/>
      <c r="AC113" s="38"/>
      <c r="AD113" s="118">
        <f>SUM(E113:I113,(K113:O113,(Q113:T113,(V113:X113,(Z113:AC113)))))</f>
        <v>0</v>
      </c>
      <c r="AE113" s="119">
        <f t="shared" si="10"/>
        <v>0</v>
      </c>
      <c r="AF113" s="120">
        <f t="shared" si="11"/>
        <v>6</v>
      </c>
      <c r="AG113" s="121" t="str">
        <f t="shared" si="7"/>
        <v xml:space="preserve"> Très Faible : Elève à Surveiller de très près</v>
      </c>
    </row>
    <row r="114" spans="1:33" s="99" customFormat="1" ht="18.95" customHeight="1" x14ac:dyDescent="0.25">
      <c r="A114" s="96">
        <f>'Liste Nominative'!A115</f>
        <v>0</v>
      </c>
      <c r="B114" s="38">
        <f>'Liste Nominative'!B115</f>
        <v>0</v>
      </c>
      <c r="C114" s="38">
        <f>'Liste Nominative'!C115</f>
        <v>0</v>
      </c>
      <c r="D114" s="149">
        <f>'Liste Nominative'!H115</f>
        <v>0</v>
      </c>
      <c r="E114" s="38"/>
      <c r="F114" s="38"/>
      <c r="G114" s="38"/>
      <c r="H114" s="38"/>
      <c r="I114" s="171"/>
      <c r="J114" s="189">
        <f t="shared" si="8"/>
        <v>0</v>
      </c>
      <c r="K114" s="172"/>
      <c r="L114" s="38"/>
      <c r="M114" s="38"/>
      <c r="N114" s="38"/>
      <c r="O114" s="38"/>
      <c r="P114" s="157">
        <f t="shared" si="12"/>
        <v>0</v>
      </c>
      <c r="Q114" s="38"/>
      <c r="R114" s="38"/>
      <c r="S114" s="38"/>
      <c r="T114" s="38"/>
      <c r="U114" s="157">
        <f t="shared" si="13"/>
        <v>0</v>
      </c>
      <c r="V114" s="38"/>
      <c r="W114" s="38"/>
      <c r="X114" s="38"/>
      <c r="Y114" s="157">
        <f t="shared" si="9"/>
        <v>0</v>
      </c>
      <c r="Z114" s="38"/>
      <c r="AA114" s="38"/>
      <c r="AB114" s="38"/>
      <c r="AC114" s="38"/>
      <c r="AD114" s="118">
        <f>SUM(E114:I114,(K114:O114,(Q114:T114,(V114:X114,(Z114:AC114)))))</f>
        <v>0</v>
      </c>
      <c r="AE114" s="119">
        <f t="shared" si="10"/>
        <v>0</v>
      </c>
      <c r="AF114" s="120">
        <f t="shared" si="11"/>
        <v>6</v>
      </c>
      <c r="AG114" s="121" t="str">
        <f t="shared" si="7"/>
        <v xml:space="preserve"> Très Faible : Elève à Surveiller de très près</v>
      </c>
    </row>
    <row r="115" spans="1:33" s="99" customFormat="1" ht="18.95" customHeight="1" x14ac:dyDescent="0.25">
      <c r="A115" s="96">
        <f>'Liste Nominative'!A116</f>
        <v>0</v>
      </c>
      <c r="B115" s="38">
        <f>'Liste Nominative'!B116</f>
        <v>0</v>
      </c>
      <c r="C115" s="38">
        <f>'Liste Nominative'!C116</f>
        <v>0</v>
      </c>
      <c r="D115" s="149">
        <f>'Liste Nominative'!H116</f>
        <v>0</v>
      </c>
      <c r="E115" s="38"/>
      <c r="F115" s="38"/>
      <c r="G115" s="38"/>
      <c r="H115" s="38"/>
      <c r="I115" s="171"/>
      <c r="J115" s="189">
        <f t="shared" si="8"/>
        <v>0</v>
      </c>
      <c r="K115" s="172"/>
      <c r="L115" s="38"/>
      <c r="M115" s="38"/>
      <c r="N115" s="38"/>
      <c r="O115" s="38"/>
      <c r="P115" s="157">
        <f t="shared" si="12"/>
        <v>0</v>
      </c>
      <c r="Q115" s="38"/>
      <c r="R115" s="38"/>
      <c r="S115" s="38"/>
      <c r="T115" s="38"/>
      <c r="U115" s="157">
        <f t="shared" si="13"/>
        <v>0</v>
      </c>
      <c r="V115" s="38"/>
      <c r="W115" s="38"/>
      <c r="X115" s="38"/>
      <c r="Y115" s="157">
        <f t="shared" si="9"/>
        <v>0</v>
      </c>
      <c r="Z115" s="38"/>
      <c r="AA115" s="38"/>
      <c r="AB115" s="38"/>
      <c r="AC115" s="38"/>
      <c r="AD115" s="118">
        <f>SUM(E115:I115,(K115:O115,(Q115:T115,(V115:X115,(Z115:AC115)))))</f>
        <v>0</v>
      </c>
      <c r="AE115" s="119">
        <f t="shared" si="10"/>
        <v>0</v>
      </c>
      <c r="AF115" s="120">
        <f t="shared" si="11"/>
        <v>6</v>
      </c>
      <c r="AG115" s="121" t="str">
        <f t="shared" si="7"/>
        <v xml:space="preserve"> Très Faible : Elève à Surveiller de très près</v>
      </c>
    </row>
    <row r="116" spans="1:33" s="99" customFormat="1" ht="18.95" customHeight="1" x14ac:dyDescent="0.25">
      <c r="A116" s="96">
        <f>'Liste Nominative'!A117</f>
        <v>0</v>
      </c>
      <c r="B116" s="38">
        <f>'Liste Nominative'!B117</f>
        <v>0</v>
      </c>
      <c r="C116" s="38">
        <f>'Liste Nominative'!C117</f>
        <v>0</v>
      </c>
      <c r="D116" s="149">
        <f>'Liste Nominative'!H117</f>
        <v>0</v>
      </c>
      <c r="E116" s="38"/>
      <c r="F116" s="38"/>
      <c r="G116" s="38"/>
      <c r="H116" s="38"/>
      <c r="I116" s="171"/>
      <c r="J116" s="189">
        <f t="shared" si="8"/>
        <v>0</v>
      </c>
      <c r="K116" s="172"/>
      <c r="L116" s="38"/>
      <c r="M116" s="38"/>
      <c r="N116" s="38"/>
      <c r="O116" s="38"/>
      <c r="P116" s="157">
        <f t="shared" si="12"/>
        <v>0</v>
      </c>
      <c r="Q116" s="38"/>
      <c r="R116" s="38"/>
      <c r="S116" s="38"/>
      <c r="T116" s="38"/>
      <c r="U116" s="157">
        <f t="shared" si="13"/>
        <v>0</v>
      </c>
      <c r="V116" s="38"/>
      <c r="W116" s="38"/>
      <c r="X116" s="38"/>
      <c r="Y116" s="157">
        <f t="shared" si="9"/>
        <v>0</v>
      </c>
      <c r="Z116" s="38"/>
      <c r="AA116" s="38"/>
      <c r="AB116" s="38"/>
      <c r="AC116" s="38"/>
      <c r="AD116" s="118">
        <f>SUM(E116:I116,(K116:O116,(Q116:T116,(V116:X116,(Z116:AC116)))))</f>
        <v>0</v>
      </c>
      <c r="AE116" s="119">
        <f t="shared" si="10"/>
        <v>0</v>
      </c>
      <c r="AF116" s="120">
        <f t="shared" si="11"/>
        <v>6</v>
      </c>
      <c r="AG116" s="121" t="str">
        <f t="shared" si="7"/>
        <v xml:space="preserve"> Très Faible : Elève à Surveiller de très près</v>
      </c>
    </row>
    <row r="117" spans="1:33" s="99" customFormat="1" ht="18.95" customHeight="1" x14ac:dyDescent="0.25">
      <c r="A117" s="96">
        <f>'Liste Nominative'!A118</f>
        <v>0</v>
      </c>
      <c r="B117" s="38">
        <f>'Liste Nominative'!B118</f>
        <v>0</v>
      </c>
      <c r="C117" s="38">
        <f>'Liste Nominative'!C118</f>
        <v>0</v>
      </c>
      <c r="D117" s="149">
        <f>'Liste Nominative'!H118</f>
        <v>0</v>
      </c>
      <c r="E117" s="38"/>
      <c r="F117" s="38"/>
      <c r="G117" s="38"/>
      <c r="H117" s="38"/>
      <c r="I117" s="171"/>
      <c r="J117" s="189">
        <f t="shared" si="8"/>
        <v>0</v>
      </c>
      <c r="K117" s="172"/>
      <c r="L117" s="38"/>
      <c r="M117" s="38"/>
      <c r="N117" s="38"/>
      <c r="O117" s="38"/>
      <c r="P117" s="157">
        <f t="shared" si="12"/>
        <v>0</v>
      </c>
      <c r="Q117" s="38"/>
      <c r="R117" s="38"/>
      <c r="S117" s="38"/>
      <c r="T117" s="38"/>
      <c r="U117" s="157">
        <f t="shared" si="13"/>
        <v>0</v>
      </c>
      <c r="V117" s="38"/>
      <c r="W117" s="38"/>
      <c r="X117" s="38"/>
      <c r="Y117" s="157">
        <f t="shared" si="9"/>
        <v>0</v>
      </c>
      <c r="Z117" s="38"/>
      <c r="AA117" s="38"/>
      <c r="AB117" s="38"/>
      <c r="AC117" s="38"/>
      <c r="AD117" s="118">
        <f>SUM(E117:I117,(K117:O117,(Q117:T117,(V117:X117,(Z117:AC117)))))</f>
        <v>0</v>
      </c>
      <c r="AE117" s="119">
        <f t="shared" si="10"/>
        <v>0</v>
      </c>
      <c r="AF117" s="120">
        <f t="shared" si="11"/>
        <v>6</v>
      </c>
      <c r="AG117" s="121" t="str">
        <f t="shared" si="7"/>
        <v xml:space="preserve"> Très Faible : Elève à Surveiller de très près</v>
      </c>
    </row>
    <row r="118" spans="1:33" s="99" customFormat="1" ht="18.95" customHeight="1" x14ac:dyDescent="0.25">
      <c r="A118" s="96">
        <f>'Liste Nominative'!A119</f>
        <v>0</v>
      </c>
      <c r="B118" s="38">
        <f>'Liste Nominative'!B119</f>
        <v>0</v>
      </c>
      <c r="C118" s="38">
        <f>'Liste Nominative'!C119</f>
        <v>0</v>
      </c>
      <c r="D118" s="149">
        <f>'Liste Nominative'!H119</f>
        <v>0</v>
      </c>
      <c r="E118" s="38"/>
      <c r="F118" s="38"/>
      <c r="G118" s="38"/>
      <c r="H118" s="38"/>
      <c r="I118" s="171"/>
      <c r="J118" s="189">
        <f t="shared" si="8"/>
        <v>0</v>
      </c>
      <c r="K118" s="172"/>
      <c r="L118" s="38"/>
      <c r="M118" s="38"/>
      <c r="N118" s="38"/>
      <c r="O118" s="38"/>
      <c r="P118" s="157">
        <f t="shared" si="12"/>
        <v>0</v>
      </c>
      <c r="Q118" s="38"/>
      <c r="R118" s="38"/>
      <c r="S118" s="38"/>
      <c r="T118" s="38"/>
      <c r="U118" s="157">
        <f t="shared" si="13"/>
        <v>0</v>
      </c>
      <c r="V118" s="38"/>
      <c r="W118" s="38"/>
      <c r="X118" s="38"/>
      <c r="Y118" s="157">
        <f t="shared" si="9"/>
        <v>0</v>
      </c>
      <c r="Z118" s="38"/>
      <c r="AA118" s="38"/>
      <c r="AB118" s="38"/>
      <c r="AC118" s="38"/>
      <c r="AD118" s="118">
        <f>SUM(E118:I118,(K118:O118,(Q118:T118,(V118:X118,(Z118:AC118)))))</f>
        <v>0</v>
      </c>
      <c r="AE118" s="119">
        <f t="shared" si="10"/>
        <v>0</v>
      </c>
      <c r="AF118" s="120">
        <f t="shared" si="11"/>
        <v>6</v>
      </c>
      <c r="AG118" s="121" t="str">
        <f t="shared" si="7"/>
        <v xml:space="preserve"> Très Faible : Elève à Surveiller de très près</v>
      </c>
    </row>
    <row r="119" spans="1:33" s="99" customFormat="1" ht="18.95" customHeight="1" x14ac:dyDescent="0.25">
      <c r="A119" s="96">
        <f>'Liste Nominative'!A120</f>
        <v>0</v>
      </c>
      <c r="B119" s="38">
        <f>'Liste Nominative'!B120</f>
        <v>0</v>
      </c>
      <c r="C119" s="38">
        <f>'Liste Nominative'!C120</f>
        <v>0</v>
      </c>
      <c r="D119" s="149">
        <f>'Liste Nominative'!H120</f>
        <v>0</v>
      </c>
      <c r="E119" s="38"/>
      <c r="F119" s="38"/>
      <c r="G119" s="38"/>
      <c r="H119" s="38"/>
      <c r="I119" s="171"/>
      <c r="J119" s="189">
        <f t="shared" si="8"/>
        <v>0</v>
      </c>
      <c r="K119" s="172"/>
      <c r="L119" s="38"/>
      <c r="M119" s="38"/>
      <c r="N119" s="38"/>
      <c r="O119" s="38"/>
      <c r="P119" s="157">
        <f t="shared" si="12"/>
        <v>0</v>
      </c>
      <c r="Q119" s="38"/>
      <c r="R119" s="38"/>
      <c r="S119" s="38"/>
      <c r="T119" s="38"/>
      <c r="U119" s="157">
        <f t="shared" si="13"/>
        <v>0</v>
      </c>
      <c r="V119" s="38"/>
      <c r="W119" s="38"/>
      <c r="X119" s="38"/>
      <c r="Y119" s="157">
        <f t="shared" si="9"/>
        <v>0</v>
      </c>
      <c r="Z119" s="38"/>
      <c r="AA119" s="38"/>
      <c r="AB119" s="38"/>
      <c r="AC119" s="38"/>
      <c r="AD119" s="118">
        <f>SUM(E119:I119,(K119:O119,(Q119:T119,(V119:X119,(Z119:AC119)))))</f>
        <v>0</v>
      </c>
      <c r="AE119" s="119">
        <f t="shared" si="10"/>
        <v>0</v>
      </c>
      <c r="AF119" s="120">
        <f t="shared" si="11"/>
        <v>6</v>
      </c>
      <c r="AG119" s="121" t="str">
        <f t="shared" si="7"/>
        <v xml:space="preserve"> Très Faible : Elève à Surveiller de très près</v>
      </c>
    </row>
    <row r="120" spans="1:33" s="99" customFormat="1" ht="18.95" customHeight="1" x14ac:dyDescent="0.25">
      <c r="A120" s="96">
        <f>'Liste Nominative'!A121</f>
        <v>0</v>
      </c>
      <c r="B120" s="38">
        <f>'Liste Nominative'!B121</f>
        <v>0</v>
      </c>
      <c r="C120" s="38">
        <f>'Liste Nominative'!C121</f>
        <v>0</v>
      </c>
      <c r="D120" s="149">
        <f>'Liste Nominative'!H121</f>
        <v>0</v>
      </c>
      <c r="E120" s="38"/>
      <c r="F120" s="38"/>
      <c r="G120" s="38"/>
      <c r="H120" s="38"/>
      <c r="I120" s="171"/>
      <c r="J120" s="189">
        <f t="shared" si="8"/>
        <v>0</v>
      </c>
      <c r="K120" s="172"/>
      <c r="L120" s="38"/>
      <c r="M120" s="38"/>
      <c r="N120" s="38"/>
      <c r="O120" s="38"/>
      <c r="P120" s="157">
        <f t="shared" si="12"/>
        <v>0</v>
      </c>
      <c r="Q120" s="38"/>
      <c r="R120" s="38"/>
      <c r="S120" s="38"/>
      <c r="T120" s="38"/>
      <c r="U120" s="157">
        <f t="shared" si="13"/>
        <v>0</v>
      </c>
      <c r="V120" s="38"/>
      <c r="W120" s="38"/>
      <c r="X120" s="38"/>
      <c r="Y120" s="157">
        <f t="shared" si="9"/>
        <v>0</v>
      </c>
      <c r="Z120" s="38"/>
      <c r="AA120" s="38"/>
      <c r="AB120" s="38"/>
      <c r="AC120" s="38"/>
      <c r="AD120" s="118">
        <f>SUM(E120:I120,(K120:O120,(Q120:T120,(V120:X120,(Z120:AC120)))))</f>
        <v>0</v>
      </c>
      <c r="AE120" s="119">
        <f t="shared" si="10"/>
        <v>0</v>
      </c>
      <c r="AF120" s="120">
        <f t="shared" si="11"/>
        <v>6</v>
      </c>
      <c r="AG120" s="121" t="str">
        <f t="shared" si="7"/>
        <v xml:space="preserve"> Très Faible : Elève à Surveiller de très près</v>
      </c>
    </row>
    <row r="121" spans="1:33" s="99" customFormat="1" ht="18.95" customHeight="1" x14ac:dyDescent="0.25">
      <c r="A121" s="96">
        <f>'Liste Nominative'!A122</f>
        <v>0</v>
      </c>
      <c r="B121" s="38">
        <f>'Liste Nominative'!B122</f>
        <v>0</v>
      </c>
      <c r="C121" s="38">
        <f>'Liste Nominative'!C122</f>
        <v>0</v>
      </c>
      <c r="D121" s="149">
        <f>'Liste Nominative'!H122</f>
        <v>0</v>
      </c>
      <c r="E121" s="38"/>
      <c r="F121" s="38"/>
      <c r="G121" s="38"/>
      <c r="H121" s="38"/>
      <c r="I121" s="171"/>
      <c r="J121" s="189">
        <f t="shared" si="8"/>
        <v>0</v>
      </c>
      <c r="K121" s="172"/>
      <c r="L121" s="38"/>
      <c r="M121" s="38"/>
      <c r="N121" s="38"/>
      <c r="O121" s="38"/>
      <c r="P121" s="157">
        <f t="shared" si="12"/>
        <v>0</v>
      </c>
      <c r="Q121" s="38"/>
      <c r="R121" s="38"/>
      <c r="S121" s="38"/>
      <c r="T121" s="38"/>
      <c r="U121" s="157">
        <f t="shared" si="13"/>
        <v>0</v>
      </c>
      <c r="V121" s="38"/>
      <c r="W121" s="38"/>
      <c r="X121" s="38"/>
      <c r="Y121" s="157">
        <f t="shared" si="9"/>
        <v>0</v>
      </c>
      <c r="Z121" s="38"/>
      <c r="AA121" s="38"/>
      <c r="AB121" s="38"/>
      <c r="AC121" s="38"/>
      <c r="AD121" s="118">
        <f>SUM(E121:I121,(K121:O121,(Q121:T121,(V121:X121,(Z121:AC121)))))</f>
        <v>0</v>
      </c>
      <c r="AE121" s="119">
        <f t="shared" si="10"/>
        <v>0</v>
      </c>
      <c r="AF121" s="120">
        <f t="shared" si="11"/>
        <v>6</v>
      </c>
      <c r="AG121" s="121" t="str">
        <f t="shared" si="7"/>
        <v xml:space="preserve"> Très Faible : Elève à Surveiller de très près</v>
      </c>
    </row>
    <row r="122" spans="1:33" s="99" customFormat="1" ht="18.95" customHeight="1" x14ac:dyDescent="0.25">
      <c r="A122" s="96">
        <f>'Liste Nominative'!A123</f>
        <v>0</v>
      </c>
      <c r="B122" s="38">
        <f>'Liste Nominative'!B123</f>
        <v>0</v>
      </c>
      <c r="C122" s="38">
        <f>'Liste Nominative'!C123</f>
        <v>0</v>
      </c>
      <c r="D122" s="149">
        <f>'Liste Nominative'!H123</f>
        <v>0</v>
      </c>
      <c r="E122" s="38"/>
      <c r="F122" s="38"/>
      <c r="G122" s="38"/>
      <c r="H122" s="38"/>
      <c r="I122" s="171"/>
      <c r="J122" s="189">
        <f t="shared" si="8"/>
        <v>0</v>
      </c>
      <c r="K122" s="172"/>
      <c r="L122" s="38"/>
      <c r="M122" s="38"/>
      <c r="N122" s="38"/>
      <c r="O122" s="38"/>
      <c r="P122" s="157">
        <f t="shared" si="12"/>
        <v>0</v>
      </c>
      <c r="Q122" s="38"/>
      <c r="R122" s="38"/>
      <c r="S122" s="38"/>
      <c r="T122" s="38"/>
      <c r="U122" s="157">
        <f t="shared" si="13"/>
        <v>0</v>
      </c>
      <c r="V122" s="38"/>
      <c r="W122" s="38"/>
      <c r="X122" s="38"/>
      <c r="Y122" s="157">
        <f t="shared" si="9"/>
        <v>0</v>
      </c>
      <c r="Z122" s="38"/>
      <c r="AA122" s="38"/>
      <c r="AB122" s="38"/>
      <c r="AC122" s="38"/>
      <c r="AD122" s="118">
        <f>SUM(E122:I122,(K122:O122,(Q122:T122,(V122:X122,(Z122:AC122)))))</f>
        <v>0</v>
      </c>
      <c r="AE122" s="119">
        <f t="shared" si="10"/>
        <v>0</v>
      </c>
      <c r="AF122" s="120">
        <f t="shared" si="11"/>
        <v>6</v>
      </c>
      <c r="AG122" s="121" t="str">
        <f t="shared" si="7"/>
        <v xml:space="preserve"> Très Faible : Elève à Surveiller de très près</v>
      </c>
    </row>
    <row r="123" spans="1:33" s="99" customFormat="1" ht="18.95" customHeight="1" x14ac:dyDescent="0.25">
      <c r="A123" s="96">
        <f>'Liste Nominative'!A124</f>
        <v>0</v>
      </c>
      <c r="B123" s="38">
        <f>'Liste Nominative'!B124</f>
        <v>0</v>
      </c>
      <c r="C123" s="38">
        <f>'Liste Nominative'!C124</f>
        <v>0</v>
      </c>
      <c r="D123" s="149">
        <f>'Liste Nominative'!H124</f>
        <v>0</v>
      </c>
      <c r="E123" s="38"/>
      <c r="F123" s="38"/>
      <c r="G123" s="38"/>
      <c r="H123" s="38"/>
      <c r="I123" s="171"/>
      <c r="J123" s="189">
        <f t="shared" si="8"/>
        <v>0</v>
      </c>
      <c r="K123" s="172"/>
      <c r="L123" s="38"/>
      <c r="M123" s="38"/>
      <c r="N123" s="38"/>
      <c r="O123" s="38"/>
      <c r="P123" s="157">
        <f t="shared" si="12"/>
        <v>0</v>
      </c>
      <c r="Q123" s="38"/>
      <c r="R123" s="38"/>
      <c r="S123" s="38"/>
      <c r="T123" s="38"/>
      <c r="U123" s="157">
        <f t="shared" si="13"/>
        <v>0</v>
      </c>
      <c r="V123" s="38"/>
      <c r="W123" s="38"/>
      <c r="X123" s="38"/>
      <c r="Y123" s="157">
        <f t="shared" si="9"/>
        <v>0</v>
      </c>
      <c r="Z123" s="38"/>
      <c r="AA123" s="38"/>
      <c r="AB123" s="38"/>
      <c r="AC123" s="38"/>
      <c r="AD123" s="118">
        <f>SUM(E123:I123,(K123:O123,(Q123:T123,(V123:X123,(Z123:AC123)))))</f>
        <v>0</v>
      </c>
      <c r="AE123" s="119">
        <f t="shared" si="10"/>
        <v>0</v>
      </c>
      <c r="AF123" s="120">
        <f t="shared" si="11"/>
        <v>6</v>
      </c>
      <c r="AG123" s="121" t="str">
        <f t="shared" si="7"/>
        <v xml:space="preserve"> Très Faible : Elève à Surveiller de très près</v>
      </c>
    </row>
    <row r="124" spans="1:33" s="99" customFormat="1" ht="18.95" customHeight="1" x14ac:dyDescent="0.25">
      <c r="A124" s="96">
        <f>'Liste Nominative'!A125</f>
        <v>0</v>
      </c>
      <c r="B124" s="38">
        <f>'Liste Nominative'!B125</f>
        <v>0</v>
      </c>
      <c r="C124" s="38">
        <f>'Liste Nominative'!C125</f>
        <v>0</v>
      </c>
      <c r="D124" s="149">
        <f>'Liste Nominative'!H125</f>
        <v>0</v>
      </c>
      <c r="E124" s="38"/>
      <c r="F124" s="38"/>
      <c r="G124" s="38"/>
      <c r="H124" s="38"/>
      <c r="I124" s="171"/>
      <c r="J124" s="189">
        <f t="shared" si="8"/>
        <v>0</v>
      </c>
      <c r="K124" s="172"/>
      <c r="L124" s="38"/>
      <c r="M124" s="38"/>
      <c r="N124" s="38"/>
      <c r="O124" s="38"/>
      <c r="P124" s="157">
        <f t="shared" si="12"/>
        <v>0</v>
      </c>
      <c r="Q124" s="38"/>
      <c r="R124" s="38"/>
      <c r="S124" s="38"/>
      <c r="T124" s="38"/>
      <c r="U124" s="157">
        <f t="shared" si="13"/>
        <v>0</v>
      </c>
      <c r="V124" s="38"/>
      <c r="W124" s="38"/>
      <c r="X124" s="38"/>
      <c r="Y124" s="157">
        <f t="shared" si="9"/>
        <v>0</v>
      </c>
      <c r="Z124" s="38"/>
      <c r="AA124" s="38"/>
      <c r="AB124" s="38"/>
      <c r="AC124" s="38"/>
      <c r="AD124" s="118">
        <f>SUM(E124:I124,(K124:O124,(Q124:T124,(V124:X124,(Z124:AC124)))))</f>
        <v>0</v>
      </c>
      <c r="AE124" s="119">
        <f t="shared" si="10"/>
        <v>0</v>
      </c>
      <c r="AF124" s="120">
        <f t="shared" si="11"/>
        <v>6</v>
      </c>
      <c r="AG124" s="121" t="str">
        <f t="shared" si="7"/>
        <v xml:space="preserve"> Très Faible : Elève à Surveiller de très près</v>
      </c>
    </row>
    <row r="125" spans="1:33" s="99" customFormat="1" ht="18.95" customHeight="1" x14ac:dyDescent="0.25">
      <c r="A125" s="96">
        <f>'Liste Nominative'!A126</f>
        <v>0</v>
      </c>
      <c r="B125" s="38">
        <f>'Liste Nominative'!B126</f>
        <v>0</v>
      </c>
      <c r="C125" s="38">
        <f>'Liste Nominative'!C126</f>
        <v>0</v>
      </c>
      <c r="D125" s="149">
        <f>'Liste Nominative'!H126</f>
        <v>0</v>
      </c>
      <c r="E125" s="38"/>
      <c r="F125" s="38"/>
      <c r="G125" s="38"/>
      <c r="H125" s="38"/>
      <c r="I125" s="171"/>
      <c r="J125" s="189">
        <f t="shared" si="8"/>
        <v>0</v>
      </c>
      <c r="K125" s="172"/>
      <c r="L125" s="38"/>
      <c r="M125" s="38"/>
      <c r="N125" s="38"/>
      <c r="O125" s="38"/>
      <c r="P125" s="157">
        <f t="shared" si="12"/>
        <v>0</v>
      </c>
      <c r="Q125" s="38"/>
      <c r="R125" s="38"/>
      <c r="S125" s="38"/>
      <c r="T125" s="38"/>
      <c r="U125" s="157">
        <f t="shared" si="13"/>
        <v>0</v>
      </c>
      <c r="V125" s="38"/>
      <c r="W125" s="38"/>
      <c r="X125" s="38"/>
      <c r="Y125" s="157">
        <f t="shared" si="9"/>
        <v>0</v>
      </c>
      <c r="Z125" s="38"/>
      <c r="AA125" s="38"/>
      <c r="AB125" s="38"/>
      <c r="AC125" s="38"/>
      <c r="AD125" s="118">
        <f>SUM(E125:I125,(K125:O125,(Q125:T125,(V125:X125,(Z125:AC125)))))</f>
        <v>0</v>
      </c>
      <c r="AE125" s="119">
        <f t="shared" si="10"/>
        <v>0</v>
      </c>
      <c r="AF125" s="120">
        <f t="shared" si="11"/>
        <v>6</v>
      </c>
      <c r="AG125" s="121" t="str">
        <f t="shared" si="7"/>
        <v xml:space="preserve"> Très Faible : Elève à Surveiller de très près</v>
      </c>
    </row>
    <row r="126" spans="1:33" s="99" customFormat="1" ht="18.95" customHeight="1" x14ac:dyDescent="0.25">
      <c r="A126" s="96">
        <f>'Liste Nominative'!A127</f>
        <v>0</v>
      </c>
      <c r="B126" s="38">
        <f>'Liste Nominative'!B127</f>
        <v>0</v>
      </c>
      <c r="C126" s="38">
        <f>'Liste Nominative'!C127</f>
        <v>0</v>
      </c>
      <c r="D126" s="149">
        <f>'Liste Nominative'!H127</f>
        <v>0</v>
      </c>
      <c r="E126" s="38"/>
      <c r="F126" s="38"/>
      <c r="G126" s="38"/>
      <c r="H126" s="38"/>
      <c r="I126" s="171"/>
      <c r="J126" s="189">
        <f t="shared" si="8"/>
        <v>0</v>
      </c>
      <c r="K126" s="172"/>
      <c r="L126" s="38"/>
      <c r="M126" s="38"/>
      <c r="N126" s="38"/>
      <c r="O126" s="38"/>
      <c r="P126" s="157">
        <f t="shared" si="12"/>
        <v>0</v>
      </c>
      <c r="Q126" s="38"/>
      <c r="R126" s="38"/>
      <c r="S126" s="38"/>
      <c r="T126" s="38"/>
      <c r="U126" s="157">
        <f t="shared" si="13"/>
        <v>0</v>
      </c>
      <c r="V126" s="38"/>
      <c r="W126" s="38"/>
      <c r="X126" s="38"/>
      <c r="Y126" s="157">
        <f t="shared" si="9"/>
        <v>0</v>
      </c>
      <c r="Z126" s="38"/>
      <c r="AA126" s="38"/>
      <c r="AB126" s="38"/>
      <c r="AC126" s="38"/>
      <c r="AD126" s="118">
        <f>SUM(E126:I126,(K126:O126,(Q126:T126,(V126:X126,(Z126:AC126)))))</f>
        <v>0</v>
      </c>
      <c r="AE126" s="119">
        <f t="shared" si="10"/>
        <v>0</v>
      </c>
      <c r="AF126" s="120">
        <f t="shared" si="11"/>
        <v>6</v>
      </c>
      <c r="AG126" s="121" t="str">
        <f t="shared" si="7"/>
        <v xml:space="preserve"> Très Faible : Elève à Surveiller de très près</v>
      </c>
    </row>
    <row r="127" spans="1:33" s="99" customFormat="1" ht="18.95" customHeight="1" x14ac:dyDescent="0.25">
      <c r="A127" s="96">
        <f>'Liste Nominative'!A128</f>
        <v>0</v>
      </c>
      <c r="B127" s="38">
        <f>'Liste Nominative'!B128</f>
        <v>0</v>
      </c>
      <c r="C127" s="38">
        <f>'Liste Nominative'!C128</f>
        <v>0</v>
      </c>
      <c r="D127" s="149">
        <f>'Liste Nominative'!H128</f>
        <v>0</v>
      </c>
      <c r="E127" s="38"/>
      <c r="F127" s="38"/>
      <c r="G127" s="38"/>
      <c r="H127" s="38"/>
      <c r="I127" s="171"/>
      <c r="J127" s="189">
        <f t="shared" si="8"/>
        <v>0</v>
      </c>
      <c r="K127" s="172"/>
      <c r="L127" s="38"/>
      <c r="M127" s="38"/>
      <c r="N127" s="38"/>
      <c r="O127" s="38"/>
      <c r="P127" s="157">
        <f t="shared" si="12"/>
        <v>0</v>
      </c>
      <c r="Q127" s="38"/>
      <c r="R127" s="38"/>
      <c r="S127" s="38"/>
      <c r="T127" s="38"/>
      <c r="U127" s="157">
        <f t="shared" si="13"/>
        <v>0</v>
      </c>
      <c r="V127" s="38"/>
      <c r="W127" s="38"/>
      <c r="X127" s="38"/>
      <c r="Y127" s="157">
        <f t="shared" si="9"/>
        <v>0</v>
      </c>
      <c r="Z127" s="38"/>
      <c r="AA127" s="38"/>
      <c r="AB127" s="38"/>
      <c r="AC127" s="38"/>
      <c r="AD127" s="118">
        <f>SUM(E127:I127,(K127:O127,(Q127:T127,(V127:X127,(Z127:AC127)))))</f>
        <v>0</v>
      </c>
      <c r="AE127" s="119">
        <f t="shared" si="10"/>
        <v>0</v>
      </c>
      <c r="AF127" s="120">
        <f t="shared" si="11"/>
        <v>6</v>
      </c>
      <c r="AG127" s="121" t="str">
        <f t="shared" si="7"/>
        <v xml:space="preserve"> Très Faible : Elève à Surveiller de très près</v>
      </c>
    </row>
    <row r="128" spans="1:33" s="99" customFormat="1" ht="18.95" customHeight="1" x14ac:dyDescent="0.25">
      <c r="A128" s="96">
        <f>'Liste Nominative'!A129</f>
        <v>0</v>
      </c>
      <c r="B128" s="38">
        <f>'Liste Nominative'!B129</f>
        <v>0</v>
      </c>
      <c r="C128" s="38">
        <f>'Liste Nominative'!C129</f>
        <v>0</v>
      </c>
      <c r="D128" s="149">
        <f>'Liste Nominative'!H129</f>
        <v>0</v>
      </c>
      <c r="E128" s="38"/>
      <c r="F128" s="38"/>
      <c r="G128" s="38"/>
      <c r="H128" s="38"/>
      <c r="I128" s="171"/>
      <c r="J128" s="189">
        <f t="shared" si="8"/>
        <v>0</v>
      </c>
      <c r="K128" s="172"/>
      <c r="L128" s="38"/>
      <c r="M128" s="38"/>
      <c r="N128" s="38"/>
      <c r="O128" s="38"/>
      <c r="P128" s="157">
        <f t="shared" si="12"/>
        <v>0</v>
      </c>
      <c r="Q128" s="38"/>
      <c r="R128" s="38"/>
      <c r="S128" s="38"/>
      <c r="T128" s="38"/>
      <c r="U128" s="157">
        <f t="shared" si="13"/>
        <v>0</v>
      </c>
      <c r="V128" s="38"/>
      <c r="W128" s="38"/>
      <c r="X128" s="38"/>
      <c r="Y128" s="157">
        <f t="shared" si="9"/>
        <v>0</v>
      </c>
      <c r="Z128" s="38"/>
      <c r="AA128" s="38"/>
      <c r="AB128" s="38"/>
      <c r="AC128" s="38"/>
      <c r="AD128" s="118">
        <f>SUM(E128:I128,(K128:O128,(Q128:T128,(V128:X128,(Z128:AC128)))))</f>
        <v>0</v>
      </c>
      <c r="AE128" s="119">
        <f t="shared" si="10"/>
        <v>0</v>
      </c>
      <c r="AF128" s="120">
        <f t="shared" si="11"/>
        <v>6</v>
      </c>
      <c r="AG128" s="121" t="str">
        <f t="shared" si="7"/>
        <v xml:space="preserve"> Très Faible : Elève à Surveiller de très près</v>
      </c>
    </row>
    <row r="129" spans="1:33" s="99" customFormat="1" ht="18.95" customHeight="1" x14ac:dyDescent="0.25">
      <c r="A129" s="96">
        <f>'Liste Nominative'!A130</f>
        <v>0</v>
      </c>
      <c r="B129" s="38">
        <f>'Liste Nominative'!B130</f>
        <v>0</v>
      </c>
      <c r="C129" s="38">
        <f>'Liste Nominative'!C130</f>
        <v>0</v>
      </c>
      <c r="D129" s="149">
        <f>'Liste Nominative'!H130</f>
        <v>0</v>
      </c>
      <c r="E129" s="38"/>
      <c r="F129" s="38"/>
      <c r="G129" s="38"/>
      <c r="H129" s="38"/>
      <c r="I129" s="171"/>
      <c r="J129" s="189">
        <f t="shared" si="8"/>
        <v>0</v>
      </c>
      <c r="K129" s="172"/>
      <c r="L129" s="38"/>
      <c r="M129" s="38"/>
      <c r="N129" s="38"/>
      <c r="O129" s="38"/>
      <c r="P129" s="157">
        <f t="shared" si="12"/>
        <v>0</v>
      </c>
      <c r="Q129" s="38"/>
      <c r="R129" s="38"/>
      <c r="S129" s="38"/>
      <c r="T129" s="38"/>
      <c r="U129" s="157">
        <f t="shared" si="13"/>
        <v>0</v>
      </c>
      <c r="V129" s="38"/>
      <c r="W129" s="38"/>
      <c r="X129" s="38"/>
      <c r="Y129" s="157">
        <f t="shared" si="9"/>
        <v>0</v>
      </c>
      <c r="Z129" s="38"/>
      <c r="AA129" s="38"/>
      <c r="AB129" s="38"/>
      <c r="AC129" s="38"/>
      <c r="AD129" s="118">
        <f>SUM(E129:I129,(K129:O129,(Q129:T129,(V129:X129,(Z129:AC129)))))</f>
        <v>0</v>
      </c>
      <c r="AE129" s="119">
        <f t="shared" si="10"/>
        <v>0</v>
      </c>
      <c r="AF129" s="120">
        <f t="shared" si="11"/>
        <v>6</v>
      </c>
      <c r="AG129" s="121" t="str">
        <f t="shared" si="7"/>
        <v xml:space="preserve"> Très Faible : Elève à Surveiller de très près</v>
      </c>
    </row>
    <row r="130" spans="1:33" s="99" customFormat="1" ht="18.95" customHeight="1" x14ac:dyDescent="0.25">
      <c r="A130" s="96">
        <f>'Liste Nominative'!A131</f>
        <v>0</v>
      </c>
      <c r="B130" s="38">
        <f>'Liste Nominative'!B131</f>
        <v>0</v>
      </c>
      <c r="C130" s="38">
        <f>'Liste Nominative'!C131</f>
        <v>0</v>
      </c>
      <c r="D130" s="149">
        <f>'Liste Nominative'!H131</f>
        <v>0</v>
      </c>
      <c r="E130" s="38"/>
      <c r="F130" s="38"/>
      <c r="G130" s="38"/>
      <c r="H130" s="38"/>
      <c r="I130" s="171"/>
      <c r="J130" s="189">
        <f t="shared" si="8"/>
        <v>0</v>
      </c>
      <c r="K130" s="172"/>
      <c r="L130" s="38"/>
      <c r="M130" s="38"/>
      <c r="N130" s="38"/>
      <c r="O130" s="38"/>
      <c r="P130" s="157">
        <f t="shared" si="12"/>
        <v>0</v>
      </c>
      <c r="Q130" s="38"/>
      <c r="R130" s="38"/>
      <c r="S130" s="38"/>
      <c r="T130" s="38"/>
      <c r="U130" s="157">
        <f t="shared" si="13"/>
        <v>0</v>
      </c>
      <c r="V130" s="38"/>
      <c r="W130" s="38"/>
      <c r="X130" s="38"/>
      <c r="Y130" s="157">
        <f t="shared" si="9"/>
        <v>0</v>
      </c>
      <c r="Z130" s="38"/>
      <c r="AA130" s="38"/>
      <c r="AB130" s="38"/>
      <c r="AC130" s="38"/>
      <c r="AD130" s="118">
        <f>SUM(E130:I130,(K130:O130,(Q130:T130,(V130:X130,(Z130:AC130)))))</f>
        <v>0</v>
      </c>
      <c r="AE130" s="119">
        <f t="shared" si="10"/>
        <v>0</v>
      </c>
      <c r="AF130" s="120">
        <f t="shared" si="11"/>
        <v>6</v>
      </c>
      <c r="AG130" s="121" t="str">
        <f t="shared" si="7"/>
        <v xml:space="preserve"> Très Faible : Elève à Surveiller de très près</v>
      </c>
    </row>
    <row r="131" spans="1:33" s="99" customFormat="1" ht="18.95" customHeight="1" x14ac:dyDescent="0.25">
      <c r="A131" s="96">
        <f>'Liste Nominative'!A132</f>
        <v>0</v>
      </c>
      <c r="B131" s="38">
        <f>'Liste Nominative'!B132</f>
        <v>0</v>
      </c>
      <c r="C131" s="38">
        <f>'Liste Nominative'!C132</f>
        <v>0</v>
      </c>
      <c r="D131" s="149">
        <f>'Liste Nominative'!H132</f>
        <v>0</v>
      </c>
      <c r="E131" s="38"/>
      <c r="F131" s="38"/>
      <c r="G131" s="38"/>
      <c r="H131" s="38"/>
      <c r="I131" s="171"/>
      <c r="J131" s="189">
        <f t="shared" si="8"/>
        <v>0</v>
      </c>
      <c r="K131" s="172"/>
      <c r="L131" s="38"/>
      <c r="M131" s="38"/>
      <c r="N131" s="38"/>
      <c r="O131" s="38"/>
      <c r="P131" s="157">
        <f t="shared" si="12"/>
        <v>0</v>
      </c>
      <c r="Q131" s="38"/>
      <c r="R131" s="38"/>
      <c r="S131" s="38"/>
      <c r="T131" s="38"/>
      <c r="U131" s="157">
        <f t="shared" si="13"/>
        <v>0</v>
      </c>
      <c r="V131" s="38"/>
      <c r="W131" s="38"/>
      <c r="X131" s="38"/>
      <c r="Y131" s="157">
        <f t="shared" si="9"/>
        <v>0</v>
      </c>
      <c r="Z131" s="38"/>
      <c r="AA131" s="38"/>
      <c r="AB131" s="38"/>
      <c r="AC131" s="38"/>
      <c r="AD131" s="118">
        <f>SUM(E131:I131,(K131:O131,(Q131:T131,(V131:X131,(Z131:AC131)))))</f>
        <v>0</v>
      </c>
      <c r="AE131" s="119">
        <f t="shared" si="10"/>
        <v>0</v>
      </c>
      <c r="AF131" s="120">
        <f t="shared" si="11"/>
        <v>6</v>
      </c>
      <c r="AG131" s="121" t="str">
        <f t="shared" si="7"/>
        <v xml:space="preserve"> Très Faible : Elève à Surveiller de très près</v>
      </c>
    </row>
    <row r="132" spans="1:33" s="99" customFormat="1" ht="18.95" customHeight="1" x14ac:dyDescent="0.25">
      <c r="A132" s="96">
        <f>'Liste Nominative'!A133</f>
        <v>0</v>
      </c>
      <c r="B132" s="38">
        <f>'Liste Nominative'!B133</f>
        <v>0</v>
      </c>
      <c r="C132" s="38">
        <f>'Liste Nominative'!C133</f>
        <v>0</v>
      </c>
      <c r="D132" s="149">
        <f>'Liste Nominative'!H133</f>
        <v>0</v>
      </c>
      <c r="E132" s="38"/>
      <c r="F132" s="38"/>
      <c r="G132" s="38"/>
      <c r="H132" s="38"/>
      <c r="I132" s="171"/>
      <c r="J132" s="189">
        <f t="shared" si="8"/>
        <v>0</v>
      </c>
      <c r="K132" s="172"/>
      <c r="L132" s="38"/>
      <c r="M132" s="38"/>
      <c r="N132" s="38"/>
      <c r="O132" s="38"/>
      <c r="P132" s="157">
        <f t="shared" si="12"/>
        <v>0</v>
      </c>
      <c r="Q132" s="38"/>
      <c r="R132" s="38"/>
      <c r="S132" s="38"/>
      <c r="T132" s="38"/>
      <c r="U132" s="157">
        <f t="shared" si="13"/>
        <v>0</v>
      </c>
      <c r="V132" s="38"/>
      <c r="W132" s="38"/>
      <c r="X132" s="38"/>
      <c r="Y132" s="157">
        <f t="shared" si="9"/>
        <v>0</v>
      </c>
      <c r="Z132" s="38"/>
      <c r="AA132" s="38"/>
      <c r="AB132" s="38"/>
      <c r="AC132" s="38"/>
      <c r="AD132" s="118">
        <f>SUM(E132:I132,(K132:O132,(Q132:T132,(V132:X132,(Z132:AC132)))))</f>
        <v>0</v>
      </c>
      <c r="AE132" s="119">
        <f t="shared" si="10"/>
        <v>0</v>
      </c>
      <c r="AF132" s="120">
        <f t="shared" si="11"/>
        <v>6</v>
      </c>
      <c r="AG132" s="121" t="str">
        <f t="shared" si="7"/>
        <v xml:space="preserve"> Très Faible : Elève à Surveiller de très près</v>
      </c>
    </row>
    <row r="133" spans="1:33" s="99" customFormat="1" ht="18.95" customHeight="1" x14ac:dyDescent="0.25">
      <c r="A133" s="96">
        <f>'Liste Nominative'!A134</f>
        <v>0</v>
      </c>
      <c r="B133" s="38">
        <f>'Liste Nominative'!B134</f>
        <v>0</v>
      </c>
      <c r="C133" s="38">
        <f>'Liste Nominative'!C134</f>
        <v>0</v>
      </c>
      <c r="D133" s="149">
        <f>'Liste Nominative'!H134</f>
        <v>0</v>
      </c>
      <c r="E133" s="38"/>
      <c r="F133" s="38"/>
      <c r="G133" s="38"/>
      <c r="H133" s="38"/>
      <c r="I133" s="171"/>
      <c r="J133" s="189">
        <f t="shared" si="8"/>
        <v>0</v>
      </c>
      <c r="K133" s="172"/>
      <c r="L133" s="38"/>
      <c r="M133" s="38"/>
      <c r="N133" s="38"/>
      <c r="O133" s="38"/>
      <c r="P133" s="157">
        <f t="shared" si="12"/>
        <v>0</v>
      </c>
      <c r="Q133" s="38"/>
      <c r="R133" s="38"/>
      <c r="S133" s="38"/>
      <c r="T133" s="38"/>
      <c r="U133" s="157">
        <f t="shared" si="13"/>
        <v>0</v>
      </c>
      <c r="V133" s="38"/>
      <c r="W133" s="38"/>
      <c r="X133" s="38"/>
      <c r="Y133" s="157">
        <f t="shared" si="9"/>
        <v>0</v>
      </c>
      <c r="Z133" s="38"/>
      <c r="AA133" s="38"/>
      <c r="AB133" s="38"/>
      <c r="AC133" s="38"/>
      <c r="AD133" s="118">
        <f>SUM(E133:I133,(K133:O133,(Q133:T133,(V133:X133,(Z133:AC133)))))</f>
        <v>0</v>
      </c>
      <c r="AE133" s="119">
        <f t="shared" si="10"/>
        <v>0</v>
      </c>
      <c r="AF133" s="120">
        <f t="shared" si="11"/>
        <v>6</v>
      </c>
      <c r="AG133" s="121" t="str">
        <f t="shared" si="7"/>
        <v xml:space="preserve"> Très Faible : Elève à Surveiller de très près</v>
      </c>
    </row>
    <row r="134" spans="1:33" s="99" customFormat="1" ht="18.95" customHeight="1" x14ac:dyDescent="0.25">
      <c r="A134" s="96">
        <f>'Liste Nominative'!A135</f>
        <v>0</v>
      </c>
      <c r="B134" s="38">
        <f>'Liste Nominative'!B135</f>
        <v>0</v>
      </c>
      <c r="C134" s="38">
        <f>'Liste Nominative'!C135</f>
        <v>0</v>
      </c>
      <c r="D134" s="149">
        <f>'Liste Nominative'!H135</f>
        <v>0</v>
      </c>
      <c r="E134" s="38"/>
      <c r="F134" s="38"/>
      <c r="G134" s="38"/>
      <c r="H134" s="38"/>
      <c r="I134" s="171"/>
      <c r="J134" s="189">
        <f t="shared" si="8"/>
        <v>0</v>
      </c>
      <c r="K134" s="172"/>
      <c r="L134" s="38"/>
      <c r="M134" s="38"/>
      <c r="N134" s="38"/>
      <c r="O134" s="38"/>
      <c r="P134" s="157">
        <f t="shared" si="12"/>
        <v>0</v>
      </c>
      <c r="Q134" s="38"/>
      <c r="R134" s="38"/>
      <c r="S134" s="38"/>
      <c r="T134" s="38"/>
      <c r="U134" s="157">
        <f t="shared" si="13"/>
        <v>0</v>
      </c>
      <c r="V134" s="38"/>
      <c r="W134" s="38"/>
      <c r="X134" s="38"/>
      <c r="Y134" s="157">
        <f t="shared" si="9"/>
        <v>0</v>
      </c>
      <c r="Z134" s="38"/>
      <c r="AA134" s="38"/>
      <c r="AB134" s="38"/>
      <c r="AC134" s="38"/>
      <c r="AD134" s="118">
        <f>SUM(E134:I134,(K134:O134,(Q134:T134,(V134:X134,(Z134:AC134)))))</f>
        <v>0</v>
      </c>
      <c r="AE134" s="119">
        <f t="shared" si="10"/>
        <v>0</v>
      </c>
      <c r="AF134" s="120">
        <f t="shared" si="11"/>
        <v>6</v>
      </c>
      <c r="AG134" s="121" t="str">
        <f t="shared" si="7"/>
        <v xml:space="preserve"> Très Faible : Elève à Surveiller de très près</v>
      </c>
    </row>
    <row r="135" spans="1:33" s="99" customFormat="1" ht="18.95" customHeight="1" x14ac:dyDescent="0.25">
      <c r="A135" s="96">
        <f>'Liste Nominative'!A136</f>
        <v>0</v>
      </c>
      <c r="B135" s="38">
        <f>'Liste Nominative'!B136</f>
        <v>0</v>
      </c>
      <c r="C135" s="38">
        <f>'Liste Nominative'!C136</f>
        <v>0</v>
      </c>
      <c r="D135" s="149">
        <f>'Liste Nominative'!H136</f>
        <v>0</v>
      </c>
      <c r="E135" s="38"/>
      <c r="F135" s="38"/>
      <c r="G135" s="38"/>
      <c r="H135" s="38"/>
      <c r="I135" s="171"/>
      <c r="J135" s="189">
        <f t="shared" si="8"/>
        <v>0</v>
      </c>
      <c r="K135" s="172"/>
      <c r="L135" s="38"/>
      <c r="M135" s="38"/>
      <c r="N135" s="38"/>
      <c r="O135" s="38"/>
      <c r="P135" s="157">
        <f t="shared" si="12"/>
        <v>0</v>
      </c>
      <c r="Q135" s="38"/>
      <c r="R135" s="38"/>
      <c r="S135" s="38"/>
      <c r="T135" s="38"/>
      <c r="U135" s="157">
        <f t="shared" si="13"/>
        <v>0</v>
      </c>
      <c r="V135" s="38"/>
      <c r="W135" s="38"/>
      <c r="X135" s="38"/>
      <c r="Y135" s="157">
        <f t="shared" si="9"/>
        <v>0</v>
      </c>
      <c r="Z135" s="38"/>
      <c r="AA135" s="38"/>
      <c r="AB135" s="38"/>
      <c r="AC135" s="38"/>
      <c r="AD135" s="118">
        <f>SUM(E135:I135,(K135:O135,(Q135:T135,(V135:X135,(Z135:AC135)))))</f>
        <v>0</v>
      </c>
      <c r="AE135" s="119">
        <f t="shared" si="10"/>
        <v>0</v>
      </c>
      <c r="AF135" s="120">
        <f t="shared" si="11"/>
        <v>6</v>
      </c>
      <c r="AG135" s="121" t="str">
        <f t="shared" si="7"/>
        <v xml:space="preserve"> Très Faible : Elève à Surveiller de très près</v>
      </c>
    </row>
    <row r="136" spans="1:33" s="99" customFormat="1" ht="18.95" customHeight="1" x14ac:dyDescent="0.25">
      <c r="A136" s="96">
        <f>'Liste Nominative'!A137</f>
        <v>0</v>
      </c>
      <c r="B136" s="38">
        <f>'Liste Nominative'!B137</f>
        <v>0</v>
      </c>
      <c r="C136" s="38">
        <f>'Liste Nominative'!C137</f>
        <v>0</v>
      </c>
      <c r="D136" s="149">
        <f>'Liste Nominative'!H137</f>
        <v>0</v>
      </c>
      <c r="E136" s="38"/>
      <c r="F136" s="38"/>
      <c r="G136" s="38"/>
      <c r="H136" s="38"/>
      <c r="I136" s="171"/>
      <c r="J136" s="189">
        <f t="shared" si="8"/>
        <v>0</v>
      </c>
      <c r="K136" s="172"/>
      <c r="L136" s="38"/>
      <c r="M136" s="38"/>
      <c r="N136" s="38"/>
      <c r="O136" s="38"/>
      <c r="P136" s="157">
        <f t="shared" si="12"/>
        <v>0</v>
      </c>
      <c r="Q136" s="38"/>
      <c r="R136" s="38"/>
      <c r="S136" s="38"/>
      <c r="T136" s="38"/>
      <c r="U136" s="157">
        <f t="shared" si="13"/>
        <v>0</v>
      </c>
      <c r="V136" s="38"/>
      <c r="W136" s="38"/>
      <c r="X136" s="38"/>
      <c r="Y136" s="157">
        <f t="shared" si="9"/>
        <v>0</v>
      </c>
      <c r="Z136" s="38"/>
      <c r="AA136" s="38"/>
      <c r="AB136" s="38"/>
      <c r="AC136" s="38"/>
      <c r="AD136" s="118">
        <f>SUM(E136:I136,(K136:O136,(Q136:T136,(V136:X136,(Z136:AC136)))))</f>
        <v>0</v>
      </c>
      <c r="AE136" s="119">
        <f t="shared" si="10"/>
        <v>0</v>
      </c>
      <c r="AF136" s="120">
        <f t="shared" si="11"/>
        <v>6</v>
      </c>
      <c r="AG136" s="121" t="str">
        <f t="shared" si="7"/>
        <v xml:space="preserve"> Très Faible : Elève à Surveiller de très près</v>
      </c>
    </row>
    <row r="137" spans="1:33" s="99" customFormat="1" ht="18.95" customHeight="1" x14ac:dyDescent="0.25">
      <c r="A137" s="96">
        <f>'Liste Nominative'!A138</f>
        <v>0</v>
      </c>
      <c r="B137" s="38">
        <f>'Liste Nominative'!B138</f>
        <v>0</v>
      </c>
      <c r="C137" s="38">
        <f>'Liste Nominative'!C138</f>
        <v>0</v>
      </c>
      <c r="D137" s="149">
        <f>'Liste Nominative'!H138</f>
        <v>0</v>
      </c>
      <c r="E137" s="38"/>
      <c r="F137" s="38"/>
      <c r="G137" s="38"/>
      <c r="H137" s="38"/>
      <c r="I137" s="171"/>
      <c r="J137" s="189">
        <f t="shared" si="8"/>
        <v>0</v>
      </c>
      <c r="K137" s="172"/>
      <c r="L137" s="38"/>
      <c r="M137" s="38"/>
      <c r="N137" s="38"/>
      <c r="O137" s="38"/>
      <c r="P137" s="157">
        <f t="shared" si="12"/>
        <v>0</v>
      </c>
      <c r="Q137" s="38"/>
      <c r="R137" s="38"/>
      <c r="S137" s="38"/>
      <c r="T137" s="38"/>
      <c r="U137" s="157">
        <f t="shared" si="13"/>
        <v>0</v>
      </c>
      <c r="V137" s="38"/>
      <c r="W137" s="38"/>
      <c r="X137" s="38"/>
      <c r="Y137" s="157">
        <f t="shared" si="9"/>
        <v>0</v>
      </c>
      <c r="Z137" s="38"/>
      <c r="AA137" s="38"/>
      <c r="AB137" s="38"/>
      <c r="AC137" s="38"/>
      <c r="AD137" s="118">
        <f>SUM(E137:I137,(K137:O137,(Q137:T137,(V137:X137,(Z137:AC137)))))</f>
        <v>0</v>
      </c>
      <c r="AE137" s="119">
        <f t="shared" si="10"/>
        <v>0</v>
      </c>
      <c r="AF137" s="120">
        <f t="shared" si="11"/>
        <v>6</v>
      </c>
      <c r="AG137" s="121" t="str">
        <f t="shared" si="7"/>
        <v xml:space="preserve"> Très Faible : Elève à Surveiller de très près</v>
      </c>
    </row>
    <row r="138" spans="1:33" s="99" customFormat="1" ht="18.95" customHeight="1" x14ac:dyDescent="0.25">
      <c r="A138" s="96">
        <f>'Liste Nominative'!A139</f>
        <v>0</v>
      </c>
      <c r="B138" s="38">
        <f>'Liste Nominative'!B139</f>
        <v>0</v>
      </c>
      <c r="C138" s="38">
        <f>'Liste Nominative'!C139</f>
        <v>0</v>
      </c>
      <c r="D138" s="149">
        <f>'Liste Nominative'!H139</f>
        <v>0</v>
      </c>
      <c r="E138" s="38"/>
      <c r="F138" s="38"/>
      <c r="G138" s="38"/>
      <c r="H138" s="38"/>
      <c r="I138" s="171"/>
      <c r="J138" s="189">
        <f t="shared" si="8"/>
        <v>0</v>
      </c>
      <c r="K138" s="172"/>
      <c r="L138" s="38"/>
      <c r="M138" s="38"/>
      <c r="N138" s="38"/>
      <c r="O138" s="38"/>
      <c r="P138" s="157">
        <f t="shared" si="12"/>
        <v>0</v>
      </c>
      <c r="Q138" s="38"/>
      <c r="R138" s="38"/>
      <c r="S138" s="38"/>
      <c r="T138" s="38"/>
      <c r="U138" s="157">
        <f t="shared" si="13"/>
        <v>0</v>
      </c>
      <c r="V138" s="38"/>
      <c r="W138" s="38"/>
      <c r="X138" s="38"/>
      <c r="Y138" s="157">
        <f t="shared" si="9"/>
        <v>0</v>
      </c>
      <c r="Z138" s="38"/>
      <c r="AA138" s="38"/>
      <c r="AB138" s="38"/>
      <c r="AC138" s="38"/>
      <c r="AD138" s="118">
        <f>SUM(E138:I138,(K138:O138,(Q138:T138,(V138:X138,(Z138:AC138)))))</f>
        <v>0</v>
      </c>
      <c r="AE138" s="119">
        <f t="shared" si="10"/>
        <v>0</v>
      </c>
      <c r="AF138" s="120">
        <f t="shared" si="11"/>
        <v>6</v>
      </c>
      <c r="AG138" s="121" t="str">
        <f t="shared" si="7"/>
        <v xml:space="preserve"> Très Faible : Elève à Surveiller de très près</v>
      </c>
    </row>
    <row r="139" spans="1:33" s="99" customFormat="1" ht="18.95" customHeight="1" x14ac:dyDescent="0.25">
      <c r="A139" s="96">
        <f>'Liste Nominative'!A140</f>
        <v>0</v>
      </c>
      <c r="B139" s="38">
        <f>'Liste Nominative'!B140</f>
        <v>0</v>
      </c>
      <c r="C139" s="38">
        <f>'Liste Nominative'!C140</f>
        <v>0</v>
      </c>
      <c r="D139" s="149">
        <f>'Liste Nominative'!H140</f>
        <v>0</v>
      </c>
      <c r="E139" s="38"/>
      <c r="F139" s="38"/>
      <c r="G139" s="38"/>
      <c r="H139" s="38"/>
      <c r="I139" s="171"/>
      <c r="J139" s="189">
        <f t="shared" si="8"/>
        <v>0</v>
      </c>
      <c r="K139" s="172"/>
      <c r="L139" s="38"/>
      <c r="M139" s="38"/>
      <c r="N139" s="38"/>
      <c r="O139" s="38"/>
      <c r="P139" s="157">
        <f t="shared" si="12"/>
        <v>0</v>
      </c>
      <c r="Q139" s="38"/>
      <c r="R139" s="38"/>
      <c r="S139" s="38"/>
      <c r="T139" s="38"/>
      <c r="U139" s="157">
        <f t="shared" si="13"/>
        <v>0</v>
      </c>
      <c r="V139" s="38"/>
      <c r="W139" s="38"/>
      <c r="X139" s="38"/>
      <c r="Y139" s="157">
        <f t="shared" si="9"/>
        <v>0</v>
      </c>
      <c r="Z139" s="38"/>
      <c r="AA139" s="38"/>
      <c r="AB139" s="38"/>
      <c r="AC139" s="38"/>
      <c r="AD139" s="118">
        <f>SUM(E139:I139,(K139:O139,(Q139:T139,(V139:X139,(Z139:AC139)))))</f>
        <v>0</v>
      </c>
      <c r="AE139" s="119">
        <f t="shared" si="10"/>
        <v>0</v>
      </c>
      <c r="AF139" s="120">
        <f t="shared" si="11"/>
        <v>6</v>
      </c>
      <c r="AG139" s="121" t="str">
        <f t="shared" si="7"/>
        <v xml:space="preserve"> Très Faible : Elève à Surveiller de très près</v>
      </c>
    </row>
    <row r="140" spans="1:33" s="99" customFormat="1" ht="18.95" customHeight="1" x14ac:dyDescent="0.25">
      <c r="A140" s="96">
        <f>'Liste Nominative'!A141</f>
        <v>0</v>
      </c>
      <c r="B140" s="38">
        <f>'Liste Nominative'!B141</f>
        <v>0</v>
      </c>
      <c r="C140" s="38">
        <f>'Liste Nominative'!C141</f>
        <v>0</v>
      </c>
      <c r="D140" s="149">
        <f>'Liste Nominative'!H141</f>
        <v>0</v>
      </c>
      <c r="E140" s="38"/>
      <c r="F140" s="38"/>
      <c r="G140" s="38"/>
      <c r="H140" s="38"/>
      <c r="I140" s="171"/>
      <c r="J140" s="189">
        <f t="shared" si="8"/>
        <v>0</v>
      </c>
      <c r="K140" s="172"/>
      <c r="L140" s="38"/>
      <c r="M140" s="38"/>
      <c r="N140" s="38"/>
      <c r="O140" s="38"/>
      <c r="P140" s="157">
        <f t="shared" si="12"/>
        <v>0</v>
      </c>
      <c r="Q140" s="38"/>
      <c r="R140" s="38"/>
      <c r="S140" s="38"/>
      <c r="T140" s="38"/>
      <c r="U140" s="157">
        <f t="shared" si="13"/>
        <v>0</v>
      </c>
      <c r="V140" s="38"/>
      <c r="W140" s="38"/>
      <c r="X140" s="38"/>
      <c r="Y140" s="157">
        <f t="shared" si="9"/>
        <v>0</v>
      </c>
      <c r="Z140" s="38"/>
      <c r="AA140" s="38"/>
      <c r="AB140" s="38"/>
      <c r="AC140" s="38"/>
      <c r="AD140" s="118">
        <f>SUM(E140:I140,(K140:O140,(Q140:T140,(V140:X140,(Z140:AC140)))))</f>
        <v>0</v>
      </c>
      <c r="AE140" s="119">
        <f t="shared" si="10"/>
        <v>0</v>
      </c>
      <c r="AF140" s="120">
        <f t="shared" si="11"/>
        <v>6</v>
      </c>
      <c r="AG140" s="121" t="str">
        <f t="shared" si="7"/>
        <v xml:space="preserve"> Très Faible : Elève à Surveiller de très près</v>
      </c>
    </row>
    <row r="141" spans="1:33" s="99" customFormat="1" ht="18.95" customHeight="1" x14ac:dyDescent="0.25">
      <c r="A141" s="96">
        <f>'Liste Nominative'!A142</f>
        <v>0</v>
      </c>
      <c r="B141" s="38">
        <f>'Liste Nominative'!B142</f>
        <v>0</v>
      </c>
      <c r="C141" s="38">
        <f>'Liste Nominative'!C142</f>
        <v>0</v>
      </c>
      <c r="D141" s="149">
        <f>'Liste Nominative'!H142</f>
        <v>0</v>
      </c>
      <c r="E141" s="38"/>
      <c r="F141" s="38"/>
      <c r="G141" s="38"/>
      <c r="H141" s="38"/>
      <c r="I141" s="171"/>
      <c r="J141" s="189">
        <f t="shared" si="8"/>
        <v>0</v>
      </c>
      <c r="K141" s="172"/>
      <c r="L141" s="38"/>
      <c r="M141" s="38"/>
      <c r="N141" s="38"/>
      <c r="O141" s="38"/>
      <c r="P141" s="157">
        <f t="shared" si="12"/>
        <v>0</v>
      </c>
      <c r="Q141" s="38"/>
      <c r="R141" s="38"/>
      <c r="S141" s="38"/>
      <c r="T141" s="38"/>
      <c r="U141" s="157">
        <f t="shared" si="13"/>
        <v>0</v>
      </c>
      <c r="V141" s="38"/>
      <c r="W141" s="38"/>
      <c r="X141" s="38"/>
      <c r="Y141" s="157">
        <f t="shared" si="9"/>
        <v>0</v>
      </c>
      <c r="Z141" s="38"/>
      <c r="AA141" s="38"/>
      <c r="AB141" s="38"/>
      <c r="AC141" s="38"/>
      <c r="AD141" s="118">
        <f>SUM(E141:I141,(K141:O141,(Q141:T141,(V141:X141,(Z141:AC141)))))</f>
        <v>0</v>
      </c>
      <c r="AE141" s="119">
        <f t="shared" si="10"/>
        <v>0</v>
      </c>
      <c r="AF141" s="120">
        <f t="shared" si="11"/>
        <v>6</v>
      </c>
      <c r="AG141" s="121" t="str">
        <f t="shared" si="7"/>
        <v xml:space="preserve"> Très Faible : Elève à Surveiller de très près</v>
      </c>
    </row>
    <row r="142" spans="1:33" s="99" customFormat="1" ht="18.95" customHeight="1" x14ac:dyDescent="0.25">
      <c r="A142" s="96">
        <f>'Liste Nominative'!A143</f>
        <v>0</v>
      </c>
      <c r="B142" s="38">
        <f>'Liste Nominative'!B143</f>
        <v>0</v>
      </c>
      <c r="C142" s="38">
        <f>'Liste Nominative'!C143</f>
        <v>0</v>
      </c>
      <c r="D142" s="149">
        <f>'Liste Nominative'!H143</f>
        <v>0</v>
      </c>
      <c r="E142" s="38"/>
      <c r="F142" s="38"/>
      <c r="G142" s="38"/>
      <c r="H142" s="38"/>
      <c r="I142" s="171"/>
      <c r="J142" s="189">
        <f t="shared" si="8"/>
        <v>0</v>
      </c>
      <c r="K142" s="172"/>
      <c r="L142" s="38"/>
      <c r="M142" s="38"/>
      <c r="N142" s="38"/>
      <c r="O142" s="38"/>
      <c r="P142" s="157">
        <f t="shared" si="12"/>
        <v>0</v>
      </c>
      <c r="Q142" s="38"/>
      <c r="R142" s="38"/>
      <c r="S142" s="38"/>
      <c r="T142" s="38"/>
      <c r="U142" s="157">
        <f t="shared" si="13"/>
        <v>0</v>
      </c>
      <c r="V142" s="38"/>
      <c r="W142" s="38"/>
      <c r="X142" s="38"/>
      <c r="Y142" s="157">
        <f t="shared" si="9"/>
        <v>0</v>
      </c>
      <c r="Z142" s="38"/>
      <c r="AA142" s="38"/>
      <c r="AB142" s="38"/>
      <c r="AC142" s="38"/>
      <c r="AD142" s="118">
        <f>SUM(E142:I142,(K142:O142,(Q142:T142,(V142:X142,(Z142:AC142)))))</f>
        <v>0</v>
      </c>
      <c r="AE142" s="119">
        <f t="shared" si="10"/>
        <v>0</v>
      </c>
      <c r="AF142" s="120">
        <f t="shared" si="11"/>
        <v>6</v>
      </c>
      <c r="AG142" s="121" t="str">
        <f t="shared" ref="AG142:AG171" si="14">IF(AE142&gt;=8,"Excellent Travail : Elève à Féliciter ",IF(AE142&gt;=7," Très Bon Travail : Elève à Encourager ",IF(AE142&gt;=6," Assez Bon Travail : Elève à Motiver ",IF(AE142&gt;=5,"Bon Travail : Elève à Encadrer ",IF(AE142&gt;=4,"Passable : Elève à Encadrer ",IF(AE142&gt;=3,"Faible : Elève à Encadrer d’avantage ",IF(AE142&gt;=0," Très Faible : Elève à Surveiller de très près",)))))))</f>
        <v xml:space="preserve"> Très Faible : Elève à Surveiller de très près</v>
      </c>
    </row>
    <row r="143" spans="1:33" s="99" customFormat="1" ht="18.95" customHeight="1" x14ac:dyDescent="0.25">
      <c r="A143" s="96">
        <f>'Liste Nominative'!A144</f>
        <v>0</v>
      </c>
      <c r="B143" s="38">
        <f>'Liste Nominative'!B144</f>
        <v>0</v>
      </c>
      <c r="C143" s="38">
        <f>'Liste Nominative'!C144</f>
        <v>0</v>
      </c>
      <c r="D143" s="149">
        <f>'Liste Nominative'!H144</f>
        <v>0</v>
      </c>
      <c r="E143" s="38"/>
      <c r="F143" s="38"/>
      <c r="G143" s="38"/>
      <c r="H143" s="38"/>
      <c r="I143" s="171"/>
      <c r="J143" s="189">
        <f t="shared" ref="J143:J171" si="15">SUM(E143:I143)</f>
        <v>0</v>
      </c>
      <c r="K143" s="172"/>
      <c r="L143" s="38"/>
      <c r="M143" s="38"/>
      <c r="N143" s="38"/>
      <c r="O143" s="38"/>
      <c r="P143" s="157">
        <f t="shared" si="12"/>
        <v>0</v>
      </c>
      <c r="Q143" s="38"/>
      <c r="R143" s="38"/>
      <c r="S143" s="38"/>
      <c r="T143" s="38"/>
      <c r="U143" s="157">
        <f t="shared" si="13"/>
        <v>0</v>
      </c>
      <c r="V143" s="38"/>
      <c r="W143" s="38"/>
      <c r="X143" s="38"/>
      <c r="Y143" s="157">
        <f t="shared" ref="Y143:Y171" si="16">W143+X143</f>
        <v>0</v>
      </c>
      <c r="Z143" s="38"/>
      <c r="AA143" s="38"/>
      <c r="AB143" s="38"/>
      <c r="AC143" s="38"/>
      <c r="AD143" s="118">
        <f>SUM(E143:I143,(K143:O143,(Q143:T143,(V143:X143,(Z143:AC143)))))</f>
        <v>0</v>
      </c>
      <c r="AE143" s="119">
        <f t="shared" ref="AE143:AE171" si="17">10*$AD143/((IF($E143="abs",0,$E$13))+(IF($F143="abs",0,$F$13))+(IF($G143="abs",0,$G$13))+(IF($H143="abs",0,$H$13))+(IF($I143="abs",0,$I$13))+(IF($K143="abs",0,$K$13))+(IF($L143="abs",0,$L$13))+(IF($M143="abs",0,$M$13))+(IF($N143="abs",0,$N$13))+(IF($O143="abs",0,$O$13))+(IF($Q143="abs",0,$Q$13))+(IF($R143="abs",0,$R$13))+(IF($S143="abs",0,$S$13))+(IF($T143="abs",0,$T$13))+(IF($V143="abs",0,$V$13))+(IF($W143="abs",0,$W$13))+(IF($X143="abs",0,$X$13))+(IF($Z143="abs",0,$Z$13) + (IF($AA143="abs",0,$AA$13))+(IF($AB143="abs",0,$AB$13) +(IF($AC143="abs",0,$AC$13)))))</f>
        <v>0</v>
      </c>
      <c r="AF143" s="120">
        <f t="shared" ref="AF143:AF171" si="18">RANK(AE143,$AE$14:$AE$172,0)</f>
        <v>6</v>
      </c>
      <c r="AG143" s="121" t="str">
        <f t="shared" si="14"/>
        <v xml:space="preserve"> Très Faible : Elève à Surveiller de très près</v>
      </c>
    </row>
    <row r="144" spans="1:33" s="99" customFormat="1" ht="18.95" customHeight="1" x14ac:dyDescent="0.25">
      <c r="A144" s="96">
        <f>'Liste Nominative'!A145</f>
        <v>0</v>
      </c>
      <c r="B144" s="38">
        <f>'Liste Nominative'!B145</f>
        <v>0</v>
      </c>
      <c r="C144" s="38">
        <f>'Liste Nominative'!C145</f>
        <v>0</v>
      </c>
      <c r="D144" s="149">
        <f>'Liste Nominative'!H145</f>
        <v>0</v>
      </c>
      <c r="E144" s="38"/>
      <c r="F144" s="38"/>
      <c r="G144" s="38"/>
      <c r="H144" s="38"/>
      <c r="I144" s="171"/>
      <c r="J144" s="189">
        <f t="shared" si="15"/>
        <v>0</v>
      </c>
      <c r="K144" s="172"/>
      <c r="L144" s="38"/>
      <c r="M144" s="38"/>
      <c r="N144" s="38"/>
      <c r="O144" s="38"/>
      <c r="P144" s="157">
        <f t="shared" ref="P144:P171" si="19">L144+M144+N144+O144</f>
        <v>0</v>
      </c>
      <c r="Q144" s="38"/>
      <c r="R144" s="38"/>
      <c r="S144" s="38"/>
      <c r="T144" s="38"/>
      <c r="U144" s="157">
        <f t="shared" ref="U144:U171" si="20">SUM(R144:T144)</f>
        <v>0</v>
      </c>
      <c r="V144" s="38"/>
      <c r="W144" s="38"/>
      <c r="X144" s="38"/>
      <c r="Y144" s="157">
        <f t="shared" si="16"/>
        <v>0</v>
      </c>
      <c r="Z144" s="38"/>
      <c r="AA144" s="38"/>
      <c r="AB144" s="38"/>
      <c r="AC144" s="38"/>
      <c r="AD144" s="118">
        <f>SUM(E144:I144,(K144:O144,(Q144:T144,(V144:X144,(Z144:AC144)))))</f>
        <v>0</v>
      </c>
      <c r="AE144" s="119">
        <f t="shared" si="17"/>
        <v>0</v>
      </c>
      <c r="AF144" s="120">
        <f t="shared" si="18"/>
        <v>6</v>
      </c>
      <c r="AG144" s="121" t="str">
        <f t="shared" si="14"/>
        <v xml:space="preserve"> Très Faible : Elève à Surveiller de très près</v>
      </c>
    </row>
    <row r="145" spans="1:33" s="99" customFormat="1" ht="18.95" customHeight="1" x14ac:dyDescent="0.25">
      <c r="A145" s="96">
        <f>'Liste Nominative'!A146</f>
        <v>0</v>
      </c>
      <c r="B145" s="38">
        <f>'Liste Nominative'!B146</f>
        <v>0</v>
      </c>
      <c r="C145" s="38">
        <f>'Liste Nominative'!C146</f>
        <v>0</v>
      </c>
      <c r="D145" s="149">
        <f>'Liste Nominative'!H146</f>
        <v>0</v>
      </c>
      <c r="E145" s="38"/>
      <c r="F145" s="38"/>
      <c r="G145" s="38"/>
      <c r="H145" s="38"/>
      <c r="I145" s="171"/>
      <c r="J145" s="189">
        <f t="shared" si="15"/>
        <v>0</v>
      </c>
      <c r="K145" s="172"/>
      <c r="L145" s="38"/>
      <c r="M145" s="38"/>
      <c r="N145" s="38"/>
      <c r="O145" s="38"/>
      <c r="P145" s="157">
        <f t="shared" si="19"/>
        <v>0</v>
      </c>
      <c r="Q145" s="38"/>
      <c r="R145" s="38"/>
      <c r="S145" s="38"/>
      <c r="T145" s="38"/>
      <c r="U145" s="157">
        <f t="shared" si="20"/>
        <v>0</v>
      </c>
      <c r="V145" s="38"/>
      <c r="W145" s="38"/>
      <c r="X145" s="38"/>
      <c r="Y145" s="157">
        <f t="shared" si="16"/>
        <v>0</v>
      </c>
      <c r="Z145" s="38"/>
      <c r="AA145" s="38"/>
      <c r="AB145" s="38"/>
      <c r="AC145" s="38"/>
      <c r="AD145" s="118">
        <f>SUM(E145:I145,(K145:O145,(Q145:T145,(V145:X145,(Z145:AC145)))))</f>
        <v>0</v>
      </c>
      <c r="AE145" s="119">
        <f t="shared" si="17"/>
        <v>0</v>
      </c>
      <c r="AF145" s="120">
        <f t="shared" si="18"/>
        <v>6</v>
      </c>
      <c r="AG145" s="121" t="str">
        <f t="shared" si="14"/>
        <v xml:space="preserve"> Très Faible : Elève à Surveiller de très près</v>
      </c>
    </row>
    <row r="146" spans="1:33" s="99" customFormat="1" ht="18.95" customHeight="1" x14ac:dyDescent="0.25">
      <c r="A146" s="96">
        <f>'Liste Nominative'!A147</f>
        <v>0</v>
      </c>
      <c r="B146" s="38">
        <f>'Liste Nominative'!B147</f>
        <v>0</v>
      </c>
      <c r="C146" s="38">
        <f>'Liste Nominative'!C147</f>
        <v>0</v>
      </c>
      <c r="D146" s="149">
        <f>'Liste Nominative'!H147</f>
        <v>0</v>
      </c>
      <c r="E146" s="38"/>
      <c r="F146" s="38"/>
      <c r="G146" s="38"/>
      <c r="H146" s="38"/>
      <c r="I146" s="171"/>
      <c r="J146" s="189">
        <f t="shared" si="15"/>
        <v>0</v>
      </c>
      <c r="K146" s="172"/>
      <c r="L146" s="38"/>
      <c r="M146" s="38"/>
      <c r="N146" s="38"/>
      <c r="O146" s="38"/>
      <c r="P146" s="157">
        <f t="shared" si="19"/>
        <v>0</v>
      </c>
      <c r="Q146" s="38"/>
      <c r="R146" s="38"/>
      <c r="S146" s="38"/>
      <c r="T146" s="38"/>
      <c r="U146" s="157">
        <f t="shared" si="20"/>
        <v>0</v>
      </c>
      <c r="V146" s="38"/>
      <c r="W146" s="38"/>
      <c r="X146" s="38"/>
      <c r="Y146" s="157">
        <f t="shared" si="16"/>
        <v>0</v>
      </c>
      <c r="Z146" s="38"/>
      <c r="AA146" s="38"/>
      <c r="AB146" s="38"/>
      <c r="AC146" s="38"/>
      <c r="AD146" s="118">
        <f>SUM(E146:I146,(K146:O146,(Q146:T146,(V146:X146,(Z146:AC146)))))</f>
        <v>0</v>
      </c>
      <c r="AE146" s="119">
        <f t="shared" si="17"/>
        <v>0</v>
      </c>
      <c r="AF146" s="120">
        <f t="shared" si="18"/>
        <v>6</v>
      </c>
      <c r="AG146" s="121" t="str">
        <f t="shared" si="14"/>
        <v xml:space="preserve"> Très Faible : Elève à Surveiller de très près</v>
      </c>
    </row>
    <row r="147" spans="1:33" s="99" customFormat="1" ht="18.95" customHeight="1" x14ac:dyDescent="0.25">
      <c r="A147" s="96">
        <f>'Liste Nominative'!A148</f>
        <v>0</v>
      </c>
      <c r="B147" s="38">
        <f>'Liste Nominative'!B148</f>
        <v>0</v>
      </c>
      <c r="C147" s="38">
        <f>'Liste Nominative'!C148</f>
        <v>0</v>
      </c>
      <c r="D147" s="149">
        <f>'Liste Nominative'!H148</f>
        <v>0</v>
      </c>
      <c r="E147" s="38"/>
      <c r="F147" s="38"/>
      <c r="G147" s="38"/>
      <c r="H147" s="38"/>
      <c r="I147" s="171"/>
      <c r="J147" s="189">
        <f t="shared" si="15"/>
        <v>0</v>
      </c>
      <c r="K147" s="172"/>
      <c r="L147" s="38"/>
      <c r="M147" s="38"/>
      <c r="N147" s="38"/>
      <c r="O147" s="38"/>
      <c r="P147" s="157">
        <f t="shared" si="19"/>
        <v>0</v>
      </c>
      <c r="Q147" s="38"/>
      <c r="R147" s="38"/>
      <c r="S147" s="38"/>
      <c r="T147" s="38"/>
      <c r="U147" s="157">
        <f t="shared" si="20"/>
        <v>0</v>
      </c>
      <c r="V147" s="38"/>
      <c r="W147" s="38"/>
      <c r="X147" s="38"/>
      <c r="Y147" s="157">
        <f t="shared" si="16"/>
        <v>0</v>
      </c>
      <c r="Z147" s="38"/>
      <c r="AA147" s="38"/>
      <c r="AB147" s="38"/>
      <c r="AC147" s="38"/>
      <c r="AD147" s="118">
        <f>SUM(E147:I147,(K147:O147,(Q147:T147,(V147:X147,(Z147:AC147)))))</f>
        <v>0</v>
      </c>
      <c r="AE147" s="119">
        <f t="shared" si="17"/>
        <v>0</v>
      </c>
      <c r="AF147" s="120">
        <f t="shared" si="18"/>
        <v>6</v>
      </c>
      <c r="AG147" s="121" t="str">
        <f t="shared" si="14"/>
        <v xml:space="preserve"> Très Faible : Elève à Surveiller de très près</v>
      </c>
    </row>
    <row r="148" spans="1:33" s="99" customFormat="1" ht="18.95" customHeight="1" x14ac:dyDescent="0.25">
      <c r="A148" s="96">
        <f>'Liste Nominative'!A149</f>
        <v>0</v>
      </c>
      <c r="B148" s="38">
        <f>'Liste Nominative'!B149</f>
        <v>0</v>
      </c>
      <c r="C148" s="38">
        <f>'Liste Nominative'!C149</f>
        <v>0</v>
      </c>
      <c r="D148" s="149">
        <f>'Liste Nominative'!H149</f>
        <v>0</v>
      </c>
      <c r="E148" s="38"/>
      <c r="F148" s="38"/>
      <c r="G148" s="38"/>
      <c r="H148" s="38"/>
      <c r="I148" s="171"/>
      <c r="J148" s="189">
        <f t="shared" si="15"/>
        <v>0</v>
      </c>
      <c r="K148" s="172"/>
      <c r="L148" s="38"/>
      <c r="M148" s="38"/>
      <c r="N148" s="38"/>
      <c r="O148" s="38"/>
      <c r="P148" s="157">
        <f t="shared" si="19"/>
        <v>0</v>
      </c>
      <c r="Q148" s="38"/>
      <c r="R148" s="38"/>
      <c r="S148" s="38"/>
      <c r="T148" s="38"/>
      <c r="U148" s="157">
        <f t="shared" si="20"/>
        <v>0</v>
      </c>
      <c r="V148" s="38"/>
      <c r="W148" s="38"/>
      <c r="X148" s="38"/>
      <c r="Y148" s="157">
        <f t="shared" si="16"/>
        <v>0</v>
      </c>
      <c r="Z148" s="38"/>
      <c r="AA148" s="38"/>
      <c r="AB148" s="38"/>
      <c r="AC148" s="38"/>
      <c r="AD148" s="118">
        <f>SUM(E148:I148,(K148:O148,(Q148:T148,(V148:X148,(Z148:AC148)))))</f>
        <v>0</v>
      </c>
      <c r="AE148" s="119">
        <f t="shared" si="17"/>
        <v>0</v>
      </c>
      <c r="AF148" s="120">
        <f t="shared" si="18"/>
        <v>6</v>
      </c>
      <c r="AG148" s="121" t="str">
        <f t="shared" si="14"/>
        <v xml:space="preserve"> Très Faible : Elève à Surveiller de très près</v>
      </c>
    </row>
    <row r="149" spans="1:33" s="99" customFormat="1" ht="18.95" customHeight="1" x14ac:dyDescent="0.25">
      <c r="A149" s="96">
        <f>'Liste Nominative'!A150</f>
        <v>0</v>
      </c>
      <c r="B149" s="38">
        <f>'Liste Nominative'!B150</f>
        <v>0</v>
      </c>
      <c r="C149" s="38">
        <f>'Liste Nominative'!C150</f>
        <v>0</v>
      </c>
      <c r="D149" s="149">
        <f>'Liste Nominative'!H150</f>
        <v>0</v>
      </c>
      <c r="E149" s="38"/>
      <c r="F149" s="38"/>
      <c r="G149" s="38"/>
      <c r="H149" s="38"/>
      <c r="I149" s="171"/>
      <c r="J149" s="189">
        <f t="shared" si="15"/>
        <v>0</v>
      </c>
      <c r="K149" s="172"/>
      <c r="L149" s="38"/>
      <c r="M149" s="38"/>
      <c r="N149" s="38"/>
      <c r="O149" s="38"/>
      <c r="P149" s="157">
        <f t="shared" si="19"/>
        <v>0</v>
      </c>
      <c r="Q149" s="38"/>
      <c r="R149" s="38"/>
      <c r="S149" s="38"/>
      <c r="T149" s="38"/>
      <c r="U149" s="157">
        <f t="shared" si="20"/>
        <v>0</v>
      </c>
      <c r="V149" s="38"/>
      <c r="W149" s="38"/>
      <c r="X149" s="38"/>
      <c r="Y149" s="157">
        <f t="shared" si="16"/>
        <v>0</v>
      </c>
      <c r="Z149" s="38"/>
      <c r="AA149" s="38"/>
      <c r="AB149" s="38"/>
      <c r="AC149" s="38"/>
      <c r="AD149" s="118">
        <f>SUM(E149:I149,(K149:O149,(Q149:T149,(V149:X149,(Z149:AC149)))))</f>
        <v>0</v>
      </c>
      <c r="AE149" s="119">
        <f t="shared" si="17"/>
        <v>0</v>
      </c>
      <c r="AF149" s="120">
        <f t="shared" si="18"/>
        <v>6</v>
      </c>
      <c r="AG149" s="121" t="str">
        <f t="shared" si="14"/>
        <v xml:space="preserve"> Très Faible : Elève à Surveiller de très près</v>
      </c>
    </row>
    <row r="150" spans="1:33" s="99" customFormat="1" ht="18.95" customHeight="1" x14ac:dyDescent="0.25">
      <c r="A150" s="96">
        <f>'Liste Nominative'!A151</f>
        <v>0</v>
      </c>
      <c r="B150" s="38">
        <f>'Liste Nominative'!B151</f>
        <v>0</v>
      </c>
      <c r="C150" s="38">
        <f>'Liste Nominative'!C151</f>
        <v>0</v>
      </c>
      <c r="D150" s="149">
        <f>'Liste Nominative'!H151</f>
        <v>0</v>
      </c>
      <c r="E150" s="38"/>
      <c r="F150" s="38"/>
      <c r="G150" s="38"/>
      <c r="H150" s="38"/>
      <c r="I150" s="171"/>
      <c r="J150" s="189">
        <f t="shared" si="15"/>
        <v>0</v>
      </c>
      <c r="K150" s="172"/>
      <c r="L150" s="38"/>
      <c r="M150" s="38"/>
      <c r="N150" s="38"/>
      <c r="O150" s="38"/>
      <c r="P150" s="157">
        <f t="shared" si="19"/>
        <v>0</v>
      </c>
      <c r="Q150" s="38"/>
      <c r="R150" s="38"/>
      <c r="S150" s="38"/>
      <c r="T150" s="38"/>
      <c r="U150" s="157">
        <f t="shared" si="20"/>
        <v>0</v>
      </c>
      <c r="V150" s="38"/>
      <c r="W150" s="38"/>
      <c r="X150" s="38"/>
      <c r="Y150" s="157">
        <f t="shared" si="16"/>
        <v>0</v>
      </c>
      <c r="Z150" s="38"/>
      <c r="AA150" s="38"/>
      <c r="AB150" s="38"/>
      <c r="AC150" s="38"/>
      <c r="AD150" s="118">
        <f>SUM(E150:I150,(K150:O150,(Q150:T150,(V150:X150,(Z150:AC150)))))</f>
        <v>0</v>
      </c>
      <c r="AE150" s="119">
        <f t="shared" si="17"/>
        <v>0</v>
      </c>
      <c r="AF150" s="120">
        <f t="shared" si="18"/>
        <v>6</v>
      </c>
      <c r="AG150" s="121" t="str">
        <f t="shared" si="14"/>
        <v xml:space="preserve"> Très Faible : Elève à Surveiller de très près</v>
      </c>
    </row>
    <row r="151" spans="1:33" s="99" customFormat="1" ht="18.95" customHeight="1" x14ac:dyDescent="0.25">
      <c r="A151" s="96">
        <f>'Liste Nominative'!A152</f>
        <v>0</v>
      </c>
      <c r="B151" s="38">
        <f>'Liste Nominative'!B152</f>
        <v>0</v>
      </c>
      <c r="C151" s="38">
        <f>'Liste Nominative'!C152</f>
        <v>0</v>
      </c>
      <c r="D151" s="149">
        <f>'Liste Nominative'!H152</f>
        <v>0</v>
      </c>
      <c r="E151" s="38"/>
      <c r="F151" s="38"/>
      <c r="G151" s="38"/>
      <c r="H151" s="38"/>
      <c r="I151" s="171"/>
      <c r="J151" s="189">
        <f t="shared" si="15"/>
        <v>0</v>
      </c>
      <c r="K151" s="172"/>
      <c r="L151" s="38"/>
      <c r="M151" s="38"/>
      <c r="N151" s="38"/>
      <c r="O151" s="38"/>
      <c r="P151" s="157">
        <f t="shared" si="19"/>
        <v>0</v>
      </c>
      <c r="Q151" s="38"/>
      <c r="R151" s="38"/>
      <c r="S151" s="38"/>
      <c r="T151" s="38"/>
      <c r="U151" s="157">
        <f t="shared" si="20"/>
        <v>0</v>
      </c>
      <c r="V151" s="38"/>
      <c r="W151" s="38"/>
      <c r="X151" s="38"/>
      <c r="Y151" s="157">
        <f t="shared" si="16"/>
        <v>0</v>
      </c>
      <c r="Z151" s="38"/>
      <c r="AA151" s="38"/>
      <c r="AB151" s="38"/>
      <c r="AC151" s="38"/>
      <c r="AD151" s="118">
        <f>SUM(E151:I151,(K151:O151,(Q151:T151,(V151:X151,(Z151:AC151)))))</f>
        <v>0</v>
      </c>
      <c r="AE151" s="119">
        <f t="shared" si="17"/>
        <v>0</v>
      </c>
      <c r="AF151" s="120">
        <f t="shared" si="18"/>
        <v>6</v>
      </c>
      <c r="AG151" s="121" t="str">
        <f t="shared" si="14"/>
        <v xml:space="preserve"> Très Faible : Elève à Surveiller de très près</v>
      </c>
    </row>
    <row r="152" spans="1:33" s="99" customFormat="1" ht="18.95" customHeight="1" x14ac:dyDescent="0.25">
      <c r="A152" s="96">
        <f>'Liste Nominative'!A153</f>
        <v>0</v>
      </c>
      <c r="B152" s="38">
        <f>'Liste Nominative'!B153</f>
        <v>0</v>
      </c>
      <c r="C152" s="38">
        <f>'Liste Nominative'!C153</f>
        <v>0</v>
      </c>
      <c r="D152" s="149">
        <f>'Liste Nominative'!H153</f>
        <v>0</v>
      </c>
      <c r="E152" s="38"/>
      <c r="F152" s="38"/>
      <c r="G152" s="38"/>
      <c r="H152" s="38"/>
      <c r="I152" s="171"/>
      <c r="J152" s="189">
        <f t="shared" si="15"/>
        <v>0</v>
      </c>
      <c r="K152" s="172"/>
      <c r="L152" s="38"/>
      <c r="M152" s="38"/>
      <c r="N152" s="38"/>
      <c r="O152" s="38"/>
      <c r="P152" s="157">
        <f t="shared" si="19"/>
        <v>0</v>
      </c>
      <c r="Q152" s="38"/>
      <c r="R152" s="38"/>
      <c r="S152" s="38"/>
      <c r="T152" s="38"/>
      <c r="U152" s="157">
        <f t="shared" si="20"/>
        <v>0</v>
      </c>
      <c r="V152" s="38"/>
      <c r="W152" s="38"/>
      <c r="X152" s="38"/>
      <c r="Y152" s="157">
        <f t="shared" si="16"/>
        <v>0</v>
      </c>
      <c r="Z152" s="38"/>
      <c r="AA152" s="38"/>
      <c r="AB152" s="38"/>
      <c r="AC152" s="38"/>
      <c r="AD152" s="118">
        <f>SUM(E152:I152,(K152:O152,(Q152:T152,(V152:X152,(Z152:AC152)))))</f>
        <v>0</v>
      </c>
      <c r="AE152" s="119">
        <f t="shared" si="17"/>
        <v>0</v>
      </c>
      <c r="AF152" s="120">
        <f t="shared" si="18"/>
        <v>6</v>
      </c>
      <c r="AG152" s="121" t="str">
        <f t="shared" si="14"/>
        <v xml:space="preserve"> Très Faible : Elève à Surveiller de très près</v>
      </c>
    </row>
    <row r="153" spans="1:33" s="99" customFormat="1" ht="18.95" customHeight="1" x14ac:dyDescent="0.25">
      <c r="A153" s="96">
        <f>'Liste Nominative'!A154</f>
        <v>0</v>
      </c>
      <c r="B153" s="38">
        <f>'Liste Nominative'!B154</f>
        <v>0</v>
      </c>
      <c r="C153" s="38">
        <f>'Liste Nominative'!C154</f>
        <v>0</v>
      </c>
      <c r="D153" s="149">
        <f>'Liste Nominative'!H154</f>
        <v>0</v>
      </c>
      <c r="E153" s="38"/>
      <c r="F153" s="38"/>
      <c r="G153" s="38"/>
      <c r="H153" s="38"/>
      <c r="I153" s="171"/>
      <c r="J153" s="189">
        <f t="shared" si="15"/>
        <v>0</v>
      </c>
      <c r="K153" s="172"/>
      <c r="L153" s="38"/>
      <c r="M153" s="38"/>
      <c r="N153" s="38"/>
      <c r="O153" s="38"/>
      <c r="P153" s="157">
        <f t="shared" si="19"/>
        <v>0</v>
      </c>
      <c r="Q153" s="38"/>
      <c r="R153" s="38"/>
      <c r="S153" s="38"/>
      <c r="T153" s="38"/>
      <c r="U153" s="157">
        <f t="shared" si="20"/>
        <v>0</v>
      </c>
      <c r="V153" s="38"/>
      <c r="W153" s="38"/>
      <c r="X153" s="38"/>
      <c r="Y153" s="157">
        <f t="shared" si="16"/>
        <v>0</v>
      </c>
      <c r="Z153" s="38"/>
      <c r="AA153" s="38"/>
      <c r="AB153" s="38"/>
      <c r="AC153" s="38"/>
      <c r="AD153" s="118">
        <f>SUM(E153:I153,(K153:O153,(Q153:T153,(V153:X153,(Z153:AC153)))))</f>
        <v>0</v>
      </c>
      <c r="AE153" s="119">
        <f t="shared" si="17"/>
        <v>0</v>
      </c>
      <c r="AF153" s="120">
        <f t="shared" si="18"/>
        <v>6</v>
      </c>
      <c r="AG153" s="121" t="str">
        <f t="shared" si="14"/>
        <v xml:space="preserve"> Très Faible : Elève à Surveiller de très près</v>
      </c>
    </row>
    <row r="154" spans="1:33" s="99" customFormat="1" ht="18.95" customHeight="1" x14ac:dyDescent="0.25">
      <c r="A154" s="96">
        <f>'Liste Nominative'!A155</f>
        <v>0</v>
      </c>
      <c r="B154" s="38">
        <f>'Liste Nominative'!B155</f>
        <v>0</v>
      </c>
      <c r="C154" s="38">
        <f>'Liste Nominative'!C155</f>
        <v>0</v>
      </c>
      <c r="D154" s="149">
        <f>'Liste Nominative'!H155</f>
        <v>0</v>
      </c>
      <c r="E154" s="38"/>
      <c r="F154" s="38"/>
      <c r="G154" s="38"/>
      <c r="H154" s="38"/>
      <c r="I154" s="171"/>
      <c r="J154" s="189">
        <f t="shared" si="15"/>
        <v>0</v>
      </c>
      <c r="K154" s="172"/>
      <c r="L154" s="38"/>
      <c r="M154" s="38"/>
      <c r="N154" s="38"/>
      <c r="O154" s="38"/>
      <c r="P154" s="157">
        <f t="shared" si="19"/>
        <v>0</v>
      </c>
      <c r="Q154" s="38"/>
      <c r="R154" s="38"/>
      <c r="S154" s="38"/>
      <c r="T154" s="38"/>
      <c r="U154" s="157">
        <f t="shared" si="20"/>
        <v>0</v>
      </c>
      <c r="V154" s="38"/>
      <c r="W154" s="38"/>
      <c r="X154" s="38"/>
      <c r="Y154" s="157">
        <f t="shared" si="16"/>
        <v>0</v>
      </c>
      <c r="Z154" s="38"/>
      <c r="AA154" s="38"/>
      <c r="AB154" s="38"/>
      <c r="AC154" s="38"/>
      <c r="AD154" s="118">
        <f>SUM(E154:I154,(K154:O154,(Q154:T154,(V154:X154,(Z154:AC154)))))</f>
        <v>0</v>
      </c>
      <c r="AE154" s="119">
        <f t="shared" si="17"/>
        <v>0</v>
      </c>
      <c r="AF154" s="120">
        <f t="shared" si="18"/>
        <v>6</v>
      </c>
      <c r="AG154" s="121" t="str">
        <f t="shared" si="14"/>
        <v xml:space="preserve"> Très Faible : Elève à Surveiller de très près</v>
      </c>
    </row>
    <row r="155" spans="1:33" s="99" customFormat="1" ht="18.95" customHeight="1" x14ac:dyDescent="0.25">
      <c r="A155" s="96">
        <f>'Liste Nominative'!A156</f>
        <v>0</v>
      </c>
      <c r="B155" s="38">
        <f>'Liste Nominative'!B156</f>
        <v>0</v>
      </c>
      <c r="C155" s="38">
        <f>'Liste Nominative'!C156</f>
        <v>0</v>
      </c>
      <c r="D155" s="149">
        <f>'Liste Nominative'!H156</f>
        <v>0</v>
      </c>
      <c r="E155" s="38"/>
      <c r="F155" s="38"/>
      <c r="G155" s="38"/>
      <c r="H155" s="38"/>
      <c r="I155" s="171"/>
      <c r="J155" s="189">
        <f t="shared" si="15"/>
        <v>0</v>
      </c>
      <c r="K155" s="172"/>
      <c r="L155" s="38"/>
      <c r="M155" s="38"/>
      <c r="N155" s="38"/>
      <c r="O155" s="38"/>
      <c r="P155" s="157">
        <f t="shared" si="19"/>
        <v>0</v>
      </c>
      <c r="Q155" s="38"/>
      <c r="R155" s="38"/>
      <c r="S155" s="38"/>
      <c r="T155" s="38"/>
      <c r="U155" s="157">
        <f t="shared" si="20"/>
        <v>0</v>
      </c>
      <c r="V155" s="38"/>
      <c r="W155" s="38"/>
      <c r="X155" s="38"/>
      <c r="Y155" s="157">
        <f t="shared" si="16"/>
        <v>0</v>
      </c>
      <c r="Z155" s="38"/>
      <c r="AA155" s="38"/>
      <c r="AB155" s="38"/>
      <c r="AC155" s="38"/>
      <c r="AD155" s="118">
        <f>SUM(E155:I155,(K155:O155,(Q155:T155,(V155:X155,(Z155:AC155)))))</f>
        <v>0</v>
      </c>
      <c r="AE155" s="119">
        <f t="shared" si="17"/>
        <v>0</v>
      </c>
      <c r="AF155" s="120">
        <f t="shared" si="18"/>
        <v>6</v>
      </c>
      <c r="AG155" s="121" t="str">
        <f t="shared" si="14"/>
        <v xml:space="preserve"> Très Faible : Elève à Surveiller de très près</v>
      </c>
    </row>
    <row r="156" spans="1:33" s="99" customFormat="1" ht="18.95" customHeight="1" x14ac:dyDescent="0.25">
      <c r="A156" s="96">
        <f>'Liste Nominative'!A157</f>
        <v>0</v>
      </c>
      <c r="B156" s="38">
        <f>'Liste Nominative'!B157</f>
        <v>0</v>
      </c>
      <c r="C156" s="38">
        <f>'Liste Nominative'!C157</f>
        <v>0</v>
      </c>
      <c r="D156" s="149">
        <f>'Liste Nominative'!H157</f>
        <v>0</v>
      </c>
      <c r="E156" s="38"/>
      <c r="F156" s="38"/>
      <c r="G156" s="38"/>
      <c r="H156" s="38"/>
      <c r="I156" s="171"/>
      <c r="J156" s="189">
        <f t="shared" si="15"/>
        <v>0</v>
      </c>
      <c r="K156" s="172"/>
      <c r="L156" s="38"/>
      <c r="M156" s="38"/>
      <c r="N156" s="38"/>
      <c r="O156" s="38"/>
      <c r="P156" s="157">
        <f t="shared" si="19"/>
        <v>0</v>
      </c>
      <c r="Q156" s="38"/>
      <c r="R156" s="38"/>
      <c r="S156" s="38"/>
      <c r="T156" s="38"/>
      <c r="U156" s="157">
        <f t="shared" si="20"/>
        <v>0</v>
      </c>
      <c r="V156" s="38"/>
      <c r="W156" s="38"/>
      <c r="X156" s="38"/>
      <c r="Y156" s="157">
        <f t="shared" si="16"/>
        <v>0</v>
      </c>
      <c r="Z156" s="38"/>
      <c r="AA156" s="38"/>
      <c r="AB156" s="38"/>
      <c r="AC156" s="38"/>
      <c r="AD156" s="118">
        <f>SUM(E156:I156,(K156:O156,(Q156:T156,(V156:X156,(Z156:AC156)))))</f>
        <v>0</v>
      </c>
      <c r="AE156" s="119">
        <f t="shared" si="17"/>
        <v>0</v>
      </c>
      <c r="AF156" s="120">
        <f t="shared" si="18"/>
        <v>6</v>
      </c>
      <c r="AG156" s="121" t="str">
        <f t="shared" si="14"/>
        <v xml:space="preserve"> Très Faible : Elève à Surveiller de très près</v>
      </c>
    </row>
    <row r="157" spans="1:33" s="99" customFormat="1" ht="18.95" customHeight="1" x14ac:dyDescent="0.25">
      <c r="A157" s="96">
        <f>'Liste Nominative'!A158</f>
        <v>0</v>
      </c>
      <c r="B157" s="38">
        <f>'Liste Nominative'!B158</f>
        <v>0</v>
      </c>
      <c r="C157" s="38">
        <f>'Liste Nominative'!C158</f>
        <v>0</v>
      </c>
      <c r="D157" s="149">
        <f>'Liste Nominative'!H158</f>
        <v>0</v>
      </c>
      <c r="E157" s="38"/>
      <c r="F157" s="38"/>
      <c r="G157" s="38"/>
      <c r="H157" s="38"/>
      <c r="I157" s="171"/>
      <c r="J157" s="189">
        <f t="shared" si="15"/>
        <v>0</v>
      </c>
      <c r="K157" s="172"/>
      <c r="L157" s="38"/>
      <c r="M157" s="38"/>
      <c r="N157" s="38"/>
      <c r="O157" s="38"/>
      <c r="P157" s="157">
        <f t="shared" si="19"/>
        <v>0</v>
      </c>
      <c r="Q157" s="38"/>
      <c r="R157" s="38"/>
      <c r="S157" s="38"/>
      <c r="T157" s="38"/>
      <c r="U157" s="157">
        <f t="shared" si="20"/>
        <v>0</v>
      </c>
      <c r="V157" s="38"/>
      <c r="W157" s="38"/>
      <c r="X157" s="38"/>
      <c r="Y157" s="157">
        <f t="shared" si="16"/>
        <v>0</v>
      </c>
      <c r="Z157" s="38"/>
      <c r="AA157" s="38"/>
      <c r="AB157" s="38"/>
      <c r="AC157" s="38"/>
      <c r="AD157" s="118">
        <f>SUM(E157:I157,(K157:O157,(Q157:T157,(V157:X157,(Z157:AC157)))))</f>
        <v>0</v>
      </c>
      <c r="AE157" s="119">
        <f t="shared" si="17"/>
        <v>0</v>
      </c>
      <c r="AF157" s="120">
        <f t="shared" si="18"/>
        <v>6</v>
      </c>
      <c r="AG157" s="121" t="str">
        <f t="shared" si="14"/>
        <v xml:space="preserve"> Très Faible : Elève à Surveiller de très près</v>
      </c>
    </row>
    <row r="158" spans="1:33" s="99" customFormat="1" ht="18.95" customHeight="1" x14ac:dyDescent="0.25">
      <c r="A158" s="96">
        <f>'Liste Nominative'!A159</f>
        <v>0</v>
      </c>
      <c r="B158" s="38">
        <f>'Liste Nominative'!B159</f>
        <v>0</v>
      </c>
      <c r="C158" s="38">
        <f>'Liste Nominative'!C159</f>
        <v>0</v>
      </c>
      <c r="D158" s="149">
        <f>'Liste Nominative'!H159</f>
        <v>0</v>
      </c>
      <c r="E158" s="38"/>
      <c r="F158" s="38"/>
      <c r="G158" s="38"/>
      <c r="H158" s="38"/>
      <c r="I158" s="171"/>
      <c r="J158" s="189">
        <f t="shared" si="15"/>
        <v>0</v>
      </c>
      <c r="K158" s="172"/>
      <c r="L158" s="38"/>
      <c r="M158" s="38"/>
      <c r="N158" s="38"/>
      <c r="O158" s="38"/>
      <c r="P158" s="157">
        <f t="shared" si="19"/>
        <v>0</v>
      </c>
      <c r="Q158" s="38"/>
      <c r="R158" s="38"/>
      <c r="S158" s="38"/>
      <c r="T158" s="38"/>
      <c r="U158" s="157">
        <f t="shared" si="20"/>
        <v>0</v>
      </c>
      <c r="V158" s="38"/>
      <c r="W158" s="38"/>
      <c r="X158" s="38"/>
      <c r="Y158" s="157">
        <f t="shared" si="16"/>
        <v>0</v>
      </c>
      <c r="Z158" s="38"/>
      <c r="AA158" s="38"/>
      <c r="AB158" s="38"/>
      <c r="AC158" s="38"/>
      <c r="AD158" s="118">
        <f>SUM(E158:I158,(K158:O158,(Q158:T158,(V158:X158,(Z158:AC158)))))</f>
        <v>0</v>
      </c>
      <c r="AE158" s="119">
        <f t="shared" si="17"/>
        <v>0</v>
      </c>
      <c r="AF158" s="120">
        <f t="shared" si="18"/>
        <v>6</v>
      </c>
      <c r="AG158" s="121" t="str">
        <f t="shared" si="14"/>
        <v xml:space="preserve"> Très Faible : Elève à Surveiller de très près</v>
      </c>
    </row>
    <row r="159" spans="1:33" s="99" customFormat="1" ht="18.95" customHeight="1" x14ac:dyDescent="0.25">
      <c r="A159" s="96">
        <f>'Liste Nominative'!A160</f>
        <v>0</v>
      </c>
      <c r="B159" s="38">
        <f>'Liste Nominative'!B160</f>
        <v>0</v>
      </c>
      <c r="C159" s="38">
        <f>'Liste Nominative'!C160</f>
        <v>0</v>
      </c>
      <c r="D159" s="149">
        <f>'Liste Nominative'!H160</f>
        <v>0</v>
      </c>
      <c r="E159" s="38"/>
      <c r="F159" s="38"/>
      <c r="G159" s="38"/>
      <c r="H159" s="38"/>
      <c r="I159" s="171"/>
      <c r="J159" s="189">
        <f t="shared" si="15"/>
        <v>0</v>
      </c>
      <c r="K159" s="172"/>
      <c r="L159" s="38"/>
      <c r="M159" s="38"/>
      <c r="N159" s="38"/>
      <c r="O159" s="38"/>
      <c r="P159" s="157">
        <f t="shared" si="19"/>
        <v>0</v>
      </c>
      <c r="Q159" s="38"/>
      <c r="R159" s="38"/>
      <c r="S159" s="38"/>
      <c r="T159" s="38"/>
      <c r="U159" s="157">
        <f t="shared" si="20"/>
        <v>0</v>
      </c>
      <c r="V159" s="38"/>
      <c r="W159" s="38"/>
      <c r="X159" s="38"/>
      <c r="Y159" s="157">
        <f t="shared" si="16"/>
        <v>0</v>
      </c>
      <c r="Z159" s="38"/>
      <c r="AA159" s="38"/>
      <c r="AB159" s="38"/>
      <c r="AC159" s="38"/>
      <c r="AD159" s="118">
        <f>SUM(E159:I159,(K159:O159,(Q159:T159,(V159:X159,(Z159:AC159)))))</f>
        <v>0</v>
      </c>
      <c r="AE159" s="119">
        <f t="shared" si="17"/>
        <v>0</v>
      </c>
      <c r="AF159" s="120">
        <f t="shared" si="18"/>
        <v>6</v>
      </c>
      <c r="AG159" s="121" t="str">
        <f t="shared" si="14"/>
        <v xml:space="preserve"> Très Faible : Elève à Surveiller de très près</v>
      </c>
    </row>
    <row r="160" spans="1:33" s="99" customFormat="1" ht="18.95" customHeight="1" x14ac:dyDescent="0.25">
      <c r="A160" s="96">
        <f>'Liste Nominative'!A161</f>
        <v>0</v>
      </c>
      <c r="B160" s="38">
        <f>'Liste Nominative'!B161</f>
        <v>0</v>
      </c>
      <c r="C160" s="38">
        <f>'Liste Nominative'!C161</f>
        <v>0</v>
      </c>
      <c r="D160" s="149">
        <f>'Liste Nominative'!H161</f>
        <v>0</v>
      </c>
      <c r="E160" s="38"/>
      <c r="F160" s="38"/>
      <c r="G160" s="38"/>
      <c r="H160" s="38"/>
      <c r="I160" s="171"/>
      <c r="J160" s="189">
        <f t="shared" si="15"/>
        <v>0</v>
      </c>
      <c r="K160" s="172"/>
      <c r="L160" s="38"/>
      <c r="M160" s="38"/>
      <c r="N160" s="38"/>
      <c r="O160" s="38"/>
      <c r="P160" s="157">
        <f t="shared" si="19"/>
        <v>0</v>
      </c>
      <c r="Q160" s="38"/>
      <c r="R160" s="38"/>
      <c r="S160" s="38"/>
      <c r="T160" s="38"/>
      <c r="U160" s="157">
        <f t="shared" si="20"/>
        <v>0</v>
      </c>
      <c r="V160" s="38"/>
      <c r="W160" s="38"/>
      <c r="X160" s="38"/>
      <c r="Y160" s="157">
        <f t="shared" si="16"/>
        <v>0</v>
      </c>
      <c r="Z160" s="38"/>
      <c r="AA160" s="38"/>
      <c r="AB160" s="38"/>
      <c r="AC160" s="38"/>
      <c r="AD160" s="118">
        <f>SUM(E160:I160,(K160:O160,(Q160:T160,(V160:X160,(Z160:AC160)))))</f>
        <v>0</v>
      </c>
      <c r="AE160" s="119">
        <f t="shared" si="17"/>
        <v>0</v>
      </c>
      <c r="AF160" s="120">
        <f t="shared" si="18"/>
        <v>6</v>
      </c>
      <c r="AG160" s="121" t="str">
        <f t="shared" si="14"/>
        <v xml:space="preserve"> Très Faible : Elève à Surveiller de très près</v>
      </c>
    </row>
    <row r="161" spans="1:33" s="99" customFormat="1" ht="18.95" customHeight="1" x14ac:dyDescent="0.25">
      <c r="A161" s="96">
        <f>'Liste Nominative'!A162</f>
        <v>0</v>
      </c>
      <c r="B161" s="38">
        <f>'Liste Nominative'!B162</f>
        <v>0</v>
      </c>
      <c r="C161" s="38">
        <f>'Liste Nominative'!C162</f>
        <v>0</v>
      </c>
      <c r="D161" s="149">
        <f>'Liste Nominative'!H162</f>
        <v>0</v>
      </c>
      <c r="E161" s="38"/>
      <c r="F161" s="38"/>
      <c r="G161" s="38"/>
      <c r="H161" s="38"/>
      <c r="I161" s="171"/>
      <c r="J161" s="189">
        <f t="shared" si="15"/>
        <v>0</v>
      </c>
      <c r="K161" s="172"/>
      <c r="L161" s="38"/>
      <c r="M161" s="38"/>
      <c r="N161" s="38"/>
      <c r="O161" s="38"/>
      <c r="P161" s="157">
        <f t="shared" si="19"/>
        <v>0</v>
      </c>
      <c r="Q161" s="38"/>
      <c r="R161" s="38"/>
      <c r="S161" s="38"/>
      <c r="T161" s="38"/>
      <c r="U161" s="157">
        <f t="shared" si="20"/>
        <v>0</v>
      </c>
      <c r="V161" s="38"/>
      <c r="W161" s="38"/>
      <c r="X161" s="38"/>
      <c r="Y161" s="157">
        <f t="shared" si="16"/>
        <v>0</v>
      </c>
      <c r="Z161" s="38"/>
      <c r="AA161" s="38"/>
      <c r="AB161" s="38"/>
      <c r="AC161" s="38"/>
      <c r="AD161" s="118">
        <f>SUM(E161:I161,(K161:O161,(Q161:T161,(V161:X161,(Z161:AC161)))))</f>
        <v>0</v>
      </c>
      <c r="AE161" s="119">
        <f t="shared" si="17"/>
        <v>0</v>
      </c>
      <c r="AF161" s="120">
        <f t="shared" si="18"/>
        <v>6</v>
      </c>
      <c r="AG161" s="121" t="str">
        <f t="shared" si="14"/>
        <v xml:space="preserve"> Très Faible : Elève à Surveiller de très près</v>
      </c>
    </row>
    <row r="162" spans="1:33" s="99" customFormat="1" ht="18.95" customHeight="1" x14ac:dyDescent="0.25">
      <c r="A162" s="96">
        <f>'Liste Nominative'!A163</f>
        <v>0</v>
      </c>
      <c r="B162" s="38">
        <f>'Liste Nominative'!B163</f>
        <v>0</v>
      </c>
      <c r="C162" s="38">
        <f>'Liste Nominative'!C163</f>
        <v>0</v>
      </c>
      <c r="D162" s="149">
        <f>'Liste Nominative'!H163</f>
        <v>0</v>
      </c>
      <c r="E162" s="38"/>
      <c r="F162" s="38"/>
      <c r="G162" s="38"/>
      <c r="H162" s="38"/>
      <c r="I162" s="171"/>
      <c r="J162" s="189">
        <f t="shared" si="15"/>
        <v>0</v>
      </c>
      <c r="K162" s="172"/>
      <c r="L162" s="38"/>
      <c r="M162" s="38"/>
      <c r="N162" s="38"/>
      <c r="O162" s="38"/>
      <c r="P162" s="157">
        <f t="shared" si="19"/>
        <v>0</v>
      </c>
      <c r="Q162" s="38"/>
      <c r="R162" s="38"/>
      <c r="S162" s="38"/>
      <c r="T162" s="38"/>
      <c r="U162" s="157">
        <f t="shared" si="20"/>
        <v>0</v>
      </c>
      <c r="V162" s="38"/>
      <c r="W162" s="38"/>
      <c r="X162" s="38"/>
      <c r="Y162" s="157">
        <f t="shared" si="16"/>
        <v>0</v>
      </c>
      <c r="Z162" s="38"/>
      <c r="AA162" s="38"/>
      <c r="AB162" s="38"/>
      <c r="AC162" s="38"/>
      <c r="AD162" s="118">
        <f>SUM(E162:I162,(K162:O162,(Q162:T162,(V162:X162,(Z162:AC162)))))</f>
        <v>0</v>
      </c>
      <c r="AE162" s="119">
        <f t="shared" si="17"/>
        <v>0</v>
      </c>
      <c r="AF162" s="120">
        <f t="shared" si="18"/>
        <v>6</v>
      </c>
      <c r="AG162" s="121" t="str">
        <f t="shared" si="14"/>
        <v xml:space="preserve"> Très Faible : Elève à Surveiller de très près</v>
      </c>
    </row>
    <row r="163" spans="1:33" s="99" customFormat="1" ht="18.95" customHeight="1" x14ac:dyDescent="0.25">
      <c r="A163" s="96">
        <f>'Liste Nominative'!A164</f>
        <v>0</v>
      </c>
      <c r="B163" s="38">
        <f>'Liste Nominative'!B164</f>
        <v>0</v>
      </c>
      <c r="C163" s="38">
        <f>'Liste Nominative'!C164</f>
        <v>0</v>
      </c>
      <c r="D163" s="149">
        <f>'Liste Nominative'!H164</f>
        <v>0</v>
      </c>
      <c r="E163" s="38"/>
      <c r="F163" s="38"/>
      <c r="G163" s="38"/>
      <c r="H163" s="38"/>
      <c r="I163" s="171"/>
      <c r="J163" s="189">
        <f t="shared" si="15"/>
        <v>0</v>
      </c>
      <c r="K163" s="172"/>
      <c r="L163" s="38"/>
      <c r="M163" s="38"/>
      <c r="N163" s="38"/>
      <c r="O163" s="38"/>
      <c r="P163" s="157">
        <f t="shared" si="19"/>
        <v>0</v>
      </c>
      <c r="Q163" s="38"/>
      <c r="R163" s="38"/>
      <c r="S163" s="38"/>
      <c r="T163" s="38"/>
      <c r="U163" s="157">
        <f t="shared" si="20"/>
        <v>0</v>
      </c>
      <c r="V163" s="38"/>
      <c r="W163" s="38"/>
      <c r="X163" s="38"/>
      <c r="Y163" s="157">
        <f t="shared" si="16"/>
        <v>0</v>
      </c>
      <c r="Z163" s="38"/>
      <c r="AA163" s="38"/>
      <c r="AB163" s="38"/>
      <c r="AC163" s="38"/>
      <c r="AD163" s="118">
        <f>SUM(E163:I163,(K163:O163,(Q163:T163,(V163:X163,(Z163:AC163)))))</f>
        <v>0</v>
      </c>
      <c r="AE163" s="119">
        <f t="shared" si="17"/>
        <v>0</v>
      </c>
      <c r="AF163" s="120">
        <f t="shared" si="18"/>
        <v>6</v>
      </c>
      <c r="AG163" s="121" t="str">
        <f t="shared" si="14"/>
        <v xml:space="preserve"> Très Faible : Elève à Surveiller de très près</v>
      </c>
    </row>
    <row r="164" spans="1:33" s="99" customFormat="1" ht="18.95" customHeight="1" x14ac:dyDescent="0.25">
      <c r="A164" s="96">
        <f>'Liste Nominative'!A165</f>
        <v>0</v>
      </c>
      <c r="B164" s="38">
        <f>'Liste Nominative'!B165</f>
        <v>0</v>
      </c>
      <c r="C164" s="38">
        <f>'Liste Nominative'!C165</f>
        <v>0</v>
      </c>
      <c r="D164" s="149">
        <f>'Liste Nominative'!H165</f>
        <v>0</v>
      </c>
      <c r="E164" s="38"/>
      <c r="F164" s="38"/>
      <c r="G164" s="38"/>
      <c r="H164" s="38"/>
      <c r="I164" s="171"/>
      <c r="J164" s="189">
        <f t="shared" si="15"/>
        <v>0</v>
      </c>
      <c r="K164" s="172"/>
      <c r="L164" s="38"/>
      <c r="M164" s="38"/>
      <c r="N164" s="38"/>
      <c r="O164" s="38"/>
      <c r="P164" s="157">
        <f t="shared" si="19"/>
        <v>0</v>
      </c>
      <c r="Q164" s="38"/>
      <c r="R164" s="38"/>
      <c r="S164" s="38"/>
      <c r="T164" s="38"/>
      <c r="U164" s="157">
        <f t="shared" si="20"/>
        <v>0</v>
      </c>
      <c r="V164" s="38"/>
      <c r="W164" s="38"/>
      <c r="X164" s="38"/>
      <c r="Y164" s="157">
        <f t="shared" si="16"/>
        <v>0</v>
      </c>
      <c r="Z164" s="38"/>
      <c r="AA164" s="38"/>
      <c r="AB164" s="38"/>
      <c r="AC164" s="38"/>
      <c r="AD164" s="118">
        <f>SUM(E164:I164,(K164:O164,(Q164:T164,(V164:X164,(Z164:AC164)))))</f>
        <v>0</v>
      </c>
      <c r="AE164" s="119">
        <f t="shared" si="17"/>
        <v>0</v>
      </c>
      <c r="AF164" s="120">
        <f t="shared" si="18"/>
        <v>6</v>
      </c>
      <c r="AG164" s="121" t="str">
        <f t="shared" si="14"/>
        <v xml:space="preserve"> Très Faible : Elève à Surveiller de très près</v>
      </c>
    </row>
    <row r="165" spans="1:33" s="99" customFormat="1" ht="18.95" customHeight="1" x14ac:dyDescent="0.25">
      <c r="A165" s="96">
        <f>'Liste Nominative'!A166</f>
        <v>0</v>
      </c>
      <c r="B165" s="38">
        <f>'Liste Nominative'!B166</f>
        <v>0</v>
      </c>
      <c r="C165" s="38">
        <f>'Liste Nominative'!C166</f>
        <v>0</v>
      </c>
      <c r="D165" s="149">
        <f>'Liste Nominative'!H166</f>
        <v>0</v>
      </c>
      <c r="E165" s="38"/>
      <c r="F165" s="38"/>
      <c r="G165" s="38"/>
      <c r="H165" s="38"/>
      <c r="I165" s="171"/>
      <c r="J165" s="189">
        <f t="shared" si="15"/>
        <v>0</v>
      </c>
      <c r="K165" s="172"/>
      <c r="L165" s="38"/>
      <c r="M165" s="38"/>
      <c r="N165" s="38"/>
      <c r="O165" s="38"/>
      <c r="P165" s="157">
        <f t="shared" si="19"/>
        <v>0</v>
      </c>
      <c r="Q165" s="38"/>
      <c r="R165" s="38"/>
      <c r="S165" s="38"/>
      <c r="T165" s="38"/>
      <c r="U165" s="157">
        <f t="shared" si="20"/>
        <v>0</v>
      </c>
      <c r="V165" s="38"/>
      <c r="W165" s="38"/>
      <c r="X165" s="38"/>
      <c r="Y165" s="157">
        <f t="shared" si="16"/>
        <v>0</v>
      </c>
      <c r="Z165" s="38"/>
      <c r="AA165" s="38"/>
      <c r="AB165" s="38"/>
      <c r="AC165" s="38"/>
      <c r="AD165" s="118">
        <f>SUM(E165:I165,(K165:O165,(Q165:T165,(V165:X165,(Z165:AC165)))))</f>
        <v>0</v>
      </c>
      <c r="AE165" s="119">
        <f t="shared" si="17"/>
        <v>0</v>
      </c>
      <c r="AF165" s="120">
        <f t="shared" si="18"/>
        <v>6</v>
      </c>
      <c r="AG165" s="121" t="str">
        <f t="shared" si="14"/>
        <v xml:space="preserve"> Très Faible : Elève à Surveiller de très près</v>
      </c>
    </row>
    <row r="166" spans="1:33" s="99" customFormat="1" ht="18.95" customHeight="1" x14ac:dyDescent="0.25">
      <c r="A166" s="96">
        <f>'Liste Nominative'!A167</f>
        <v>0</v>
      </c>
      <c r="B166" s="38">
        <f>'Liste Nominative'!B167</f>
        <v>0</v>
      </c>
      <c r="C166" s="38">
        <f>'Liste Nominative'!C167</f>
        <v>0</v>
      </c>
      <c r="D166" s="149">
        <f>'Liste Nominative'!H167</f>
        <v>0</v>
      </c>
      <c r="E166" s="38"/>
      <c r="F166" s="38"/>
      <c r="G166" s="38"/>
      <c r="H166" s="38"/>
      <c r="I166" s="171"/>
      <c r="J166" s="189">
        <f t="shared" si="15"/>
        <v>0</v>
      </c>
      <c r="K166" s="172"/>
      <c r="L166" s="38"/>
      <c r="M166" s="38"/>
      <c r="N166" s="38"/>
      <c r="O166" s="38"/>
      <c r="P166" s="157">
        <f t="shared" si="19"/>
        <v>0</v>
      </c>
      <c r="Q166" s="38"/>
      <c r="R166" s="38"/>
      <c r="S166" s="38"/>
      <c r="T166" s="38"/>
      <c r="U166" s="157">
        <f t="shared" si="20"/>
        <v>0</v>
      </c>
      <c r="V166" s="38"/>
      <c r="W166" s="38"/>
      <c r="X166" s="38"/>
      <c r="Y166" s="157">
        <f t="shared" si="16"/>
        <v>0</v>
      </c>
      <c r="Z166" s="38"/>
      <c r="AA166" s="38"/>
      <c r="AB166" s="38"/>
      <c r="AC166" s="38"/>
      <c r="AD166" s="118">
        <f>SUM(E166:I166,(K166:O166,(Q166:T166,(V166:X166,(Z166:AC166)))))</f>
        <v>0</v>
      </c>
      <c r="AE166" s="119">
        <f t="shared" si="17"/>
        <v>0</v>
      </c>
      <c r="AF166" s="120">
        <f t="shared" si="18"/>
        <v>6</v>
      </c>
      <c r="AG166" s="121" t="str">
        <f t="shared" si="14"/>
        <v xml:space="preserve"> Très Faible : Elève à Surveiller de très près</v>
      </c>
    </row>
    <row r="167" spans="1:33" s="99" customFormat="1" ht="18.95" customHeight="1" x14ac:dyDescent="0.25">
      <c r="A167" s="96">
        <f>'Liste Nominative'!A168</f>
        <v>0</v>
      </c>
      <c r="B167" s="38">
        <f>'Liste Nominative'!B168</f>
        <v>0</v>
      </c>
      <c r="C167" s="38">
        <f>'Liste Nominative'!C168</f>
        <v>0</v>
      </c>
      <c r="D167" s="149">
        <f>'Liste Nominative'!H168</f>
        <v>0</v>
      </c>
      <c r="E167" s="38"/>
      <c r="F167" s="38"/>
      <c r="G167" s="38"/>
      <c r="H167" s="38"/>
      <c r="I167" s="171"/>
      <c r="J167" s="189">
        <f t="shared" si="15"/>
        <v>0</v>
      </c>
      <c r="K167" s="172"/>
      <c r="L167" s="38"/>
      <c r="M167" s="38"/>
      <c r="N167" s="38"/>
      <c r="O167" s="38"/>
      <c r="P167" s="157">
        <f t="shared" si="19"/>
        <v>0</v>
      </c>
      <c r="Q167" s="38"/>
      <c r="R167" s="38"/>
      <c r="S167" s="38"/>
      <c r="T167" s="38"/>
      <c r="U167" s="157">
        <f t="shared" si="20"/>
        <v>0</v>
      </c>
      <c r="V167" s="38"/>
      <c r="W167" s="38"/>
      <c r="X167" s="38"/>
      <c r="Y167" s="157">
        <f t="shared" si="16"/>
        <v>0</v>
      </c>
      <c r="Z167" s="38"/>
      <c r="AA167" s="38"/>
      <c r="AB167" s="38"/>
      <c r="AC167" s="38"/>
      <c r="AD167" s="118">
        <f>SUM(E167:I167,(K167:O167,(Q167:T167,(V167:X167,(Z167:AC167)))))</f>
        <v>0</v>
      </c>
      <c r="AE167" s="119">
        <f t="shared" si="17"/>
        <v>0</v>
      </c>
      <c r="AF167" s="120">
        <f t="shared" si="18"/>
        <v>6</v>
      </c>
      <c r="AG167" s="121" t="str">
        <f t="shared" si="14"/>
        <v xml:space="preserve"> Très Faible : Elève à Surveiller de très près</v>
      </c>
    </row>
    <row r="168" spans="1:33" s="99" customFormat="1" ht="18.95" customHeight="1" x14ac:dyDescent="0.25">
      <c r="A168" s="96">
        <f>'Liste Nominative'!A169</f>
        <v>0</v>
      </c>
      <c r="B168" s="38">
        <f>'Liste Nominative'!B169</f>
        <v>0</v>
      </c>
      <c r="C168" s="38">
        <f>'Liste Nominative'!C169</f>
        <v>0</v>
      </c>
      <c r="D168" s="149">
        <f>'Liste Nominative'!H169</f>
        <v>0</v>
      </c>
      <c r="E168" s="38"/>
      <c r="F168" s="38"/>
      <c r="G168" s="38"/>
      <c r="H168" s="38"/>
      <c r="I168" s="171"/>
      <c r="J168" s="189">
        <f t="shared" si="15"/>
        <v>0</v>
      </c>
      <c r="K168" s="172"/>
      <c r="L168" s="38"/>
      <c r="M168" s="38"/>
      <c r="N168" s="38"/>
      <c r="O168" s="38"/>
      <c r="P168" s="157">
        <f t="shared" si="19"/>
        <v>0</v>
      </c>
      <c r="Q168" s="38"/>
      <c r="R168" s="38"/>
      <c r="S168" s="38"/>
      <c r="T168" s="38"/>
      <c r="U168" s="157">
        <f t="shared" si="20"/>
        <v>0</v>
      </c>
      <c r="V168" s="38"/>
      <c r="W168" s="38"/>
      <c r="X168" s="38"/>
      <c r="Y168" s="157">
        <f t="shared" si="16"/>
        <v>0</v>
      </c>
      <c r="Z168" s="38"/>
      <c r="AA168" s="38"/>
      <c r="AB168" s="38"/>
      <c r="AC168" s="38"/>
      <c r="AD168" s="118">
        <f>SUM(E168:I168,(K168:O168,(Q168:T168,(V168:X168,(Z168:AC168)))))</f>
        <v>0</v>
      </c>
      <c r="AE168" s="119">
        <f t="shared" si="17"/>
        <v>0</v>
      </c>
      <c r="AF168" s="120">
        <f t="shared" si="18"/>
        <v>6</v>
      </c>
      <c r="AG168" s="121" t="str">
        <f t="shared" si="14"/>
        <v xml:space="preserve"> Très Faible : Elève à Surveiller de très près</v>
      </c>
    </row>
    <row r="169" spans="1:33" s="99" customFormat="1" ht="18.95" customHeight="1" x14ac:dyDescent="0.25">
      <c r="A169" s="96">
        <f>'Liste Nominative'!A170</f>
        <v>0</v>
      </c>
      <c r="B169" s="38">
        <f>'Liste Nominative'!B170</f>
        <v>0</v>
      </c>
      <c r="C169" s="38">
        <f>'Liste Nominative'!C170</f>
        <v>0</v>
      </c>
      <c r="D169" s="149">
        <f>'Liste Nominative'!H170</f>
        <v>0</v>
      </c>
      <c r="E169" s="38"/>
      <c r="F169" s="38"/>
      <c r="G169" s="38"/>
      <c r="H169" s="38"/>
      <c r="I169" s="171"/>
      <c r="J169" s="189">
        <f t="shared" si="15"/>
        <v>0</v>
      </c>
      <c r="K169" s="172"/>
      <c r="L169" s="38"/>
      <c r="M169" s="38"/>
      <c r="N169" s="38"/>
      <c r="O169" s="38"/>
      <c r="P169" s="157">
        <f t="shared" si="19"/>
        <v>0</v>
      </c>
      <c r="Q169" s="38"/>
      <c r="R169" s="38"/>
      <c r="S169" s="38"/>
      <c r="T169" s="38"/>
      <c r="U169" s="157">
        <f t="shared" si="20"/>
        <v>0</v>
      </c>
      <c r="V169" s="38"/>
      <c r="W169" s="38"/>
      <c r="X169" s="38"/>
      <c r="Y169" s="157">
        <f t="shared" si="16"/>
        <v>0</v>
      </c>
      <c r="Z169" s="38"/>
      <c r="AA169" s="38"/>
      <c r="AB169" s="38"/>
      <c r="AC169" s="38"/>
      <c r="AD169" s="118">
        <f>SUM(E169:I169,(K169:O169,(Q169:T169,(V169:X169,(Z169:AC169)))))</f>
        <v>0</v>
      </c>
      <c r="AE169" s="119">
        <f t="shared" si="17"/>
        <v>0</v>
      </c>
      <c r="AF169" s="120">
        <f t="shared" si="18"/>
        <v>6</v>
      </c>
      <c r="AG169" s="121" t="str">
        <f t="shared" si="14"/>
        <v xml:space="preserve"> Très Faible : Elève à Surveiller de très près</v>
      </c>
    </row>
    <row r="170" spans="1:33" s="99" customFormat="1" ht="18.95" customHeight="1" x14ac:dyDescent="0.25">
      <c r="A170" s="96">
        <f>'Liste Nominative'!A171</f>
        <v>0</v>
      </c>
      <c r="B170" s="38">
        <f>'Liste Nominative'!B171</f>
        <v>0</v>
      </c>
      <c r="C170" s="38">
        <f>'Liste Nominative'!C171</f>
        <v>0</v>
      </c>
      <c r="D170" s="149">
        <f>'Liste Nominative'!H171</f>
        <v>0</v>
      </c>
      <c r="E170" s="38"/>
      <c r="F170" s="38"/>
      <c r="G170" s="38"/>
      <c r="H170" s="38"/>
      <c r="I170" s="171"/>
      <c r="J170" s="189">
        <f t="shared" si="15"/>
        <v>0</v>
      </c>
      <c r="K170" s="172"/>
      <c r="L170" s="38"/>
      <c r="M170" s="38"/>
      <c r="N170" s="38"/>
      <c r="O170" s="38"/>
      <c r="P170" s="157">
        <f t="shared" si="19"/>
        <v>0</v>
      </c>
      <c r="Q170" s="38"/>
      <c r="R170" s="38"/>
      <c r="S170" s="38"/>
      <c r="T170" s="38"/>
      <c r="U170" s="157">
        <f t="shared" si="20"/>
        <v>0</v>
      </c>
      <c r="V170" s="38"/>
      <c r="W170" s="38"/>
      <c r="X170" s="38"/>
      <c r="Y170" s="157">
        <f t="shared" si="16"/>
        <v>0</v>
      </c>
      <c r="Z170" s="38"/>
      <c r="AA170" s="38"/>
      <c r="AB170" s="38"/>
      <c r="AC170" s="38"/>
      <c r="AD170" s="118">
        <f>SUM(E170:I170,(K170:O170,(Q170:T170,(V170:X170,(Z170:AC170)))))</f>
        <v>0</v>
      </c>
      <c r="AE170" s="119">
        <f t="shared" si="17"/>
        <v>0</v>
      </c>
      <c r="AF170" s="120">
        <f t="shared" si="18"/>
        <v>6</v>
      </c>
      <c r="AG170" s="121" t="str">
        <f t="shared" si="14"/>
        <v xml:space="preserve"> Très Faible : Elève à Surveiller de très près</v>
      </c>
    </row>
    <row r="171" spans="1:33" s="99" customFormat="1" ht="18.95" customHeight="1" x14ac:dyDescent="0.25">
      <c r="A171" s="96">
        <f>'Liste Nominative'!A172</f>
        <v>0</v>
      </c>
      <c r="B171" s="130">
        <f>'Liste Nominative'!B172</f>
        <v>0</v>
      </c>
      <c r="C171" s="130">
        <f>'Liste Nominative'!C172</f>
        <v>0</v>
      </c>
      <c r="D171" s="131">
        <f>'Liste Nominative'!H172</f>
        <v>0</v>
      </c>
      <c r="E171" s="130"/>
      <c r="F171" s="130"/>
      <c r="G171" s="130"/>
      <c r="H171" s="130"/>
      <c r="I171" s="173"/>
      <c r="J171" s="189">
        <f t="shared" si="15"/>
        <v>0</v>
      </c>
      <c r="K171" s="174"/>
      <c r="L171" s="130"/>
      <c r="M171" s="130"/>
      <c r="N171" s="130"/>
      <c r="O171" s="130"/>
      <c r="P171" s="175">
        <f t="shared" si="19"/>
        <v>0</v>
      </c>
      <c r="Q171" s="130"/>
      <c r="R171" s="130"/>
      <c r="S171" s="130"/>
      <c r="T171" s="130"/>
      <c r="U171" s="175">
        <f t="shared" si="20"/>
        <v>0</v>
      </c>
      <c r="V171" s="130"/>
      <c r="W171" s="130"/>
      <c r="X171" s="130"/>
      <c r="Y171" s="175">
        <f t="shared" si="16"/>
        <v>0</v>
      </c>
      <c r="Z171" s="130"/>
      <c r="AA171" s="130"/>
      <c r="AB171" s="130"/>
      <c r="AC171" s="130"/>
      <c r="AD171" s="176">
        <f>SUM(E171:I171,(K171:O171,(Q171:T171,(V171:X171,(Z171:AC171)))))</f>
        <v>0</v>
      </c>
      <c r="AE171" s="119">
        <f t="shared" si="17"/>
        <v>0</v>
      </c>
      <c r="AF171" s="177">
        <f t="shared" si="18"/>
        <v>6</v>
      </c>
      <c r="AG171" s="178" t="str">
        <f t="shared" si="14"/>
        <v xml:space="preserve"> Très Faible : Elève à Surveiller de très près</v>
      </c>
    </row>
    <row r="172" spans="1:33" s="99" customFormat="1" ht="18.95" customHeight="1" x14ac:dyDescent="0.25">
      <c r="A172" s="179"/>
      <c r="B172" s="180"/>
      <c r="C172" s="180"/>
      <c r="D172" s="180"/>
      <c r="E172" s="180"/>
      <c r="F172" s="180"/>
      <c r="G172" s="180"/>
      <c r="H172" s="180"/>
      <c r="I172" s="180"/>
      <c r="J172" s="181"/>
      <c r="K172" s="182"/>
      <c r="L172" s="182"/>
      <c r="M172" s="182"/>
      <c r="N172" s="183"/>
      <c r="O172" s="183"/>
      <c r="P172" s="180"/>
      <c r="Q172" s="184"/>
      <c r="R172" s="180"/>
      <c r="S172" s="182"/>
      <c r="T172" s="182"/>
      <c r="U172" s="180"/>
      <c r="V172" s="185"/>
      <c r="W172" s="186"/>
      <c r="X172" s="186"/>
      <c r="Y172" s="180"/>
      <c r="Z172" s="186"/>
      <c r="AA172" s="186"/>
      <c r="AB172" s="186"/>
      <c r="AC172" s="186"/>
      <c r="AD172" s="186"/>
      <c r="AE172" s="186"/>
      <c r="AF172" s="186"/>
      <c r="AG172" s="186"/>
    </row>
    <row r="173" spans="1:33" s="99" customFormat="1" ht="18.95" customHeight="1" x14ac:dyDescent="0.25">
      <c r="A173" s="179"/>
      <c r="B173" s="180"/>
      <c r="C173" s="180"/>
      <c r="D173" s="180"/>
      <c r="E173" s="180"/>
      <c r="F173" s="180"/>
      <c r="G173" s="180"/>
      <c r="H173" s="180"/>
      <c r="I173" s="180"/>
      <c r="J173" s="181"/>
      <c r="K173" s="182"/>
      <c r="L173" s="182"/>
      <c r="M173" s="182"/>
      <c r="N173" s="183"/>
      <c r="O173" s="183"/>
      <c r="P173" s="180"/>
      <c r="Q173" s="184"/>
      <c r="R173" s="180"/>
      <c r="S173" s="182"/>
      <c r="T173" s="182"/>
      <c r="U173" s="180"/>
      <c r="V173" s="185"/>
      <c r="W173" s="186"/>
      <c r="X173" s="186"/>
      <c r="Y173" s="180"/>
      <c r="Z173" s="186"/>
      <c r="AA173" s="186"/>
      <c r="AB173" s="186"/>
      <c r="AC173" s="186"/>
      <c r="AD173" s="186"/>
      <c r="AE173" s="186"/>
      <c r="AF173" s="186"/>
      <c r="AG173" s="186"/>
    </row>
    <row r="174" spans="1:33" s="99" customFormat="1" ht="18.95" customHeight="1" x14ac:dyDescent="0.25">
      <c r="A174" s="179"/>
      <c r="B174" s="180"/>
      <c r="C174" s="180"/>
      <c r="D174" s="180"/>
      <c r="E174" s="180"/>
      <c r="F174" s="180"/>
      <c r="G174" s="180"/>
      <c r="H174" s="180"/>
      <c r="I174" s="180"/>
      <c r="J174" s="181"/>
      <c r="K174" s="182"/>
      <c r="L174" s="182"/>
      <c r="M174" s="182"/>
      <c r="N174" s="183"/>
      <c r="O174" s="183"/>
      <c r="P174" s="180"/>
      <c r="Q174" s="184"/>
      <c r="R174" s="180"/>
      <c r="S174" s="182"/>
      <c r="T174" s="182"/>
      <c r="U174" s="180"/>
      <c r="V174" s="185"/>
      <c r="W174" s="186"/>
      <c r="X174" s="186"/>
      <c r="Y174" s="180"/>
      <c r="Z174" s="186"/>
      <c r="AA174" s="186"/>
      <c r="AB174" s="186"/>
      <c r="AC174" s="186"/>
      <c r="AD174" s="186"/>
      <c r="AE174" s="186"/>
      <c r="AF174" s="186"/>
      <c r="AG174" s="186"/>
    </row>
    <row r="175" spans="1:33" s="99" customFormat="1" ht="18.95" customHeight="1" x14ac:dyDescent="0.25">
      <c r="A175" s="179"/>
      <c r="B175" s="180"/>
      <c r="C175" s="180"/>
      <c r="D175" s="180"/>
      <c r="E175" s="180"/>
      <c r="F175" s="180"/>
      <c r="G175" s="180"/>
      <c r="H175" s="180"/>
      <c r="I175" s="180"/>
      <c r="J175" s="181"/>
      <c r="K175" s="182"/>
      <c r="L175" s="182"/>
      <c r="M175" s="182"/>
      <c r="N175" s="183"/>
      <c r="O175" s="183"/>
      <c r="P175" s="180"/>
      <c r="Q175" s="184"/>
      <c r="R175" s="180"/>
      <c r="S175" s="182"/>
      <c r="T175" s="182"/>
      <c r="U175" s="180"/>
      <c r="V175" s="185"/>
      <c r="W175" s="186"/>
      <c r="X175" s="186"/>
      <c r="Y175" s="180"/>
      <c r="Z175" s="186"/>
      <c r="AA175" s="186"/>
      <c r="AB175" s="186"/>
      <c r="AC175" s="186"/>
      <c r="AD175" s="186"/>
      <c r="AE175" s="186"/>
      <c r="AF175" s="186"/>
      <c r="AG175" s="186"/>
    </row>
    <row r="176" spans="1:33" s="99" customFormat="1" ht="18.95" customHeight="1" x14ac:dyDescent="0.25">
      <c r="A176" s="179"/>
      <c r="B176" s="180"/>
      <c r="C176" s="180"/>
      <c r="D176" s="180"/>
      <c r="E176" s="180"/>
      <c r="F176" s="180"/>
      <c r="G176" s="180"/>
      <c r="H176" s="180"/>
      <c r="I176" s="180"/>
      <c r="J176" s="181"/>
      <c r="K176" s="182"/>
      <c r="L176" s="182"/>
      <c r="M176" s="182"/>
      <c r="N176" s="183"/>
      <c r="O176" s="183"/>
      <c r="P176" s="180"/>
      <c r="Q176" s="184"/>
      <c r="R176" s="180"/>
      <c r="S176" s="182"/>
      <c r="T176" s="182"/>
      <c r="U176" s="180"/>
      <c r="V176" s="185"/>
      <c r="W176" s="186"/>
      <c r="X176" s="186"/>
      <c r="Y176" s="180"/>
      <c r="Z176" s="186"/>
      <c r="AA176" s="186"/>
      <c r="AB176" s="186"/>
      <c r="AC176" s="186"/>
      <c r="AD176" s="186"/>
      <c r="AE176" s="186"/>
      <c r="AF176" s="186"/>
      <c r="AG176" s="186"/>
    </row>
    <row r="177" spans="1:33" s="99" customFormat="1" ht="18.95" customHeight="1" x14ac:dyDescent="0.25">
      <c r="A177" s="179"/>
      <c r="B177" s="180"/>
      <c r="C177" s="180"/>
      <c r="D177" s="180"/>
      <c r="E177" s="180"/>
      <c r="F177" s="180"/>
      <c r="G177" s="180"/>
      <c r="H177" s="180"/>
      <c r="I177" s="180"/>
      <c r="J177" s="181"/>
      <c r="K177" s="182"/>
      <c r="L177" s="182"/>
      <c r="M177" s="182"/>
      <c r="N177" s="183"/>
      <c r="O177" s="183"/>
      <c r="P177" s="180"/>
      <c r="Q177" s="184"/>
      <c r="R177" s="180"/>
      <c r="S177" s="182"/>
      <c r="T177" s="182"/>
      <c r="U177" s="180"/>
      <c r="V177" s="185"/>
      <c r="W177" s="186"/>
      <c r="X177" s="186"/>
      <c r="Y177" s="180"/>
      <c r="Z177" s="186"/>
      <c r="AA177" s="186"/>
      <c r="AB177" s="186"/>
      <c r="AC177" s="186"/>
      <c r="AD177" s="186"/>
      <c r="AE177" s="186"/>
      <c r="AF177" s="186"/>
      <c r="AG177" s="186"/>
    </row>
    <row r="178" spans="1:33" s="99" customFormat="1" ht="18.95" customHeight="1" x14ac:dyDescent="0.25">
      <c r="A178" s="179"/>
      <c r="B178" s="180"/>
      <c r="C178" s="180"/>
      <c r="D178" s="180"/>
      <c r="E178" s="180"/>
      <c r="F178" s="180"/>
      <c r="G178" s="180"/>
      <c r="H178" s="180"/>
      <c r="I178" s="180"/>
      <c r="J178" s="181"/>
      <c r="K178" s="182"/>
      <c r="L178" s="182"/>
      <c r="M178" s="182"/>
      <c r="N178" s="183"/>
      <c r="O178" s="183"/>
      <c r="P178" s="180"/>
      <c r="Q178" s="184"/>
      <c r="R178" s="180"/>
      <c r="S178" s="182"/>
      <c r="T178" s="182"/>
      <c r="U178" s="180"/>
      <c r="V178" s="185"/>
      <c r="W178" s="186"/>
      <c r="X178" s="186"/>
      <c r="Y178" s="180"/>
      <c r="Z178" s="186"/>
      <c r="AA178" s="186"/>
      <c r="AB178" s="186"/>
      <c r="AC178" s="186"/>
      <c r="AD178" s="186"/>
      <c r="AE178" s="186"/>
      <c r="AF178" s="186"/>
      <c r="AG178" s="186"/>
    </row>
    <row r="179" spans="1:33" s="99" customFormat="1" ht="18.95" customHeight="1" x14ac:dyDescent="0.25">
      <c r="A179" s="179"/>
      <c r="B179" s="180"/>
      <c r="C179" s="180"/>
      <c r="D179" s="180"/>
      <c r="E179" s="180"/>
      <c r="F179" s="180"/>
      <c r="G179" s="180"/>
      <c r="H179" s="180"/>
      <c r="I179" s="180"/>
      <c r="J179" s="181"/>
      <c r="K179" s="182"/>
      <c r="L179" s="182"/>
      <c r="M179" s="182"/>
      <c r="N179" s="183"/>
      <c r="O179" s="183"/>
      <c r="P179" s="180"/>
      <c r="Q179" s="184"/>
      <c r="R179" s="180"/>
      <c r="S179" s="182"/>
      <c r="T179" s="182"/>
      <c r="U179" s="180"/>
      <c r="V179" s="185"/>
      <c r="W179" s="186"/>
      <c r="X179" s="186"/>
      <c r="Y179" s="180"/>
      <c r="Z179" s="186"/>
      <c r="AA179" s="186"/>
      <c r="AB179" s="186"/>
      <c r="AC179" s="186"/>
      <c r="AD179" s="186"/>
      <c r="AE179" s="186"/>
      <c r="AF179" s="186"/>
      <c r="AG179" s="186"/>
    </row>
    <row r="180" spans="1:33" s="99" customFormat="1" ht="18.95" customHeight="1" x14ac:dyDescent="0.25">
      <c r="A180" s="179"/>
      <c r="B180" s="180"/>
      <c r="C180" s="180"/>
      <c r="D180" s="180"/>
      <c r="E180" s="180"/>
      <c r="F180" s="180"/>
      <c r="G180" s="180"/>
      <c r="H180" s="180"/>
      <c r="I180" s="180"/>
      <c r="J180" s="181"/>
      <c r="K180" s="182"/>
      <c r="L180" s="182"/>
      <c r="M180" s="182"/>
      <c r="N180" s="183"/>
      <c r="O180" s="183"/>
      <c r="P180" s="180"/>
      <c r="Q180" s="184"/>
      <c r="R180" s="180"/>
      <c r="S180" s="182"/>
      <c r="T180" s="182"/>
      <c r="U180" s="180"/>
      <c r="V180" s="185"/>
      <c r="W180" s="186"/>
      <c r="X180" s="186"/>
      <c r="Y180" s="180"/>
      <c r="Z180" s="186"/>
      <c r="AA180" s="186"/>
      <c r="AB180" s="186"/>
      <c r="AC180" s="186"/>
      <c r="AD180" s="186"/>
      <c r="AE180" s="186"/>
      <c r="AF180" s="186"/>
      <c r="AG180" s="186"/>
    </row>
    <row r="181" spans="1:33" s="99" customFormat="1" ht="18.95" customHeight="1" x14ac:dyDescent="0.25">
      <c r="A181" s="179"/>
      <c r="B181" s="180"/>
      <c r="C181" s="180"/>
      <c r="D181" s="180"/>
      <c r="E181" s="180"/>
      <c r="F181" s="180"/>
      <c r="G181" s="180"/>
      <c r="H181" s="180"/>
      <c r="I181" s="180"/>
      <c r="J181" s="181"/>
      <c r="K181" s="182"/>
      <c r="L181" s="182"/>
      <c r="M181" s="182"/>
      <c r="N181" s="183"/>
      <c r="O181" s="183"/>
      <c r="P181" s="180"/>
      <c r="Q181" s="184"/>
      <c r="R181" s="180"/>
      <c r="S181" s="182"/>
      <c r="T181" s="182"/>
      <c r="U181" s="180"/>
      <c r="V181" s="185"/>
      <c r="W181" s="186"/>
      <c r="X181" s="186"/>
      <c r="Y181" s="180"/>
      <c r="Z181" s="186"/>
      <c r="AA181" s="186"/>
      <c r="AB181" s="186"/>
      <c r="AC181" s="186"/>
      <c r="AD181" s="186"/>
      <c r="AE181" s="186"/>
      <c r="AF181" s="186"/>
      <c r="AG181" s="186"/>
    </row>
    <row r="182" spans="1:33" s="99" customFormat="1" ht="18.95" customHeight="1" x14ac:dyDescent="0.25">
      <c r="A182" s="179"/>
      <c r="B182" s="180"/>
      <c r="C182" s="180"/>
      <c r="D182" s="180"/>
      <c r="E182" s="180"/>
      <c r="F182" s="180"/>
      <c r="G182" s="180"/>
      <c r="H182" s="180"/>
      <c r="I182" s="180"/>
      <c r="J182" s="181"/>
      <c r="K182" s="182"/>
      <c r="L182" s="182"/>
      <c r="M182" s="182"/>
      <c r="N182" s="183"/>
      <c r="O182" s="183"/>
      <c r="P182" s="180"/>
      <c r="Q182" s="184"/>
      <c r="R182" s="180"/>
      <c r="S182" s="182"/>
      <c r="T182" s="182"/>
      <c r="U182" s="180"/>
      <c r="V182" s="185"/>
      <c r="W182" s="186"/>
      <c r="X182" s="186"/>
      <c r="Y182" s="180"/>
      <c r="Z182" s="186"/>
      <c r="AA182" s="186"/>
      <c r="AB182" s="186"/>
      <c r="AC182" s="186"/>
      <c r="AD182" s="186"/>
      <c r="AE182" s="186"/>
      <c r="AF182" s="186"/>
      <c r="AG182" s="186"/>
    </row>
    <row r="183" spans="1:33" s="99" customFormat="1" ht="18.95" customHeight="1" x14ac:dyDescent="0.25">
      <c r="A183" s="179"/>
      <c r="B183" s="180"/>
      <c r="C183" s="180"/>
      <c r="D183" s="180"/>
      <c r="E183" s="180"/>
      <c r="F183" s="180"/>
      <c r="G183" s="180"/>
      <c r="H183" s="180"/>
      <c r="I183" s="180"/>
      <c r="J183" s="181"/>
      <c r="K183" s="182"/>
      <c r="L183" s="182"/>
      <c r="M183" s="182"/>
      <c r="N183" s="183"/>
      <c r="O183" s="183"/>
      <c r="P183" s="180"/>
      <c r="Q183" s="184"/>
      <c r="R183" s="180"/>
      <c r="S183" s="182"/>
      <c r="T183" s="182"/>
      <c r="U183" s="180"/>
      <c r="V183" s="185"/>
      <c r="W183" s="186"/>
      <c r="X183" s="186"/>
      <c r="Y183" s="180"/>
      <c r="Z183" s="186"/>
      <c r="AA183" s="186"/>
      <c r="AB183" s="186"/>
      <c r="AC183" s="186"/>
      <c r="AD183" s="186"/>
      <c r="AE183" s="186"/>
      <c r="AF183" s="186"/>
      <c r="AG183" s="186"/>
    </row>
    <row r="184" spans="1:33" s="99" customFormat="1" ht="18.95" customHeight="1" x14ac:dyDescent="0.25">
      <c r="A184" s="179"/>
      <c r="B184" s="180"/>
      <c r="C184" s="180"/>
      <c r="D184" s="180"/>
      <c r="E184" s="180"/>
      <c r="F184" s="180"/>
      <c r="G184" s="180"/>
      <c r="H184" s="180"/>
      <c r="I184" s="180"/>
      <c r="J184" s="181"/>
      <c r="K184" s="182"/>
      <c r="L184" s="182"/>
      <c r="M184" s="182"/>
      <c r="N184" s="183"/>
      <c r="O184" s="183"/>
      <c r="P184" s="180"/>
      <c r="Q184" s="184"/>
      <c r="R184" s="180"/>
      <c r="S184" s="182"/>
      <c r="T184" s="182"/>
      <c r="U184" s="180"/>
      <c r="V184" s="185"/>
      <c r="W184" s="186"/>
      <c r="X184" s="186"/>
      <c r="Y184" s="180"/>
      <c r="Z184" s="186"/>
      <c r="AA184" s="186"/>
      <c r="AB184" s="186"/>
      <c r="AC184" s="186"/>
      <c r="AD184" s="186"/>
      <c r="AE184" s="186"/>
      <c r="AF184" s="186"/>
      <c r="AG184" s="186"/>
    </row>
    <row r="185" spans="1:33" s="99" customFormat="1" ht="18.95" customHeight="1" x14ac:dyDescent="0.25">
      <c r="A185" s="179"/>
      <c r="B185" s="180"/>
      <c r="C185" s="180"/>
      <c r="D185" s="180"/>
      <c r="E185" s="180"/>
      <c r="F185" s="180"/>
      <c r="G185" s="180"/>
      <c r="H185" s="180"/>
      <c r="I185" s="180"/>
      <c r="J185" s="181"/>
      <c r="K185" s="182"/>
      <c r="L185" s="182"/>
      <c r="M185" s="182"/>
      <c r="N185" s="183"/>
      <c r="O185" s="183"/>
      <c r="P185" s="180"/>
      <c r="Q185" s="184"/>
      <c r="R185" s="180"/>
      <c r="S185" s="182"/>
      <c r="T185" s="182"/>
      <c r="U185" s="180"/>
      <c r="V185" s="185"/>
      <c r="W185" s="186"/>
      <c r="X185" s="186"/>
      <c r="Y185" s="180"/>
      <c r="Z185" s="186"/>
      <c r="AA185" s="186"/>
      <c r="AB185" s="186"/>
      <c r="AC185" s="186"/>
      <c r="AD185" s="186"/>
      <c r="AE185" s="186"/>
      <c r="AF185" s="186"/>
      <c r="AG185" s="186"/>
    </row>
    <row r="186" spans="1:33" s="99" customFormat="1" ht="18.95" customHeight="1" x14ac:dyDescent="0.25">
      <c r="A186" s="179"/>
      <c r="B186" s="180"/>
      <c r="C186" s="180"/>
      <c r="D186" s="180"/>
      <c r="E186" s="180"/>
      <c r="F186" s="180"/>
      <c r="G186" s="180"/>
      <c r="H186" s="180"/>
      <c r="I186" s="180"/>
      <c r="J186" s="181"/>
      <c r="K186" s="182"/>
      <c r="L186" s="182"/>
      <c r="M186" s="182"/>
      <c r="N186" s="183"/>
      <c r="O186" s="183"/>
      <c r="P186" s="180"/>
      <c r="Q186" s="184"/>
      <c r="R186" s="180"/>
      <c r="S186" s="182"/>
      <c r="T186" s="182"/>
      <c r="U186" s="180"/>
      <c r="V186" s="185"/>
      <c r="W186" s="186"/>
      <c r="X186" s="186"/>
      <c r="Y186" s="180"/>
      <c r="Z186" s="186"/>
      <c r="AA186" s="186"/>
      <c r="AB186" s="186"/>
      <c r="AC186" s="186"/>
      <c r="AD186" s="186"/>
      <c r="AE186" s="186"/>
      <c r="AF186" s="186"/>
      <c r="AG186" s="186"/>
    </row>
    <row r="187" spans="1:33" s="99" customFormat="1" ht="18.95" customHeight="1" x14ac:dyDescent="0.25">
      <c r="A187" s="179"/>
      <c r="B187" s="180"/>
      <c r="C187" s="180"/>
      <c r="D187" s="180"/>
      <c r="E187" s="180"/>
      <c r="F187" s="180"/>
      <c r="G187" s="180"/>
      <c r="H187" s="180"/>
      <c r="I187" s="180"/>
      <c r="J187" s="181"/>
      <c r="K187" s="182"/>
      <c r="L187" s="182"/>
      <c r="M187" s="182"/>
      <c r="N187" s="183"/>
      <c r="O187" s="183"/>
      <c r="P187" s="180"/>
      <c r="Q187" s="184"/>
      <c r="R187" s="180"/>
      <c r="S187" s="182"/>
      <c r="T187" s="182"/>
      <c r="U187" s="180"/>
      <c r="V187" s="185"/>
      <c r="W187" s="186"/>
      <c r="X187" s="186"/>
      <c r="Y187" s="180"/>
      <c r="Z187" s="186"/>
      <c r="AA187" s="186"/>
      <c r="AB187" s="186"/>
      <c r="AC187" s="186"/>
      <c r="AD187" s="186"/>
      <c r="AE187" s="186"/>
      <c r="AF187" s="186"/>
      <c r="AG187" s="186"/>
    </row>
    <row r="188" spans="1:33" s="99" customFormat="1" ht="18.95" customHeight="1" x14ac:dyDescent="0.25">
      <c r="A188" s="179"/>
      <c r="B188" s="180"/>
      <c r="C188" s="180"/>
      <c r="D188" s="180"/>
      <c r="E188" s="180"/>
      <c r="F188" s="180"/>
      <c r="G188" s="180"/>
      <c r="H188" s="180"/>
      <c r="I188" s="180"/>
      <c r="J188" s="181"/>
      <c r="K188" s="182"/>
      <c r="L188" s="182"/>
      <c r="M188" s="182"/>
      <c r="N188" s="183"/>
      <c r="O188" s="183"/>
      <c r="P188" s="180"/>
      <c r="Q188" s="184"/>
      <c r="R188" s="180"/>
      <c r="S188" s="182"/>
      <c r="T188" s="182"/>
      <c r="U188" s="180"/>
      <c r="V188" s="185"/>
      <c r="W188" s="186"/>
      <c r="X188" s="186"/>
      <c r="Y188" s="180"/>
      <c r="Z188" s="186"/>
      <c r="AA188" s="186"/>
      <c r="AB188" s="186"/>
      <c r="AC188" s="186"/>
      <c r="AD188" s="186"/>
      <c r="AE188" s="186"/>
      <c r="AF188" s="186"/>
      <c r="AG188" s="186"/>
    </row>
    <row r="189" spans="1:33" s="99" customFormat="1" ht="18.95" customHeight="1" x14ac:dyDescent="0.25">
      <c r="A189" s="179"/>
      <c r="B189" s="180"/>
      <c r="C189" s="180"/>
      <c r="D189" s="180"/>
      <c r="E189" s="180"/>
      <c r="F189" s="180"/>
      <c r="G189" s="180"/>
      <c r="H189" s="180"/>
      <c r="I189" s="180"/>
      <c r="J189" s="181"/>
      <c r="K189" s="182"/>
      <c r="L189" s="182"/>
      <c r="M189" s="182"/>
      <c r="N189" s="183"/>
      <c r="O189" s="183"/>
      <c r="P189" s="180"/>
      <c r="Q189" s="184"/>
      <c r="R189" s="180"/>
      <c r="S189" s="182"/>
      <c r="T189" s="182"/>
      <c r="U189" s="180"/>
      <c r="V189" s="185"/>
      <c r="W189" s="186"/>
      <c r="X189" s="186"/>
      <c r="Y189" s="180"/>
      <c r="Z189" s="186"/>
      <c r="AA189" s="186"/>
      <c r="AB189" s="186"/>
      <c r="AC189" s="186"/>
      <c r="AD189" s="186"/>
      <c r="AE189" s="186"/>
      <c r="AF189" s="186"/>
      <c r="AG189" s="186"/>
    </row>
    <row r="190" spans="1:33" s="99" customFormat="1" ht="18.95" customHeight="1" x14ac:dyDescent="0.25">
      <c r="A190" s="179"/>
      <c r="B190" s="180"/>
      <c r="C190" s="180"/>
      <c r="D190" s="180"/>
      <c r="E190" s="180"/>
      <c r="F190" s="180"/>
      <c r="G190" s="180"/>
      <c r="H190" s="180"/>
      <c r="I190" s="180"/>
      <c r="J190" s="181"/>
      <c r="K190" s="182"/>
      <c r="L190" s="182"/>
      <c r="M190" s="182"/>
      <c r="N190" s="183"/>
      <c r="O190" s="183"/>
      <c r="P190" s="180"/>
      <c r="Q190" s="184"/>
      <c r="R190" s="180"/>
      <c r="S190" s="182"/>
      <c r="T190" s="182"/>
      <c r="U190" s="180"/>
      <c r="V190" s="185"/>
      <c r="W190" s="186"/>
      <c r="X190" s="186"/>
      <c r="Y190" s="180"/>
      <c r="Z190" s="186"/>
      <c r="AA190" s="186"/>
      <c r="AB190" s="186"/>
      <c r="AC190" s="186"/>
      <c r="AD190" s="186"/>
      <c r="AE190" s="186"/>
      <c r="AF190" s="186"/>
      <c r="AG190" s="186"/>
    </row>
    <row r="191" spans="1:33" s="99" customFormat="1" ht="18.95" customHeight="1" x14ac:dyDescent="0.25">
      <c r="A191" s="179"/>
      <c r="B191" s="180"/>
      <c r="C191" s="180"/>
      <c r="D191" s="180"/>
      <c r="E191" s="180"/>
      <c r="F191" s="180"/>
      <c r="G191" s="180"/>
      <c r="H191" s="180"/>
      <c r="I191" s="180"/>
      <c r="J191" s="181"/>
      <c r="K191" s="182"/>
      <c r="L191" s="182"/>
      <c r="M191" s="182"/>
      <c r="N191" s="183"/>
      <c r="O191" s="183"/>
      <c r="P191" s="180"/>
      <c r="Q191" s="184"/>
      <c r="R191" s="180"/>
      <c r="S191" s="182"/>
      <c r="T191" s="182"/>
      <c r="U191" s="180"/>
      <c r="V191" s="185"/>
      <c r="W191" s="186"/>
      <c r="X191" s="186"/>
      <c r="Y191" s="180"/>
      <c r="Z191" s="186"/>
      <c r="AA191" s="186"/>
      <c r="AB191" s="186"/>
      <c r="AC191" s="186"/>
      <c r="AD191" s="186"/>
      <c r="AE191" s="186"/>
      <c r="AF191" s="186"/>
      <c r="AG191" s="186"/>
    </row>
    <row r="192" spans="1:33" s="99" customFormat="1" ht="18.95" customHeight="1" x14ac:dyDescent="0.25">
      <c r="A192" s="179"/>
      <c r="B192" s="180"/>
      <c r="C192" s="180"/>
      <c r="D192" s="180"/>
      <c r="E192" s="180"/>
      <c r="F192" s="180"/>
      <c r="G192" s="180"/>
      <c r="H192" s="180"/>
      <c r="I192" s="180"/>
      <c r="J192" s="181"/>
      <c r="K192" s="182"/>
      <c r="L192" s="182"/>
      <c r="M192" s="182"/>
      <c r="N192" s="183"/>
      <c r="O192" s="183"/>
      <c r="P192" s="180"/>
      <c r="Q192" s="184"/>
      <c r="R192" s="180"/>
      <c r="S192" s="182"/>
      <c r="T192" s="182"/>
      <c r="U192" s="180"/>
      <c r="V192" s="185"/>
      <c r="W192" s="186"/>
      <c r="X192" s="186"/>
      <c r="Y192" s="180"/>
      <c r="Z192" s="186"/>
      <c r="AA192" s="186"/>
      <c r="AB192" s="186"/>
      <c r="AC192" s="186"/>
      <c r="AD192" s="186"/>
      <c r="AE192" s="186"/>
      <c r="AF192" s="186"/>
      <c r="AG192" s="186"/>
    </row>
    <row r="193" spans="1:33" s="99" customFormat="1" ht="18.95" customHeight="1" x14ac:dyDescent="0.25">
      <c r="A193" s="179"/>
      <c r="B193" s="180"/>
      <c r="C193" s="180"/>
      <c r="D193" s="180"/>
      <c r="E193" s="180"/>
      <c r="F193" s="180"/>
      <c r="G193" s="180"/>
      <c r="H193" s="180"/>
      <c r="I193" s="180"/>
      <c r="J193" s="181"/>
      <c r="K193" s="182"/>
      <c r="L193" s="182"/>
      <c r="M193" s="182"/>
      <c r="N193" s="183"/>
      <c r="O193" s="183"/>
      <c r="P193" s="180"/>
      <c r="Q193" s="184"/>
      <c r="R193" s="180"/>
      <c r="S193" s="182"/>
      <c r="T193" s="182"/>
      <c r="U193" s="180"/>
      <c r="V193" s="185"/>
      <c r="W193" s="186"/>
      <c r="X193" s="186"/>
      <c r="Y193" s="180"/>
      <c r="Z193" s="186"/>
      <c r="AA193" s="186"/>
      <c r="AB193" s="186"/>
      <c r="AC193" s="186"/>
      <c r="AD193" s="186"/>
      <c r="AE193" s="186"/>
      <c r="AF193" s="186"/>
      <c r="AG193" s="186"/>
    </row>
    <row r="194" spans="1:33" s="99" customFormat="1" ht="18.95" customHeight="1" x14ac:dyDescent="0.25">
      <c r="A194" s="179"/>
      <c r="B194" s="180"/>
      <c r="C194" s="180"/>
      <c r="D194" s="180"/>
      <c r="E194" s="180"/>
      <c r="F194" s="180"/>
      <c r="G194" s="180"/>
      <c r="H194" s="180"/>
      <c r="I194" s="180"/>
      <c r="J194" s="181"/>
      <c r="K194" s="182"/>
      <c r="L194" s="182"/>
      <c r="M194" s="182"/>
      <c r="N194" s="183"/>
      <c r="O194" s="183"/>
      <c r="P194" s="180"/>
      <c r="Q194" s="184"/>
      <c r="R194" s="180"/>
      <c r="S194" s="182"/>
      <c r="T194" s="182"/>
      <c r="U194" s="180"/>
      <c r="V194" s="185"/>
      <c r="W194" s="186"/>
      <c r="X194" s="186"/>
      <c r="Y194" s="180"/>
      <c r="Z194" s="186"/>
      <c r="AA194" s="186"/>
      <c r="AB194" s="186"/>
      <c r="AC194" s="186"/>
      <c r="AD194" s="186"/>
      <c r="AE194" s="186"/>
      <c r="AF194" s="186"/>
      <c r="AG194" s="186"/>
    </row>
    <row r="195" spans="1:33" s="99" customFormat="1" ht="18.95" customHeight="1" x14ac:dyDescent="0.25">
      <c r="A195" s="179"/>
      <c r="B195" s="180"/>
      <c r="C195" s="180"/>
      <c r="D195" s="180"/>
      <c r="E195" s="180"/>
      <c r="F195" s="180"/>
      <c r="G195" s="180"/>
      <c r="H195" s="180"/>
      <c r="I195" s="180"/>
      <c r="J195" s="181"/>
      <c r="K195" s="182"/>
      <c r="L195" s="182"/>
      <c r="M195" s="182"/>
      <c r="N195" s="183"/>
      <c r="O195" s="183"/>
      <c r="P195" s="180"/>
      <c r="Q195" s="184"/>
      <c r="R195" s="180"/>
      <c r="S195" s="182"/>
      <c r="T195" s="182"/>
      <c r="U195" s="180"/>
      <c r="V195" s="185"/>
      <c r="W195" s="186"/>
      <c r="X195" s="186"/>
      <c r="Y195" s="180"/>
      <c r="Z195" s="186"/>
      <c r="AA195" s="186"/>
      <c r="AB195" s="186"/>
      <c r="AC195" s="186"/>
      <c r="AD195" s="186"/>
      <c r="AE195" s="186"/>
      <c r="AF195" s="186"/>
      <c r="AG195" s="186"/>
    </row>
    <row r="196" spans="1:33" s="99" customFormat="1" ht="18.95" customHeight="1" x14ac:dyDescent="0.25">
      <c r="A196" s="179"/>
      <c r="B196" s="180"/>
      <c r="C196" s="180"/>
      <c r="D196" s="180"/>
      <c r="E196" s="180"/>
      <c r="F196" s="180"/>
      <c r="G196" s="180"/>
      <c r="H196" s="180"/>
      <c r="I196" s="180"/>
      <c r="J196" s="181"/>
      <c r="K196" s="182"/>
      <c r="L196" s="182"/>
      <c r="M196" s="182"/>
      <c r="N196" s="183"/>
      <c r="O196" s="183"/>
      <c r="P196" s="180"/>
      <c r="Q196" s="184"/>
      <c r="R196" s="180"/>
      <c r="S196" s="182"/>
      <c r="T196" s="182"/>
      <c r="U196" s="180"/>
      <c r="V196" s="185"/>
      <c r="W196" s="186"/>
      <c r="X196" s="186"/>
      <c r="Y196" s="180"/>
      <c r="Z196" s="186"/>
      <c r="AA196" s="186"/>
      <c r="AB196" s="186"/>
      <c r="AC196" s="186"/>
      <c r="AD196" s="186"/>
      <c r="AE196" s="186"/>
      <c r="AF196" s="186"/>
      <c r="AG196" s="186"/>
    </row>
    <row r="197" spans="1:33" s="99" customFormat="1" ht="18.95" customHeight="1" x14ac:dyDescent="0.25">
      <c r="A197" s="179"/>
      <c r="B197" s="180"/>
      <c r="C197" s="180"/>
      <c r="D197" s="180"/>
      <c r="E197" s="180"/>
      <c r="F197" s="180"/>
      <c r="G197" s="180"/>
      <c r="H197" s="180"/>
      <c r="I197" s="180"/>
      <c r="J197" s="181"/>
      <c r="K197" s="182"/>
      <c r="L197" s="182"/>
      <c r="M197" s="182"/>
      <c r="N197" s="183"/>
      <c r="O197" s="183"/>
      <c r="P197" s="180"/>
      <c r="Q197" s="184"/>
      <c r="R197" s="180"/>
      <c r="S197" s="182"/>
      <c r="T197" s="182"/>
      <c r="U197" s="180"/>
      <c r="V197" s="185"/>
      <c r="W197" s="186"/>
      <c r="X197" s="186"/>
      <c r="Y197" s="180"/>
      <c r="Z197" s="186"/>
      <c r="AA197" s="186"/>
      <c r="AB197" s="186"/>
      <c r="AC197" s="186"/>
      <c r="AD197" s="186"/>
      <c r="AE197" s="186"/>
      <c r="AF197" s="186"/>
      <c r="AG197" s="186"/>
    </row>
    <row r="198" spans="1:33" s="99" customFormat="1" ht="18.95" customHeight="1" x14ac:dyDescent="0.25">
      <c r="A198" s="179"/>
      <c r="B198" s="180"/>
      <c r="C198" s="180"/>
      <c r="D198" s="180"/>
      <c r="E198" s="180"/>
      <c r="F198" s="180"/>
      <c r="G198" s="180"/>
      <c r="H198" s="180"/>
      <c r="I198" s="180"/>
      <c r="J198" s="181"/>
      <c r="K198" s="182"/>
      <c r="L198" s="182"/>
      <c r="M198" s="182"/>
      <c r="N198" s="183"/>
      <c r="O198" s="183"/>
      <c r="P198" s="180"/>
      <c r="Q198" s="184"/>
      <c r="R198" s="180"/>
      <c r="S198" s="182"/>
      <c r="T198" s="182"/>
      <c r="U198" s="180"/>
      <c r="V198" s="185"/>
      <c r="W198" s="186"/>
      <c r="X198" s="186"/>
      <c r="Y198" s="180"/>
      <c r="Z198" s="186"/>
      <c r="AA198" s="186"/>
      <c r="AB198" s="186"/>
      <c r="AC198" s="186"/>
      <c r="AD198" s="186"/>
      <c r="AE198" s="186"/>
      <c r="AF198" s="186"/>
      <c r="AG198" s="186"/>
    </row>
    <row r="199" spans="1:33" s="99" customFormat="1" ht="18.95" customHeight="1" x14ac:dyDescent="0.25">
      <c r="A199" s="179"/>
      <c r="B199" s="180"/>
      <c r="C199" s="180"/>
      <c r="D199" s="180"/>
      <c r="E199" s="180"/>
      <c r="F199" s="180"/>
      <c r="G199" s="180"/>
      <c r="H199" s="180"/>
      <c r="I199" s="180"/>
      <c r="J199" s="181"/>
      <c r="K199" s="182"/>
      <c r="L199" s="182"/>
      <c r="M199" s="182"/>
      <c r="N199" s="183"/>
      <c r="O199" s="183"/>
      <c r="P199" s="180"/>
      <c r="Q199" s="184"/>
      <c r="R199" s="180"/>
      <c r="S199" s="182"/>
      <c r="T199" s="182"/>
      <c r="U199" s="180"/>
      <c r="V199" s="185"/>
      <c r="W199" s="186"/>
      <c r="X199" s="186"/>
      <c r="Y199" s="180"/>
      <c r="Z199" s="186"/>
      <c r="AA199" s="186"/>
      <c r="AB199" s="186"/>
      <c r="AC199" s="186"/>
      <c r="AD199" s="186"/>
      <c r="AE199" s="186"/>
      <c r="AF199" s="186"/>
      <c r="AG199" s="186"/>
    </row>
    <row r="200" spans="1:33" s="99" customFormat="1" ht="18.95" customHeight="1" x14ac:dyDescent="0.25">
      <c r="A200" s="179"/>
      <c r="B200" s="180"/>
      <c r="C200" s="180"/>
      <c r="D200" s="180"/>
      <c r="E200" s="180"/>
      <c r="F200" s="180"/>
      <c r="G200" s="180"/>
      <c r="H200" s="180"/>
      <c r="I200" s="180"/>
      <c r="J200" s="181"/>
      <c r="K200" s="182"/>
      <c r="L200" s="182"/>
      <c r="M200" s="182"/>
      <c r="N200" s="183"/>
      <c r="O200" s="183"/>
      <c r="P200" s="180"/>
      <c r="Q200" s="184"/>
      <c r="R200" s="180"/>
      <c r="S200" s="182"/>
      <c r="T200" s="182"/>
      <c r="U200" s="180"/>
      <c r="V200" s="185"/>
      <c r="W200" s="186"/>
      <c r="X200" s="186"/>
      <c r="Y200" s="180"/>
      <c r="Z200" s="186"/>
      <c r="AA200" s="186"/>
      <c r="AB200" s="186"/>
      <c r="AC200" s="186"/>
      <c r="AD200" s="186"/>
      <c r="AE200" s="186"/>
      <c r="AF200" s="186"/>
      <c r="AG200" s="186"/>
    </row>
    <row r="201" spans="1:33" s="99" customFormat="1" ht="18.95" customHeight="1" x14ac:dyDescent="0.25">
      <c r="A201" s="179"/>
      <c r="B201" s="180"/>
      <c r="C201" s="180"/>
      <c r="D201" s="180"/>
      <c r="E201" s="180"/>
      <c r="F201" s="180"/>
      <c r="G201" s="180"/>
      <c r="H201" s="180"/>
      <c r="I201" s="180"/>
      <c r="J201" s="181"/>
      <c r="K201" s="182"/>
      <c r="L201" s="182"/>
      <c r="M201" s="182"/>
      <c r="N201" s="183"/>
      <c r="O201" s="183"/>
      <c r="P201" s="180"/>
      <c r="Q201" s="184"/>
      <c r="R201" s="180"/>
      <c r="S201" s="182"/>
      <c r="T201" s="182"/>
      <c r="U201" s="180"/>
      <c r="V201" s="185"/>
      <c r="W201" s="186"/>
      <c r="X201" s="186"/>
      <c r="Y201" s="180"/>
      <c r="Z201" s="186"/>
      <c r="AA201" s="186"/>
      <c r="AB201" s="186"/>
      <c r="AC201" s="186"/>
      <c r="AD201" s="186"/>
      <c r="AE201" s="186"/>
      <c r="AF201" s="186"/>
      <c r="AG201" s="186"/>
    </row>
    <row r="202" spans="1:33" s="99" customFormat="1" ht="18.95" customHeight="1" x14ac:dyDescent="0.25">
      <c r="A202" s="179"/>
      <c r="B202" s="180"/>
      <c r="C202" s="180"/>
      <c r="D202" s="180"/>
      <c r="E202" s="180"/>
      <c r="F202" s="180"/>
      <c r="G202" s="180"/>
      <c r="H202" s="180"/>
      <c r="I202" s="180"/>
      <c r="J202" s="181"/>
      <c r="K202" s="182"/>
      <c r="L202" s="182"/>
      <c r="M202" s="182"/>
      <c r="N202" s="183"/>
      <c r="O202" s="183"/>
      <c r="P202" s="180"/>
      <c r="Q202" s="184"/>
      <c r="R202" s="180"/>
      <c r="S202" s="182"/>
      <c r="T202" s="182"/>
      <c r="U202" s="180"/>
      <c r="V202" s="185"/>
      <c r="W202" s="186"/>
      <c r="X202" s="186"/>
      <c r="Y202" s="180"/>
      <c r="Z202" s="186"/>
      <c r="AA202" s="186"/>
      <c r="AB202" s="186"/>
      <c r="AC202" s="186"/>
      <c r="AD202" s="186"/>
      <c r="AE202" s="186"/>
      <c r="AF202" s="186"/>
      <c r="AG202" s="186"/>
    </row>
    <row r="203" spans="1:33" s="99" customFormat="1" ht="18.95" customHeight="1" x14ac:dyDescent="0.25">
      <c r="A203" s="179"/>
      <c r="B203" s="180"/>
      <c r="C203" s="180"/>
      <c r="D203" s="180"/>
      <c r="E203" s="180"/>
      <c r="F203" s="180"/>
      <c r="G203" s="180"/>
      <c r="H203" s="180"/>
      <c r="I203" s="180"/>
      <c r="J203" s="181"/>
      <c r="K203" s="182"/>
      <c r="L203" s="182"/>
      <c r="M203" s="182"/>
      <c r="N203" s="183"/>
      <c r="O203" s="183"/>
      <c r="P203" s="180"/>
      <c r="Q203" s="184"/>
      <c r="R203" s="180"/>
      <c r="S203" s="182"/>
      <c r="T203" s="182"/>
      <c r="U203" s="180"/>
      <c r="V203" s="185"/>
      <c r="W203" s="186"/>
      <c r="X203" s="186"/>
      <c r="Y203" s="180"/>
      <c r="Z203" s="186"/>
      <c r="AA203" s="186"/>
      <c r="AB203" s="186"/>
      <c r="AC203" s="186"/>
      <c r="AD203" s="186"/>
      <c r="AE203" s="186"/>
      <c r="AF203" s="186"/>
      <c r="AG203" s="186"/>
    </row>
    <row r="204" spans="1:33" s="99" customFormat="1" ht="18.95" customHeight="1" x14ac:dyDescent="0.25">
      <c r="A204" s="179"/>
      <c r="B204" s="180"/>
      <c r="C204" s="180"/>
      <c r="D204" s="180"/>
      <c r="E204" s="180"/>
      <c r="F204" s="180"/>
      <c r="G204" s="180"/>
      <c r="H204" s="180"/>
      <c r="I204" s="180"/>
      <c r="J204" s="181"/>
      <c r="K204" s="182"/>
      <c r="L204" s="182"/>
      <c r="M204" s="182"/>
      <c r="N204" s="183"/>
      <c r="O204" s="183"/>
      <c r="P204" s="180"/>
      <c r="Q204" s="184"/>
      <c r="R204" s="180"/>
      <c r="S204" s="182"/>
      <c r="T204" s="182"/>
      <c r="U204" s="180"/>
      <c r="V204" s="185"/>
      <c r="W204" s="186"/>
      <c r="X204" s="186"/>
      <c r="Y204" s="180"/>
      <c r="Z204" s="186"/>
      <c r="AA204" s="186"/>
      <c r="AB204" s="186"/>
      <c r="AC204" s="186"/>
      <c r="AD204" s="186"/>
      <c r="AE204" s="186"/>
      <c r="AF204" s="186"/>
      <c r="AG204" s="186"/>
    </row>
    <row r="205" spans="1:33" s="99" customFormat="1" ht="18.95" customHeight="1" x14ac:dyDescent="0.25">
      <c r="A205" s="179"/>
      <c r="B205" s="180"/>
      <c r="C205" s="180"/>
      <c r="D205" s="180"/>
      <c r="E205" s="180"/>
      <c r="F205" s="180"/>
      <c r="G205" s="180"/>
      <c r="H205" s="180"/>
      <c r="I205" s="180"/>
      <c r="J205" s="181"/>
      <c r="K205" s="182"/>
      <c r="L205" s="182"/>
      <c r="M205" s="182"/>
      <c r="N205" s="183"/>
      <c r="O205" s="183"/>
      <c r="P205" s="180"/>
      <c r="Q205" s="184"/>
      <c r="R205" s="180"/>
      <c r="S205" s="182"/>
      <c r="T205" s="182"/>
      <c r="U205" s="180"/>
      <c r="V205" s="185"/>
      <c r="W205" s="186"/>
      <c r="X205" s="186"/>
      <c r="Y205" s="180"/>
      <c r="Z205" s="186"/>
      <c r="AA205" s="186"/>
      <c r="AB205" s="186"/>
      <c r="AC205" s="186"/>
      <c r="AD205" s="186"/>
      <c r="AE205" s="186"/>
      <c r="AF205" s="186"/>
      <c r="AG205" s="186"/>
    </row>
    <row r="206" spans="1:33" s="99" customFormat="1" ht="18.95" customHeight="1" x14ac:dyDescent="0.25">
      <c r="A206" s="179"/>
      <c r="B206" s="180"/>
      <c r="C206" s="180"/>
      <c r="D206" s="180"/>
      <c r="E206" s="180"/>
      <c r="F206" s="180"/>
      <c r="G206" s="180"/>
      <c r="H206" s="180"/>
      <c r="I206" s="180"/>
      <c r="J206" s="181"/>
      <c r="K206" s="182"/>
      <c r="L206" s="182"/>
      <c r="M206" s="182"/>
      <c r="N206" s="183"/>
      <c r="O206" s="183"/>
      <c r="P206" s="180"/>
      <c r="Q206" s="184"/>
      <c r="R206" s="180"/>
      <c r="S206" s="182"/>
      <c r="T206" s="182"/>
      <c r="U206" s="180"/>
      <c r="V206" s="185"/>
      <c r="W206" s="186"/>
      <c r="X206" s="186"/>
      <c r="Y206" s="180"/>
      <c r="Z206" s="186"/>
      <c r="AA206" s="186"/>
      <c r="AB206" s="186"/>
      <c r="AC206" s="186"/>
      <c r="AD206" s="186"/>
      <c r="AE206" s="186"/>
      <c r="AF206" s="186"/>
      <c r="AG206" s="186"/>
    </row>
    <row r="207" spans="1:33" s="99" customFormat="1" ht="18.95" customHeight="1" x14ac:dyDescent="0.25">
      <c r="A207" s="179"/>
      <c r="B207" s="180"/>
      <c r="C207" s="180"/>
      <c r="D207" s="180"/>
      <c r="E207" s="180"/>
      <c r="F207" s="180"/>
      <c r="G207" s="180"/>
      <c r="H207" s="180"/>
      <c r="I207" s="180"/>
      <c r="J207" s="181"/>
      <c r="K207" s="182"/>
      <c r="L207" s="182"/>
      <c r="M207" s="182"/>
      <c r="N207" s="183"/>
      <c r="O207" s="183"/>
      <c r="P207" s="180"/>
      <c r="Q207" s="184"/>
      <c r="R207" s="180"/>
      <c r="S207" s="182"/>
      <c r="T207" s="182"/>
      <c r="U207" s="180"/>
      <c r="V207" s="185"/>
      <c r="W207" s="186"/>
      <c r="X207" s="186"/>
      <c r="Y207" s="180"/>
      <c r="Z207" s="186"/>
      <c r="AA207" s="186"/>
      <c r="AB207" s="186"/>
      <c r="AC207" s="186"/>
      <c r="AD207" s="186"/>
      <c r="AE207" s="186"/>
      <c r="AF207" s="186"/>
      <c r="AG207" s="186"/>
    </row>
    <row r="208" spans="1:33" s="99" customFormat="1" ht="18.95" customHeight="1" x14ac:dyDescent="0.25">
      <c r="A208" s="179"/>
      <c r="B208" s="180"/>
      <c r="C208" s="180"/>
      <c r="D208" s="180"/>
      <c r="E208" s="180"/>
      <c r="F208" s="180"/>
      <c r="G208" s="180"/>
      <c r="H208" s="180"/>
      <c r="I208" s="180"/>
      <c r="J208" s="181"/>
      <c r="K208" s="182"/>
      <c r="L208" s="182"/>
      <c r="M208" s="182"/>
      <c r="N208" s="183"/>
      <c r="O208" s="183"/>
      <c r="P208" s="180"/>
      <c r="Q208" s="184"/>
      <c r="R208" s="180"/>
      <c r="S208" s="182"/>
      <c r="T208" s="182"/>
      <c r="U208" s="180"/>
      <c r="V208" s="185"/>
      <c r="W208" s="186"/>
      <c r="X208" s="186"/>
      <c r="Y208" s="180"/>
      <c r="Z208" s="186"/>
      <c r="AA208" s="186"/>
      <c r="AB208" s="186"/>
      <c r="AC208" s="186"/>
      <c r="AD208" s="186"/>
      <c r="AE208" s="186"/>
      <c r="AF208" s="186"/>
      <c r="AG208" s="186"/>
    </row>
    <row r="209" spans="1:33" s="99" customFormat="1" ht="18.95" customHeight="1" x14ac:dyDescent="0.25">
      <c r="A209" s="179"/>
      <c r="B209" s="180"/>
      <c r="C209" s="180"/>
      <c r="D209" s="180"/>
      <c r="E209" s="180"/>
      <c r="F209" s="180"/>
      <c r="G209" s="180"/>
      <c r="H209" s="180"/>
      <c r="I209" s="180"/>
      <c r="J209" s="181"/>
      <c r="K209" s="182"/>
      <c r="L209" s="182"/>
      <c r="M209" s="182"/>
      <c r="N209" s="183"/>
      <c r="O209" s="183"/>
      <c r="P209" s="180"/>
      <c r="Q209" s="184"/>
      <c r="R209" s="180"/>
      <c r="S209" s="182"/>
      <c r="T209" s="182"/>
      <c r="U209" s="180"/>
      <c r="V209" s="185"/>
      <c r="W209" s="186"/>
      <c r="X209" s="186"/>
      <c r="Y209" s="180"/>
      <c r="Z209" s="186"/>
      <c r="AA209" s="186"/>
      <c r="AB209" s="186"/>
      <c r="AC209" s="186"/>
      <c r="AD209" s="186"/>
      <c r="AE209" s="186"/>
      <c r="AF209" s="186"/>
      <c r="AG209" s="186"/>
    </row>
    <row r="210" spans="1:33" s="99" customFormat="1" ht="18.95" customHeight="1" x14ac:dyDescent="0.25">
      <c r="A210" s="179"/>
      <c r="B210" s="180"/>
      <c r="C210" s="180"/>
      <c r="D210" s="180"/>
      <c r="E210" s="180"/>
      <c r="F210" s="180"/>
      <c r="G210" s="180"/>
      <c r="H210" s="180"/>
      <c r="I210" s="180"/>
      <c r="J210" s="181"/>
      <c r="K210" s="182"/>
      <c r="L210" s="182"/>
      <c r="M210" s="182"/>
      <c r="N210" s="183"/>
      <c r="O210" s="183"/>
      <c r="P210" s="180"/>
      <c r="Q210" s="184"/>
      <c r="R210" s="180"/>
      <c r="S210" s="182"/>
      <c r="T210" s="182"/>
      <c r="U210" s="180"/>
      <c r="V210" s="185"/>
      <c r="W210" s="186"/>
      <c r="X210" s="186"/>
      <c r="Y210" s="180"/>
      <c r="Z210" s="186"/>
      <c r="AA210" s="186"/>
      <c r="AB210" s="186"/>
      <c r="AC210" s="186"/>
      <c r="AD210" s="186"/>
      <c r="AE210" s="186"/>
      <c r="AF210" s="186"/>
      <c r="AG210" s="186"/>
    </row>
    <row r="211" spans="1:33" s="99" customFormat="1" ht="18.95" customHeight="1" x14ac:dyDescent="0.25">
      <c r="A211" s="179"/>
      <c r="B211" s="180"/>
      <c r="C211" s="180"/>
      <c r="D211" s="180"/>
      <c r="E211" s="180"/>
      <c r="F211" s="180"/>
      <c r="G211" s="180"/>
      <c r="H211" s="180"/>
      <c r="I211" s="180"/>
      <c r="J211" s="181"/>
      <c r="K211" s="182"/>
      <c r="L211" s="182"/>
      <c r="M211" s="182"/>
      <c r="N211" s="183"/>
      <c r="O211" s="183"/>
      <c r="P211" s="180"/>
      <c r="Q211" s="184"/>
      <c r="R211" s="180"/>
      <c r="S211" s="182"/>
      <c r="T211" s="182"/>
      <c r="U211" s="180"/>
      <c r="V211" s="185"/>
      <c r="W211" s="186"/>
      <c r="X211" s="186"/>
      <c r="Y211" s="180"/>
      <c r="Z211" s="186"/>
      <c r="AA211" s="186"/>
      <c r="AB211" s="186"/>
      <c r="AC211" s="186"/>
      <c r="AD211" s="186"/>
      <c r="AE211" s="186"/>
      <c r="AF211" s="186"/>
      <c r="AG211" s="186"/>
    </row>
    <row r="212" spans="1:33" ht="18.95" customHeight="1" x14ac:dyDescent="0.25">
      <c r="A212" s="179"/>
      <c r="B212" s="180"/>
      <c r="C212" s="180"/>
      <c r="D212" s="180"/>
      <c r="E212" s="180"/>
      <c r="F212" s="180"/>
      <c r="G212" s="180"/>
      <c r="H212" s="180"/>
      <c r="I212" s="180"/>
      <c r="J212" s="181"/>
      <c r="K212" s="182"/>
      <c r="L212" s="182"/>
      <c r="M212" s="182"/>
      <c r="N212" s="183"/>
      <c r="O212" s="183"/>
      <c r="P212" s="180"/>
      <c r="Q212" s="184"/>
      <c r="R212" s="180"/>
      <c r="S212" s="182"/>
      <c r="T212" s="182"/>
      <c r="U212" s="180"/>
      <c r="V212" s="185"/>
      <c r="W212" s="186"/>
      <c r="X212" s="186"/>
      <c r="Y212" s="180"/>
      <c r="Z212" s="186"/>
      <c r="AA212" s="186"/>
      <c r="AB212" s="186"/>
      <c r="AC212" s="186"/>
      <c r="AD212" s="186"/>
      <c r="AE212" s="186"/>
      <c r="AF212" s="186"/>
      <c r="AG212" s="186"/>
    </row>
  </sheetData>
  <mergeCells count="38">
    <mergeCell ref="M1:V1"/>
    <mergeCell ref="M2:V2"/>
    <mergeCell ref="M3:V3"/>
    <mergeCell ref="K4:L4"/>
    <mergeCell ref="A9:D10"/>
    <mergeCell ref="V4:Z4"/>
    <mergeCell ref="M5:N5"/>
    <mergeCell ref="Q5:S5"/>
    <mergeCell ref="M6:N6"/>
    <mergeCell ref="K8:R8"/>
    <mergeCell ref="R9:V9"/>
    <mergeCell ref="R10:U10"/>
    <mergeCell ref="W10:X10"/>
    <mergeCell ref="E9:K9"/>
    <mergeCell ref="E10:J10"/>
    <mergeCell ref="L9:Q9"/>
    <mergeCell ref="A11:A13"/>
    <mergeCell ref="B11:B13"/>
    <mergeCell ref="C11:C13"/>
    <mergeCell ref="D11:D13"/>
    <mergeCell ref="AA11:AA12"/>
    <mergeCell ref="J11:J13"/>
    <mergeCell ref="P11:P13"/>
    <mergeCell ref="U11:U13"/>
    <mergeCell ref="Y11:Y13"/>
    <mergeCell ref="E12:G12"/>
    <mergeCell ref="H12:I12"/>
    <mergeCell ref="N12:O12"/>
    <mergeCell ref="R12:S12"/>
    <mergeCell ref="L10:P10"/>
    <mergeCell ref="W9:Z9"/>
    <mergeCell ref="AG11:AG13"/>
    <mergeCell ref="L12:M12"/>
    <mergeCell ref="AB11:AB12"/>
    <mergeCell ref="AC11:AC12"/>
    <mergeCell ref="AD11:AD12"/>
    <mergeCell ref="AE11:AE13"/>
    <mergeCell ref="AF11:AF13"/>
  </mergeCells>
  <printOptions horizontalCentered="1"/>
  <pageMargins left="0.28000000000000003" right="0" top="0.28000000000000003" bottom="0" header="0.31496062992125984" footer="0.31496062992125984"/>
  <pageSetup paperSize="9" orientation="landscape" r:id="rId1"/>
  <ignoredErrors>
    <ignoredError sqref="N12 U14:U16 H12 T12" formulaRange="1"/>
  </ignoredErrors>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[1]datas!#REF!</xm:f>
          </x14:formula1>
          <xm:sqref>Q6:R6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AE269"/>
  <sheetViews>
    <sheetView tabSelected="1" topLeftCell="J26" zoomScale="115" zoomScaleNormal="115" workbookViewId="0">
      <selection activeCell="AC42" sqref="AC42"/>
    </sheetView>
  </sheetViews>
  <sheetFormatPr baseColWidth="10" defaultRowHeight="15" x14ac:dyDescent="0.25"/>
  <cols>
    <col min="1" max="1" width="10.28515625" customWidth="1"/>
    <col min="2" max="2" width="5.5703125" customWidth="1"/>
    <col min="3" max="3" width="7.7109375" customWidth="1"/>
    <col min="4" max="4" width="6.28515625" customWidth="1"/>
    <col min="5" max="5" width="7.28515625" customWidth="1"/>
    <col min="6" max="7" width="6.28515625" customWidth="1"/>
    <col min="8" max="8" width="6.42578125" customWidth="1"/>
    <col min="9" max="9" width="6.28515625" customWidth="1"/>
    <col min="10" max="10" width="6.42578125" customWidth="1"/>
    <col min="11" max="11" width="5.5703125" customWidth="1"/>
    <col min="12" max="12" width="5.7109375" customWidth="1"/>
    <col min="13" max="13" width="5.85546875" customWidth="1"/>
    <col min="14" max="14" width="5.140625" customWidth="1"/>
    <col min="15" max="15" width="5.28515625" customWidth="1"/>
    <col min="16" max="16" width="6.28515625" customWidth="1"/>
    <col min="17" max="17" width="5.140625" customWidth="1"/>
    <col min="18" max="18" width="6" customWidth="1"/>
    <col min="19" max="19" width="5.85546875" customWidth="1"/>
    <col min="20" max="20" width="5.7109375" customWidth="1"/>
    <col min="21" max="21" width="5" customWidth="1"/>
    <col min="22" max="22" width="5.28515625" customWidth="1"/>
    <col min="23" max="23" width="6.5703125" customWidth="1"/>
  </cols>
  <sheetData>
    <row r="1" spans="1:23" ht="15.75" x14ac:dyDescent="0.25">
      <c r="C1" s="13"/>
      <c r="D1" s="14"/>
      <c r="H1" s="14"/>
      <c r="I1" s="14"/>
      <c r="J1" s="105" t="s">
        <v>6</v>
      </c>
      <c r="K1" s="105"/>
      <c r="L1" s="14"/>
    </row>
    <row r="2" spans="1:23" x14ac:dyDescent="0.25">
      <c r="C2" s="13"/>
      <c r="D2" s="14"/>
      <c r="H2" s="14"/>
      <c r="I2" s="14"/>
      <c r="J2" s="106" t="s">
        <v>7</v>
      </c>
      <c r="K2" s="106"/>
      <c r="L2" s="14"/>
    </row>
    <row r="3" spans="1:23" ht="18.75" x14ac:dyDescent="0.25">
      <c r="C3" s="13"/>
      <c r="D3" s="13"/>
      <c r="H3" s="13"/>
      <c r="I3" s="14"/>
      <c r="J3" s="105" t="s">
        <v>65</v>
      </c>
      <c r="K3" s="108"/>
      <c r="L3" s="108"/>
    </row>
    <row r="4" spans="1:23" ht="15.75" x14ac:dyDescent="0.25">
      <c r="C4" s="107" t="s">
        <v>8</v>
      </c>
      <c r="D4" s="267" t="s">
        <v>12</v>
      </c>
      <c r="E4" s="267"/>
      <c r="F4" s="267"/>
      <c r="L4" s="273" t="s">
        <v>9</v>
      </c>
      <c r="M4" s="273"/>
      <c r="N4" s="274" t="s">
        <v>13</v>
      </c>
      <c r="O4" s="274"/>
      <c r="P4" s="274"/>
      <c r="Q4" s="274"/>
    </row>
    <row r="5" spans="1:23" ht="18.75" customHeight="1" x14ac:dyDescent="0.25">
      <c r="A5" s="273" t="s">
        <v>10</v>
      </c>
      <c r="B5" s="273"/>
      <c r="C5" s="273"/>
      <c r="D5" s="273"/>
      <c r="E5" s="273"/>
      <c r="F5" s="272"/>
      <c r="G5" s="272"/>
      <c r="H5" s="272"/>
      <c r="I5" s="272"/>
      <c r="J5" s="272"/>
      <c r="K5" s="272"/>
      <c r="L5" s="272"/>
      <c r="N5" s="40"/>
      <c r="O5" s="273" t="s">
        <v>93</v>
      </c>
      <c r="P5" s="273"/>
      <c r="Q5" s="272" t="s">
        <v>108</v>
      </c>
      <c r="R5" s="272"/>
    </row>
    <row r="6" spans="1:23" ht="18.75" customHeight="1" x14ac:dyDescent="0.25">
      <c r="A6" s="107"/>
      <c r="B6" s="107"/>
      <c r="C6" s="107"/>
      <c r="D6" s="107"/>
      <c r="E6" s="107"/>
      <c r="F6" s="105"/>
      <c r="G6" s="105"/>
      <c r="H6" s="105"/>
      <c r="I6" s="105"/>
      <c r="J6" s="105"/>
      <c r="K6" s="105"/>
      <c r="L6" s="105"/>
      <c r="N6" s="40"/>
      <c r="O6" s="107"/>
      <c r="P6" s="107"/>
      <c r="Q6" s="105"/>
      <c r="R6" s="105"/>
    </row>
    <row r="7" spans="1:23" ht="15.75" x14ac:dyDescent="0.25">
      <c r="A7" s="1"/>
      <c r="B7" s="195"/>
      <c r="C7" s="195"/>
      <c r="D7" s="195"/>
      <c r="E7" s="192"/>
      <c r="F7" s="191"/>
      <c r="G7" s="190"/>
      <c r="H7" s="1"/>
      <c r="I7" s="1"/>
      <c r="J7" s="276" t="s">
        <v>156</v>
      </c>
      <c r="K7" s="276"/>
      <c r="L7" s="276"/>
      <c r="M7" s="276"/>
      <c r="N7" s="1"/>
      <c r="O7" s="1"/>
      <c r="P7" s="39"/>
      <c r="Q7" s="195"/>
      <c r="R7" s="1"/>
      <c r="S7" s="191"/>
      <c r="T7" s="191"/>
      <c r="U7" s="191"/>
      <c r="V7" s="194"/>
      <c r="W7" s="194"/>
    </row>
    <row r="8" spans="1:23" ht="15.75" x14ac:dyDescent="0.25">
      <c r="A8" s="195"/>
      <c r="B8" s="195"/>
      <c r="C8" s="195"/>
      <c r="D8" s="195"/>
      <c r="E8" s="104"/>
      <c r="F8" s="191"/>
      <c r="G8" s="190"/>
      <c r="H8" s="1"/>
      <c r="I8" s="190"/>
      <c r="J8" s="191"/>
      <c r="K8" s="190"/>
      <c r="L8" s="196"/>
      <c r="M8" s="191"/>
      <c r="N8" s="193"/>
      <c r="O8" s="1"/>
      <c r="P8" s="195"/>
      <c r="Q8" s="195"/>
      <c r="R8" s="195"/>
      <c r="S8" s="195"/>
      <c r="T8" s="195"/>
      <c r="U8" s="195"/>
      <c r="V8" s="195"/>
      <c r="W8" s="195"/>
    </row>
    <row r="9" spans="1:23" x14ac:dyDescent="0.25">
      <c r="A9" s="340" t="s">
        <v>157</v>
      </c>
      <c r="B9" s="340"/>
      <c r="C9" s="340"/>
      <c r="D9" s="340"/>
      <c r="E9" s="340"/>
      <c r="F9" s="337" t="s">
        <v>158</v>
      </c>
      <c r="G9" s="338"/>
      <c r="H9" s="338"/>
      <c r="I9" s="338"/>
      <c r="J9" s="338"/>
      <c r="K9" s="339"/>
      <c r="L9" s="337" t="s">
        <v>159</v>
      </c>
      <c r="M9" s="338"/>
      <c r="N9" s="338"/>
      <c r="O9" s="338"/>
      <c r="P9" s="338"/>
      <c r="Q9" s="339"/>
      <c r="R9" s="337" t="s">
        <v>160</v>
      </c>
      <c r="S9" s="338"/>
      <c r="T9" s="338"/>
      <c r="U9" s="338"/>
      <c r="V9" s="338"/>
      <c r="W9" s="339"/>
    </row>
    <row r="10" spans="1:23" x14ac:dyDescent="0.25">
      <c r="A10" s="334" t="s">
        <v>161</v>
      </c>
      <c r="B10" s="335"/>
      <c r="C10" s="335"/>
      <c r="D10" s="335"/>
      <c r="E10" s="336"/>
      <c r="F10" s="337"/>
      <c r="G10" s="338"/>
      <c r="H10" s="338"/>
      <c r="I10" s="338"/>
      <c r="J10" s="338"/>
      <c r="K10" s="339"/>
      <c r="L10" s="337"/>
      <c r="M10" s="338"/>
      <c r="N10" s="338"/>
      <c r="O10" s="338"/>
      <c r="P10" s="338"/>
      <c r="Q10" s="339"/>
      <c r="R10" s="337"/>
      <c r="S10" s="338"/>
      <c r="T10" s="338"/>
      <c r="U10" s="338"/>
      <c r="V10" s="338"/>
      <c r="W10" s="339"/>
    </row>
    <row r="11" spans="1:23" ht="21" customHeight="1" x14ac:dyDescent="0.25">
      <c r="A11" s="334" t="s">
        <v>162</v>
      </c>
      <c r="B11" s="335"/>
      <c r="C11" s="335"/>
      <c r="D11" s="335"/>
      <c r="E11" s="336"/>
      <c r="F11" s="337"/>
      <c r="G11" s="338"/>
      <c r="H11" s="338"/>
      <c r="I11" s="338"/>
      <c r="J11" s="338"/>
      <c r="K11" s="339"/>
      <c r="L11" s="337"/>
      <c r="M11" s="338"/>
      <c r="N11" s="338"/>
      <c r="O11" s="338"/>
      <c r="P11" s="338"/>
      <c r="Q11" s="339"/>
      <c r="R11" s="337"/>
      <c r="S11" s="338"/>
      <c r="T11" s="338"/>
      <c r="U11" s="338"/>
      <c r="V11" s="338"/>
      <c r="W11" s="339"/>
    </row>
    <row r="12" spans="1:23" x14ac:dyDescent="0.25">
      <c r="A12" s="334" t="s">
        <v>163</v>
      </c>
      <c r="B12" s="335"/>
      <c r="C12" s="335"/>
      <c r="D12" s="335"/>
      <c r="E12" s="336"/>
      <c r="F12" s="337"/>
      <c r="G12" s="338"/>
      <c r="H12" s="338"/>
      <c r="I12" s="338"/>
      <c r="J12" s="338"/>
      <c r="K12" s="339"/>
      <c r="L12" s="337"/>
      <c r="M12" s="338"/>
      <c r="N12" s="338"/>
      <c r="O12" s="338"/>
      <c r="P12" s="338"/>
      <c r="Q12" s="339"/>
      <c r="R12" s="337"/>
      <c r="S12" s="338"/>
      <c r="T12" s="338"/>
      <c r="U12" s="338"/>
      <c r="V12" s="338"/>
      <c r="W12" s="339"/>
    </row>
    <row r="13" spans="1:23" x14ac:dyDescent="0.25">
      <c r="A13" s="334" t="s">
        <v>164</v>
      </c>
      <c r="B13" s="335"/>
      <c r="C13" s="335"/>
      <c r="D13" s="335"/>
      <c r="E13" s="336"/>
      <c r="F13" s="337"/>
      <c r="G13" s="338"/>
      <c r="H13" s="338"/>
      <c r="I13" s="338"/>
      <c r="J13" s="338"/>
      <c r="K13" s="339"/>
      <c r="L13" s="337"/>
      <c r="M13" s="338"/>
      <c r="N13" s="338"/>
      <c r="O13" s="338"/>
      <c r="P13" s="338"/>
      <c r="Q13" s="339"/>
      <c r="R13" s="337"/>
      <c r="S13" s="338"/>
      <c r="T13" s="338"/>
      <c r="U13" s="338"/>
      <c r="V13" s="338"/>
      <c r="W13" s="339"/>
    </row>
    <row r="14" spans="1:23" x14ac:dyDescent="0.25">
      <c r="A14" s="334" t="s">
        <v>165</v>
      </c>
      <c r="B14" s="335"/>
      <c r="C14" s="335"/>
      <c r="D14" s="335"/>
      <c r="E14" s="336"/>
      <c r="F14" s="337"/>
      <c r="G14" s="338"/>
      <c r="H14" s="338"/>
      <c r="I14" s="338"/>
      <c r="J14" s="338"/>
      <c r="K14" s="339"/>
      <c r="L14" s="337"/>
      <c r="M14" s="338"/>
      <c r="N14" s="338"/>
      <c r="O14" s="338"/>
      <c r="P14" s="338"/>
      <c r="Q14" s="339"/>
      <c r="R14" s="337"/>
      <c r="S14" s="338"/>
      <c r="T14" s="338"/>
      <c r="U14" s="338"/>
      <c r="V14" s="338"/>
      <c r="W14" s="339"/>
    </row>
    <row r="15" spans="1:23" x14ac:dyDescent="0.25">
      <c r="A15" s="334" t="s">
        <v>166</v>
      </c>
      <c r="B15" s="335"/>
      <c r="C15" s="335"/>
      <c r="D15" s="335"/>
      <c r="E15" s="336"/>
      <c r="F15" s="337"/>
      <c r="G15" s="338"/>
      <c r="H15" s="338"/>
      <c r="I15" s="338"/>
      <c r="J15" s="338"/>
      <c r="K15" s="339"/>
      <c r="L15" s="337"/>
      <c r="M15" s="338"/>
      <c r="N15" s="338"/>
      <c r="O15" s="338"/>
      <c r="P15" s="338"/>
      <c r="Q15" s="339"/>
      <c r="R15" s="337"/>
      <c r="S15" s="338"/>
      <c r="T15" s="338"/>
      <c r="U15" s="338"/>
      <c r="V15" s="338"/>
      <c r="W15" s="339"/>
    </row>
    <row r="16" spans="1:23" x14ac:dyDescent="0.25">
      <c r="A16" s="334" t="s">
        <v>167</v>
      </c>
      <c r="B16" s="335"/>
      <c r="C16" s="335"/>
      <c r="D16" s="335"/>
      <c r="E16" s="336"/>
      <c r="F16" s="337"/>
      <c r="G16" s="338"/>
      <c r="H16" s="338"/>
      <c r="I16" s="338"/>
      <c r="J16" s="338"/>
      <c r="K16" s="339"/>
      <c r="L16" s="337"/>
      <c r="M16" s="338"/>
      <c r="N16" s="338"/>
      <c r="O16" s="338"/>
      <c r="P16" s="338"/>
      <c r="Q16" s="339"/>
      <c r="R16" s="337"/>
      <c r="S16" s="338"/>
      <c r="T16" s="338"/>
      <c r="U16" s="338"/>
      <c r="V16" s="338"/>
      <c r="W16" s="339"/>
    </row>
    <row r="17" spans="1:30" x14ac:dyDescent="0.25">
      <c r="A17" s="334" t="s">
        <v>168</v>
      </c>
      <c r="B17" s="335"/>
      <c r="C17" s="335"/>
      <c r="D17" s="335"/>
      <c r="E17" s="336"/>
      <c r="F17" s="337"/>
      <c r="G17" s="338"/>
      <c r="H17" s="338"/>
      <c r="I17" s="338"/>
      <c r="J17" s="338"/>
      <c r="K17" s="339"/>
      <c r="L17" s="337"/>
      <c r="M17" s="338"/>
      <c r="N17" s="338"/>
      <c r="O17" s="338"/>
      <c r="P17" s="338"/>
      <c r="Q17" s="339"/>
      <c r="R17" s="337"/>
      <c r="S17" s="338"/>
      <c r="T17" s="338"/>
      <c r="U17" s="338"/>
      <c r="V17" s="338"/>
      <c r="W17" s="339"/>
    </row>
    <row r="18" spans="1:30" x14ac:dyDescent="0.25">
      <c r="A18" s="334" t="s">
        <v>169</v>
      </c>
      <c r="B18" s="335"/>
      <c r="C18" s="335"/>
      <c r="D18" s="335"/>
      <c r="E18" s="336"/>
      <c r="F18" s="337"/>
      <c r="G18" s="338"/>
      <c r="H18" s="338"/>
      <c r="I18" s="338"/>
      <c r="J18" s="338"/>
      <c r="K18" s="339"/>
      <c r="L18" s="337"/>
      <c r="M18" s="338"/>
      <c r="N18" s="338"/>
      <c r="O18" s="338"/>
      <c r="P18" s="338"/>
      <c r="Q18" s="339"/>
      <c r="R18" s="337"/>
      <c r="S18" s="338"/>
      <c r="T18" s="338"/>
      <c r="U18" s="338"/>
      <c r="V18" s="338"/>
      <c r="W18" s="339"/>
    </row>
    <row r="19" spans="1:30" ht="27" customHeight="1" x14ac:dyDescent="0.25">
      <c r="A19" s="334" t="s">
        <v>170</v>
      </c>
      <c r="B19" s="335"/>
      <c r="C19" s="335"/>
      <c r="D19" s="335"/>
      <c r="E19" s="336"/>
      <c r="F19" s="337"/>
      <c r="G19" s="338"/>
      <c r="H19" s="338"/>
      <c r="I19" s="338"/>
      <c r="J19" s="338"/>
      <c r="K19" s="339"/>
      <c r="L19" s="337"/>
      <c r="M19" s="338"/>
      <c r="N19" s="338"/>
      <c r="O19" s="338"/>
      <c r="P19" s="338"/>
      <c r="Q19" s="339"/>
      <c r="R19" s="337"/>
      <c r="S19" s="338"/>
      <c r="T19" s="338"/>
      <c r="U19" s="338"/>
      <c r="V19" s="338"/>
      <c r="W19" s="339"/>
    </row>
    <row r="20" spans="1:30" x14ac:dyDescent="0.25">
      <c r="A20" s="334" t="s">
        <v>171</v>
      </c>
      <c r="B20" s="335"/>
      <c r="C20" s="335"/>
      <c r="D20" s="335"/>
      <c r="E20" s="336"/>
      <c r="F20" s="337"/>
      <c r="G20" s="338"/>
      <c r="H20" s="338"/>
      <c r="I20" s="338"/>
      <c r="J20" s="338"/>
      <c r="K20" s="339"/>
      <c r="L20" s="337"/>
      <c r="M20" s="338"/>
      <c r="N20" s="338"/>
      <c r="O20" s="338"/>
      <c r="P20" s="338"/>
      <c r="Q20" s="339"/>
      <c r="R20" s="337"/>
      <c r="S20" s="338"/>
      <c r="T20" s="338"/>
      <c r="U20" s="338"/>
      <c r="V20" s="338"/>
      <c r="W20" s="339"/>
    </row>
    <row r="21" spans="1:30" x14ac:dyDescent="0.25">
      <c r="A21" s="334" t="s">
        <v>172</v>
      </c>
      <c r="B21" s="335"/>
      <c r="C21" s="335"/>
      <c r="D21" s="335"/>
      <c r="E21" s="336"/>
      <c r="F21" s="337"/>
      <c r="G21" s="338"/>
      <c r="H21" s="338"/>
      <c r="I21" s="338"/>
      <c r="J21" s="338"/>
      <c r="K21" s="339"/>
      <c r="L21" s="337"/>
      <c r="M21" s="338"/>
      <c r="N21" s="338"/>
      <c r="O21" s="338"/>
      <c r="P21" s="338"/>
      <c r="Q21" s="339"/>
      <c r="R21" s="337"/>
      <c r="S21" s="338"/>
      <c r="T21" s="338"/>
      <c r="U21" s="338"/>
      <c r="V21" s="338"/>
      <c r="W21" s="339"/>
    </row>
    <row r="22" spans="1:30" x14ac:dyDescent="0.25">
      <c r="A22" s="334" t="s">
        <v>92</v>
      </c>
      <c r="B22" s="335"/>
      <c r="C22" s="335"/>
      <c r="D22" s="335"/>
      <c r="E22" s="336"/>
      <c r="F22" s="337"/>
      <c r="G22" s="338"/>
      <c r="H22" s="338"/>
      <c r="I22" s="338"/>
      <c r="J22" s="338"/>
      <c r="K22" s="339"/>
      <c r="L22" s="337"/>
      <c r="M22" s="338"/>
      <c r="N22" s="338"/>
      <c r="O22" s="338"/>
      <c r="P22" s="338"/>
      <c r="Q22" s="339"/>
      <c r="R22" s="337"/>
      <c r="S22" s="338"/>
      <c r="T22" s="338"/>
      <c r="U22" s="338"/>
      <c r="V22" s="338"/>
      <c r="W22" s="339"/>
    </row>
    <row r="23" spans="1:30" x14ac:dyDescent="0.25">
      <c r="A23" s="197" t="s">
        <v>173</v>
      </c>
      <c r="B23" s="198"/>
      <c r="C23" s="198"/>
      <c r="D23" s="198"/>
      <c r="E23" s="198"/>
      <c r="F23" s="198"/>
      <c r="G23" s="198"/>
      <c r="H23" s="198"/>
      <c r="I23" s="198"/>
      <c r="J23" s="198"/>
      <c r="K23" s="198"/>
      <c r="L23" s="341"/>
      <c r="M23" s="341"/>
      <c r="N23" s="341"/>
      <c r="O23" s="341"/>
      <c r="P23" s="341"/>
      <c r="Q23" s="198"/>
      <c r="R23" s="198"/>
      <c r="S23" s="198"/>
      <c r="T23" s="198"/>
      <c r="U23" s="198"/>
      <c r="V23" s="198"/>
      <c r="W23" s="198"/>
    </row>
    <row r="24" spans="1:30" ht="15.75" x14ac:dyDescent="0.25">
      <c r="A24" s="199"/>
      <c r="B24" s="200"/>
      <c r="C24" s="200"/>
      <c r="D24" s="200"/>
      <c r="E24" s="200"/>
      <c r="F24" s="200"/>
      <c r="G24" s="200"/>
      <c r="H24" s="200"/>
      <c r="I24" s="200"/>
      <c r="J24" s="200"/>
      <c r="K24" s="200"/>
      <c r="L24" s="201"/>
      <c r="M24" s="201"/>
      <c r="N24" s="201"/>
      <c r="O24" s="201"/>
      <c r="P24" s="201"/>
      <c r="Q24" s="200"/>
      <c r="R24" s="200"/>
      <c r="S24" s="200"/>
      <c r="T24" s="200"/>
      <c r="U24" s="200"/>
      <c r="V24" s="200"/>
      <c r="W24" s="200"/>
    </row>
    <row r="25" spans="1:30" ht="15.75" x14ac:dyDescent="0.25">
      <c r="A25" s="199"/>
      <c r="B25" s="200"/>
      <c r="C25" s="200"/>
      <c r="D25" s="200"/>
      <c r="E25" s="200"/>
      <c r="F25" s="200"/>
      <c r="G25" s="200"/>
      <c r="H25" s="200"/>
      <c r="I25" s="200"/>
      <c r="J25" s="200"/>
      <c r="K25" s="200"/>
      <c r="L25" s="201"/>
      <c r="M25" s="201"/>
      <c r="N25" s="201"/>
      <c r="O25" s="201"/>
      <c r="P25" s="201"/>
      <c r="Q25" s="200"/>
      <c r="R25" s="200"/>
      <c r="S25" s="200"/>
      <c r="T25" s="200"/>
      <c r="U25" s="200"/>
      <c r="V25" s="200"/>
      <c r="W25" s="200"/>
    </row>
    <row r="26" spans="1:30" ht="33" customHeight="1" x14ac:dyDescent="0.25">
      <c r="A26" s="199"/>
      <c r="B26" s="200"/>
      <c r="C26" s="200"/>
      <c r="D26" s="200"/>
      <c r="E26" s="200"/>
      <c r="F26" s="200"/>
      <c r="G26" s="200"/>
      <c r="H26" s="200"/>
      <c r="I26" s="200"/>
      <c r="J26" s="200"/>
      <c r="K26" s="200"/>
      <c r="L26" s="201"/>
      <c r="M26" s="201"/>
      <c r="N26" s="201"/>
      <c r="O26" s="201"/>
      <c r="P26" s="201"/>
      <c r="Q26" s="200"/>
      <c r="R26" s="200"/>
      <c r="S26" s="200"/>
      <c r="T26" s="200"/>
      <c r="U26" s="200"/>
      <c r="V26" s="200"/>
      <c r="W26" s="200"/>
    </row>
    <row r="27" spans="1:30" ht="15.75" x14ac:dyDescent="0.25">
      <c r="A27" s="199"/>
      <c r="B27" s="200"/>
      <c r="C27" s="200"/>
      <c r="D27" s="200"/>
      <c r="E27" s="200"/>
      <c r="F27" s="200"/>
      <c r="G27" s="200"/>
      <c r="H27" s="200"/>
      <c r="I27" s="200"/>
      <c r="J27" s="200"/>
      <c r="K27" s="200"/>
      <c r="L27" s="201"/>
      <c r="M27" s="201"/>
      <c r="N27" s="201"/>
      <c r="O27" s="201"/>
      <c r="P27" s="201"/>
      <c r="Q27" s="200"/>
      <c r="R27" s="200"/>
      <c r="S27" s="200"/>
      <c r="T27" s="200"/>
      <c r="U27" s="200"/>
      <c r="V27" s="200"/>
      <c r="W27" s="200"/>
    </row>
    <row r="28" spans="1:30" ht="15.75" x14ac:dyDescent="0.25">
      <c r="A28" s="199" t="s">
        <v>174</v>
      </c>
      <c r="B28" s="200"/>
      <c r="C28" s="200"/>
      <c r="D28" s="200"/>
      <c r="E28" s="200"/>
      <c r="F28" s="200"/>
      <c r="G28" s="200"/>
      <c r="H28" s="200"/>
      <c r="I28" s="200"/>
      <c r="J28" s="200"/>
      <c r="K28" s="200"/>
      <c r="L28" s="200"/>
      <c r="M28" s="200"/>
      <c r="N28" s="200"/>
      <c r="O28" s="200"/>
      <c r="P28" s="200"/>
      <c r="Q28" s="200"/>
      <c r="R28" s="200"/>
      <c r="S28" s="200"/>
      <c r="T28" s="200"/>
      <c r="U28" s="200"/>
      <c r="V28" s="200"/>
      <c r="W28" s="200"/>
    </row>
    <row r="29" spans="1:30" ht="15.75" x14ac:dyDescent="0.25">
      <c r="A29" s="202" t="s">
        <v>175</v>
      </c>
      <c r="B29" s="203" t="s">
        <v>175</v>
      </c>
      <c r="C29" s="278" t="s">
        <v>176</v>
      </c>
      <c r="D29" s="278"/>
      <c r="E29" s="278"/>
      <c r="F29" s="278"/>
      <c r="G29" s="278"/>
      <c r="H29" s="278"/>
      <c r="I29" s="278"/>
      <c r="J29" s="278" t="s">
        <v>177</v>
      </c>
      <c r="K29" s="278"/>
      <c r="L29" s="278"/>
      <c r="M29" s="278"/>
      <c r="N29" s="278"/>
      <c r="O29" s="278" t="s">
        <v>176</v>
      </c>
      <c r="P29" s="278"/>
      <c r="Q29" s="278"/>
      <c r="R29" s="278"/>
      <c r="S29" s="278"/>
      <c r="T29" s="278" t="s">
        <v>177</v>
      </c>
      <c r="U29" s="278"/>
      <c r="V29" s="278"/>
      <c r="W29" s="278"/>
    </row>
    <row r="30" spans="1:30" ht="15.75" x14ac:dyDescent="0.25">
      <c r="A30" s="202" t="s">
        <v>175</v>
      </c>
      <c r="B30" s="202"/>
      <c r="C30" s="278" t="s">
        <v>178</v>
      </c>
      <c r="D30" s="278"/>
      <c r="E30" s="278"/>
      <c r="F30" s="278"/>
      <c r="G30" s="278"/>
      <c r="H30" s="278"/>
      <c r="I30" s="278"/>
      <c r="J30" s="278" t="s">
        <v>179</v>
      </c>
      <c r="K30" s="278"/>
      <c r="L30" s="278"/>
      <c r="M30" s="278"/>
      <c r="N30" s="278"/>
      <c r="O30" s="278" t="s">
        <v>180</v>
      </c>
      <c r="P30" s="278"/>
      <c r="Q30" s="278"/>
      <c r="R30" s="278"/>
      <c r="S30" s="278"/>
      <c r="T30" s="278"/>
      <c r="U30" s="278"/>
      <c r="V30" s="278"/>
      <c r="W30" s="278"/>
    </row>
    <row r="31" spans="1:30" ht="15" customHeight="1" x14ac:dyDescent="0.25">
      <c r="A31" s="332" t="s">
        <v>175</v>
      </c>
      <c r="B31" s="333" t="s">
        <v>181</v>
      </c>
      <c r="C31" s="278" t="s">
        <v>182</v>
      </c>
      <c r="D31" s="278" t="s">
        <v>183</v>
      </c>
      <c r="E31" s="281" t="s">
        <v>184</v>
      </c>
      <c r="F31" s="278" t="s">
        <v>185</v>
      </c>
      <c r="G31" s="278" t="s">
        <v>186</v>
      </c>
      <c r="H31" s="278" t="s">
        <v>187</v>
      </c>
      <c r="I31" s="278" t="s">
        <v>188</v>
      </c>
      <c r="J31" s="278" t="s">
        <v>189</v>
      </c>
      <c r="K31" s="278" t="s">
        <v>190</v>
      </c>
      <c r="L31" s="278" t="s">
        <v>191</v>
      </c>
      <c r="M31" s="278" t="s">
        <v>192</v>
      </c>
      <c r="N31" s="278" t="s">
        <v>193</v>
      </c>
      <c r="O31" s="278" t="s">
        <v>194</v>
      </c>
      <c r="P31" s="278" t="s">
        <v>195</v>
      </c>
      <c r="Q31" s="278" t="s">
        <v>196</v>
      </c>
      <c r="R31" s="278" t="s">
        <v>197</v>
      </c>
      <c r="S31" s="278" t="s">
        <v>193</v>
      </c>
      <c r="T31" s="278" t="s">
        <v>198</v>
      </c>
      <c r="U31" s="278" t="s">
        <v>190</v>
      </c>
      <c r="V31" s="278" t="s">
        <v>191</v>
      </c>
      <c r="W31" s="278" t="s">
        <v>193</v>
      </c>
      <c r="Z31" s="435" t="s">
        <v>250</v>
      </c>
      <c r="AA31" s="435"/>
      <c r="AB31" s="435"/>
      <c r="AC31" s="435"/>
      <c r="AD31" s="435"/>
    </row>
    <row r="32" spans="1:30" x14ac:dyDescent="0.25">
      <c r="A32" s="332"/>
      <c r="B32" s="333"/>
      <c r="C32" s="278"/>
      <c r="D32" s="278"/>
      <c r="E32" s="283"/>
      <c r="F32" s="278"/>
      <c r="G32" s="278"/>
      <c r="H32" s="278"/>
      <c r="I32" s="278"/>
      <c r="J32" s="278"/>
      <c r="K32" s="278"/>
      <c r="L32" s="278"/>
      <c r="M32" s="278"/>
      <c r="N32" s="278"/>
      <c r="O32" s="278"/>
      <c r="P32" s="278"/>
      <c r="Q32" s="278"/>
      <c r="R32" s="278"/>
      <c r="S32" s="278"/>
      <c r="T32" s="278"/>
      <c r="U32" s="278"/>
      <c r="V32" s="278"/>
      <c r="W32" s="278"/>
      <c r="Z32" s="435"/>
      <c r="AA32" s="435"/>
      <c r="AB32" s="435"/>
      <c r="AC32" s="435"/>
      <c r="AD32" s="435"/>
    </row>
    <row r="33" spans="1:31" ht="15.75" x14ac:dyDescent="0.25">
      <c r="A33" s="202" t="s">
        <v>161</v>
      </c>
      <c r="B33" s="333"/>
      <c r="C33" s="432">
        <f>COUNTIFS('Relevé de Notes 1er Trimestre'!E14:E18,"E13/2")</f>
        <v>0</v>
      </c>
      <c r="D33" s="204"/>
      <c r="E33" s="205"/>
      <c r="F33" s="204"/>
      <c r="G33" s="204"/>
      <c r="H33" s="204"/>
      <c r="I33" s="204"/>
      <c r="J33" s="204"/>
      <c r="K33" s="204"/>
      <c r="L33" s="204"/>
      <c r="M33" s="204"/>
      <c r="N33" s="204"/>
      <c r="O33" s="204"/>
      <c r="P33" s="204"/>
      <c r="Q33" s="204"/>
      <c r="R33" s="204"/>
      <c r="S33" s="204"/>
      <c r="T33" s="204"/>
      <c r="U33" s="204"/>
      <c r="V33" s="204"/>
      <c r="W33" s="204"/>
      <c r="Z33" s="435"/>
      <c r="AA33" s="435"/>
      <c r="AB33" s="435"/>
      <c r="AC33" s="435"/>
      <c r="AD33" s="435"/>
    </row>
    <row r="34" spans="1:31" ht="20.25" customHeight="1" x14ac:dyDescent="0.25">
      <c r="A34" s="206" t="s">
        <v>162</v>
      </c>
      <c r="B34" s="333"/>
      <c r="C34" s="207"/>
      <c r="D34" s="207"/>
      <c r="E34" s="204"/>
      <c r="F34" s="204"/>
      <c r="G34" s="204"/>
      <c r="H34" s="204"/>
      <c r="I34" s="204"/>
      <c r="J34" s="204"/>
      <c r="K34" s="204"/>
      <c r="L34" s="204"/>
      <c r="M34" s="204"/>
      <c r="N34" s="204"/>
      <c r="O34" s="204"/>
      <c r="P34" s="204"/>
      <c r="Q34" s="204"/>
      <c r="R34" s="204"/>
      <c r="S34" s="204"/>
      <c r="T34" s="204"/>
      <c r="U34" s="204"/>
      <c r="V34" s="204"/>
      <c r="W34" s="204"/>
      <c r="Z34" s="435"/>
      <c r="AA34" s="435"/>
      <c r="AB34" s="435"/>
      <c r="AC34" s="435"/>
      <c r="AD34" s="435"/>
    </row>
    <row r="35" spans="1:31" ht="15.75" x14ac:dyDescent="0.25">
      <c r="A35" s="206" t="s">
        <v>163</v>
      </c>
      <c r="B35" s="333"/>
      <c r="C35" s="207"/>
      <c r="D35" s="207"/>
      <c r="E35" s="204"/>
      <c r="F35" s="204"/>
      <c r="G35" s="204"/>
      <c r="H35" s="204"/>
      <c r="I35" s="204"/>
      <c r="J35" s="204"/>
      <c r="K35" s="204"/>
      <c r="L35" s="204"/>
      <c r="M35" s="204"/>
      <c r="N35" s="204"/>
      <c r="O35" s="204"/>
      <c r="P35" s="204"/>
      <c r="Q35" s="204"/>
      <c r="R35" s="204"/>
      <c r="S35" s="204"/>
      <c r="T35" s="204"/>
      <c r="U35" s="204"/>
      <c r="V35" s="204"/>
      <c r="W35" s="204"/>
      <c r="Z35" s="435"/>
      <c r="AA35" s="435"/>
      <c r="AB35" s="435"/>
      <c r="AC35" s="435"/>
      <c r="AD35" s="435"/>
    </row>
    <row r="36" spans="1:31" ht="15.75" x14ac:dyDescent="0.25">
      <c r="A36" s="206" t="s">
        <v>164</v>
      </c>
      <c r="B36" s="333"/>
      <c r="C36" s="204"/>
      <c r="D36" s="204"/>
      <c r="E36" s="204"/>
      <c r="F36" s="204"/>
      <c r="G36" s="204"/>
      <c r="H36" s="204"/>
      <c r="I36" s="204"/>
      <c r="J36" s="204"/>
      <c r="K36" s="204"/>
      <c r="L36" s="204"/>
      <c r="M36" s="204"/>
      <c r="N36" s="204"/>
      <c r="O36" s="204"/>
      <c r="P36" s="204"/>
      <c r="Q36" s="204"/>
      <c r="R36" s="204"/>
      <c r="S36" s="204"/>
      <c r="T36" s="204"/>
      <c r="U36" s="204"/>
      <c r="V36" s="204"/>
      <c r="W36" s="204"/>
      <c r="Z36" s="435"/>
      <c r="AA36" s="435"/>
      <c r="AB36" s="435"/>
      <c r="AC36" s="435"/>
      <c r="AD36" s="435"/>
    </row>
    <row r="37" spans="1:31" ht="15.75" x14ac:dyDescent="0.25">
      <c r="A37" s="206" t="s">
        <v>165</v>
      </c>
      <c r="B37" s="333"/>
      <c r="C37" s="204"/>
      <c r="D37" s="204"/>
      <c r="E37" s="204"/>
      <c r="F37" s="204"/>
      <c r="G37" s="204"/>
      <c r="H37" s="204"/>
      <c r="I37" s="204"/>
      <c r="J37" s="204"/>
      <c r="K37" s="204"/>
      <c r="L37" s="204"/>
      <c r="M37" s="204"/>
      <c r="N37" s="204"/>
      <c r="O37" s="204"/>
      <c r="P37" s="204"/>
      <c r="Q37" s="204"/>
      <c r="R37" s="204"/>
      <c r="S37" s="204"/>
      <c r="T37" s="204"/>
      <c r="U37" s="204"/>
      <c r="V37" s="204"/>
      <c r="W37" s="204"/>
      <c r="Z37" s="435"/>
      <c r="AA37" s="435"/>
      <c r="AB37" s="435"/>
      <c r="AC37" s="435"/>
      <c r="AD37" s="435"/>
    </row>
    <row r="38" spans="1:31" ht="15.75" x14ac:dyDescent="0.25">
      <c r="A38" s="206" t="s">
        <v>166</v>
      </c>
      <c r="B38" s="333"/>
      <c r="C38" s="204"/>
      <c r="D38" s="204"/>
      <c r="E38" s="204"/>
      <c r="F38" s="204"/>
      <c r="G38" s="204"/>
      <c r="H38" s="204"/>
      <c r="I38" s="204"/>
      <c r="J38" s="204"/>
      <c r="K38" s="204"/>
      <c r="L38" s="204"/>
      <c r="M38" s="204"/>
      <c r="N38" s="204"/>
      <c r="O38" s="204"/>
      <c r="P38" s="204"/>
      <c r="Q38" s="204"/>
      <c r="R38" s="204"/>
      <c r="S38" s="204"/>
      <c r="T38" s="204"/>
      <c r="U38" s="204"/>
      <c r="V38" s="204"/>
      <c r="W38" s="204"/>
      <c r="Z38" s="433"/>
      <c r="AA38" s="433"/>
      <c r="AB38" s="433"/>
      <c r="AC38" s="433"/>
      <c r="AD38" s="433"/>
    </row>
    <row r="39" spans="1:31" ht="15.75" x14ac:dyDescent="0.25">
      <c r="A39" s="206" t="s">
        <v>199</v>
      </c>
      <c r="B39" s="333"/>
      <c r="C39" s="204"/>
      <c r="D39" s="204"/>
      <c r="E39" s="204"/>
      <c r="F39" s="204"/>
      <c r="G39" s="204"/>
      <c r="H39" s="204"/>
      <c r="I39" s="204"/>
      <c r="J39" s="204"/>
      <c r="K39" s="204"/>
      <c r="L39" s="204"/>
      <c r="M39" s="204"/>
      <c r="N39" s="204"/>
      <c r="O39" s="204"/>
      <c r="P39" s="204"/>
      <c r="Q39" s="204"/>
      <c r="R39" s="204"/>
      <c r="S39" s="204"/>
      <c r="T39" s="204"/>
      <c r="U39" s="204"/>
      <c r="V39" s="204"/>
      <c r="W39" s="204"/>
      <c r="Z39" t="s">
        <v>251</v>
      </c>
    </row>
    <row r="40" spans="1:31" ht="15.75" x14ac:dyDescent="0.25">
      <c r="A40" s="206" t="s">
        <v>168</v>
      </c>
      <c r="B40" s="333"/>
      <c r="C40" s="204"/>
      <c r="D40" s="204"/>
      <c r="E40" s="204"/>
      <c r="F40" s="204"/>
      <c r="G40" s="204"/>
      <c r="H40" s="204"/>
      <c r="I40" s="204"/>
      <c r="J40" s="204"/>
      <c r="K40" s="204"/>
      <c r="L40" s="204"/>
      <c r="M40" s="204"/>
      <c r="N40" s="204"/>
      <c r="O40" s="204"/>
      <c r="P40" s="204"/>
      <c r="Q40" s="204"/>
      <c r="R40" s="204"/>
      <c r="S40" s="204"/>
      <c r="T40" s="204"/>
      <c r="U40" s="204"/>
      <c r="V40" s="204"/>
      <c r="W40" s="204"/>
    </row>
    <row r="41" spans="1:31" ht="15.75" x14ac:dyDescent="0.25">
      <c r="A41" s="208" t="s">
        <v>169</v>
      </c>
      <c r="B41" s="333"/>
      <c r="C41" s="204"/>
      <c r="D41" s="204"/>
      <c r="E41" s="204"/>
      <c r="F41" s="204"/>
      <c r="G41" s="204"/>
      <c r="H41" s="204"/>
      <c r="I41" s="204"/>
      <c r="J41" s="204"/>
      <c r="K41" s="204"/>
      <c r="L41" s="204"/>
      <c r="M41" s="204"/>
      <c r="N41" s="204"/>
      <c r="O41" s="204"/>
      <c r="P41" s="204"/>
      <c r="Q41" s="204"/>
      <c r="R41" s="204"/>
      <c r="S41" s="204"/>
      <c r="T41" s="204"/>
      <c r="U41" s="204"/>
      <c r="V41" s="204"/>
      <c r="W41" s="204"/>
      <c r="Z41" s="434" t="s">
        <v>249</v>
      </c>
      <c r="AA41" s="434"/>
      <c r="AB41" s="434"/>
      <c r="AC41" s="434"/>
      <c r="AD41" s="434"/>
      <c r="AE41" s="434"/>
    </row>
    <row r="42" spans="1:31" ht="33" customHeight="1" x14ac:dyDescent="0.25">
      <c r="A42" s="208" t="s">
        <v>171</v>
      </c>
      <c r="B42" s="333"/>
      <c r="C42" s="204"/>
      <c r="D42" s="204"/>
      <c r="E42" s="204"/>
      <c r="F42" s="204"/>
      <c r="G42" s="204"/>
      <c r="H42" s="204"/>
      <c r="I42" s="204"/>
      <c r="J42" s="204"/>
      <c r="K42" s="204"/>
      <c r="L42" s="204"/>
      <c r="M42" s="204"/>
      <c r="N42" s="204"/>
      <c r="O42" s="204"/>
      <c r="P42" s="204"/>
      <c r="Q42" s="204"/>
      <c r="R42" s="204"/>
      <c r="S42" s="204"/>
      <c r="T42" s="204"/>
      <c r="U42" s="204"/>
      <c r="V42" s="204"/>
      <c r="W42" s="204"/>
    </row>
    <row r="43" spans="1:31" ht="15.75" x14ac:dyDescent="0.25">
      <c r="A43" s="208" t="s">
        <v>172</v>
      </c>
      <c r="B43" s="333"/>
      <c r="C43" s="204"/>
      <c r="D43" s="204"/>
      <c r="E43" s="204"/>
      <c r="F43" s="204"/>
      <c r="G43" s="204"/>
      <c r="H43" s="204"/>
      <c r="I43" s="204"/>
      <c r="J43" s="204"/>
      <c r="K43" s="204"/>
      <c r="L43" s="204"/>
      <c r="M43" s="204"/>
      <c r="N43" s="204"/>
      <c r="O43" s="204"/>
      <c r="P43" s="204"/>
      <c r="Q43" s="204"/>
      <c r="R43" s="204"/>
      <c r="S43" s="204"/>
      <c r="T43" s="204"/>
      <c r="U43" s="204"/>
      <c r="V43" s="204"/>
      <c r="W43" s="204"/>
    </row>
    <row r="44" spans="1:31" ht="15.75" x14ac:dyDescent="0.25">
      <c r="A44" s="199" t="s">
        <v>200</v>
      </c>
      <c r="B44" s="200"/>
      <c r="C44" s="200"/>
      <c r="D44" s="200"/>
      <c r="E44" s="200"/>
      <c r="F44" s="200"/>
      <c r="G44" s="200"/>
      <c r="H44" s="200"/>
      <c r="I44" s="200"/>
      <c r="J44" s="200"/>
      <c r="K44" s="200"/>
      <c r="L44" s="200"/>
      <c r="M44" s="200"/>
      <c r="N44" s="200"/>
      <c r="O44" s="200"/>
      <c r="P44" s="200"/>
      <c r="Q44" s="200"/>
      <c r="R44" s="200"/>
      <c r="S44" s="200"/>
      <c r="T44" s="200"/>
      <c r="U44" s="200"/>
      <c r="V44" s="200"/>
      <c r="W44" s="200"/>
    </row>
    <row r="45" spans="1:31" ht="15.75" x14ac:dyDescent="0.25">
      <c r="A45" s="199"/>
      <c r="B45" s="200"/>
      <c r="C45" s="200"/>
      <c r="D45" s="200"/>
      <c r="E45" s="200"/>
      <c r="F45" s="200"/>
      <c r="G45" s="200"/>
      <c r="H45" s="200"/>
      <c r="I45" s="200"/>
      <c r="J45" s="200"/>
      <c r="K45" s="200"/>
      <c r="L45" s="200"/>
      <c r="M45" s="200"/>
      <c r="N45" s="200"/>
      <c r="O45" s="200"/>
      <c r="P45" s="200"/>
      <c r="Q45" s="200"/>
      <c r="R45" s="200"/>
      <c r="S45" s="200"/>
      <c r="T45" s="200"/>
      <c r="U45" s="200"/>
      <c r="V45" s="200"/>
      <c r="W45" s="200"/>
    </row>
    <row r="46" spans="1:31" ht="15.75" x14ac:dyDescent="0.25">
      <c r="A46" s="199"/>
      <c r="B46" s="200"/>
      <c r="C46" s="200"/>
      <c r="D46" s="200"/>
      <c r="E46" s="200"/>
      <c r="F46" s="200"/>
      <c r="G46" s="200"/>
      <c r="H46" s="200"/>
      <c r="I46" s="200"/>
      <c r="J46" s="200"/>
      <c r="K46" s="200"/>
      <c r="L46" s="200"/>
      <c r="M46" s="200"/>
      <c r="N46" s="200"/>
      <c r="O46" s="200"/>
      <c r="P46" s="200"/>
      <c r="Q46" s="200"/>
      <c r="R46" s="200"/>
      <c r="S46" s="200"/>
      <c r="T46" s="200"/>
      <c r="U46" s="200"/>
      <c r="V46" s="200"/>
      <c r="W46" s="200"/>
    </row>
    <row r="47" spans="1:31" ht="15.75" x14ac:dyDescent="0.25">
      <c r="A47" s="199"/>
      <c r="B47" s="200"/>
      <c r="C47" s="200"/>
      <c r="D47" s="200"/>
      <c r="E47" s="200"/>
      <c r="F47" s="200"/>
      <c r="G47" s="200"/>
      <c r="H47" s="200"/>
      <c r="I47" s="200"/>
      <c r="J47" s="200"/>
      <c r="K47" s="200"/>
      <c r="L47" s="200"/>
      <c r="M47" s="200"/>
      <c r="N47" s="200"/>
      <c r="O47" s="200"/>
      <c r="P47" s="200"/>
      <c r="Q47" s="200"/>
      <c r="R47" s="200"/>
      <c r="S47" s="200"/>
      <c r="T47" s="200"/>
      <c r="U47" s="200"/>
      <c r="V47" s="200"/>
      <c r="W47" s="200"/>
    </row>
    <row r="48" spans="1:31" ht="15.75" x14ac:dyDescent="0.25">
      <c r="A48" s="209"/>
      <c r="B48" s="195"/>
      <c r="C48" s="195"/>
      <c r="D48" s="195"/>
      <c r="E48" s="195"/>
      <c r="F48" s="195"/>
      <c r="G48" s="195"/>
      <c r="H48" s="195"/>
      <c r="I48" s="195"/>
      <c r="J48" s="195"/>
      <c r="K48" s="195"/>
      <c r="L48" s="195"/>
      <c r="M48" s="195"/>
      <c r="N48" s="195"/>
      <c r="O48" s="195"/>
      <c r="P48" s="195"/>
      <c r="Q48" s="195"/>
      <c r="R48" s="195"/>
      <c r="S48" s="195"/>
      <c r="T48" s="195"/>
      <c r="U48" s="195"/>
      <c r="V48" s="195"/>
      <c r="W48" s="195"/>
    </row>
    <row r="49" spans="1:23" ht="15.75" x14ac:dyDescent="0.25">
      <c r="A49" s="209"/>
      <c r="B49" s="195"/>
      <c r="C49" s="195"/>
      <c r="D49" s="195"/>
      <c r="E49" s="195"/>
      <c r="F49" s="195"/>
      <c r="G49" s="195"/>
      <c r="H49" s="195"/>
      <c r="I49" s="195"/>
      <c r="J49" s="195"/>
      <c r="K49" s="195"/>
      <c r="L49" s="195"/>
      <c r="M49" s="195"/>
      <c r="N49" s="195"/>
      <c r="O49" s="195"/>
      <c r="P49" s="195"/>
      <c r="Q49" s="195"/>
      <c r="R49" s="195"/>
      <c r="S49" s="195"/>
      <c r="T49" s="195"/>
      <c r="U49" s="195"/>
      <c r="V49" s="195"/>
      <c r="W49" s="195"/>
    </row>
    <row r="50" spans="1:23" ht="33" customHeight="1" x14ac:dyDescent="0.25">
      <c r="A50" s="210" t="s">
        <v>201</v>
      </c>
      <c r="B50" s="195"/>
      <c r="C50" s="195"/>
      <c r="D50" s="195"/>
      <c r="E50" s="195"/>
      <c r="F50" s="195"/>
      <c r="G50" s="195"/>
      <c r="H50" s="195"/>
      <c r="I50" s="195"/>
      <c r="J50" s="195"/>
      <c r="K50" s="195"/>
      <c r="L50" s="195"/>
      <c r="M50" s="195"/>
      <c r="N50" s="195"/>
      <c r="O50" s="195"/>
      <c r="P50" s="195"/>
      <c r="Q50" s="195"/>
      <c r="R50" s="195"/>
      <c r="S50" s="195"/>
      <c r="T50" s="195"/>
      <c r="U50" s="195"/>
      <c r="V50" s="195"/>
      <c r="W50" s="195"/>
    </row>
    <row r="51" spans="1:23" ht="15.75" x14ac:dyDescent="0.25">
      <c r="A51" s="210"/>
      <c r="B51" s="195"/>
      <c r="C51" s="195"/>
      <c r="D51" s="195"/>
      <c r="E51" s="195"/>
      <c r="F51" s="195"/>
      <c r="G51" s="195"/>
      <c r="H51" s="195"/>
      <c r="I51" s="195"/>
      <c r="J51" s="195"/>
      <c r="K51" s="195"/>
      <c r="L51" s="195"/>
      <c r="M51" s="195"/>
      <c r="N51" s="195"/>
      <c r="O51" s="195"/>
      <c r="P51" s="195"/>
      <c r="Q51" s="195"/>
      <c r="R51" s="195"/>
      <c r="S51" s="195"/>
      <c r="T51" s="195"/>
      <c r="U51" s="195"/>
      <c r="V51" s="195"/>
      <c r="W51" s="195"/>
    </row>
    <row r="52" spans="1:23" ht="15.75" x14ac:dyDescent="0.25">
      <c r="A52" s="210"/>
      <c r="B52" s="195"/>
      <c r="C52" s="195"/>
      <c r="D52" s="195"/>
      <c r="E52" s="195"/>
      <c r="F52" s="195"/>
      <c r="G52" s="195"/>
      <c r="H52" s="195"/>
      <c r="I52" s="195"/>
      <c r="J52" s="195"/>
      <c r="K52" s="195"/>
      <c r="L52" s="195"/>
      <c r="M52" s="195"/>
      <c r="N52" s="195"/>
      <c r="O52" s="195"/>
      <c r="P52" s="195"/>
      <c r="Q52" s="195"/>
      <c r="R52" s="195"/>
      <c r="S52" s="195"/>
      <c r="T52" s="195"/>
      <c r="U52" s="195"/>
      <c r="V52" s="195"/>
      <c r="W52" s="195"/>
    </row>
    <row r="53" spans="1:23" ht="15.75" x14ac:dyDescent="0.25">
      <c r="A53" s="210"/>
      <c r="B53" s="195"/>
      <c r="C53" s="195"/>
      <c r="D53" s="195"/>
      <c r="E53" s="195"/>
      <c r="F53" s="195"/>
      <c r="G53" s="195"/>
      <c r="H53" s="195"/>
      <c r="I53" s="195"/>
      <c r="J53" s="195"/>
      <c r="K53" s="195"/>
      <c r="L53" s="195"/>
      <c r="M53" s="195"/>
      <c r="N53" s="195"/>
      <c r="O53" s="195"/>
      <c r="P53" s="195"/>
      <c r="Q53" s="195"/>
      <c r="R53" s="195"/>
      <c r="S53" s="195"/>
      <c r="T53" s="195"/>
      <c r="U53" s="195"/>
      <c r="V53" s="195"/>
      <c r="W53" s="195"/>
    </row>
    <row r="54" spans="1:23" ht="15.75" x14ac:dyDescent="0.25">
      <c r="A54" s="202" t="s">
        <v>175</v>
      </c>
      <c r="B54" s="203"/>
      <c r="C54" s="280" t="s">
        <v>176</v>
      </c>
      <c r="D54" s="280"/>
      <c r="E54" s="280"/>
      <c r="F54" s="280"/>
      <c r="G54" s="280"/>
      <c r="H54" s="280"/>
      <c r="I54" s="280"/>
      <c r="J54" s="329" t="s">
        <v>177</v>
      </c>
      <c r="K54" s="330"/>
      <c r="L54" s="331"/>
      <c r="M54" s="280" t="s">
        <v>176</v>
      </c>
      <c r="N54" s="280"/>
      <c r="O54" s="280"/>
      <c r="P54" s="280"/>
      <c r="Q54" s="280"/>
      <c r="R54" s="280" t="s">
        <v>177</v>
      </c>
      <c r="S54" s="280"/>
      <c r="T54" s="280"/>
      <c r="U54" s="280"/>
      <c r="V54" s="280"/>
      <c r="W54" s="280"/>
    </row>
    <row r="55" spans="1:23" ht="15.75" x14ac:dyDescent="0.25">
      <c r="A55" s="202" t="s">
        <v>175</v>
      </c>
      <c r="B55" s="203"/>
      <c r="C55" s="278" t="s">
        <v>202</v>
      </c>
      <c r="D55" s="278"/>
      <c r="E55" s="278"/>
      <c r="F55" s="278"/>
      <c r="G55" s="278"/>
      <c r="H55" s="278"/>
      <c r="I55" s="278"/>
      <c r="J55" s="278"/>
      <c r="K55" s="278"/>
      <c r="L55" s="278"/>
      <c r="M55" s="329" t="s">
        <v>203</v>
      </c>
      <c r="N55" s="330"/>
      <c r="O55" s="330"/>
      <c r="P55" s="330"/>
      <c r="Q55" s="330"/>
      <c r="R55" s="330"/>
      <c r="S55" s="330"/>
      <c r="T55" s="330"/>
      <c r="U55" s="330"/>
      <c r="V55" s="330"/>
      <c r="W55" s="330"/>
    </row>
    <row r="56" spans="1:23" ht="15.75" x14ac:dyDescent="0.25">
      <c r="A56" s="202" t="s">
        <v>175</v>
      </c>
      <c r="B56" s="333" t="s">
        <v>181</v>
      </c>
      <c r="C56" s="342" t="s">
        <v>122</v>
      </c>
      <c r="D56" s="343"/>
      <c r="E56" s="342" t="s">
        <v>115</v>
      </c>
      <c r="F56" s="343"/>
      <c r="G56" s="342" t="s">
        <v>204</v>
      </c>
      <c r="H56" s="343"/>
      <c r="I56" s="211" t="s">
        <v>193</v>
      </c>
      <c r="J56" s="211" t="s">
        <v>189</v>
      </c>
      <c r="K56" s="211" t="s">
        <v>205</v>
      </c>
      <c r="L56" s="211" t="s">
        <v>193</v>
      </c>
      <c r="M56" s="342" t="s">
        <v>91</v>
      </c>
      <c r="N56" s="343"/>
      <c r="O56" s="328" t="s">
        <v>206</v>
      </c>
      <c r="P56" s="328"/>
      <c r="Q56" s="211" t="s">
        <v>193</v>
      </c>
      <c r="R56" s="328" t="s">
        <v>189</v>
      </c>
      <c r="S56" s="328"/>
      <c r="T56" s="328" t="s">
        <v>205</v>
      </c>
      <c r="U56" s="328"/>
      <c r="V56" s="328" t="s">
        <v>193</v>
      </c>
      <c r="W56" s="328"/>
    </row>
    <row r="57" spans="1:23" ht="15.75" x14ac:dyDescent="0.25">
      <c r="A57" s="202" t="s">
        <v>161</v>
      </c>
      <c r="B57" s="333"/>
      <c r="C57" s="288"/>
      <c r="D57" s="288"/>
      <c r="E57" s="288"/>
      <c r="F57" s="288"/>
      <c r="G57" s="288"/>
      <c r="H57" s="288"/>
      <c r="I57" s="204"/>
      <c r="J57" s="212"/>
      <c r="K57" s="212"/>
      <c r="L57" s="204"/>
      <c r="M57" s="288"/>
      <c r="N57" s="288"/>
      <c r="O57" s="278"/>
      <c r="P57" s="278"/>
      <c r="Q57" s="213"/>
      <c r="R57" s="289"/>
      <c r="S57" s="289"/>
      <c r="T57" s="289"/>
      <c r="U57" s="289"/>
      <c r="V57" s="289"/>
      <c r="W57" s="289"/>
    </row>
    <row r="58" spans="1:23" ht="34.5" customHeight="1" x14ac:dyDescent="0.25">
      <c r="A58" s="207" t="s">
        <v>162</v>
      </c>
      <c r="B58" s="333"/>
      <c r="C58" s="288"/>
      <c r="D58" s="288"/>
      <c r="E58" s="278"/>
      <c r="F58" s="278"/>
      <c r="G58" s="278"/>
      <c r="H58" s="278"/>
      <c r="I58" s="204"/>
      <c r="J58" s="204"/>
      <c r="K58" s="204"/>
      <c r="L58" s="204"/>
      <c r="M58" s="278"/>
      <c r="N58" s="278"/>
      <c r="O58" s="278"/>
      <c r="P58" s="278"/>
      <c r="Q58" s="213"/>
      <c r="R58" s="289"/>
      <c r="S58" s="289"/>
      <c r="T58" s="289"/>
      <c r="U58" s="289"/>
      <c r="V58" s="289"/>
      <c r="W58" s="289"/>
    </row>
    <row r="59" spans="1:23" ht="15.75" x14ac:dyDescent="0.25">
      <c r="A59" s="206" t="s">
        <v>163</v>
      </c>
      <c r="B59" s="333"/>
      <c r="C59" s="288"/>
      <c r="D59" s="288"/>
      <c r="E59" s="278"/>
      <c r="F59" s="278"/>
      <c r="G59" s="278"/>
      <c r="H59" s="278"/>
      <c r="I59" s="204"/>
      <c r="J59" s="204"/>
      <c r="K59" s="204"/>
      <c r="L59" s="204"/>
      <c r="M59" s="278"/>
      <c r="N59" s="278"/>
      <c r="O59" s="278"/>
      <c r="P59" s="278"/>
      <c r="Q59" s="213"/>
      <c r="R59" s="289"/>
      <c r="S59" s="289"/>
      <c r="T59" s="289"/>
      <c r="U59" s="289"/>
      <c r="V59" s="289"/>
      <c r="W59" s="289"/>
    </row>
    <row r="60" spans="1:23" ht="15.75" x14ac:dyDescent="0.25">
      <c r="A60" s="206" t="s">
        <v>164</v>
      </c>
      <c r="B60" s="333"/>
      <c r="C60" s="288"/>
      <c r="D60" s="288"/>
      <c r="E60" s="278"/>
      <c r="F60" s="278"/>
      <c r="G60" s="278"/>
      <c r="H60" s="278"/>
      <c r="I60" s="204"/>
      <c r="J60" s="204"/>
      <c r="K60" s="204"/>
      <c r="L60" s="204"/>
      <c r="M60" s="278"/>
      <c r="N60" s="278"/>
      <c r="O60" s="278"/>
      <c r="P60" s="278"/>
      <c r="Q60" s="213"/>
      <c r="R60" s="289"/>
      <c r="S60" s="289"/>
      <c r="T60" s="289"/>
      <c r="U60" s="289"/>
      <c r="V60" s="289"/>
      <c r="W60" s="289"/>
    </row>
    <row r="61" spans="1:23" ht="15.75" x14ac:dyDescent="0.25">
      <c r="A61" s="206" t="s">
        <v>207</v>
      </c>
      <c r="B61" s="333"/>
      <c r="C61" s="288"/>
      <c r="D61" s="288"/>
      <c r="E61" s="278"/>
      <c r="F61" s="278"/>
      <c r="G61" s="278"/>
      <c r="H61" s="278"/>
      <c r="I61" s="204"/>
      <c r="J61" s="204"/>
      <c r="K61" s="204"/>
      <c r="L61" s="204"/>
      <c r="M61" s="278"/>
      <c r="N61" s="278"/>
      <c r="O61" s="278"/>
      <c r="P61" s="278"/>
      <c r="Q61" s="213"/>
      <c r="R61" s="289"/>
      <c r="S61" s="289"/>
      <c r="T61" s="289"/>
      <c r="U61" s="289"/>
      <c r="V61" s="289"/>
      <c r="W61" s="289"/>
    </row>
    <row r="62" spans="1:23" ht="15.75" x14ac:dyDescent="0.25">
      <c r="A62" s="206" t="s">
        <v>166</v>
      </c>
      <c r="B62" s="333"/>
      <c r="C62" s="288"/>
      <c r="D62" s="288"/>
      <c r="E62" s="278"/>
      <c r="F62" s="278"/>
      <c r="G62" s="278"/>
      <c r="H62" s="278"/>
      <c r="I62" s="204"/>
      <c r="J62" s="204"/>
      <c r="K62" s="204"/>
      <c r="L62" s="204"/>
      <c r="M62" s="278"/>
      <c r="N62" s="278"/>
      <c r="O62" s="278"/>
      <c r="P62" s="278"/>
      <c r="Q62" s="213"/>
      <c r="R62" s="289"/>
      <c r="S62" s="289"/>
      <c r="T62" s="289"/>
      <c r="U62" s="289"/>
      <c r="V62" s="289"/>
      <c r="W62" s="289"/>
    </row>
    <row r="63" spans="1:23" ht="15.75" x14ac:dyDescent="0.25">
      <c r="A63" s="206" t="s">
        <v>208</v>
      </c>
      <c r="B63" s="333"/>
      <c r="C63" s="288"/>
      <c r="D63" s="288"/>
      <c r="E63" s="278"/>
      <c r="F63" s="278"/>
      <c r="G63" s="278"/>
      <c r="H63" s="278"/>
      <c r="I63" s="204"/>
      <c r="J63" s="204"/>
      <c r="K63" s="204"/>
      <c r="L63" s="204"/>
      <c r="M63" s="278"/>
      <c r="N63" s="278"/>
      <c r="O63" s="278"/>
      <c r="P63" s="278"/>
      <c r="Q63" s="213"/>
      <c r="R63" s="289"/>
      <c r="S63" s="289"/>
      <c r="T63" s="289"/>
      <c r="U63" s="289"/>
      <c r="V63" s="289"/>
      <c r="W63" s="289"/>
    </row>
    <row r="64" spans="1:23" ht="15.75" x14ac:dyDescent="0.25">
      <c r="A64" s="206" t="s">
        <v>169</v>
      </c>
      <c r="B64" s="333"/>
      <c r="C64" s="288"/>
      <c r="D64" s="288"/>
      <c r="E64" s="278"/>
      <c r="F64" s="278"/>
      <c r="G64" s="278"/>
      <c r="H64" s="278"/>
      <c r="I64" s="204"/>
      <c r="J64" s="204"/>
      <c r="K64" s="204"/>
      <c r="L64" s="204"/>
      <c r="M64" s="278"/>
      <c r="N64" s="278"/>
      <c r="O64" s="278"/>
      <c r="P64" s="278"/>
      <c r="Q64" s="213"/>
      <c r="R64" s="289"/>
      <c r="S64" s="289"/>
      <c r="T64" s="289"/>
      <c r="U64" s="289"/>
      <c r="V64" s="289"/>
      <c r="W64" s="289"/>
    </row>
    <row r="65" spans="1:23" ht="15.75" x14ac:dyDescent="0.25">
      <c r="A65" s="206" t="s">
        <v>170</v>
      </c>
      <c r="B65" s="333"/>
      <c r="C65" s="288"/>
      <c r="D65" s="288"/>
      <c r="E65" s="278"/>
      <c r="F65" s="278"/>
      <c r="G65" s="278"/>
      <c r="H65" s="278"/>
      <c r="I65" s="204"/>
      <c r="J65" s="204"/>
      <c r="K65" s="204"/>
      <c r="L65" s="204"/>
      <c r="M65" s="278"/>
      <c r="N65" s="278"/>
      <c r="O65" s="278"/>
      <c r="P65" s="278"/>
      <c r="Q65" s="213"/>
      <c r="R65" s="289"/>
      <c r="S65" s="289"/>
      <c r="T65" s="289"/>
      <c r="U65" s="289"/>
      <c r="V65" s="289"/>
      <c r="W65" s="289"/>
    </row>
    <row r="66" spans="1:23" ht="30.75" customHeight="1" x14ac:dyDescent="0.25">
      <c r="A66" s="208" t="s">
        <v>171</v>
      </c>
      <c r="B66" s="333"/>
      <c r="C66" s="288"/>
      <c r="D66" s="288"/>
      <c r="E66" s="278"/>
      <c r="F66" s="278"/>
      <c r="G66" s="278"/>
      <c r="H66" s="278"/>
      <c r="I66" s="204"/>
      <c r="J66" s="204"/>
      <c r="K66" s="204"/>
      <c r="L66" s="204"/>
      <c r="M66" s="278"/>
      <c r="N66" s="278"/>
      <c r="O66" s="278"/>
      <c r="P66" s="278"/>
      <c r="Q66" s="213"/>
      <c r="R66" s="289"/>
      <c r="S66" s="289"/>
      <c r="T66" s="289"/>
      <c r="U66" s="289"/>
      <c r="V66" s="289"/>
      <c r="W66" s="289"/>
    </row>
    <row r="67" spans="1:23" ht="15.75" x14ac:dyDescent="0.25">
      <c r="A67" s="208" t="s">
        <v>172</v>
      </c>
      <c r="B67" s="333"/>
      <c r="C67" s="288"/>
      <c r="D67" s="288"/>
      <c r="E67" s="278"/>
      <c r="F67" s="278"/>
      <c r="G67" s="278"/>
      <c r="H67" s="278"/>
      <c r="I67" s="204"/>
      <c r="J67" s="204"/>
      <c r="K67" s="204"/>
      <c r="L67" s="204"/>
      <c r="M67" s="278"/>
      <c r="N67" s="278"/>
      <c r="O67" s="278"/>
      <c r="P67" s="278"/>
      <c r="Q67" s="213"/>
      <c r="R67" s="289"/>
      <c r="S67" s="289"/>
      <c r="T67" s="289"/>
      <c r="U67" s="289"/>
      <c r="V67" s="289"/>
      <c r="W67" s="289"/>
    </row>
    <row r="68" spans="1:23" ht="15.75" x14ac:dyDescent="0.25">
      <c r="A68" s="214" t="s">
        <v>209</v>
      </c>
      <c r="B68" s="195"/>
      <c r="C68" s="195"/>
      <c r="D68" s="195"/>
      <c r="E68" s="195"/>
      <c r="F68" s="195"/>
      <c r="G68" s="195"/>
      <c r="H68" s="195"/>
      <c r="I68" s="195"/>
      <c r="J68" s="195"/>
      <c r="K68" s="195"/>
      <c r="L68" s="195"/>
      <c r="M68" s="195"/>
      <c r="N68" s="195"/>
      <c r="O68" s="195"/>
      <c r="P68" s="195"/>
      <c r="Q68" s="195"/>
      <c r="R68" s="195"/>
      <c r="S68" s="195"/>
      <c r="T68" s="195"/>
      <c r="U68" s="195"/>
      <c r="V68" s="195"/>
      <c r="W68" s="195"/>
    </row>
    <row r="69" spans="1:23" ht="15.75" x14ac:dyDescent="0.25">
      <c r="A69" s="323" t="s">
        <v>210</v>
      </c>
      <c r="B69" s="323"/>
      <c r="C69" s="323"/>
      <c r="D69" s="323"/>
      <c r="E69" s="323"/>
      <c r="F69" s="195"/>
      <c r="G69" s="195"/>
      <c r="H69" s="195"/>
      <c r="I69" s="195"/>
      <c r="J69" s="195"/>
      <c r="K69" s="195"/>
      <c r="L69" s="195"/>
      <c r="M69" s="195"/>
      <c r="N69" s="195"/>
      <c r="O69" s="195"/>
      <c r="P69" s="195"/>
      <c r="Q69" s="195"/>
      <c r="R69" s="195"/>
      <c r="S69" s="195"/>
      <c r="T69" s="195"/>
      <c r="U69" s="195"/>
      <c r="V69" s="195"/>
      <c r="W69" s="195"/>
    </row>
    <row r="70" spans="1:23" ht="15.75" x14ac:dyDescent="0.25">
      <c r="A70" s="323" t="s">
        <v>211</v>
      </c>
      <c r="B70" s="323"/>
      <c r="C70" s="323"/>
      <c r="D70" s="323"/>
      <c r="E70" s="323"/>
      <c r="F70" s="195"/>
      <c r="G70" s="195"/>
      <c r="H70" s="195"/>
      <c r="I70" s="195"/>
      <c r="J70" s="195"/>
      <c r="K70" s="195"/>
      <c r="L70" s="195"/>
      <c r="M70" s="195"/>
      <c r="N70" s="195"/>
      <c r="O70" s="195"/>
      <c r="P70" s="195"/>
      <c r="Q70" s="195"/>
      <c r="R70" s="195"/>
      <c r="S70" s="195"/>
      <c r="T70" s="195"/>
      <c r="U70" s="195"/>
      <c r="V70" s="195"/>
      <c r="W70" s="195"/>
    </row>
    <row r="71" spans="1:23" ht="15.75" x14ac:dyDescent="0.25">
      <c r="A71" s="215" t="s">
        <v>212</v>
      </c>
      <c r="B71" s="195"/>
      <c r="C71" s="195"/>
      <c r="D71" s="195"/>
      <c r="E71" s="195"/>
      <c r="F71" s="195"/>
      <c r="G71" s="195"/>
      <c r="H71" s="195"/>
      <c r="I71" s="195"/>
      <c r="J71" s="195"/>
      <c r="K71" s="195"/>
      <c r="L71" s="195"/>
      <c r="M71" s="195"/>
      <c r="N71" s="195"/>
      <c r="O71" s="195"/>
      <c r="P71" s="195"/>
      <c r="Q71" s="195"/>
      <c r="R71" s="195"/>
      <c r="S71" s="195"/>
      <c r="T71" s="195"/>
      <c r="U71" s="195"/>
      <c r="V71" s="195"/>
      <c r="W71" s="195"/>
    </row>
    <row r="72" spans="1:23" ht="15.75" x14ac:dyDescent="0.25">
      <c r="A72" s="324"/>
      <c r="B72" s="324"/>
      <c r="C72" s="324"/>
      <c r="D72" s="324"/>
      <c r="E72" s="324"/>
      <c r="F72" s="324"/>
      <c r="G72" s="324"/>
      <c r="H72" s="324"/>
      <c r="I72" s="324"/>
      <c r="J72" s="324"/>
      <c r="K72" s="324"/>
      <c r="L72" s="324"/>
      <c r="M72" s="324"/>
      <c r="N72" s="324"/>
      <c r="O72" s="324"/>
      <c r="P72" s="324"/>
      <c r="Q72" s="324"/>
      <c r="R72" s="324"/>
      <c r="S72" s="324"/>
      <c r="T72" s="324"/>
      <c r="U72" s="324"/>
      <c r="V72" s="324"/>
      <c r="W72" s="324"/>
    </row>
    <row r="73" spans="1:23" ht="15.75" x14ac:dyDescent="0.25">
      <c r="A73" s="325" t="s">
        <v>213</v>
      </c>
      <c r="B73" s="325"/>
      <c r="C73" s="325"/>
      <c r="D73" s="325"/>
      <c r="E73" s="325"/>
      <c r="F73" s="195"/>
      <c r="G73" s="195"/>
      <c r="H73" s="195"/>
      <c r="I73" s="195"/>
      <c r="J73" s="195"/>
      <c r="K73" s="195"/>
      <c r="L73" s="195"/>
      <c r="M73" s="195"/>
      <c r="N73" s="195"/>
      <c r="O73" s="195"/>
      <c r="P73" s="195"/>
      <c r="Q73" s="195"/>
      <c r="R73" s="195"/>
      <c r="S73" s="195"/>
      <c r="T73" s="195"/>
      <c r="U73" s="195"/>
      <c r="V73" s="195"/>
      <c r="W73" s="195"/>
    </row>
    <row r="74" spans="1:23" ht="15.75" x14ac:dyDescent="0.25">
      <c r="A74" s="324"/>
      <c r="B74" s="324"/>
      <c r="C74" s="324"/>
      <c r="D74" s="324"/>
      <c r="E74" s="324"/>
      <c r="F74" s="324"/>
      <c r="G74" s="324"/>
      <c r="H74" s="324"/>
      <c r="I74" s="324"/>
      <c r="J74" s="324"/>
      <c r="K74" s="324"/>
      <c r="L74" s="324"/>
      <c r="M74" s="324"/>
      <c r="N74" s="324"/>
      <c r="O74" s="324"/>
      <c r="P74" s="324"/>
      <c r="Q74" s="324"/>
      <c r="R74" s="324"/>
      <c r="S74" s="324"/>
      <c r="T74" s="324"/>
      <c r="U74" s="324"/>
      <c r="V74" s="324"/>
      <c r="W74" s="324"/>
    </row>
    <row r="75" spans="1:23" ht="30.75" customHeight="1" x14ac:dyDescent="0.25">
      <c r="A75" s="326" t="s">
        <v>214</v>
      </c>
      <c r="B75" s="326"/>
      <c r="C75" s="326"/>
      <c r="D75" s="326"/>
      <c r="E75" s="195"/>
      <c r="F75" s="195"/>
      <c r="G75" s="195"/>
      <c r="H75" s="195"/>
      <c r="I75" s="195"/>
      <c r="J75" s="195"/>
      <c r="K75" s="195"/>
      <c r="L75" s="195"/>
      <c r="M75" s="195"/>
      <c r="N75" s="195"/>
      <c r="O75" s="195"/>
      <c r="P75" s="195"/>
      <c r="Q75" s="195"/>
      <c r="R75" s="195"/>
      <c r="S75" s="195"/>
      <c r="T75" s="195"/>
      <c r="U75" s="195"/>
      <c r="V75" s="195"/>
      <c r="W75" s="195"/>
    </row>
    <row r="76" spans="1:23" ht="15.75" x14ac:dyDescent="0.25">
      <c r="A76" s="327"/>
      <c r="B76" s="327"/>
      <c r="C76" s="327"/>
      <c r="D76" s="327"/>
      <c r="E76" s="327"/>
      <c r="F76" s="327"/>
      <c r="G76" s="327"/>
      <c r="H76" s="327"/>
      <c r="I76" s="327"/>
      <c r="J76" s="327"/>
      <c r="K76" s="327"/>
      <c r="L76" s="327"/>
      <c r="M76" s="327"/>
      <c r="N76" s="327"/>
      <c r="O76" s="327"/>
      <c r="P76" s="327"/>
      <c r="Q76" s="327"/>
      <c r="R76" s="327"/>
      <c r="S76" s="327"/>
      <c r="T76" s="327"/>
      <c r="U76" s="327"/>
      <c r="V76" s="327"/>
      <c r="W76" s="327"/>
    </row>
    <row r="77" spans="1:23" ht="15.75" x14ac:dyDescent="0.25">
      <c r="A77" s="1"/>
      <c r="B77" s="195"/>
      <c r="C77" s="195"/>
      <c r="D77" s="195"/>
      <c r="E77" s="195"/>
      <c r="F77" s="195"/>
      <c r="G77" s="195"/>
      <c r="H77" s="195"/>
      <c r="I77" s="195"/>
      <c r="J77" s="195"/>
      <c r="K77" s="195"/>
      <c r="L77" s="195"/>
      <c r="M77" s="195"/>
      <c r="N77" s="195"/>
      <c r="O77" s="195"/>
      <c r="P77" s="195"/>
      <c r="Q77" s="195"/>
      <c r="R77" s="195"/>
      <c r="S77" s="195"/>
      <c r="T77" s="195"/>
      <c r="U77" s="195"/>
      <c r="V77" s="195"/>
      <c r="W77" s="195"/>
    </row>
    <row r="78" spans="1:23" ht="15.75" x14ac:dyDescent="0.25">
      <c r="A78" s="216"/>
      <c r="B78" s="195"/>
      <c r="C78" s="195"/>
      <c r="D78" s="195"/>
      <c r="E78" s="195"/>
      <c r="F78" s="195"/>
      <c r="G78" s="195"/>
      <c r="H78" s="195"/>
      <c r="I78" s="195"/>
      <c r="J78" s="195"/>
      <c r="K78" s="195"/>
      <c r="L78" s="195"/>
      <c r="M78" s="195"/>
      <c r="N78" s="195"/>
      <c r="O78" s="195"/>
      <c r="P78" s="303" t="s">
        <v>215</v>
      </c>
      <c r="Q78" s="303"/>
      <c r="R78" s="303"/>
      <c r="S78" s="303"/>
      <c r="T78" s="303"/>
      <c r="U78" s="195"/>
      <c r="V78" s="195"/>
      <c r="W78" s="195"/>
    </row>
    <row r="79" spans="1:23" ht="15.75" x14ac:dyDescent="0.25">
      <c r="A79" s="217" t="s">
        <v>216</v>
      </c>
      <c r="B79" s="195"/>
      <c r="C79" s="195"/>
      <c r="D79" s="195"/>
      <c r="E79" s="195"/>
      <c r="F79" s="195"/>
      <c r="G79" s="195"/>
      <c r="H79" s="195"/>
      <c r="I79" s="195"/>
      <c r="J79" s="195"/>
      <c r="K79" s="195"/>
      <c r="L79" s="195"/>
      <c r="M79" s="195"/>
      <c r="N79" s="195"/>
      <c r="O79" s="195"/>
      <c r="P79" s="195"/>
      <c r="Q79" s="195"/>
      <c r="R79" s="195"/>
      <c r="S79" s="195"/>
      <c r="T79" s="195"/>
      <c r="U79" s="195"/>
      <c r="V79" s="195"/>
      <c r="W79" s="195"/>
    </row>
    <row r="80" spans="1:23" ht="15.75" x14ac:dyDescent="0.25">
      <c r="A80" s="218" t="s">
        <v>217</v>
      </c>
      <c r="B80" s="1"/>
      <c r="C80" s="1"/>
      <c r="D80" s="1"/>
      <c r="E80" s="195"/>
      <c r="F80" s="195"/>
      <c r="G80" s="195"/>
      <c r="H80" s="195"/>
      <c r="I80" s="195"/>
      <c r="J80" s="195"/>
      <c r="K80" s="195"/>
      <c r="L80" s="195"/>
      <c r="M80" s="195"/>
      <c r="N80" s="195"/>
      <c r="O80" s="195"/>
      <c r="P80" s="195"/>
      <c r="Q80" s="195"/>
      <c r="R80" s="195"/>
      <c r="S80" s="195"/>
      <c r="T80" s="195"/>
      <c r="U80" s="195"/>
      <c r="V80" s="195"/>
      <c r="W80" s="195"/>
    </row>
    <row r="81" spans="1:23" ht="15.75" x14ac:dyDescent="0.25">
      <c r="A81" s="203" t="s">
        <v>157</v>
      </c>
      <c r="B81" s="1"/>
      <c r="C81" s="1"/>
      <c r="D81" s="1"/>
      <c r="E81" s="195"/>
      <c r="F81" s="195"/>
      <c r="G81" s="195"/>
      <c r="H81" s="195"/>
      <c r="I81" s="195"/>
      <c r="J81" s="195"/>
      <c r="K81" s="195"/>
      <c r="L81" s="195"/>
      <c r="M81" s="195"/>
      <c r="N81" s="195"/>
      <c r="O81" s="195"/>
      <c r="P81" s="195"/>
      <c r="Q81" s="195"/>
      <c r="R81" s="195"/>
      <c r="S81" s="195"/>
      <c r="T81" s="195"/>
      <c r="U81" s="195"/>
      <c r="V81" s="195"/>
      <c r="W81" s="195"/>
    </row>
    <row r="82" spans="1:23" ht="15.75" x14ac:dyDescent="0.25">
      <c r="A82" s="219" t="s">
        <v>218</v>
      </c>
      <c r="B82" s="281" t="s">
        <v>219</v>
      </c>
      <c r="C82" s="281"/>
      <c r="D82" s="281"/>
      <c r="E82" s="281"/>
      <c r="F82" s="281"/>
      <c r="G82" s="306" t="s">
        <v>220</v>
      </c>
      <c r="H82" s="306"/>
      <c r="I82" s="306"/>
      <c r="J82" s="306"/>
      <c r="K82" s="306"/>
      <c r="L82" s="306"/>
      <c r="M82" s="306"/>
      <c r="N82" s="306"/>
      <c r="O82" s="306"/>
      <c r="P82" s="279" t="s">
        <v>221</v>
      </c>
      <c r="Q82" s="279"/>
      <c r="R82" s="279"/>
      <c r="S82" s="279"/>
      <c r="T82" s="279"/>
      <c r="U82" s="279"/>
      <c r="V82" s="279"/>
      <c r="W82" s="279"/>
    </row>
    <row r="83" spans="1:23" ht="32.25" customHeight="1" x14ac:dyDescent="0.25">
      <c r="A83" s="207" t="s">
        <v>151</v>
      </c>
      <c r="B83" s="307" t="s">
        <v>175</v>
      </c>
      <c r="C83" s="308"/>
      <c r="D83" s="308"/>
      <c r="E83" s="308"/>
      <c r="F83" s="309"/>
      <c r="G83" s="310"/>
      <c r="H83" s="311"/>
      <c r="I83" s="311"/>
      <c r="J83" s="311"/>
      <c r="K83" s="311"/>
      <c r="L83" s="311"/>
      <c r="M83" s="311"/>
      <c r="N83" s="311"/>
      <c r="O83" s="312"/>
      <c r="P83" s="310"/>
      <c r="Q83" s="311"/>
      <c r="R83" s="311"/>
      <c r="S83" s="311"/>
      <c r="T83" s="311"/>
      <c r="U83" s="311"/>
      <c r="V83" s="311"/>
      <c r="W83" s="312"/>
    </row>
    <row r="84" spans="1:23" ht="15.75" x14ac:dyDescent="0.25">
      <c r="A84" s="322" t="s">
        <v>173</v>
      </c>
      <c r="B84" s="322"/>
      <c r="C84" s="322"/>
      <c r="D84" s="322"/>
      <c r="E84" s="322"/>
      <c r="F84" s="322"/>
      <c r="G84" s="322"/>
      <c r="H84" s="322"/>
      <c r="I84" s="322"/>
      <c r="J84" s="322"/>
      <c r="K84" s="195"/>
      <c r="L84" s="195"/>
      <c r="M84" s="195"/>
      <c r="N84" s="195"/>
      <c r="O84" s="195"/>
      <c r="P84" s="195"/>
      <c r="Q84" s="195"/>
      <c r="R84" s="195"/>
      <c r="S84" s="195"/>
      <c r="T84" s="195"/>
      <c r="U84" s="195"/>
      <c r="V84" s="195"/>
      <c r="W84" s="195"/>
    </row>
    <row r="85" spans="1:23" ht="15.75" x14ac:dyDescent="0.25">
      <c r="A85" s="214" t="s">
        <v>174</v>
      </c>
      <c r="B85" s="195"/>
      <c r="C85" s="195"/>
      <c r="D85" s="195"/>
      <c r="E85" s="195"/>
      <c r="F85" s="195"/>
      <c r="G85" s="195"/>
      <c r="H85" s="195"/>
      <c r="I85" s="195"/>
      <c r="J85" s="195"/>
      <c r="K85" s="195"/>
      <c r="L85" s="195"/>
      <c r="M85" s="195"/>
      <c r="N85" s="195"/>
      <c r="O85" s="195"/>
      <c r="P85" s="195"/>
      <c r="Q85" s="195"/>
      <c r="R85" s="195"/>
      <c r="S85" s="195"/>
      <c r="T85" s="195"/>
      <c r="U85" s="195"/>
      <c r="V85" s="195"/>
      <c r="W85" s="195"/>
    </row>
    <row r="86" spans="1:23" ht="15.75" x14ac:dyDescent="0.25">
      <c r="A86" s="281" t="s">
        <v>161</v>
      </c>
      <c r="B86" s="284" t="s">
        <v>181</v>
      </c>
      <c r="C86" s="278" t="s">
        <v>222</v>
      </c>
      <c r="D86" s="278"/>
      <c r="E86" s="278"/>
      <c r="F86" s="278"/>
      <c r="G86" s="278"/>
      <c r="H86" s="278"/>
      <c r="I86" s="278"/>
      <c r="J86" s="278" t="s">
        <v>223</v>
      </c>
      <c r="K86" s="278"/>
      <c r="L86" s="278"/>
      <c r="M86" s="278"/>
      <c r="N86" s="278"/>
      <c r="O86" s="278" t="s">
        <v>222</v>
      </c>
      <c r="P86" s="278"/>
      <c r="Q86" s="278"/>
      <c r="R86" s="278"/>
      <c r="S86" s="278"/>
      <c r="T86" s="278" t="s">
        <v>223</v>
      </c>
      <c r="U86" s="278"/>
      <c r="V86" s="278"/>
      <c r="W86" s="278"/>
    </row>
    <row r="87" spans="1:23" ht="15.75" x14ac:dyDescent="0.25">
      <c r="A87" s="282"/>
      <c r="B87" s="285"/>
      <c r="C87" s="287" t="s">
        <v>224</v>
      </c>
      <c r="D87" s="287"/>
      <c r="E87" s="287"/>
      <c r="F87" s="287"/>
      <c r="G87" s="287"/>
      <c r="H87" s="287"/>
      <c r="I87" s="287"/>
      <c r="J87" s="278" t="s">
        <v>225</v>
      </c>
      <c r="K87" s="278"/>
      <c r="L87" s="278"/>
      <c r="M87" s="278"/>
      <c r="N87" s="278"/>
      <c r="O87" s="278" t="s">
        <v>226</v>
      </c>
      <c r="P87" s="278"/>
      <c r="Q87" s="278"/>
      <c r="R87" s="278"/>
      <c r="S87" s="278"/>
      <c r="T87" s="297" t="s">
        <v>175</v>
      </c>
      <c r="U87" s="297"/>
      <c r="V87" s="297"/>
      <c r="W87" s="297"/>
    </row>
    <row r="88" spans="1:23" x14ac:dyDescent="0.25">
      <c r="A88" s="282"/>
      <c r="B88" s="285"/>
      <c r="C88" s="275" t="s">
        <v>227</v>
      </c>
      <c r="D88" s="275" t="s">
        <v>228</v>
      </c>
      <c r="E88" s="278" t="s">
        <v>184</v>
      </c>
      <c r="F88" s="275" t="s">
        <v>229</v>
      </c>
      <c r="G88" s="275" t="s">
        <v>230</v>
      </c>
      <c r="H88" s="278" t="s">
        <v>231</v>
      </c>
      <c r="I88" s="275" t="s">
        <v>232</v>
      </c>
      <c r="J88" s="275" t="s">
        <v>233</v>
      </c>
      <c r="K88" s="275" t="s">
        <v>234</v>
      </c>
      <c r="L88" s="275" t="s">
        <v>235</v>
      </c>
      <c r="M88" s="275" t="s">
        <v>236</v>
      </c>
      <c r="N88" s="277" t="s">
        <v>237</v>
      </c>
      <c r="O88" s="275" t="s">
        <v>238</v>
      </c>
      <c r="P88" s="275" t="s">
        <v>239</v>
      </c>
      <c r="Q88" s="275" t="s">
        <v>240</v>
      </c>
      <c r="R88" s="275" t="s">
        <v>241</v>
      </c>
      <c r="S88" s="275" t="s">
        <v>237</v>
      </c>
      <c r="T88" s="275" t="s">
        <v>242</v>
      </c>
      <c r="U88" s="275" t="s">
        <v>234</v>
      </c>
      <c r="V88" s="275" t="s">
        <v>235</v>
      </c>
      <c r="W88" s="275" t="s">
        <v>237</v>
      </c>
    </row>
    <row r="89" spans="1:23" x14ac:dyDescent="0.25">
      <c r="A89" s="282"/>
      <c r="B89" s="285"/>
      <c r="C89" s="275"/>
      <c r="D89" s="275"/>
      <c r="E89" s="278"/>
      <c r="F89" s="275"/>
      <c r="G89" s="275"/>
      <c r="H89" s="278"/>
      <c r="I89" s="275"/>
      <c r="J89" s="275"/>
      <c r="K89" s="275"/>
      <c r="L89" s="275"/>
      <c r="M89" s="275"/>
      <c r="N89" s="277"/>
      <c r="O89" s="275"/>
      <c r="P89" s="275"/>
      <c r="Q89" s="275"/>
      <c r="R89" s="275"/>
      <c r="S89" s="275"/>
      <c r="T89" s="275"/>
      <c r="U89" s="275"/>
      <c r="V89" s="275"/>
      <c r="W89" s="275"/>
    </row>
    <row r="90" spans="1:23" ht="15.75" x14ac:dyDescent="0.25">
      <c r="A90" s="283"/>
      <c r="B90" s="286"/>
      <c r="C90" s="207" t="s">
        <v>175</v>
      </c>
      <c r="D90" s="207" t="s">
        <v>175</v>
      </c>
      <c r="E90" s="207" t="s">
        <v>175</v>
      </c>
      <c r="F90" s="207" t="s">
        <v>175</v>
      </c>
      <c r="G90" s="207" t="s">
        <v>175</v>
      </c>
      <c r="H90" s="207" t="s">
        <v>175</v>
      </c>
      <c r="I90" s="207" t="s">
        <v>175</v>
      </c>
      <c r="J90" s="207" t="s">
        <v>175</v>
      </c>
      <c r="K90" s="207" t="s">
        <v>175</v>
      </c>
      <c r="L90" s="207" t="s">
        <v>175</v>
      </c>
      <c r="M90" s="207" t="s">
        <v>175</v>
      </c>
      <c r="N90" s="207" t="s">
        <v>175</v>
      </c>
      <c r="O90" s="207" t="s">
        <v>175</v>
      </c>
      <c r="P90" s="207" t="s">
        <v>175</v>
      </c>
      <c r="Q90" s="207" t="s">
        <v>175</v>
      </c>
      <c r="R90" s="207" t="s">
        <v>175</v>
      </c>
      <c r="S90" s="207" t="s">
        <v>175</v>
      </c>
      <c r="T90" s="207" t="s">
        <v>175</v>
      </c>
      <c r="U90" s="207" t="s">
        <v>175</v>
      </c>
      <c r="V90" s="207" t="s">
        <v>175</v>
      </c>
      <c r="W90" s="207" t="s">
        <v>175</v>
      </c>
    </row>
    <row r="91" spans="1:23" ht="33" customHeight="1" x14ac:dyDescent="0.25">
      <c r="A91" s="214" t="s">
        <v>200</v>
      </c>
      <c r="B91" s="195"/>
      <c r="C91" s="195"/>
      <c r="D91" s="195"/>
      <c r="E91" s="195"/>
      <c r="F91" s="195"/>
      <c r="G91" s="195"/>
      <c r="H91" s="195"/>
      <c r="I91" s="195"/>
      <c r="J91" s="195"/>
      <c r="K91" s="195"/>
      <c r="L91" s="195"/>
      <c r="M91" s="195"/>
      <c r="N91" s="195"/>
      <c r="O91" s="195"/>
      <c r="P91" s="195"/>
      <c r="Q91" s="195"/>
      <c r="R91" s="195"/>
      <c r="S91" s="195"/>
      <c r="T91" s="195"/>
      <c r="U91" s="195"/>
      <c r="V91" s="195"/>
      <c r="W91" s="195"/>
    </row>
    <row r="92" spans="1:23" ht="15.75" x14ac:dyDescent="0.25">
      <c r="A92" s="214"/>
      <c r="B92" s="195"/>
      <c r="C92" s="195"/>
      <c r="D92" s="195"/>
      <c r="E92" s="195"/>
      <c r="F92" s="195"/>
      <c r="G92" s="195"/>
      <c r="H92" s="195"/>
      <c r="I92" s="195"/>
      <c r="J92" s="195"/>
      <c r="K92" s="195"/>
      <c r="L92" s="195"/>
      <c r="M92" s="195"/>
      <c r="N92" s="195"/>
      <c r="O92" s="195"/>
      <c r="P92" s="195"/>
      <c r="Q92" s="195"/>
      <c r="R92" s="195"/>
      <c r="S92" s="195"/>
      <c r="T92" s="195"/>
      <c r="U92" s="195"/>
      <c r="V92" s="195"/>
      <c r="W92" s="195"/>
    </row>
    <row r="93" spans="1:23" ht="15.75" x14ac:dyDescent="0.25">
      <c r="A93" s="1"/>
      <c r="B93" s="195"/>
      <c r="C93" s="195"/>
      <c r="D93" s="195"/>
      <c r="E93" s="195"/>
      <c r="F93" s="195"/>
      <c r="G93" s="195"/>
      <c r="H93" s="195"/>
      <c r="I93" s="195"/>
      <c r="J93" s="195"/>
      <c r="K93" s="195"/>
      <c r="L93" s="195"/>
      <c r="M93" s="195"/>
      <c r="N93" s="195"/>
      <c r="O93" s="195"/>
      <c r="P93" s="195"/>
      <c r="Q93" s="303" t="s">
        <v>243</v>
      </c>
      <c r="R93" s="303"/>
      <c r="S93" s="303"/>
      <c r="T93" s="303"/>
      <c r="U93" s="303"/>
      <c r="V93" s="195"/>
      <c r="W93" s="195"/>
    </row>
    <row r="94" spans="1:23" ht="15.75" x14ac:dyDescent="0.25">
      <c r="A94" s="1"/>
      <c r="B94" s="195"/>
      <c r="C94" s="195"/>
      <c r="D94" s="195"/>
      <c r="E94" s="195"/>
      <c r="F94" s="195"/>
      <c r="G94" s="195"/>
      <c r="H94" s="195"/>
      <c r="I94" s="195"/>
      <c r="J94" s="195"/>
      <c r="K94" s="195"/>
      <c r="L94" s="195"/>
      <c r="M94" s="195"/>
      <c r="N94" s="195"/>
      <c r="O94" s="195"/>
      <c r="P94" s="195"/>
      <c r="Q94" s="195"/>
      <c r="R94" s="220"/>
      <c r="S94" s="220"/>
      <c r="T94" s="220"/>
      <c r="U94" s="220"/>
      <c r="V94" s="195"/>
      <c r="W94" s="195"/>
    </row>
    <row r="95" spans="1:23" ht="15.75" x14ac:dyDescent="0.25">
      <c r="A95" s="1"/>
      <c r="B95" s="195"/>
      <c r="C95" s="195"/>
      <c r="D95" s="195"/>
      <c r="E95" s="195"/>
      <c r="F95" s="195"/>
      <c r="G95" s="195"/>
      <c r="H95" s="195"/>
      <c r="I95" s="195"/>
      <c r="J95" s="195"/>
      <c r="K95" s="195"/>
      <c r="L95" s="195"/>
      <c r="M95" s="195"/>
      <c r="N95" s="195"/>
      <c r="O95" s="195"/>
      <c r="P95" s="195"/>
      <c r="Q95" s="195"/>
      <c r="R95" s="220"/>
      <c r="S95" s="220"/>
      <c r="T95" s="220"/>
      <c r="U95" s="220"/>
      <c r="V95" s="195"/>
      <c r="W95" s="195"/>
    </row>
    <row r="96" spans="1:23" ht="15.75" x14ac:dyDescent="0.25">
      <c r="A96" s="218" t="s">
        <v>217</v>
      </c>
      <c r="B96" s="1"/>
      <c r="C96" s="1"/>
      <c r="D96" s="1"/>
      <c r="E96" s="195"/>
      <c r="F96" s="195"/>
      <c r="G96" s="195"/>
      <c r="H96" s="195"/>
      <c r="I96" s="195"/>
      <c r="J96" s="195"/>
      <c r="K96" s="195"/>
      <c r="L96" s="195"/>
      <c r="M96" s="195"/>
      <c r="N96" s="195"/>
      <c r="O96" s="195"/>
      <c r="P96" s="195"/>
      <c r="Q96" s="195"/>
      <c r="R96" s="195"/>
      <c r="S96" s="195"/>
      <c r="T96" s="195"/>
      <c r="U96" s="195"/>
      <c r="V96" s="195"/>
      <c r="W96" s="195"/>
    </row>
    <row r="97" spans="1:23" ht="15.75" x14ac:dyDescent="0.25">
      <c r="A97" s="203" t="s">
        <v>157</v>
      </c>
      <c r="B97" s="1"/>
      <c r="C97" s="1"/>
      <c r="D97" s="1"/>
      <c r="E97" s="195"/>
      <c r="F97" s="195"/>
      <c r="G97" s="195"/>
      <c r="H97" s="195"/>
      <c r="I97" s="195"/>
      <c r="J97" s="195"/>
      <c r="K97" s="195"/>
      <c r="L97" s="195"/>
      <c r="M97" s="195"/>
      <c r="N97" s="195"/>
      <c r="O97" s="195"/>
      <c r="P97" s="195"/>
      <c r="Q97" s="195"/>
      <c r="R97" s="195"/>
      <c r="S97" s="195"/>
      <c r="T97" s="195"/>
      <c r="U97" s="195"/>
      <c r="V97" s="195"/>
      <c r="W97" s="195"/>
    </row>
    <row r="98" spans="1:23" ht="15.75" x14ac:dyDescent="0.25">
      <c r="A98" s="219" t="s">
        <v>162</v>
      </c>
      <c r="B98" s="281" t="s">
        <v>219</v>
      </c>
      <c r="C98" s="281"/>
      <c r="D98" s="281"/>
      <c r="E98" s="281"/>
      <c r="F98" s="281"/>
      <c r="G98" s="306" t="s">
        <v>220</v>
      </c>
      <c r="H98" s="306"/>
      <c r="I98" s="306"/>
      <c r="J98" s="306"/>
      <c r="K98" s="306"/>
      <c r="L98" s="306"/>
      <c r="M98" s="306"/>
      <c r="N98" s="306"/>
      <c r="O98" s="306"/>
      <c r="P98" s="279" t="s">
        <v>221</v>
      </c>
      <c r="Q98" s="279"/>
      <c r="R98" s="279"/>
      <c r="S98" s="279"/>
      <c r="T98" s="279"/>
      <c r="U98" s="279"/>
      <c r="V98" s="279"/>
      <c r="W98" s="279"/>
    </row>
    <row r="99" spans="1:23" ht="29.25" customHeight="1" x14ac:dyDescent="0.25">
      <c r="A99" s="207" t="s">
        <v>151</v>
      </c>
      <c r="B99" s="307" t="s">
        <v>175</v>
      </c>
      <c r="C99" s="308"/>
      <c r="D99" s="308"/>
      <c r="E99" s="308"/>
      <c r="F99" s="309"/>
      <c r="G99" s="310"/>
      <c r="H99" s="311"/>
      <c r="I99" s="311"/>
      <c r="J99" s="311"/>
      <c r="K99" s="311"/>
      <c r="L99" s="311"/>
      <c r="M99" s="311"/>
      <c r="N99" s="311"/>
      <c r="O99" s="312"/>
      <c r="P99" s="310"/>
      <c r="Q99" s="311"/>
      <c r="R99" s="311"/>
      <c r="S99" s="311"/>
      <c r="T99" s="311"/>
      <c r="U99" s="311"/>
      <c r="V99" s="311"/>
      <c r="W99" s="312"/>
    </row>
    <row r="100" spans="1:23" ht="15.75" x14ac:dyDescent="0.25">
      <c r="A100" s="322" t="s">
        <v>173</v>
      </c>
      <c r="B100" s="322"/>
      <c r="C100" s="322"/>
      <c r="D100" s="322"/>
      <c r="E100" s="322"/>
      <c r="F100" s="322"/>
      <c r="G100" s="322"/>
      <c r="H100" s="322"/>
      <c r="I100" s="322"/>
      <c r="J100" s="322"/>
      <c r="K100" s="195"/>
      <c r="L100" s="195"/>
      <c r="M100" s="195"/>
      <c r="N100" s="195"/>
      <c r="O100" s="195"/>
      <c r="P100" s="195"/>
      <c r="Q100" s="195"/>
      <c r="R100" s="195"/>
      <c r="S100" s="195"/>
      <c r="T100" s="195"/>
      <c r="U100" s="195"/>
      <c r="V100" s="195"/>
      <c r="W100" s="195"/>
    </row>
    <row r="101" spans="1:23" ht="15.75" x14ac:dyDescent="0.25">
      <c r="A101" s="214" t="s">
        <v>174</v>
      </c>
      <c r="B101" s="195"/>
      <c r="C101" s="195"/>
      <c r="D101" s="195"/>
      <c r="E101" s="195"/>
      <c r="F101" s="195"/>
      <c r="G101" s="195"/>
      <c r="H101" s="195"/>
      <c r="I101" s="195"/>
      <c r="J101" s="195"/>
      <c r="K101" s="195"/>
      <c r="L101" s="195"/>
      <c r="M101" s="195"/>
      <c r="N101" s="195"/>
      <c r="O101" s="195"/>
      <c r="P101" s="195"/>
      <c r="Q101" s="195"/>
      <c r="R101" s="195"/>
      <c r="S101" s="195"/>
      <c r="T101" s="195"/>
      <c r="U101" s="195"/>
      <c r="V101" s="195"/>
      <c r="W101" s="195"/>
    </row>
    <row r="102" spans="1:23" ht="15.75" x14ac:dyDescent="0.25">
      <c r="A102" s="281" t="s">
        <v>162</v>
      </c>
      <c r="B102" s="284" t="s">
        <v>181</v>
      </c>
      <c r="C102" s="278" t="s">
        <v>222</v>
      </c>
      <c r="D102" s="278"/>
      <c r="E102" s="278"/>
      <c r="F102" s="278"/>
      <c r="G102" s="278"/>
      <c r="H102" s="278"/>
      <c r="I102" s="278"/>
      <c r="J102" s="278" t="s">
        <v>223</v>
      </c>
      <c r="K102" s="278"/>
      <c r="L102" s="278"/>
      <c r="M102" s="278"/>
      <c r="N102" s="278"/>
      <c r="O102" s="278" t="s">
        <v>222</v>
      </c>
      <c r="P102" s="278"/>
      <c r="Q102" s="278"/>
      <c r="R102" s="278"/>
      <c r="S102" s="278"/>
      <c r="T102" s="278" t="s">
        <v>223</v>
      </c>
      <c r="U102" s="278"/>
      <c r="V102" s="278"/>
      <c r="W102" s="278"/>
    </row>
    <row r="103" spans="1:23" ht="15.75" x14ac:dyDescent="0.25">
      <c r="A103" s="282"/>
      <c r="B103" s="285"/>
      <c r="C103" s="287" t="s">
        <v>224</v>
      </c>
      <c r="D103" s="287"/>
      <c r="E103" s="287"/>
      <c r="F103" s="287"/>
      <c r="G103" s="287"/>
      <c r="H103" s="287"/>
      <c r="I103" s="287"/>
      <c r="J103" s="278" t="s">
        <v>225</v>
      </c>
      <c r="K103" s="278"/>
      <c r="L103" s="278"/>
      <c r="M103" s="278"/>
      <c r="N103" s="278"/>
      <c r="O103" s="278" t="s">
        <v>226</v>
      </c>
      <c r="P103" s="278"/>
      <c r="Q103" s="278"/>
      <c r="R103" s="278"/>
      <c r="S103" s="278"/>
      <c r="T103" s="297" t="s">
        <v>175</v>
      </c>
      <c r="U103" s="297"/>
      <c r="V103" s="297"/>
      <c r="W103" s="297"/>
    </row>
    <row r="104" spans="1:23" x14ac:dyDescent="0.25">
      <c r="A104" s="282"/>
      <c r="B104" s="285"/>
      <c r="C104" s="275" t="s">
        <v>227</v>
      </c>
      <c r="D104" s="275" t="s">
        <v>228</v>
      </c>
      <c r="E104" s="278" t="s">
        <v>184</v>
      </c>
      <c r="F104" s="275" t="s">
        <v>229</v>
      </c>
      <c r="G104" s="275" t="s">
        <v>230</v>
      </c>
      <c r="H104" s="278" t="s">
        <v>231</v>
      </c>
      <c r="I104" s="275" t="s">
        <v>232</v>
      </c>
      <c r="J104" s="275" t="s">
        <v>233</v>
      </c>
      <c r="K104" s="275" t="s">
        <v>234</v>
      </c>
      <c r="L104" s="275" t="s">
        <v>235</v>
      </c>
      <c r="M104" s="275" t="s">
        <v>236</v>
      </c>
      <c r="N104" s="277" t="s">
        <v>237</v>
      </c>
      <c r="O104" s="275" t="s">
        <v>238</v>
      </c>
      <c r="P104" s="275" t="s">
        <v>239</v>
      </c>
      <c r="Q104" s="275" t="s">
        <v>240</v>
      </c>
      <c r="R104" s="275" t="s">
        <v>241</v>
      </c>
      <c r="S104" s="275" t="s">
        <v>237</v>
      </c>
      <c r="T104" s="275" t="s">
        <v>242</v>
      </c>
      <c r="U104" s="275" t="s">
        <v>234</v>
      </c>
      <c r="V104" s="275" t="s">
        <v>235</v>
      </c>
      <c r="W104" s="275" t="s">
        <v>237</v>
      </c>
    </row>
    <row r="105" spans="1:23" x14ac:dyDescent="0.25">
      <c r="A105" s="282"/>
      <c r="B105" s="285"/>
      <c r="C105" s="275"/>
      <c r="D105" s="275"/>
      <c r="E105" s="278"/>
      <c r="F105" s="275"/>
      <c r="G105" s="275"/>
      <c r="H105" s="278"/>
      <c r="I105" s="275"/>
      <c r="J105" s="275"/>
      <c r="K105" s="275"/>
      <c r="L105" s="275"/>
      <c r="M105" s="275"/>
      <c r="N105" s="277"/>
      <c r="O105" s="275"/>
      <c r="P105" s="275"/>
      <c r="Q105" s="275"/>
      <c r="R105" s="275"/>
      <c r="S105" s="275"/>
      <c r="T105" s="275"/>
      <c r="U105" s="275"/>
      <c r="V105" s="275"/>
      <c r="W105" s="275"/>
    </row>
    <row r="106" spans="1:23" ht="15.75" x14ac:dyDescent="0.25">
      <c r="A106" s="283"/>
      <c r="B106" s="286"/>
      <c r="C106" s="207" t="s">
        <v>175</v>
      </c>
      <c r="D106" s="207" t="s">
        <v>175</v>
      </c>
      <c r="E106" s="207" t="s">
        <v>175</v>
      </c>
      <c r="F106" s="207" t="s">
        <v>175</v>
      </c>
      <c r="G106" s="207" t="s">
        <v>175</v>
      </c>
      <c r="H106" s="207" t="s">
        <v>175</v>
      </c>
      <c r="I106" s="207" t="s">
        <v>175</v>
      </c>
      <c r="J106" s="207" t="s">
        <v>175</v>
      </c>
      <c r="K106" s="207" t="s">
        <v>175</v>
      </c>
      <c r="L106" s="207" t="s">
        <v>175</v>
      </c>
      <c r="M106" s="207" t="s">
        <v>175</v>
      </c>
      <c r="N106" s="207" t="s">
        <v>175</v>
      </c>
      <c r="O106" s="207" t="s">
        <v>175</v>
      </c>
      <c r="P106" s="207" t="s">
        <v>175</v>
      </c>
      <c r="Q106" s="207" t="s">
        <v>175</v>
      </c>
      <c r="R106" s="207" t="s">
        <v>175</v>
      </c>
      <c r="S106" s="207" t="s">
        <v>175</v>
      </c>
      <c r="T106" s="207" t="s">
        <v>175</v>
      </c>
      <c r="U106" s="207" t="s">
        <v>175</v>
      </c>
      <c r="V106" s="207" t="s">
        <v>175</v>
      </c>
      <c r="W106" s="207" t="s">
        <v>175</v>
      </c>
    </row>
    <row r="107" spans="1:23" ht="15.75" x14ac:dyDescent="0.25">
      <c r="A107" s="214" t="s">
        <v>200</v>
      </c>
      <c r="B107" s="195"/>
      <c r="C107" s="195"/>
      <c r="D107" s="195"/>
      <c r="E107" s="195"/>
      <c r="F107" s="195"/>
      <c r="G107" s="195"/>
      <c r="H107" s="195"/>
      <c r="I107" s="195"/>
      <c r="J107" s="195"/>
      <c r="K107" s="195"/>
      <c r="L107" s="195"/>
      <c r="M107" s="195"/>
      <c r="N107" s="195"/>
      <c r="O107" s="195"/>
      <c r="P107" s="195"/>
      <c r="Q107" s="195"/>
      <c r="R107" s="195"/>
      <c r="S107" s="195"/>
      <c r="T107" s="195"/>
      <c r="U107" s="195"/>
      <c r="V107" s="195"/>
      <c r="W107" s="195"/>
    </row>
    <row r="108" spans="1:23" ht="15.75" x14ac:dyDescent="0.25">
      <c r="A108" s="214"/>
      <c r="B108" s="195"/>
      <c r="C108" s="195"/>
      <c r="D108" s="195"/>
      <c r="E108" s="195"/>
      <c r="F108" s="195"/>
      <c r="G108" s="195"/>
      <c r="H108" s="195"/>
      <c r="I108" s="195"/>
      <c r="J108" s="195"/>
      <c r="K108" s="195"/>
      <c r="L108" s="195"/>
      <c r="M108" s="195"/>
      <c r="N108" s="195"/>
      <c r="O108" s="195"/>
      <c r="P108" s="195"/>
      <c r="Q108" s="195"/>
      <c r="R108" s="195"/>
      <c r="S108" s="195"/>
      <c r="T108" s="195"/>
      <c r="U108" s="195"/>
      <c r="V108" s="195"/>
      <c r="W108" s="195"/>
    </row>
    <row r="109" spans="1:23" ht="15.75" x14ac:dyDescent="0.25">
      <c r="A109" s="1"/>
      <c r="B109" s="195"/>
      <c r="C109" s="195"/>
      <c r="D109" s="195"/>
      <c r="E109" s="195"/>
      <c r="F109" s="195"/>
      <c r="G109" s="195"/>
      <c r="H109" s="195"/>
      <c r="I109" s="195"/>
      <c r="J109" s="195"/>
      <c r="K109" s="195"/>
      <c r="L109" s="195"/>
      <c r="M109" s="195"/>
      <c r="N109" s="195"/>
      <c r="O109" s="195"/>
      <c r="P109" s="195"/>
      <c r="Q109" s="195"/>
      <c r="R109" s="303" t="s">
        <v>243</v>
      </c>
      <c r="S109" s="303"/>
      <c r="T109" s="303"/>
      <c r="U109" s="303"/>
      <c r="V109" s="195"/>
      <c r="W109" s="195"/>
    </row>
    <row r="110" spans="1:23" ht="15.75" x14ac:dyDescent="0.25">
      <c r="A110" s="1"/>
      <c r="B110" s="195"/>
      <c r="C110" s="195"/>
      <c r="D110" s="195"/>
      <c r="E110" s="195"/>
      <c r="F110" s="195"/>
      <c r="G110" s="195"/>
      <c r="H110" s="195"/>
      <c r="I110" s="195"/>
      <c r="J110" s="195"/>
      <c r="K110" s="195"/>
      <c r="L110" s="195"/>
      <c r="M110" s="195"/>
      <c r="N110" s="195"/>
      <c r="O110" s="195"/>
      <c r="P110" s="195"/>
      <c r="Q110" s="195"/>
      <c r="R110" s="220"/>
      <c r="S110" s="220"/>
      <c r="T110" s="220"/>
      <c r="U110" s="220"/>
      <c r="V110" s="195"/>
      <c r="W110" s="195"/>
    </row>
    <row r="111" spans="1:23" ht="15.75" x14ac:dyDescent="0.25">
      <c r="A111" s="218" t="s">
        <v>217</v>
      </c>
      <c r="B111" s="1"/>
      <c r="C111" s="1"/>
      <c r="D111" s="1"/>
      <c r="E111" s="195"/>
      <c r="F111" s="195"/>
      <c r="G111" s="195"/>
      <c r="H111" s="195"/>
      <c r="I111" s="195"/>
      <c r="J111" s="195"/>
      <c r="K111" s="195"/>
      <c r="L111" s="195"/>
      <c r="M111" s="195"/>
      <c r="N111" s="195"/>
      <c r="O111" s="195"/>
      <c r="P111" s="195"/>
      <c r="Q111" s="195"/>
      <c r="R111" s="195"/>
      <c r="S111" s="195"/>
      <c r="T111" s="195"/>
      <c r="U111" s="195"/>
      <c r="V111" s="195"/>
      <c r="W111" s="195"/>
    </row>
    <row r="112" spans="1:23" ht="15.75" x14ac:dyDescent="0.25">
      <c r="A112" s="203" t="s">
        <v>157</v>
      </c>
      <c r="B112" s="1"/>
      <c r="C112" s="1"/>
      <c r="D112" s="1"/>
      <c r="E112" s="195"/>
      <c r="F112" s="195"/>
      <c r="G112" s="195"/>
      <c r="H112" s="195"/>
      <c r="I112" s="195"/>
      <c r="J112" s="195"/>
      <c r="K112" s="195"/>
      <c r="L112" s="195"/>
      <c r="M112" s="195"/>
      <c r="N112" s="195"/>
      <c r="O112" s="195"/>
      <c r="P112" s="195"/>
      <c r="Q112" s="195"/>
      <c r="R112" s="195"/>
      <c r="S112" s="195"/>
      <c r="T112" s="195"/>
      <c r="U112" s="195"/>
      <c r="V112" s="195"/>
      <c r="W112" s="195"/>
    </row>
    <row r="113" spans="1:23" ht="15.75" x14ac:dyDescent="0.25">
      <c r="A113" s="219" t="s">
        <v>163</v>
      </c>
      <c r="B113" s="281" t="s">
        <v>219</v>
      </c>
      <c r="C113" s="281"/>
      <c r="D113" s="281"/>
      <c r="E113" s="281"/>
      <c r="F113" s="281"/>
      <c r="G113" s="306" t="s">
        <v>220</v>
      </c>
      <c r="H113" s="306"/>
      <c r="I113" s="306"/>
      <c r="J113" s="306"/>
      <c r="K113" s="306"/>
      <c r="L113" s="306"/>
      <c r="M113" s="306"/>
      <c r="N113" s="306"/>
      <c r="O113" s="306"/>
      <c r="P113" s="279" t="s">
        <v>221</v>
      </c>
      <c r="Q113" s="279"/>
      <c r="R113" s="279"/>
      <c r="S113" s="279"/>
      <c r="T113" s="279"/>
      <c r="U113" s="279"/>
      <c r="V113" s="279"/>
      <c r="W113" s="279"/>
    </row>
    <row r="114" spans="1:23" ht="15.75" x14ac:dyDescent="0.25">
      <c r="A114" s="207" t="s">
        <v>151</v>
      </c>
      <c r="B114" s="307" t="s">
        <v>175</v>
      </c>
      <c r="C114" s="308"/>
      <c r="D114" s="308"/>
      <c r="E114" s="308"/>
      <c r="F114" s="309"/>
      <c r="G114" s="310"/>
      <c r="H114" s="311"/>
      <c r="I114" s="311"/>
      <c r="J114" s="311"/>
      <c r="K114" s="311"/>
      <c r="L114" s="311"/>
      <c r="M114" s="311"/>
      <c r="N114" s="311"/>
      <c r="O114" s="312"/>
      <c r="P114" s="310"/>
      <c r="Q114" s="311"/>
      <c r="R114" s="311"/>
      <c r="S114" s="311"/>
      <c r="T114" s="311"/>
      <c r="U114" s="311"/>
      <c r="V114" s="311"/>
      <c r="W114" s="312"/>
    </row>
    <row r="115" spans="1:23" ht="15.75" x14ac:dyDescent="0.25">
      <c r="A115" s="214" t="s">
        <v>173</v>
      </c>
      <c r="B115" s="195"/>
      <c r="C115" s="195"/>
      <c r="D115" s="195"/>
      <c r="E115" s="195"/>
      <c r="F115" s="195"/>
      <c r="G115" s="195"/>
      <c r="H115" s="195"/>
      <c r="I115" s="195"/>
      <c r="J115" s="195"/>
      <c r="K115" s="195"/>
      <c r="L115" s="195"/>
      <c r="M115" s="195"/>
      <c r="N115" s="195"/>
      <c r="O115" s="195"/>
      <c r="P115" s="195"/>
      <c r="Q115" s="195"/>
      <c r="R115" s="195"/>
      <c r="S115" s="195"/>
      <c r="T115" s="195"/>
      <c r="U115" s="195"/>
      <c r="V115" s="195"/>
      <c r="W115" s="195"/>
    </row>
    <row r="116" spans="1:23" ht="15.75" x14ac:dyDescent="0.25">
      <c r="A116" s="214" t="s">
        <v>174</v>
      </c>
      <c r="B116" s="195"/>
      <c r="C116" s="195"/>
      <c r="D116" s="195"/>
      <c r="E116" s="195"/>
      <c r="F116" s="195"/>
      <c r="G116" s="195"/>
      <c r="H116" s="195"/>
      <c r="I116" s="195"/>
      <c r="J116" s="195"/>
      <c r="K116" s="195"/>
      <c r="L116" s="195"/>
      <c r="M116" s="195"/>
      <c r="N116" s="195"/>
      <c r="O116" s="195"/>
      <c r="P116" s="195"/>
      <c r="Q116" s="195"/>
      <c r="R116" s="195"/>
      <c r="S116" s="195"/>
      <c r="T116" s="195"/>
      <c r="U116" s="195"/>
      <c r="V116" s="195"/>
      <c r="W116" s="195"/>
    </row>
    <row r="117" spans="1:23" ht="15.75" x14ac:dyDescent="0.25">
      <c r="A117" s="281" t="s">
        <v>163</v>
      </c>
      <c r="B117" s="284" t="s">
        <v>181</v>
      </c>
      <c r="C117" s="307" t="s">
        <v>222</v>
      </c>
      <c r="D117" s="308"/>
      <c r="E117" s="308"/>
      <c r="F117" s="308"/>
      <c r="G117" s="308"/>
      <c r="H117" s="308"/>
      <c r="I117" s="309"/>
      <c r="J117" s="307" t="s">
        <v>223</v>
      </c>
      <c r="K117" s="308"/>
      <c r="L117" s="308"/>
      <c r="M117" s="308"/>
      <c r="N117" s="309"/>
      <c r="O117" s="307" t="s">
        <v>222</v>
      </c>
      <c r="P117" s="308"/>
      <c r="Q117" s="308"/>
      <c r="R117" s="308"/>
      <c r="S117" s="309"/>
      <c r="T117" s="307" t="s">
        <v>223</v>
      </c>
      <c r="U117" s="308"/>
      <c r="V117" s="308"/>
      <c r="W117" s="309"/>
    </row>
    <row r="118" spans="1:23" ht="15.75" x14ac:dyDescent="0.25">
      <c r="A118" s="282"/>
      <c r="B118" s="285"/>
      <c r="C118" s="313" t="s">
        <v>224</v>
      </c>
      <c r="D118" s="314"/>
      <c r="E118" s="314"/>
      <c r="F118" s="314"/>
      <c r="G118" s="314"/>
      <c r="H118" s="314"/>
      <c r="I118" s="315"/>
      <c r="J118" s="316" t="s">
        <v>244</v>
      </c>
      <c r="K118" s="317"/>
      <c r="L118" s="317"/>
      <c r="M118" s="317"/>
      <c r="N118" s="318"/>
      <c r="O118" s="307" t="s">
        <v>226</v>
      </c>
      <c r="P118" s="308"/>
      <c r="Q118" s="308"/>
      <c r="R118" s="308"/>
      <c r="S118" s="309"/>
      <c r="T118" s="319" t="s">
        <v>175</v>
      </c>
      <c r="U118" s="320"/>
      <c r="V118" s="320"/>
      <c r="W118" s="321"/>
    </row>
    <row r="119" spans="1:23" x14ac:dyDescent="0.25">
      <c r="A119" s="282"/>
      <c r="B119" s="285"/>
      <c r="C119" s="301" t="s">
        <v>227</v>
      </c>
      <c r="D119" s="301" t="s">
        <v>228</v>
      </c>
      <c r="E119" s="281" t="s">
        <v>184</v>
      </c>
      <c r="F119" s="301" t="s">
        <v>229</v>
      </c>
      <c r="G119" s="301" t="s">
        <v>230</v>
      </c>
      <c r="H119" s="281" t="s">
        <v>231</v>
      </c>
      <c r="I119" s="301" t="s">
        <v>232</v>
      </c>
      <c r="J119" s="301" t="s">
        <v>233</v>
      </c>
      <c r="K119" s="301" t="s">
        <v>234</v>
      </c>
      <c r="L119" s="301" t="s">
        <v>235</v>
      </c>
      <c r="M119" s="301" t="s">
        <v>236</v>
      </c>
      <c r="N119" s="304" t="s">
        <v>237</v>
      </c>
      <c r="O119" s="301" t="s">
        <v>238</v>
      </c>
      <c r="P119" s="301" t="s">
        <v>239</v>
      </c>
      <c r="Q119" s="301" t="s">
        <v>240</v>
      </c>
      <c r="R119" s="301" t="s">
        <v>241</v>
      </c>
      <c r="S119" s="301" t="s">
        <v>237</v>
      </c>
      <c r="T119" s="301" t="s">
        <v>242</v>
      </c>
      <c r="U119" s="301" t="s">
        <v>234</v>
      </c>
      <c r="V119" s="301" t="s">
        <v>235</v>
      </c>
      <c r="W119" s="301" t="s">
        <v>237</v>
      </c>
    </row>
    <row r="120" spans="1:23" x14ac:dyDescent="0.25">
      <c r="A120" s="282"/>
      <c r="B120" s="285"/>
      <c r="C120" s="302"/>
      <c r="D120" s="302"/>
      <c r="E120" s="283"/>
      <c r="F120" s="302"/>
      <c r="G120" s="302"/>
      <c r="H120" s="283"/>
      <c r="I120" s="302"/>
      <c r="J120" s="302"/>
      <c r="K120" s="302"/>
      <c r="L120" s="302"/>
      <c r="M120" s="302"/>
      <c r="N120" s="305"/>
      <c r="O120" s="302"/>
      <c r="P120" s="302"/>
      <c r="Q120" s="302"/>
      <c r="R120" s="302"/>
      <c r="S120" s="302"/>
      <c r="T120" s="302"/>
      <c r="U120" s="302"/>
      <c r="V120" s="302"/>
      <c r="W120" s="302"/>
    </row>
    <row r="121" spans="1:23" ht="15.75" x14ac:dyDescent="0.25">
      <c r="A121" s="283"/>
      <c r="B121" s="286"/>
      <c r="C121" s="207" t="s">
        <v>175</v>
      </c>
      <c r="D121" s="207" t="s">
        <v>175</v>
      </c>
      <c r="E121" s="207" t="s">
        <v>175</v>
      </c>
      <c r="F121" s="207" t="s">
        <v>175</v>
      </c>
      <c r="G121" s="207" t="s">
        <v>175</v>
      </c>
      <c r="H121" s="207" t="s">
        <v>175</v>
      </c>
      <c r="I121" s="207" t="s">
        <v>175</v>
      </c>
      <c r="J121" s="207" t="s">
        <v>175</v>
      </c>
      <c r="K121" s="207" t="s">
        <v>175</v>
      </c>
      <c r="L121" s="207" t="s">
        <v>175</v>
      </c>
      <c r="M121" s="207" t="s">
        <v>175</v>
      </c>
      <c r="N121" s="207" t="s">
        <v>175</v>
      </c>
      <c r="O121" s="207" t="s">
        <v>175</v>
      </c>
      <c r="P121" s="207" t="s">
        <v>175</v>
      </c>
      <c r="Q121" s="207" t="s">
        <v>175</v>
      </c>
      <c r="R121" s="207" t="s">
        <v>175</v>
      </c>
      <c r="S121" s="207" t="s">
        <v>175</v>
      </c>
      <c r="T121" s="207" t="s">
        <v>175</v>
      </c>
      <c r="U121" s="207" t="s">
        <v>175</v>
      </c>
      <c r="V121" s="207" t="s">
        <v>175</v>
      </c>
      <c r="W121" s="207" t="s">
        <v>175</v>
      </c>
    </row>
    <row r="122" spans="1:23" ht="15.75" x14ac:dyDescent="0.25">
      <c r="A122" s="202"/>
      <c r="B122" s="202"/>
      <c r="C122" s="202"/>
      <c r="D122" s="202"/>
      <c r="E122" s="202"/>
      <c r="F122" s="202"/>
      <c r="G122" s="202"/>
      <c r="H122" s="202"/>
      <c r="I122" s="202"/>
      <c r="J122" s="202"/>
      <c r="K122" s="202"/>
      <c r="L122" s="202"/>
      <c r="M122" s="202"/>
      <c r="N122" s="202"/>
      <c r="O122" s="202"/>
      <c r="P122" s="202"/>
      <c r="Q122" s="202"/>
      <c r="R122" s="202"/>
      <c r="S122" s="202"/>
      <c r="T122" s="202"/>
      <c r="U122" s="202"/>
      <c r="V122" s="202"/>
      <c r="W122" s="202"/>
    </row>
    <row r="123" spans="1:23" ht="15.75" x14ac:dyDescent="0.25">
      <c r="A123" s="221" t="s">
        <v>200</v>
      </c>
      <c r="B123" s="222"/>
      <c r="C123" s="222"/>
      <c r="D123" s="222"/>
      <c r="E123" s="223"/>
      <c r="F123" s="195"/>
      <c r="G123" s="195"/>
      <c r="H123" s="195"/>
      <c r="I123" s="195"/>
      <c r="J123" s="195"/>
      <c r="K123" s="195"/>
      <c r="L123" s="195"/>
      <c r="M123" s="195"/>
      <c r="N123" s="195"/>
      <c r="O123" s="195"/>
      <c r="P123" s="195"/>
      <c r="Q123" s="195"/>
      <c r="R123" s="303" t="s">
        <v>243</v>
      </c>
      <c r="S123" s="303"/>
      <c r="T123" s="303"/>
      <c r="U123" s="303"/>
      <c r="V123" s="195"/>
      <c r="W123" s="195"/>
    </row>
    <row r="124" spans="1:23" ht="15.75" x14ac:dyDescent="0.25">
      <c r="A124" s="210"/>
      <c r="B124" s="195"/>
      <c r="C124" s="195"/>
      <c r="D124" s="195"/>
      <c r="E124" s="195"/>
      <c r="F124" s="195"/>
      <c r="G124" s="195"/>
      <c r="H124" s="195"/>
      <c r="I124" s="195"/>
      <c r="J124" s="195"/>
      <c r="K124" s="195"/>
      <c r="L124" s="195"/>
      <c r="M124" s="195"/>
      <c r="N124" s="195"/>
      <c r="O124" s="195"/>
      <c r="P124" s="195"/>
      <c r="Q124" s="195"/>
      <c r="R124" s="195"/>
      <c r="S124" s="195"/>
      <c r="T124" s="195"/>
      <c r="U124" s="195"/>
      <c r="V124" s="195"/>
      <c r="W124" s="195"/>
    </row>
    <row r="125" spans="1:23" ht="15.75" x14ac:dyDescent="0.25">
      <c r="A125" s="210"/>
      <c r="B125" s="195"/>
      <c r="C125" s="195"/>
      <c r="D125" s="195"/>
      <c r="E125" s="195"/>
      <c r="F125" s="195"/>
      <c r="G125" s="195"/>
      <c r="H125" s="195"/>
      <c r="I125" s="195"/>
      <c r="J125" s="195"/>
      <c r="K125" s="195"/>
      <c r="L125" s="195"/>
      <c r="M125" s="195"/>
      <c r="N125" s="195"/>
      <c r="O125" s="195"/>
      <c r="P125" s="195"/>
      <c r="Q125" s="195"/>
      <c r="R125" s="195"/>
      <c r="S125" s="195"/>
      <c r="T125" s="195"/>
      <c r="U125" s="195"/>
      <c r="V125" s="195"/>
      <c r="W125" s="195"/>
    </row>
    <row r="126" spans="1:23" ht="15.75" x14ac:dyDescent="0.25">
      <c r="A126" s="218" t="s">
        <v>217</v>
      </c>
      <c r="B126" s="1"/>
      <c r="C126" s="1"/>
      <c r="D126" s="1"/>
      <c r="E126" s="195"/>
      <c r="F126" s="195"/>
      <c r="G126" s="195"/>
      <c r="H126" s="195"/>
      <c r="I126" s="195"/>
      <c r="J126" s="195"/>
      <c r="K126" s="195"/>
      <c r="L126" s="195"/>
      <c r="M126" s="195"/>
      <c r="N126" s="195"/>
      <c r="O126" s="195"/>
      <c r="P126" s="195"/>
      <c r="Q126" s="195"/>
      <c r="R126" s="195"/>
      <c r="S126" s="195"/>
      <c r="T126" s="195"/>
      <c r="U126" s="195"/>
      <c r="V126" s="195"/>
      <c r="W126" s="195"/>
    </row>
    <row r="127" spans="1:23" ht="15.75" x14ac:dyDescent="0.25">
      <c r="A127" s="203" t="s">
        <v>157</v>
      </c>
      <c r="B127" s="1"/>
      <c r="C127" s="1"/>
      <c r="D127" s="1"/>
      <c r="E127" s="195"/>
      <c r="F127" s="195"/>
      <c r="G127" s="195"/>
      <c r="H127" s="195"/>
      <c r="I127" s="195"/>
      <c r="J127" s="195"/>
      <c r="K127" s="195"/>
      <c r="L127" s="195"/>
      <c r="M127" s="195"/>
      <c r="N127" s="195"/>
      <c r="O127" s="195"/>
      <c r="P127" s="195"/>
      <c r="Q127" s="195"/>
      <c r="R127" s="195"/>
      <c r="S127" s="195"/>
      <c r="T127" s="195"/>
      <c r="U127" s="195"/>
      <c r="V127" s="195"/>
      <c r="W127" s="195"/>
    </row>
    <row r="128" spans="1:23" ht="15.75" x14ac:dyDescent="0.25">
      <c r="A128" s="219" t="s">
        <v>164</v>
      </c>
      <c r="B128" s="281" t="s">
        <v>219</v>
      </c>
      <c r="C128" s="281"/>
      <c r="D128" s="281"/>
      <c r="E128" s="281"/>
      <c r="F128" s="281"/>
      <c r="G128" s="306" t="s">
        <v>220</v>
      </c>
      <c r="H128" s="306"/>
      <c r="I128" s="306"/>
      <c r="J128" s="306"/>
      <c r="K128" s="306"/>
      <c r="L128" s="306"/>
      <c r="M128" s="306"/>
      <c r="N128" s="306"/>
      <c r="O128" s="306"/>
      <c r="P128" s="279" t="s">
        <v>221</v>
      </c>
      <c r="Q128" s="279"/>
      <c r="R128" s="279"/>
      <c r="S128" s="279"/>
      <c r="T128" s="279"/>
      <c r="U128" s="279"/>
      <c r="V128" s="279"/>
      <c r="W128" s="279"/>
    </row>
    <row r="129" spans="1:23" ht="15.75" x14ac:dyDescent="0.25">
      <c r="A129" s="207" t="s">
        <v>151</v>
      </c>
      <c r="B129" s="307" t="s">
        <v>175</v>
      </c>
      <c r="C129" s="308"/>
      <c r="D129" s="308"/>
      <c r="E129" s="308"/>
      <c r="F129" s="309"/>
      <c r="G129" s="310"/>
      <c r="H129" s="311"/>
      <c r="I129" s="311"/>
      <c r="J129" s="311"/>
      <c r="K129" s="311"/>
      <c r="L129" s="311"/>
      <c r="M129" s="311"/>
      <c r="N129" s="311"/>
      <c r="O129" s="312"/>
      <c r="P129" s="310"/>
      <c r="Q129" s="311"/>
      <c r="R129" s="311"/>
      <c r="S129" s="311"/>
      <c r="T129" s="311"/>
      <c r="U129" s="311"/>
      <c r="V129" s="311"/>
      <c r="W129" s="312"/>
    </row>
    <row r="130" spans="1:23" ht="15.75" x14ac:dyDescent="0.25">
      <c r="A130" s="214" t="s">
        <v>173</v>
      </c>
      <c r="B130" s="195"/>
      <c r="C130" s="195"/>
      <c r="D130" s="195"/>
      <c r="E130" s="195"/>
      <c r="F130" s="195"/>
      <c r="G130" s="195"/>
      <c r="H130" s="195"/>
      <c r="I130" s="195"/>
      <c r="J130" s="195"/>
      <c r="K130" s="195"/>
      <c r="L130" s="195"/>
      <c r="M130" s="195"/>
      <c r="N130" s="195"/>
      <c r="O130" s="195"/>
      <c r="P130" s="195"/>
      <c r="Q130" s="195"/>
      <c r="R130" s="195"/>
      <c r="S130" s="195"/>
      <c r="T130" s="195"/>
      <c r="U130" s="195"/>
      <c r="V130" s="195"/>
      <c r="W130" s="195"/>
    </row>
    <row r="131" spans="1:23" ht="15.75" x14ac:dyDescent="0.25">
      <c r="A131" s="214" t="s">
        <v>174</v>
      </c>
      <c r="B131" s="195"/>
      <c r="C131" s="195"/>
      <c r="D131" s="195"/>
      <c r="E131" s="195"/>
      <c r="F131" s="195"/>
      <c r="G131" s="195"/>
      <c r="H131" s="195"/>
      <c r="I131" s="195"/>
      <c r="J131" s="195"/>
      <c r="K131" s="195"/>
      <c r="L131" s="195"/>
      <c r="M131" s="195"/>
      <c r="N131" s="195"/>
      <c r="O131" s="195"/>
      <c r="P131" s="195"/>
      <c r="Q131" s="195"/>
      <c r="R131" s="195"/>
      <c r="S131" s="195"/>
      <c r="T131" s="195"/>
      <c r="U131" s="195"/>
      <c r="V131" s="195"/>
      <c r="W131" s="195"/>
    </row>
    <row r="132" spans="1:23" ht="15.75" x14ac:dyDescent="0.25">
      <c r="A132" s="281" t="s">
        <v>164</v>
      </c>
      <c r="B132" s="284" t="s">
        <v>181</v>
      </c>
      <c r="C132" s="307" t="s">
        <v>222</v>
      </c>
      <c r="D132" s="308"/>
      <c r="E132" s="308"/>
      <c r="F132" s="308"/>
      <c r="G132" s="308"/>
      <c r="H132" s="308"/>
      <c r="I132" s="309"/>
      <c r="J132" s="307" t="s">
        <v>223</v>
      </c>
      <c r="K132" s="308"/>
      <c r="L132" s="308"/>
      <c r="M132" s="308"/>
      <c r="N132" s="309"/>
      <c r="O132" s="307" t="s">
        <v>222</v>
      </c>
      <c r="P132" s="308"/>
      <c r="Q132" s="308"/>
      <c r="R132" s="308"/>
      <c r="S132" s="309"/>
      <c r="T132" s="307" t="s">
        <v>223</v>
      </c>
      <c r="U132" s="308"/>
      <c r="V132" s="308"/>
      <c r="W132" s="309"/>
    </row>
    <row r="133" spans="1:23" ht="15.75" x14ac:dyDescent="0.25">
      <c r="A133" s="282"/>
      <c r="B133" s="285"/>
      <c r="C133" s="313" t="s">
        <v>224</v>
      </c>
      <c r="D133" s="314"/>
      <c r="E133" s="314"/>
      <c r="F133" s="314"/>
      <c r="G133" s="314"/>
      <c r="H133" s="314"/>
      <c r="I133" s="315"/>
      <c r="J133" s="316" t="s">
        <v>244</v>
      </c>
      <c r="K133" s="317"/>
      <c r="L133" s="317"/>
      <c r="M133" s="317"/>
      <c r="N133" s="318"/>
      <c r="O133" s="307" t="s">
        <v>226</v>
      </c>
      <c r="P133" s="308"/>
      <c r="Q133" s="308"/>
      <c r="R133" s="308"/>
      <c r="S133" s="309"/>
      <c r="T133" s="319" t="s">
        <v>175</v>
      </c>
      <c r="U133" s="320"/>
      <c r="V133" s="320"/>
      <c r="W133" s="321"/>
    </row>
    <row r="134" spans="1:23" x14ac:dyDescent="0.25">
      <c r="A134" s="282"/>
      <c r="B134" s="285"/>
      <c r="C134" s="301" t="s">
        <v>227</v>
      </c>
      <c r="D134" s="301" t="s">
        <v>228</v>
      </c>
      <c r="E134" s="281" t="s">
        <v>184</v>
      </c>
      <c r="F134" s="301" t="s">
        <v>229</v>
      </c>
      <c r="G134" s="301" t="s">
        <v>230</v>
      </c>
      <c r="H134" s="281" t="s">
        <v>231</v>
      </c>
      <c r="I134" s="301" t="s">
        <v>232</v>
      </c>
      <c r="J134" s="301" t="s">
        <v>233</v>
      </c>
      <c r="K134" s="301" t="s">
        <v>234</v>
      </c>
      <c r="L134" s="301" t="s">
        <v>235</v>
      </c>
      <c r="M134" s="301" t="s">
        <v>236</v>
      </c>
      <c r="N134" s="304" t="s">
        <v>237</v>
      </c>
      <c r="O134" s="301" t="s">
        <v>238</v>
      </c>
      <c r="P134" s="301" t="s">
        <v>239</v>
      </c>
      <c r="Q134" s="301" t="s">
        <v>240</v>
      </c>
      <c r="R134" s="301" t="s">
        <v>241</v>
      </c>
      <c r="S134" s="301" t="s">
        <v>237</v>
      </c>
      <c r="T134" s="301" t="s">
        <v>242</v>
      </c>
      <c r="U134" s="301" t="s">
        <v>234</v>
      </c>
      <c r="V134" s="301" t="s">
        <v>235</v>
      </c>
      <c r="W134" s="301" t="s">
        <v>237</v>
      </c>
    </row>
    <row r="135" spans="1:23" x14ac:dyDescent="0.25">
      <c r="A135" s="282"/>
      <c r="B135" s="285"/>
      <c r="C135" s="302"/>
      <c r="D135" s="302"/>
      <c r="E135" s="283"/>
      <c r="F135" s="302"/>
      <c r="G135" s="302"/>
      <c r="H135" s="283"/>
      <c r="I135" s="302"/>
      <c r="J135" s="302"/>
      <c r="K135" s="302"/>
      <c r="L135" s="302"/>
      <c r="M135" s="302"/>
      <c r="N135" s="305"/>
      <c r="O135" s="302"/>
      <c r="P135" s="302"/>
      <c r="Q135" s="302"/>
      <c r="R135" s="302"/>
      <c r="S135" s="302"/>
      <c r="T135" s="302"/>
      <c r="U135" s="302"/>
      <c r="V135" s="302"/>
      <c r="W135" s="302"/>
    </row>
    <row r="136" spans="1:23" ht="15.75" x14ac:dyDescent="0.25">
      <c r="A136" s="283"/>
      <c r="B136" s="286"/>
      <c r="C136" s="207" t="s">
        <v>175</v>
      </c>
      <c r="D136" s="207" t="s">
        <v>175</v>
      </c>
      <c r="E136" s="207" t="s">
        <v>175</v>
      </c>
      <c r="F136" s="207" t="s">
        <v>175</v>
      </c>
      <c r="G136" s="207" t="s">
        <v>175</v>
      </c>
      <c r="H136" s="207" t="s">
        <v>175</v>
      </c>
      <c r="I136" s="207" t="s">
        <v>175</v>
      </c>
      <c r="J136" s="207" t="s">
        <v>175</v>
      </c>
      <c r="K136" s="207" t="s">
        <v>175</v>
      </c>
      <c r="L136" s="207" t="s">
        <v>175</v>
      </c>
      <c r="M136" s="207" t="s">
        <v>175</v>
      </c>
      <c r="N136" s="207" t="s">
        <v>175</v>
      </c>
      <c r="O136" s="207" t="s">
        <v>175</v>
      </c>
      <c r="P136" s="207" t="s">
        <v>175</v>
      </c>
      <c r="Q136" s="207" t="s">
        <v>175</v>
      </c>
      <c r="R136" s="207" t="s">
        <v>175</v>
      </c>
      <c r="S136" s="207" t="s">
        <v>175</v>
      </c>
      <c r="T136" s="207" t="s">
        <v>175</v>
      </c>
      <c r="U136" s="207" t="s">
        <v>175</v>
      </c>
      <c r="V136" s="207" t="s">
        <v>175</v>
      </c>
      <c r="W136" s="207" t="s">
        <v>175</v>
      </c>
    </row>
    <row r="137" spans="1:23" ht="15.75" x14ac:dyDescent="0.25">
      <c r="A137" s="202"/>
      <c r="B137" s="202"/>
      <c r="C137" s="202"/>
      <c r="D137" s="202"/>
      <c r="E137" s="202"/>
      <c r="F137" s="202"/>
      <c r="G137" s="202"/>
      <c r="H137" s="202"/>
      <c r="I137" s="202"/>
      <c r="J137" s="202"/>
      <c r="K137" s="202"/>
      <c r="L137" s="202"/>
      <c r="M137" s="202"/>
      <c r="N137" s="202"/>
      <c r="O137" s="202"/>
      <c r="P137" s="202"/>
      <c r="Q137" s="202"/>
      <c r="R137" s="202"/>
      <c r="S137" s="202"/>
      <c r="T137" s="202"/>
      <c r="U137" s="202"/>
      <c r="V137" s="202"/>
      <c r="W137" s="202"/>
    </row>
    <row r="138" spans="1:23" ht="15.75" x14ac:dyDescent="0.25">
      <c r="A138" s="221" t="s">
        <v>200</v>
      </c>
      <c r="B138" s="222"/>
      <c r="C138" s="222"/>
      <c r="D138" s="222"/>
      <c r="E138" s="223"/>
      <c r="F138" s="195"/>
      <c r="G138" s="195"/>
      <c r="H138" s="195"/>
      <c r="I138" s="195"/>
      <c r="J138" s="195"/>
      <c r="K138" s="195"/>
      <c r="L138" s="195"/>
      <c r="M138" s="195"/>
      <c r="N138" s="195"/>
      <c r="O138" s="195"/>
      <c r="P138" s="195"/>
      <c r="Q138" s="195"/>
      <c r="R138" s="303" t="s">
        <v>243</v>
      </c>
      <c r="S138" s="303"/>
      <c r="T138" s="303"/>
      <c r="U138" s="303"/>
      <c r="V138" s="195"/>
      <c r="W138" s="195"/>
    </row>
    <row r="139" spans="1:23" ht="15.75" x14ac:dyDescent="0.25">
      <c r="A139" s="210"/>
      <c r="B139" s="195"/>
      <c r="C139" s="195"/>
      <c r="D139" s="195"/>
      <c r="E139" s="195"/>
      <c r="F139" s="195"/>
      <c r="G139" s="195"/>
      <c r="H139" s="195"/>
      <c r="I139" s="195"/>
      <c r="J139" s="195"/>
      <c r="K139" s="195"/>
      <c r="L139" s="195"/>
      <c r="M139" s="195"/>
      <c r="N139" s="195"/>
      <c r="O139" s="195"/>
      <c r="P139" s="195"/>
      <c r="Q139" s="195"/>
      <c r="R139" s="195"/>
      <c r="S139" s="195"/>
      <c r="T139" s="195"/>
      <c r="U139" s="195"/>
      <c r="V139" s="195"/>
      <c r="W139" s="195"/>
    </row>
    <row r="140" spans="1:23" ht="15.75" x14ac:dyDescent="0.25">
      <c r="A140" s="1"/>
      <c r="B140" s="195"/>
      <c r="C140" s="195"/>
      <c r="D140" s="195"/>
      <c r="E140" s="195"/>
      <c r="F140" s="195"/>
      <c r="G140" s="195"/>
      <c r="H140" s="195"/>
      <c r="I140" s="195"/>
      <c r="J140" s="195"/>
      <c r="K140" s="195"/>
      <c r="L140" s="195"/>
      <c r="M140" s="195"/>
      <c r="N140" s="195"/>
      <c r="O140" s="195"/>
      <c r="P140" s="195"/>
      <c r="Q140" s="1"/>
      <c r="R140" s="1"/>
      <c r="S140" s="1"/>
      <c r="T140" s="1"/>
      <c r="U140" s="1"/>
      <c r="V140" s="195"/>
      <c r="W140" s="195"/>
    </row>
    <row r="141" spans="1:23" ht="15.75" x14ac:dyDescent="0.25">
      <c r="A141" s="217" t="s">
        <v>216</v>
      </c>
      <c r="B141" s="195"/>
      <c r="C141" s="195"/>
      <c r="D141" s="195"/>
      <c r="E141" s="195"/>
      <c r="F141" s="195"/>
      <c r="G141" s="195"/>
      <c r="H141" s="195"/>
      <c r="I141" s="195"/>
      <c r="J141" s="195"/>
      <c r="K141" s="195"/>
      <c r="L141" s="195"/>
      <c r="M141" s="195"/>
      <c r="N141" s="195"/>
      <c r="O141" s="195"/>
      <c r="P141" s="195"/>
      <c r="Q141" s="195"/>
      <c r="R141" s="195"/>
      <c r="S141" s="195"/>
      <c r="T141" s="195"/>
      <c r="U141" s="195"/>
      <c r="V141" s="195"/>
      <c r="W141" s="195"/>
    </row>
    <row r="142" spans="1:23" ht="15.75" x14ac:dyDescent="0.25">
      <c r="A142" s="195"/>
      <c r="B142" s="217" t="s">
        <v>245</v>
      </c>
      <c r="C142" s="195"/>
      <c r="D142" s="195"/>
      <c r="E142" s="195"/>
      <c r="F142" s="195"/>
      <c r="G142" s="195"/>
      <c r="H142" s="195"/>
      <c r="I142" s="195"/>
      <c r="J142" s="195"/>
      <c r="K142" s="195"/>
      <c r="L142" s="195"/>
      <c r="M142" s="195"/>
      <c r="N142" s="195"/>
      <c r="O142" s="195"/>
      <c r="P142" s="195"/>
      <c r="Q142" s="195"/>
      <c r="R142" s="195"/>
      <c r="S142" s="195"/>
      <c r="T142" s="195"/>
      <c r="U142" s="195"/>
      <c r="V142" s="195"/>
      <c r="W142" s="195"/>
    </row>
    <row r="143" spans="1:23" ht="15.75" x14ac:dyDescent="0.25">
      <c r="A143" s="204" t="s">
        <v>157</v>
      </c>
      <c r="B143" s="278" t="s">
        <v>219</v>
      </c>
      <c r="C143" s="278"/>
      <c r="D143" s="278"/>
      <c r="E143" s="278"/>
      <c r="F143" s="278"/>
      <c r="G143" s="279" t="s">
        <v>220</v>
      </c>
      <c r="H143" s="279"/>
      <c r="I143" s="279"/>
      <c r="J143" s="279"/>
      <c r="K143" s="279"/>
      <c r="L143" s="279"/>
      <c r="M143" s="279"/>
      <c r="N143" s="279"/>
      <c r="O143" s="279"/>
      <c r="P143" s="279" t="s">
        <v>221</v>
      </c>
      <c r="Q143" s="279"/>
      <c r="R143" s="279"/>
      <c r="S143" s="279"/>
      <c r="T143" s="279"/>
      <c r="U143" s="279"/>
      <c r="V143" s="279"/>
      <c r="W143" s="279"/>
    </row>
    <row r="144" spans="1:23" ht="15.75" x14ac:dyDescent="0.25">
      <c r="A144" s="207" t="s">
        <v>165</v>
      </c>
      <c r="B144" s="278" t="s">
        <v>175</v>
      </c>
      <c r="C144" s="278"/>
      <c r="D144" s="278"/>
      <c r="E144" s="278"/>
      <c r="F144" s="278"/>
      <c r="G144" s="289"/>
      <c r="H144" s="289"/>
      <c r="I144" s="289"/>
      <c r="J144" s="289"/>
      <c r="K144" s="289"/>
      <c r="L144" s="289"/>
      <c r="M144" s="289"/>
      <c r="N144" s="289"/>
      <c r="O144" s="289"/>
      <c r="P144" s="289"/>
      <c r="Q144" s="289"/>
      <c r="R144" s="289"/>
      <c r="S144" s="289"/>
      <c r="T144" s="289"/>
      <c r="U144" s="289"/>
      <c r="V144" s="289"/>
      <c r="W144" s="289"/>
    </row>
    <row r="145" spans="1:23" ht="15.75" x14ac:dyDescent="0.25">
      <c r="A145" s="207" t="s">
        <v>151</v>
      </c>
      <c r="B145" s="278"/>
      <c r="C145" s="278"/>
      <c r="D145" s="278"/>
      <c r="E145" s="278"/>
      <c r="F145" s="278"/>
      <c r="G145" s="289"/>
      <c r="H145" s="289"/>
      <c r="I145" s="289"/>
      <c r="J145" s="289"/>
      <c r="K145" s="289"/>
      <c r="L145" s="289"/>
      <c r="M145" s="289"/>
      <c r="N145" s="289"/>
      <c r="O145" s="289"/>
      <c r="P145" s="289"/>
      <c r="Q145" s="289"/>
      <c r="R145" s="289"/>
      <c r="S145" s="289"/>
      <c r="T145" s="289"/>
      <c r="U145" s="289"/>
      <c r="V145" s="289"/>
      <c r="W145" s="289"/>
    </row>
    <row r="146" spans="1:23" ht="15.75" x14ac:dyDescent="0.25">
      <c r="A146" s="214" t="s">
        <v>173</v>
      </c>
      <c r="B146" s="195"/>
      <c r="C146" s="195"/>
      <c r="D146" s="195"/>
      <c r="E146" s="195"/>
      <c r="F146" s="195"/>
      <c r="G146" s="195"/>
      <c r="H146" s="195"/>
      <c r="I146" s="195"/>
      <c r="J146" s="195"/>
      <c r="K146" s="195"/>
      <c r="L146" s="195"/>
      <c r="M146" s="195"/>
      <c r="N146" s="195"/>
      <c r="O146" s="195"/>
      <c r="P146" s="195"/>
      <c r="Q146" s="195"/>
      <c r="R146" s="195"/>
      <c r="S146" s="195"/>
      <c r="T146" s="195"/>
      <c r="U146" s="195"/>
      <c r="V146" s="195"/>
      <c r="W146" s="195"/>
    </row>
    <row r="147" spans="1:23" ht="15.75" x14ac:dyDescent="0.25">
      <c r="A147" s="214" t="s">
        <v>174</v>
      </c>
      <c r="B147" s="195"/>
      <c r="C147" s="195"/>
      <c r="D147" s="195"/>
      <c r="E147" s="195"/>
      <c r="F147" s="195"/>
      <c r="G147" s="195"/>
      <c r="H147" s="195"/>
      <c r="I147" s="195"/>
      <c r="J147" s="195"/>
      <c r="K147" s="195"/>
      <c r="L147" s="195"/>
      <c r="M147" s="195"/>
      <c r="N147" s="195"/>
      <c r="O147" s="195"/>
      <c r="P147" s="195"/>
      <c r="Q147" s="195"/>
      <c r="R147" s="195"/>
      <c r="S147" s="195"/>
      <c r="T147" s="195"/>
      <c r="U147" s="195"/>
      <c r="V147" s="195"/>
      <c r="W147" s="195"/>
    </row>
    <row r="148" spans="1:23" ht="15.75" x14ac:dyDescent="0.25">
      <c r="A148" s="278" t="s">
        <v>165</v>
      </c>
      <c r="B148" s="284" t="s">
        <v>246</v>
      </c>
      <c r="C148" s="278" t="s">
        <v>222</v>
      </c>
      <c r="D148" s="278"/>
      <c r="E148" s="278"/>
      <c r="F148" s="278"/>
      <c r="G148" s="278"/>
      <c r="H148" s="278"/>
      <c r="I148" s="278"/>
      <c r="J148" s="278" t="s">
        <v>223</v>
      </c>
      <c r="K148" s="278"/>
      <c r="L148" s="278"/>
      <c r="M148" s="278"/>
      <c r="N148" s="278"/>
      <c r="O148" s="278" t="s">
        <v>222</v>
      </c>
      <c r="P148" s="278"/>
      <c r="Q148" s="278"/>
      <c r="R148" s="278"/>
      <c r="S148" s="278"/>
      <c r="T148" s="278" t="s">
        <v>223</v>
      </c>
      <c r="U148" s="278"/>
      <c r="V148" s="278"/>
      <c r="W148" s="278"/>
    </row>
    <row r="149" spans="1:23" ht="15.75" x14ac:dyDescent="0.25">
      <c r="A149" s="278"/>
      <c r="B149" s="285"/>
      <c r="C149" s="299" t="s">
        <v>224</v>
      </c>
      <c r="D149" s="299"/>
      <c r="E149" s="299"/>
      <c r="F149" s="299"/>
      <c r="G149" s="299"/>
      <c r="H149" s="299"/>
      <c r="I149" s="299"/>
      <c r="J149" s="283" t="s">
        <v>225</v>
      </c>
      <c r="K149" s="283"/>
      <c r="L149" s="283"/>
      <c r="M149" s="283"/>
      <c r="N149" s="283"/>
      <c r="O149" s="283" t="s">
        <v>226</v>
      </c>
      <c r="P149" s="283"/>
      <c r="Q149" s="283"/>
      <c r="R149" s="283"/>
      <c r="S149" s="283"/>
      <c r="T149" s="300" t="s">
        <v>175</v>
      </c>
      <c r="U149" s="300"/>
      <c r="V149" s="300"/>
      <c r="W149" s="300"/>
    </row>
    <row r="150" spans="1:23" x14ac:dyDescent="0.25">
      <c r="A150" s="278"/>
      <c r="B150" s="285"/>
      <c r="C150" s="275" t="s">
        <v>227</v>
      </c>
      <c r="D150" s="275" t="s">
        <v>228</v>
      </c>
      <c r="E150" s="281" t="s">
        <v>184</v>
      </c>
      <c r="F150" s="275" t="s">
        <v>229</v>
      </c>
      <c r="G150" s="275" t="s">
        <v>230</v>
      </c>
      <c r="H150" s="278" t="s">
        <v>231</v>
      </c>
      <c r="I150" s="275" t="s">
        <v>232</v>
      </c>
      <c r="J150" s="275" t="s">
        <v>233</v>
      </c>
      <c r="K150" s="275" t="s">
        <v>234</v>
      </c>
      <c r="L150" s="275" t="s">
        <v>235</v>
      </c>
      <c r="M150" s="275" t="s">
        <v>236</v>
      </c>
      <c r="N150" s="277" t="s">
        <v>237</v>
      </c>
      <c r="O150" s="275" t="s">
        <v>238</v>
      </c>
      <c r="P150" s="275" t="s">
        <v>239</v>
      </c>
      <c r="Q150" s="275" t="s">
        <v>240</v>
      </c>
      <c r="R150" s="275" t="s">
        <v>241</v>
      </c>
      <c r="S150" s="275" t="s">
        <v>237</v>
      </c>
      <c r="T150" s="275" t="s">
        <v>242</v>
      </c>
      <c r="U150" s="275" t="s">
        <v>234</v>
      </c>
      <c r="V150" s="275" t="s">
        <v>235</v>
      </c>
      <c r="W150" s="275" t="s">
        <v>237</v>
      </c>
    </row>
    <row r="151" spans="1:23" x14ac:dyDescent="0.25">
      <c r="A151" s="278"/>
      <c r="B151" s="285"/>
      <c r="C151" s="275"/>
      <c r="D151" s="275"/>
      <c r="E151" s="283"/>
      <c r="F151" s="275"/>
      <c r="G151" s="275"/>
      <c r="H151" s="278"/>
      <c r="I151" s="275"/>
      <c r="J151" s="275"/>
      <c r="K151" s="275"/>
      <c r="L151" s="275"/>
      <c r="M151" s="275"/>
      <c r="N151" s="277"/>
      <c r="O151" s="275"/>
      <c r="P151" s="275"/>
      <c r="Q151" s="275"/>
      <c r="R151" s="275"/>
      <c r="S151" s="275"/>
      <c r="T151" s="275"/>
      <c r="U151" s="275"/>
      <c r="V151" s="275"/>
      <c r="W151" s="275"/>
    </row>
    <row r="152" spans="1:23" ht="15.75" x14ac:dyDescent="0.25">
      <c r="A152" s="278"/>
      <c r="B152" s="286"/>
      <c r="C152" s="207" t="s">
        <v>175</v>
      </c>
      <c r="D152" s="207" t="s">
        <v>175</v>
      </c>
      <c r="E152" s="207" t="s">
        <v>175</v>
      </c>
      <c r="F152" s="207" t="s">
        <v>175</v>
      </c>
      <c r="G152" s="207" t="s">
        <v>175</v>
      </c>
      <c r="H152" s="207" t="s">
        <v>175</v>
      </c>
      <c r="I152" s="207" t="s">
        <v>175</v>
      </c>
      <c r="J152" s="207" t="s">
        <v>175</v>
      </c>
      <c r="K152" s="207" t="s">
        <v>175</v>
      </c>
      <c r="L152" s="207" t="s">
        <v>175</v>
      </c>
      <c r="M152" s="207" t="s">
        <v>175</v>
      </c>
      <c r="N152" s="207" t="s">
        <v>175</v>
      </c>
      <c r="O152" s="207" t="s">
        <v>175</v>
      </c>
      <c r="P152" s="207" t="s">
        <v>175</v>
      </c>
      <c r="Q152" s="207" t="s">
        <v>175</v>
      </c>
      <c r="R152" s="207" t="s">
        <v>175</v>
      </c>
      <c r="S152" s="207" t="s">
        <v>175</v>
      </c>
      <c r="T152" s="207" t="s">
        <v>175</v>
      </c>
      <c r="U152" s="207" t="s">
        <v>175</v>
      </c>
      <c r="V152" s="207" t="s">
        <v>175</v>
      </c>
      <c r="W152" s="207" t="s">
        <v>175</v>
      </c>
    </row>
    <row r="153" spans="1:23" ht="15.75" x14ac:dyDescent="0.25">
      <c r="A153" s="224" t="s">
        <v>200</v>
      </c>
      <c r="B153" s="1"/>
      <c r="C153" s="1"/>
      <c r="D153" s="1"/>
      <c r="E153" s="1"/>
      <c r="F153" s="1"/>
      <c r="G153" s="1"/>
      <c r="H153" s="1"/>
      <c r="I153" s="1"/>
      <c r="J153" s="1"/>
      <c r="K153" s="1"/>
      <c r="L153" s="1"/>
      <c r="M153" s="1"/>
      <c r="N153" s="1"/>
      <c r="O153" s="1"/>
      <c r="P153" s="1"/>
      <c r="Q153" s="1"/>
      <c r="R153" s="1"/>
      <c r="S153" s="1"/>
      <c r="T153" s="1"/>
      <c r="U153" s="1"/>
      <c r="V153" s="1"/>
      <c r="W153" s="1"/>
    </row>
    <row r="154" spans="1:23" ht="15.75" x14ac:dyDescent="0.25">
      <c r="A154" s="1"/>
      <c r="B154" s="1"/>
      <c r="C154" s="1"/>
      <c r="D154" s="1"/>
      <c r="E154" s="1"/>
      <c r="F154" s="1"/>
      <c r="G154" s="1"/>
      <c r="H154" s="1"/>
      <c r="I154" s="1"/>
      <c r="J154" s="1"/>
      <c r="K154" s="1"/>
      <c r="L154" s="1"/>
      <c r="M154" s="1"/>
      <c r="N154" s="1"/>
      <c r="O154" s="1"/>
      <c r="P154" s="1"/>
      <c r="Q154" s="1"/>
      <c r="R154" s="276" t="s">
        <v>243</v>
      </c>
      <c r="S154" s="276"/>
      <c r="T154" s="276"/>
      <c r="U154" s="276"/>
      <c r="V154" s="1"/>
      <c r="W154" s="1"/>
    </row>
    <row r="155" spans="1:23" ht="15.75" x14ac:dyDescent="0.25">
      <c r="A155" s="1"/>
      <c r="B155" s="1"/>
      <c r="C155" s="1"/>
      <c r="D155" s="1"/>
      <c r="E155" s="1"/>
      <c r="F155" s="1"/>
      <c r="G155" s="1"/>
      <c r="H155" s="1"/>
      <c r="I155" s="1"/>
      <c r="J155" s="1"/>
      <c r="K155" s="1"/>
      <c r="L155" s="1"/>
      <c r="M155" s="1"/>
      <c r="N155" s="1"/>
      <c r="O155" s="1"/>
      <c r="P155" s="1"/>
      <c r="Q155" s="1"/>
      <c r="R155" s="225"/>
      <c r="S155" s="225"/>
      <c r="T155" s="225"/>
      <c r="U155" s="225"/>
      <c r="V155" s="1"/>
      <c r="W155" s="1"/>
    </row>
    <row r="156" spans="1:23" ht="15.75" x14ac:dyDescent="0.25">
      <c r="A156" s="1"/>
      <c r="B156" s="1"/>
      <c r="C156" s="1"/>
      <c r="D156" s="1"/>
      <c r="E156" s="1"/>
      <c r="F156" s="1"/>
      <c r="G156" s="1"/>
      <c r="H156" s="1"/>
      <c r="I156" s="1"/>
      <c r="J156" s="1"/>
      <c r="K156" s="1"/>
      <c r="L156" s="1"/>
      <c r="M156" s="1"/>
      <c r="N156" s="1"/>
      <c r="O156" s="1"/>
      <c r="P156" s="1"/>
      <c r="Q156" s="1"/>
      <c r="R156" s="225"/>
      <c r="S156" s="225"/>
      <c r="T156" s="225"/>
      <c r="U156" s="225"/>
      <c r="V156" s="1"/>
      <c r="W156" s="1"/>
    </row>
    <row r="157" spans="1:23" ht="15.75" x14ac:dyDescent="0.25">
      <c r="A157" s="217" t="s">
        <v>216</v>
      </c>
      <c r="B157" s="195"/>
      <c r="C157" s="195"/>
      <c r="D157" s="195"/>
      <c r="E157" s="195"/>
      <c r="F157" s="195"/>
      <c r="G157" s="195"/>
      <c r="H157" s="195"/>
      <c r="I157" s="195"/>
      <c r="J157" s="195"/>
      <c r="K157" s="195"/>
      <c r="L157" s="195"/>
      <c r="M157" s="195"/>
      <c r="N157" s="195"/>
      <c r="O157" s="195"/>
      <c r="P157" s="195"/>
      <c r="Q157" s="195"/>
      <c r="R157" s="195"/>
      <c r="S157" s="195"/>
      <c r="T157" s="195"/>
      <c r="U157" s="195"/>
      <c r="V157" s="195"/>
      <c r="W157" s="195"/>
    </row>
    <row r="158" spans="1:23" ht="15.75" x14ac:dyDescent="0.25">
      <c r="A158" s="195"/>
      <c r="B158" s="217" t="s">
        <v>245</v>
      </c>
      <c r="C158" s="195"/>
      <c r="D158" s="195"/>
      <c r="E158" s="195"/>
      <c r="F158" s="195"/>
      <c r="G158" s="195"/>
      <c r="H158" s="195"/>
      <c r="I158" s="195"/>
      <c r="J158" s="195"/>
      <c r="K158" s="195"/>
      <c r="L158" s="195"/>
      <c r="M158" s="195"/>
      <c r="N158" s="195"/>
      <c r="O158" s="195"/>
      <c r="P158" s="195"/>
      <c r="Q158" s="195"/>
      <c r="R158" s="195"/>
      <c r="S158" s="195"/>
      <c r="T158" s="195"/>
      <c r="U158" s="195"/>
      <c r="V158" s="195"/>
      <c r="W158" s="195"/>
    </row>
    <row r="159" spans="1:23" ht="15.75" x14ac:dyDescent="0.25">
      <c r="A159" s="204" t="s">
        <v>157</v>
      </c>
      <c r="B159" s="278" t="s">
        <v>219</v>
      </c>
      <c r="C159" s="278"/>
      <c r="D159" s="278"/>
      <c r="E159" s="278"/>
      <c r="F159" s="278"/>
      <c r="G159" s="279" t="s">
        <v>220</v>
      </c>
      <c r="H159" s="279"/>
      <c r="I159" s="279"/>
      <c r="J159" s="279"/>
      <c r="K159" s="279"/>
      <c r="L159" s="279"/>
      <c r="M159" s="279"/>
      <c r="N159" s="279"/>
      <c r="O159" s="279"/>
      <c r="P159" s="279" t="s">
        <v>221</v>
      </c>
      <c r="Q159" s="279"/>
      <c r="R159" s="279"/>
      <c r="S159" s="279"/>
      <c r="T159" s="279"/>
      <c r="U159" s="279"/>
      <c r="V159" s="279"/>
      <c r="W159" s="279"/>
    </row>
    <row r="160" spans="1:23" ht="15.75" x14ac:dyDescent="0.25">
      <c r="A160" s="207" t="s">
        <v>166</v>
      </c>
      <c r="B160" s="278" t="s">
        <v>175</v>
      </c>
      <c r="C160" s="278"/>
      <c r="D160" s="278"/>
      <c r="E160" s="278"/>
      <c r="F160" s="278"/>
      <c r="G160" s="289"/>
      <c r="H160" s="289"/>
      <c r="I160" s="289"/>
      <c r="J160" s="289"/>
      <c r="K160" s="289"/>
      <c r="L160" s="289"/>
      <c r="M160" s="289"/>
      <c r="N160" s="289"/>
      <c r="O160" s="289"/>
      <c r="P160" s="289"/>
      <c r="Q160" s="289"/>
      <c r="R160" s="289"/>
      <c r="S160" s="289"/>
      <c r="T160" s="289"/>
      <c r="U160" s="289"/>
      <c r="V160" s="289"/>
      <c r="W160" s="289"/>
    </row>
    <row r="161" spans="1:23" ht="15.75" x14ac:dyDescent="0.25">
      <c r="A161" s="207" t="s">
        <v>151</v>
      </c>
      <c r="B161" s="278"/>
      <c r="C161" s="278"/>
      <c r="D161" s="278"/>
      <c r="E161" s="278"/>
      <c r="F161" s="278"/>
      <c r="G161" s="289"/>
      <c r="H161" s="289"/>
      <c r="I161" s="289"/>
      <c r="J161" s="289"/>
      <c r="K161" s="289"/>
      <c r="L161" s="289"/>
      <c r="M161" s="289"/>
      <c r="N161" s="289"/>
      <c r="O161" s="289"/>
      <c r="P161" s="289"/>
      <c r="Q161" s="289"/>
      <c r="R161" s="289"/>
      <c r="S161" s="289"/>
      <c r="T161" s="289"/>
      <c r="U161" s="289"/>
      <c r="V161" s="289"/>
      <c r="W161" s="289"/>
    </row>
    <row r="162" spans="1:23" ht="15.75" x14ac:dyDescent="0.25">
      <c r="A162" s="214" t="s">
        <v>173</v>
      </c>
      <c r="B162" s="195"/>
      <c r="C162" s="195"/>
      <c r="D162" s="195"/>
      <c r="E162" s="195"/>
      <c r="F162" s="195"/>
      <c r="G162" s="195"/>
      <c r="H162" s="195"/>
      <c r="I162" s="195"/>
      <c r="J162" s="195"/>
      <c r="K162" s="195"/>
      <c r="L162" s="195"/>
      <c r="M162" s="195"/>
      <c r="N162" s="195"/>
      <c r="O162" s="195"/>
      <c r="P162" s="195"/>
      <c r="Q162" s="195"/>
      <c r="R162" s="195"/>
      <c r="S162" s="195"/>
      <c r="T162" s="195"/>
      <c r="U162" s="195"/>
      <c r="V162" s="195"/>
      <c r="W162" s="195"/>
    </row>
    <row r="163" spans="1:23" ht="15.75" x14ac:dyDescent="0.25">
      <c r="A163" s="214" t="s">
        <v>174</v>
      </c>
      <c r="B163" s="195"/>
      <c r="C163" s="195"/>
      <c r="D163" s="195"/>
      <c r="E163" s="195"/>
      <c r="F163" s="195"/>
      <c r="G163" s="195"/>
      <c r="H163" s="195"/>
      <c r="I163" s="195"/>
      <c r="J163" s="195"/>
      <c r="K163" s="195"/>
      <c r="L163" s="195"/>
      <c r="M163" s="195"/>
      <c r="N163" s="195"/>
      <c r="O163" s="195"/>
      <c r="P163" s="195"/>
      <c r="Q163" s="195"/>
      <c r="R163" s="195"/>
      <c r="S163" s="195"/>
      <c r="T163" s="195"/>
      <c r="U163" s="195"/>
      <c r="V163" s="195"/>
      <c r="W163" s="195"/>
    </row>
    <row r="164" spans="1:23" ht="15.75" x14ac:dyDescent="0.25">
      <c r="A164" s="278" t="s">
        <v>166</v>
      </c>
      <c r="B164" s="284" t="s">
        <v>246</v>
      </c>
      <c r="C164" s="278" t="s">
        <v>222</v>
      </c>
      <c r="D164" s="278"/>
      <c r="E164" s="278"/>
      <c r="F164" s="278"/>
      <c r="G164" s="278"/>
      <c r="H164" s="278"/>
      <c r="I164" s="278"/>
      <c r="J164" s="278" t="s">
        <v>223</v>
      </c>
      <c r="K164" s="278"/>
      <c r="L164" s="278"/>
      <c r="M164" s="278"/>
      <c r="N164" s="278"/>
      <c r="O164" s="278" t="s">
        <v>222</v>
      </c>
      <c r="P164" s="278"/>
      <c r="Q164" s="278"/>
      <c r="R164" s="278"/>
      <c r="S164" s="278"/>
      <c r="T164" s="278" t="s">
        <v>223</v>
      </c>
      <c r="U164" s="278"/>
      <c r="V164" s="278"/>
      <c r="W164" s="278"/>
    </row>
    <row r="165" spans="1:23" ht="15.75" x14ac:dyDescent="0.25">
      <c r="A165" s="278"/>
      <c r="B165" s="285"/>
      <c r="C165" s="299" t="s">
        <v>224</v>
      </c>
      <c r="D165" s="299"/>
      <c r="E165" s="299"/>
      <c r="F165" s="299"/>
      <c r="G165" s="299"/>
      <c r="H165" s="299"/>
      <c r="I165" s="299"/>
      <c r="J165" s="283" t="s">
        <v>225</v>
      </c>
      <c r="K165" s="283"/>
      <c r="L165" s="283"/>
      <c r="M165" s="283"/>
      <c r="N165" s="283"/>
      <c r="O165" s="283" t="s">
        <v>226</v>
      </c>
      <c r="P165" s="283"/>
      <c r="Q165" s="283"/>
      <c r="R165" s="283"/>
      <c r="S165" s="283"/>
      <c r="T165" s="300" t="s">
        <v>175</v>
      </c>
      <c r="U165" s="300"/>
      <c r="V165" s="300"/>
      <c r="W165" s="300"/>
    </row>
    <row r="166" spans="1:23" x14ac:dyDescent="0.25">
      <c r="A166" s="278"/>
      <c r="B166" s="285"/>
      <c r="C166" s="275" t="s">
        <v>227</v>
      </c>
      <c r="D166" s="275" t="s">
        <v>228</v>
      </c>
      <c r="E166" s="281" t="s">
        <v>184</v>
      </c>
      <c r="F166" s="275" t="s">
        <v>229</v>
      </c>
      <c r="G166" s="275" t="s">
        <v>230</v>
      </c>
      <c r="H166" s="278" t="s">
        <v>231</v>
      </c>
      <c r="I166" s="275" t="s">
        <v>232</v>
      </c>
      <c r="J166" s="275" t="s">
        <v>233</v>
      </c>
      <c r="K166" s="275" t="s">
        <v>234</v>
      </c>
      <c r="L166" s="275" t="s">
        <v>235</v>
      </c>
      <c r="M166" s="275" t="s">
        <v>236</v>
      </c>
      <c r="N166" s="277" t="s">
        <v>237</v>
      </c>
      <c r="O166" s="275" t="s">
        <v>238</v>
      </c>
      <c r="P166" s="275" t="s">
        <v>239</v>
      </c>
      <c r="Q166" s="275" t="s">
        <v>240</v>
      </c>
      <c r="R166" s="275" t="s">
        <v>241</v>
      </c>
      <c r="S166" s="275" t="s">
        <v>237</v>
      </c>
      <c r="T166" s="275" t="s">
        <v>242</v>
      </c>
      <c r="U166" s="275" t="s">
        <v>234</v>
      </c>
      <c r="V166" s="275" t="s">
        <v>235</v>
      </c>
      <c r="W166" s="275" t="s">
        <v>237</v>
      </c>
    </row>
    <row r="167" spans="1:23" x14ac:dyDescent="0.25">
      <c r="A167" s="278"/>
      <c r="B167" s="285"/>
      <c r="C167" s="275"/>
      <c r="D167" s="275"/>
      <c r="E167" s="283"/>
      <c r="F167" s="275"/>
      <c r="G167" s="275"/>
      <c r="H167" s="278"/>
      <c r="I167" s="275"/>
      <c r="J167" s="275"/>
      <c r="K167" s="275"/>
      <c r="L167" s="275"/>
      <c r="M167" s="275"/>
      <c r="N167" s="277"/>
      <c r="O167" s="275"/>
      <c r="P167" s="275"/>
      <c r="Q167" s="275"/>
      <c r="R167" s="275"/>
      <c r="S167" s="275"/>
      <c r="T167" s="275"/>
      <c r="U167" s="275"/>
      <c r="V167" s="275"/>
      <c r="W167" s="275"/>
    </row>
    <row r="168" spans="1:23" ht="15.75" x14ac:dyDescent="0.25">
      <c r="A168" s="278"/>
      <c r="B168" s="286"/>
      <c r="C168" s="207" t="s">
        <v>175</v>
      </c>
      <c r="D168" s="207" t="s">
        <v>175</v>
      </c>
      <c r="E168" s="207" t="s">
        <v>175</v>
      </c>
      <c r="F168" s="207" t="s">
        <v>175</v>
      </c>
      <c r="G168" s="207" t="s">
        <v>175</v>
      </c>
      <c r="H168" s="207" t="s">
        <v>175</v>
      </c>
      <c r="I168" s="207" t="s">
        <v>175</v>
      </c>
      <c r="J168" s="207" t="s">
        <v>175</v>
      </c>
      <c r="K168" s="207" t="s">
        <v>175</v>
      </c>
      <c r="L168" s="207" t="s">
        <v>175</v>
      </c>
      <c r="M168" s="207" t="s">
        <v>175</v>
      </c>
      <c r="N168" s="207" t="s">
        <v>175</v>
      </c>
      <c r="O168" s="207" t="s">
        <v>175</v>
      </c>
      <c r="P168" s="207" t="s">
        <v>175</v>
      </c>
      <c r="Q168" s="207" t="s">
        <v>175</v>
      </c>
      <c r="R168" s="207" t="s">
        <v>175</v>
      </c>
      <c r="S168" s="207" t="s">
        <v>175</v>
      </c>
      <c r="T168" s="207" t="s">
        <v>175</v>
      </c>
      <c r="U168" s="207" t="s">
        <v>175</v>
      </c>
      <c r="V168" s="207" t="s">
        <v>175</v>
      </c>
      <c r="W168" s="207" t="s">
        <v>175</v>
      </c>
    </row>
    <row r="169" spans="1:23" ht="15.75" x14ac:dyDescent="0.25">
      <c r="A169" s="224" t="s">
        <v>200</v>
      </c>
      <c r="B169" s="1"/>
      <c r="C169" s="1"/>
      <c r="D169" s="1"/>
      <c r="E169" s="1"/>
      <c r="F169" s="1"/>
      <c r="G169" s="1"/>
      <c r="H169" s="1"/>
      <c r="I169" s="1"/>
      <c r="J169" s="1"/>
      <c r="K169" s="1"/>
      <c r="L169" s="1"/>
      <c r="M169" s="1"/>
      <c r="N169" s="1"/>
      <c r="O169" s="1"/>
      <c r="P169" s="1"/>
      <c r="Q169" s="1"/>
      <c r="R169" s="1"/>
      <c r="S169" s="1"/>
      <c r="T169" s="1"/>
      <c r="U169" s="1"/>
      <c r="V169" s="1"/>
      <c r="W169" s="1"/>
    </row>
    <row r="170" spans="1:23" ht="15.75" x14ac:dyDescent="0.25">
      <c r="A170" s="1"/>
      <c r="B170" s="1"/>
      <c r="C170" s="1"/>
      <c r="D170" s="1"/>
      <c r="E170" s="1"/>
      <c r="F170" s="1"/>
      <c r="G170" s="1"/>
      <c r="H170" s="1"/>
      <c r="I170" s="1"/>
      <c r="J170" s="1"/>
      <c r="K170" s="1"/>
      <c r="L170" s="1"/>
      <c r="M170" s="1"/>
      <c r="N170" s="1"/>
      <c r="O170" s="1"/>
      <c r="P170" s="1"/>
      <c r="Q170" s="1"/>
      <c r="R170" s="276" t="s">
        <v>243</v>
      </c>
      <c r="S170" s="276"/>
      <c r="T170" s="276"/>
      <c r="U170" s="276"/>
      <c r="V170" s="1"/>
      <c r="W170" s="1"/>
    </row>
    <row r="171" spans="1:23" ht="15.75" x14ac:dyDescent="0.25">
      <c r="A171" s="1"/>
      <c r="B171" s="1"/>
      <c r="C171" s="1"/>
      <c r="D171" s="1"/>
      <c r="E171" s="1"/>
      <c r="F171" s="1"/>
      <c r="G171" s="1"/>
      <c r="H171" s="1"/>
      <c r="I171" s="1"/>
      <c r="J171" s="1"/>
      <c r="K171" s="1"/>
      <c r="L171" s="1"/>
      <c r="M171" s="1"/>
      <c r="N171" s="1"/>
      <c r="O171" s="1"/>
      <c r="P171" s="1"/>
      <c r="Q171" s="1"/>
      <c r="R171" s="225"/>
      <c r="S171" s="225"/>
      <c r="T171" s="225"/>
      <c r="U171" s="225"/>
      <c r="V171" s="1"/>
      <c r="W171" s="1"/>
    </row>
    <row r="172" spans="1:23" ht="15.75" x14ac:dyDescent="0.25">
      <c r="A172" s="1"/>
      <c r="B172" s="1"/>
      <c r="C172" s="1"/>
      <c r="D172" s="1"/>
      <c r="E172" s="1"/>
      <c r="F172" s="1"/>
      <c r="G172" s="1"/>
      <c r="H172" s="1"/>
      <c r="I172" s="1"/>
      <c r="J172" s="1"/>
      <c r="K172" s="1"/>
      <c r="L172" s="1"/>
      <c r="M172" s="1"/>
      <c r="N172" s="1"/>
      <c r="O172" s="1"/>
      <c r="P172" s="1"/>
      <c r="Q172" s="1"/>
      <c r="R172" s="225"/>
      <c r="S172" s="225"/>
      <c r="T172" s="225"/>
      <c r="U172" s="225"/>
      <c r="V172" s="1"/>
      <c r="W172" s="1"/>
    </row>
    <row r="173" spans="1:23" ht="15.75" x14ac:dyDescent="0.25">
      <c r="A173" s="226" t="s">
        <v>216</v>
      </c>
      <c r="B173" s="1"/>
      <c r="C173" s="1"/>
      <c r="D173" s="1"/>
      <c r="E173" s="1"/>
      <c r="F173" s="1"/>
      <c r="G173" s="1"/>
      <c r="H173" s="1"/>
      <c r="I173" s="1"/>
      <c r="J173" s="1"/>
      <c r="K173" s="1"/>
      <c r="L173" s="1"/>
      <c r="M173" s="1"/>
      <c r="N173" s="1"/>
      <c r="O173" s="1"/>
      <c r="P173" s="1"/>
      <c r="Q173" s="1"/>
      <c r="R173" s="1"/>
      <c r="S173" s="1"/>
      <c r="T173" s="1"/>
      <c r="U173" s="1"/>
      <c r="V173" s="1"/>
      <c r="W173" s="1"/>
    </row>
    <row r="174" spans="1:23" ht="15.75" x14ac:dyDescent="0.25">
      <c r="A174" s="1"/>
      <c r="B174" s="226" t="s">
        <v>245</v>
      </c>
      <c r="C174" s="1"/>
      <c r="D174" s="1"/>
      <c r="E174" s="1"/>
      <c r="F174" s="1"/>
      <c r="G174" s="1"/>
      <c r="H174" s="1"/>
      <c r="I174" s="1"/>
      <c r="J174" s="1"/>
      <c r="K174" s="1"/>
      <c r="L174" s="1"/>
      <c r="M174" s="1"/>
      <c r="N174" s="1"/>
      <c r="O174" s="1"/>
      <c r="P174" s="1"/>
      <c r="Q174" s="1"/>
      <c r="R174" s="1"/>
      <c r="S174" s="1"/>
      <c r="T174" s="1"/>
      <c r="U174" s="1"/>
      <c r="V174" s="1"/>
      <c r="W174" s="1"/>
    </row>
    <row r="175" spans="1:23" ht="15.75" x14ac:dyDescent="0.25">
      <c r="A175" s="204" t="s">
        <v>157</v>
      </c>
      <c r="B175" s="278" t="s">
        <v>219</v>
      </c>
      <c r="C175" s="278"/>
      <c r="D175" s="278"/>
      <c r="E175" s="278"/>
      <c r="F175" s="278"/>
      <c r="G175" s="298" t="s">
        <v>220</v>
      </c>
      <c r="H175" s="298"/>
      <c r="I175" s="298"/>
      <c r="J175" s="298"/>
      <c r="K175" s="298"/>
      <c r="L175" s="298"/>
      <c r="M175" s="298"/>
      <c r="N175" s="298"/>
      <c r="O175" s="298"/>
      <c r="P175" s="298" t="s">
        <v>221</v>
      </c>
      <c r="Q175" s="298"/>
      <c r="R175" s="298"/>
      <c r="S175" s="298"/>
      <c r="T175" s="298"/>
      <c r="U175" s="298"/>
      <c r="V175" s="298"/>
      <c r="W175" s="298"/>
    </row>
    <row r="176" spans="1:23" ht="15.75" x14ac:dyDescent="0.25">
      <c r="A176" s="207" t="s">
        <v>167</v>
      </c>
      <c r="B176" s="278" t="s">
        <v>175</v>
      </c>
      <c r="C176" s="278"/>
      <c r="D176" s="278"/>
      <c r="E176" s="278"/>
      <c r="F176" s="278"/>
      <c r="G176" s="289"/>
      <c r="H176" s="289"/>
      <c r="I176" s="289"/>
      <c r="J176" s="289"/>
      <c r="K176" s="289"/>
      <c r="L176" s="289"/>
      <c r="M176" s="289"/>
      <c r="N176" s="289"/>
      <c r="O176" s="289"/>
      <c r="P176" s="289"/>
      <c r="Q176" s="289"/>
      <c r="R176" s="289"/>
      <c r="S176" s="289"/>
      <c r="T176" s="289"/>
      <c r="U176" s="289"/>
      <c r="V176" s="289"/>
      <c r="W176" s="289"/>
    </row>
    <row r="177" spans="1:23" ht="15.75" x14ac:dyDescent="0.25">
      <c r="A177" s="207" t="s">
        <v>151</v>
      </c>
      <c r="B177" s="278"/>
      <c r="C177" s="278"/>
      <c r="D177" s="278"/>
      <c r="E177" s="278"/>
      <c r="F177" s="278"/>
      <c r="G177" s="289"/>
      <c r="H177" s="289"/>
      <c r="I177" s="289"/>
      <c r="J177" s="289"/>
      <c r="K177" s="289"/>
      <c r="L177" s="289"/>
      <c r="M177" s="289"/>
      <c r="N177" s="289"/>
      <c r="O177" s="289"/>
      <c r="P177" s="289"/>
      <c r="Q177" s="289"/>
      <c r="R177" s="289"/>
      <c r="S177" s="289"/>
      <c r="T177" s="289"/>
      <c r="U177" s="289"/>
      <c r="V177" s="289"/>
      <c r="W177" s="289"/>
    </row>
    <row r="178" spans="1:23" ht="15.75" x14ac:dyDescent="0.25">
      <c r="A178" s="224" t="s">
        <v>173</v>
      </c>
      <c r="B178" s="1"/>
      <c r="C178" s="1"/>
      <c r="D178" s="1"/>
      <c r="E178" s="1"/>
      <c r="F178" s="1"/>
      <c r="G178" s="1"/>
      <c r="H178" s="1"/>
      <c r="I178" s="1"/>
      <c r="J178" s="1"/>
      <c r="K178" s="1"/>
      <c r="L178" s="1"/>
      <c r="M178" s="1"/>
      <c r="N178" s="1"/>
      <c r="O178" s="1"/>
      <c r="P178" s="1"/>
      <c r="Q178" s="1"/>
      <c r="R178" s="1"/>
      <c r="S178" s="1"/>
      <c r="T178" s="1"/>
      <c r="U178" s="1"/>
      <c r="V178" s="1"/>
      <c r="W178" s="1"/>
    </row>
    <row r="179" spans="1:23" ht="15.75" x14ac:dyDescent="0.25">
      <c r="A179" s="224" t="s">
        <v>174</v>
      </c>
      <c r="B179" s="1"/>
      <c r="C179" s="1"/>
      <c r="D179" s="1"/>
      <c r="E179" s="1"/>
      <c r="F179" s="1"/>
      <c r="G179" s="1"/>
      <c r="H179" s="1"/>
      <c r="I179" s="1"/>
      <c r="J179" s="1"/>
      <c r="K179" s="1"/>
      <c r="L179" s="1"/>
      <c r="M179" s="1"/>
      <c r="N179" s="1"/>
      <c r="O179" s="1"/>
      <c r="P179" s="1"/>
      <c r="Q179" s="1"/>
      <c r="R179" s="1"/>
      <c r="S179" s="1"/>
      <c r="T179" s="1"/>
      <c r="U179" s="1"/>
      <c r="V179" s="1"/>
      <c r="W179" s="1"/>
    </row>
    <row r="180" spans="1:23" ht="15.75" x14ac:dyDescent="0.25">
      <c r="A180" s="278" t="s">
        <v>167</v>
      </c>
      <c r="B180" s="284" t="s">
        <v>246</v>
      </c>
      <c r="C180" s="278" t="s">
        <v>222</v>
      </c>
      <c r="D180" s="278"/>
      <c r="E180" s="278"/>
      <c r="F180" s="278"/>
      <c r="G180" s="278"/>
      <c r="H180" s="278"/>
      <c r="I180" s="278"/>
      <c r="J180" s="278" t="s">
        <v>223</v>
      </c>
      <c r="K180" s="278"/>
      <c r="L180" s="278"/>
      <c r="M180" s="278"/>
      <c r="N180" s="278"/>
      <c r="O180" s="278" t="s">
        <v>222</v>
      </c>
      <c r="P180" s="278"/>
      <c r="Q180" s="278"/>
      <c r="R180" s="278"/>
      <c r="S180" s="278"/>
      <c r="T180" s="278" t="s">
        <v>223</v>
      </c>
      <c r="U180" s="278"/>
      <c r="V180" s="278"/>
      <c r="W180" s="278"/>
    </row>
    <row r="181" spans="1:23" ht="15.75" x14ac:dyDescent="0.25">
      <c r="A181" s="278"/>
      <c r="B181" s="285"/>
      <c r="C181" s="287" t="s">
        <v>224</v>
      </c>
      <c r="D181" s="287"/>
      <c r="E181" s="287"/>
      <c r="F181" s="287"/>
      <c r="G181" s="287"/>
      <c r="H181" s="287"/>
      <c r="I181" s="287"/>
      <c r="J181" s="278" t="s">
        <v>225</v>
      </c>
      <c r="K181" s="278"/>
      <c r="L181" s="278"/>
      <c r="M181" s="278"/>
      <c r="N181" s="278"/>
      <c r="O181" s="278" t="s">
        <v>226</v>
      </c>
      <c r="P181" s="278"/>
      <c r="Q181" s="278"/>
      <c r="R181" s="278"/>
      <c r="S181" s="278"/>
      <c r="T181" s="288" t="s">
        <v>175</v>
      </c>
      <c r="U181" s="288"/>
      <c r="V181" s="288"/>
      <c r="W181" s="288"/>
    </row>
    <row r="182" spans="1:23" x14ac:dyDescent="0.25">
      <c r="A182" s="278"/>
      <c r="B182" s="285"/>
      <c r="C182" s="275" t="s">
        <v>227</v>
      </c>
      <c r="D182" s="275" t="s">
        <v>228</v>
      </c>
      <c r="E182" s="278" t="s">
        <v>184</v>
      </c>
      <c r="F182" s="275" t="s">
        <v>229</v>
      </c>
      <c r="G182" s="275" t="s">
        <v>230</v>
      </c>
      <c r="H182" s="278" t="s">
        <v>231</v>
      </c>
      <c r="I182" s="275" t="s">
        <v>232</v>
      </c>
      <c r="J182" s="275" t="s">
        <v>233</v>
      </c>
      <c r="K182" s="275" t="s">
        <v>234</v>
      </c>
      <c r="L182" s="275" t="s">
        <v>235</v>
      </c>
      <c r="M182" s="275" t="s">
        <v>236</v>
      </c>
      <c r="N182" s="277" t="s">
        <v>237</v>
      </c>
      <c r="O182" s="275" t="s">
        <v>238</v>
      </c>
      <c r="P182" s="275" t="s">
        <v>239</v>
      </c>
      <c r="Q182" s="275" t="s">
        <v>240</v>
      </c>
      <c r="R182" s="275" t="s">
        <v>241</v>
      </c>
      <c r="S182" s="275" t="s">
        <v>237</v>
      </c>
      <c r="T182" s="275" t="s">
        <v>242</v>
      </c>
      <c r="U182" s="275" t="s">
        <v>234</v>
      </c>
      <c r="V182" s="275" t="s">
        <v>235</v>
      </c>
      <c r="W182" s="275" t="s">
        <v>237</v>
      </c>
    </row>
    <row r="183" spans="1:23" x14ac:dyDescent="0.25">
      <c r="A183" s="278"/>
      <c r="B183" s="285"/>
      <c r="C183" s="275"/>
      <c r="D183" s="275"/>
      <c r="E183" s="278"/>
      <c r="F183" s="275"/>
      <c r="G183" s="275"/>
      <c r="H183" s="278"/>
      <c r="I183" s="275"/>
      <c r="J183" s="275"/>
      <c r="K183" s="275"/>
      <c r="L183" s="275"/>
      <c r="M183" s="275"/>
      <c r="N183" s="277"/>
      <c r="O183" s="275"/>
      <c r="P183" s="275"/>
      <c r="Q183" s="275"/>
      <c r="R183" s="275"/>
      <c r="S183" s="275"/>
      <c r="T183" s="275"/>
      <c r="U183" s="275"/>
      <c r="V183" s="275"/>
      <c r="W183" s="275"/>
    </row>
    <row r="184" spans="1:23" ht="15.75" x14ac:dyDescent="0.25">
      <c r="A184" s="278"/>
      <c r="B184" s="286"/>
      <c r="C184" s="207" t="s">
        <v>175</v>
      </c>
      <c r="D184" s="207" t="s">
        <v>175</v>
      </c>
      <c r="E184" s="207" t="s">
        <v>175</v>
      </c>
      <c r="F184" s="207" t="s">
        <v>175</v>
      </c>
      <c r="G184" s="207" t="s">
        <v>175</v>
      </c>
      <c r="H184" s="207" t="s">
        <v>175</v>
      </c>
      <c r="I184" s="207" t="s">
        <v>175</v>
      </c>
      <c r="J184" s="207" t="s">
        <v>175</v>
      </c>
      <c r="K184" s="207" t="s">
        <v>175</v>
      </c>
      <c r="L184" s="207" t="s">
        <v>175</v>
      </c>
      <c r="M184" s="207" t="s">
        <v>175</v>
      </c>
      <c r="N184" s="207" t="s">
        <v>175</v>
      </c>
      <c r="O184" s="207" t="s">
        <v>175</v>
      </c>
      <c r="P184" s="207" t="s">
        <v>175</v>
      </c>
      <c r="Q184" s="207" t="s">
        <v>175</v>
      </c>
      <c r="R184" s="207" t="s">
        <v>175</v>
      </c>
      <c r="S184" s="207" t="s">
        <v>175</v>
      </c>
      <c r="T184" s="207" t="s">
        <v>175</v>
      </c>
      <c r="U184" s="207" t="s">
        <v>175</v>
      </c>
      <c r="V184" s="207" t="s">
        <v>175</v>
      </c>
      <c r="W184" s="207" t="s">
        <v>175</v>
      </c>
    </row>
    <row r="185" spans="1:23" ht="15.75" x14ac:dyDescent="0.25">
      <c r="A185" s="224" t="s">
        <v>200</v>
      </c>
      <c r="B185" s="1"/>
      <c r="C185" s="1"/>
      <c r="D185" s="1"/>
      <c r="E185" s="1"/>
      <c r="F185" s="1"/>
      <c r="G185" s="1"/>
      <c r="H185" s="1"/>
      <c r="I185" s="1"/>
      <c r="J185" s="1"/>
      <c r="K185" s="1"/>
      <c r="L185" s="1"/>
      <c r="M185" s="1"/>
      <c r="N185" s="1"/>
      <c r="O185" s="1"/>
      <c r="P185" s="1"/>
      <c r="Q185" s="1"/>
      <c r="R185" s="1"/>
      <c r="S185" s="1"/>
      <c r="T185" s="1"/>
      <c r="U185" s="1"/>
      <c r="V185" s="1"/>
      <c r="W185" s="1"/>
    </row>
    <row r="186" spans="1:23" ht="15.75" x14ac:dyDescent="0.25">
      <c r="A186" s="227"/>
      <c r="B186" s="1"/>
      <c r="C186" s="1"/>
      <c r="D186" s="1"/>
      <c r="E186" s="1"/>
      <c r="F186" s="1"/>
      <c r="G186" s="1"/>
      <c r="H186" s="1"/>
      <c r="I186" s="1"/>
      <c r="J186" s="1"/>
      <c r="K186" s="1"/>
      <c r="L186" s="1"/>
      <c r="M186" s="1"/>
      <c r="N186" s="1"/>
      <c r="O186" s="1"/>
      <c r="P186" s="1"/>
      <c r="Q186" s="1"/>
      <c r="R186" s="1"/>
      <c r="S186" s="1"/>
      <c r="T186" s="1"/>
      <c r="U186" s="1"/>
      <c r="V186" s="1"/>
      <c r="W186" s="1"/>
    </row>
    <row r="187" spans="1:23" ht="15.75" x14ac:dyDescent="0.25">
      <c r="A187" s="1"/>
      <c r="B187" s="1"/>
      <c r="C187" s="1"/>
      <c r="D187" s="1"/>
      <c r="E187" s="1"/>
      <c r="F187" s="1"/>
      <c r="G187" s="1"/>
      <c r="H187" s="1"/>
      <c r="I187" s="1"/>
      <c r="J187" s="1"/>
      <c r="K187" s="1"/>
      <c r="L187" s="1"/>
      <c r="M187" s="1"/>
      <c r="N187" s="1"/>
      <c r="O187" s="1"/>
      <c r="P187" s="1"/>
      <c r="Q187" s="276" t="s">
        <v>243</v>
      </c>
      <c r="R187" s="276"/>
      <c r="S187" s="276"/>
      <c r="T187" s="276"/>
      <c r="U187" s="1"/>
      <c r="V187" s="1"/>
      <c r="W187" s="1"/>
    </row>
    <row r="188" spans="1:23" ht="15.75" x14ac:dyDescent="0.25">
      <c r="A188" s="1"/>
      <c r="B188" s="1"/>
      <c r="C188" s="1"/>
      <c r="D188" s="1"/>
      <c r="E188" s="1"/>
      <c r="F188" s="1"/>
      <c r="G188" s="1"/>
      <c r="H188" s="1"/>
      <c r="I188" s="1"/>
      <c r="J188" s="1"/>
      <c r="K188" s="1"/>
      <c r="L188" s="1"/>
      <c r="M188" s="1"/>
      <c r="N188" s="1"/>
      <c r="O188" s="1"/>
      <c r="P188" s="1"/>
      <c r="Q188" s="225"/>
      <c r="R188" s="225"/>
      <c r="S188" s="225"/>
      <c r="T188" s="225"/>
      <c r="U188" s="1"/>
      <c r="V188" s="1"/>
      <c r="W188" s="1"/>
    </row>
    <row r="189" spans="1:23" ht="15.75" x14ac:dyDescent="0.25">
      <c r="A189" s="1"/>
      <c r="B189" s="1"/>
      <c r="C189" s="1"/>
      <c r="D189" s="1"/>
      <c r="E189" s="1"/>
      <c r="F189" s="1"/>
      <c r="G189" s="1"/>
      <c r="H189" s="1"/>
      <c r="I189" s="1"/>
      <c r="J189" s="1"/>
      <c r="K189" s="1"/>
      <c r="L189" s="1"/>
      <c r="M189" s="1"/>
      <c r="N189" s="1"/>
      <c r="O189" s="1"/>
      <c r="P189" s="1"/>
      <c r="Q189" s="225"/>
      <c r="R189" s="225"/>
      <c r="S189" s="225"/>
      <c r="T189" s="225"/>
      <c r="U189" s="1"/>
      <c r="V189" s="1"/>
      <c r="W189" s="1"/>
    </row>
    <row r="190" spans="1:23" ht="15.75" x14ac:dyDescent="0.25">
      <c r="A190" s="226" t="s">
        <v>216</v>
      </c>
      <c r="B190" s="1"/>
      <c r="C190" s="1"/>
      <c r="D190" s="1"/>
      <c r="E190" s="1"/>
      <c r="F190" s="1"/>
      <c r="G190" s="1"/>
      <c r="H190" s="1"/>
      <c r="I190" s="1"/>
      <c r="J190" s="1"/>
      <c r="K190" s="1"/>
      <c r="L190" s="1"/>
      <c r="M190" s="1"/>
      <c r="N190" s="1"/>
      <c r="O190" s="1"/>
      <c r="P190" s="1"/>
      <c r="Q190" s="1"/>
      <c r="R190" s="1"/>
      <c r="S190" s="1"/>
      <c r="T190" s="1"/>
      <c r="U190" s="1"/>
      <c r="V190" s="1"/>
      <c r="W190" s="1"/>
    </row>
    <row r="191" spans="1:23" ht="15.75" x14ac:dyDescent="0.25">
      <c r="A191" s="1"/>
      <c r="B191" s="226" t="s">
        <v>245</v>
      </c>
      <c r="C191" s="1"/>
      <c r="D191" s="1"/>
      <c r="E191" s="1"/>
      <c r="F191" s="1"/>
      <c r="G191" s="1"/>
      <c r="H191" s="1"/>
      <c r="I191" s="1"/>
      <c r="J191" s="1"/>
      <c r="K191" s="1"/>
      <c r="L191" s="1"/>
      <c r="M191" s="1"/>
      <c r="N191" s="1"/>
      <c r="O191" s="1"/>
      <c r="P191" s="1"/>
      <c r="Q191" s="1"/>
      <c r="R191" s="1"/>
      <c r="S191" s="1"/>
      <c r="T191" s="1"/>
      <c r="U191" s="1"/>
      <c r="V191" s="1"/>
      <c r="W191" s="1"/>
    </row>
    <row r="192" spans="1:23" ht="15.75" x14ac:dyDescent="0.25">
      <c r="A192" s="204" t="s">
        <v>157</v>
      </c>
      <c r="B192" s="278" t="s">
        <v>219</v>
      </c>
      <c r="C192" s="278"/>
      <c r="D192" s="278"/>
      <c r="E192" s="278"/>
      <c r="F192" s="278"/>
      <c r="G192" s="298" t="s">
        <v>220</v>
      </c>
      <c r="H192" s="298"/>
      <c r="I192" s="298"/>
      <c r="J192" s="298"/>
      <c r="K192" s="298"/>
      <c r="L192" s="298"/>
      <c r="M192" s="298"/>
      <c r="N192" s="298"/>
      <c r="O192" s="298"/>
      <c r="P192" s="298" t="s">
        <v>221</v>
      </c>
      <c r="Q192" s="298"/>
      <c r="R192" s="298"/>
      <c r="S192" s="298"/>
      <c r="T192" s="298"/>
      <c r="U192" s="298"/>
      <c r="V192" s="298"/>
      <c r="W192" s="298"/>
    </row>
    <row r="193" spans="1:23" ht="15.75" x14ac:dyDescent="0.25">
      <c r="A193" s="207" t="s">
        <v>168</v>
      </c>
      <c r="B193" s="278" t="s">
        <v>175</v>
      </c>
      <c r="C193" s="278"/>
      <c r="D193" s="278"/>
      <c r="E193" s="278"/>
      <c r="F193" s="278"/>
      <c r="G193" s="289"/>
      <c r="H193" s="289"/>
      <c r="I193" s="289"/>
      <c r="J193" s="289"/>
      <c r="K193" s="289"/>
      <c r="L193" s="289"/>
      <c r="M193" s="289"/>
      <c r="N193" s="289"/>
      <c r="O193" s="289"/>
      <c r="P193" s="289"/>
      <c r="Q193" s="289"/>
      <c r="R193" s="289"/>
      <c r="S193" s="289"/>
      <c r="T193" s="289"/>
      <c r="U193" s="289"/>
      <c r="V193" s="289"/>
      <c r="W193" s="289"/>
    </row>
    <row r="194" spans="1:23" ht="15.75" x14ac:dyDescent="0.25">
      <c r="A194" s="207" t="s">
        <v>151</v>
      </c>
      <c r="B194" s="278"/>
      <c r="C194" s="278"/>
      <c r="D194" s="278"/>
      <c r="E194" s="278"/>
      <c r="F194" s="278"/>
      <c r="G194" s="289"/>
      <c r="H194" s="289"/>
      <c r="I194" s="289"/>
      <c r="J194" s="289"/>
      <c r="K194" s="289"/>
      <c r="L194" s="289"/>
      <c r="M194" s="289"/>
      <c r="N194" s="289"/>
      <c r="O194" s="289"/>
      <c r="P194" s="289"/>
      <c r="Q194" s="289"/>
      <c r="R194" s="289"/>
      <c r="S194" s="289"/>
      <c r="T194" s="289"/>
      <c r="U194" s="289"/>
      <c r="V194" s="289"/>
      <c r="W194" s="289"/>
    </row>
    <row r="195" spans="1:23" ht="15.75" x14ac:dyDescent="0.25">
      <c r="A195" s="224" t="s">
        <v>173</v>
      </c>
      <c r="B195" s="1"/>
      <c r="C195" s="1"/>
      <c r="D195" s="1"/>
      <c r="E195" s="1"/>
      <c r="F195" s="1"/>
      <c r="G195" s="1"/>
      <c r="H195" s="1"/>
      <c r="I195" s="1"/>
      <c r="J195" s="1"/>
      <c r="K195" s="1"/>
      <c r="L195" s="1"/>
      <c r="M195" s="1"/>
      <c r="N195" s="1"/>
      <c r="O195" s="1"/>
      <c r="P195" s="1"/>
      <c r="Q195" s="1"/>
      <c r="R195" s="1"/>
      <c r="S195" s="1"/>
      <c r="T195" s="1"/>
      <c r="U195" s="1"/>
      <c r="V195" s="1"/>
      <c r="W195" s="1"/>
    </row>
    <row r="196" spans="1:23" ht="15.75" x14ac:dyDescent="0.25">
      <c r="A196" s="224" t="s">
        <v>174</v>
      </c>
      <c r="B196" s="1"/>
      <c r="C196" s="1"/>
      <c r="D196" s="1"/>
      <c r="E196" s="1"/>
      <c r="F196" s="1"/>
      <c r="G196" s="1"/>
      <c r="H196" s="1"/>
      <c r="I196" s="1"/>
      <c r="J196" s="1"/>
      <c r="K196" s="1"/>
      <c r="L196" s="1"/>
      <c r="M196" s="1"/>
      <c r="N196" s="1"/>
      <c r="O196" s="1"/>
      <c r="P196" s="1"/>
      <c r="Q196" s="1"/>
      <c r="R196" s="1"/>
      <c r="S196" s="1"/>
      <c r="T196" s="1"/>
      <c r="U196" s="1"/>
      <c r="V196" s="1"/>
      <c r="W196" s="1"/>
    </row>
    <row r="197" spans="1:23" ht="15.75" x14ac:dyDescent="0.25">
      <c r="A197" s="278" t="s">
        <v>168</v>
      </c>
      <c r="B197" s="284" t="s">
        <v>246</v>
      </c>
      <c r="C197" s="278" t="s">
        <v>222</v>
      </c>
      <c r="D197" s="278"/>
      <c r="E197" s="278"/>
      <c r="F197" s="278"/>
      <c r="G197" s="278"/>
      <c r="H197" s="278"/>
      <c r="I197" s="278"/>
      <c r="J197" s="278" t="s">
        <v>223</v>
      </c>
      <c r="K197" s="278"/>
      <c r="L197" s="278"/>
      <c r="M197" s="278"/>
      <c r="N197" s="278"/>
      <c r="O197" s="278" t="s">
        <v>222</v>
      </c>
      <c r="P197" s="278"/>
      <c r="Q197" s="278"/>
      <c r="R197" s="278"/>
      <c r="S197" s="278"/>
      <c r="T197" s="278" t="s">
        <v>223</v>
      </c>
      <c r="U197" s="278"/>
      <c r="V197" s="278"/>
      <c r="W197" s="278"/>
    </row>
    <row r="198" spans="1:23" ht="15.75" x14ac:dyDescent="0.25">
      <c r="A198" s="278"/>
      <c r="B198" s="285"/>
      <c r="C198" s="287" t="s">
        <v>224</v>
      </c>
      <c r="D198" s="287"/>
      <c r="E198" s="287"/>
      <c r="F198" s="287"/>
      <c r="G198" s="287"/>
      <c r="H198" s="287"/>
      <c r="I198" s="287"/>
      <c r="J198" s="278" t="s">
        <v>225</v>
      </c>
      <c r="K198" s="278"/>
      <c r="L198" s="278"/>
      <c r="M198" s="278"/>
      <c r="N198" s="278"/>
      <c r="O198" s="278" t="s">
        <v>226</v>
      </c>
      <c r="P198" s="278"/>
      <c r="Q198" s="278"/>
      <c r="R198" s="278"/>
      <c r="S198" s="278"/>
      <c r="T198" s="288" t="s">
        <v>175</v>
      </c>
      <c r="U198" s="288"/>
      <c r="V198" s="288"/>
      <c r="W198" s="288"/>
    </row>
    <row r="199" spans="1:23" x14ac:dyDescent="0.25">
      <c r="A199" s="278"/>
      <c r="B199" s="285"/>
      <c r="C199" s="275" t="s">
        <v>227</v>
      </c>
      <c r="D199" s="275" t="s">
        <v>228</v>
      </c>
      <c r="E199" s="278" t="s">
        <v>184</v>
      </c>
      <c r="F199" s="275" t="s">
        <v>229</v>
      </c>
      <c r="G199" s="275" t="s">
        <v>230</v>
      </c>
      <c r="H199" s="278" t="s">
        <v>231</v>
      </c>
      <c r="I199" s="275" t="s">
        <v>232</v>
      </c>
      <c r="J199" s="275" t="s">
        <v>233</v>
      </c>
      <c r="K199" s="275" t="s">
        <v>234</v>
      </c>
      <c r="L199" s="275" t="s">
        <v>235</v>
      </c>
      <c r="M199" s="275" t="s">
        <v>236</v>
      </c>
      <c r="N199" s="277" t="s">
        <v>237</v>
      </c>
      <c r="O199" s="275" t="s">
        <v>238</v>
      </c>
      <c r="P199" s="275" t="s">
        <v>239</v>
      </c>
      <c r="Q199" s="275" t="s">
        <v>240</v>
      </c>
      <c r="R199" s="275" t="s">
        <v>241</v>
      </c>
      <c r="S199" s="275" t="s">
        <v>237</v>
      </c>
      <c r="T199" s="275" t="s">
        <v>242</v>
      </c>
      <c r="U199" s="275" t="s">
        <v>234</v>
      </c>
      <c r="V199" s="275" t="s">
        <v>235</v>
      </c>
      <c r="W199" s="275" t="s">
        <v>237</v>
      </c>
    </row>
    <row r="200" spans="1:23" x14ac:dyDescent="0.25">
      <c r="A200" s="278"/>
      <c r="B200" s="285"/>
      <c r="C200" s="275"/>
      <c r="D200" s="275"/>
      <c r="E200" s="278"/>
      <c r="F200" s="275"/>
      <c r="G200" s="275"/>
      <c r="H200" s="278"/>
      <c r="I200" s="275"/>
      <c r="J200" s="275"/>
      <c r="K200" s="275"/>
      <c r="L200" s="275"/>
      <c r="M200" s="275"/>
      <c r="N200" s="277"/>
      <c r="O200" s="275"/>
      <c r="P200" s="275"/>
      <c r="Q200" s="275"/>
      <c r="R200" s="275"/>
      <c r="S200" s="275"/>
      <c r="T200" s="275"/>
      <c r="U200" s="275"/>
      <c r="V200" s="275"/>
      <c r="W200" s="275"/>
    </row>
    <row r="201" spans="1:23" ht="15.75" x14ac:dyDescent="0.25">
      <c r="A201" s="278"/>
      <c r="B201" s="286"/>
      <c r="C201" s="207" t="s">
        <v>175</v>
      </c>
      <c r="D201" s="207" t="s">
        <v>175</v>
      </c>
      <c r="E201" s="207" t="s">
        <v>175</v>
      </c>
      <c r="F201" s="207" t="s">
        <v>175</v>
      </c>
      <c r="G201" s="207" t="s">
        <v>175</v>
      </c>
      <c r="H201" s="207" t="s">
        <v>175</v>
      </c>
      <c r="I201" s="207" t="s">
        <v>175</v>
      </c>
      <c r="J201" s="207" t="s">
        <v>175</v>
      </c>
      <c r="K201" s="207" t="s">
        <v>175</v>
      </c>
      <c r="L201" s="207" t="s">
        <v>175</v>
      </c>
      <c r="M201" s="207" t="s">
        <v>175</v>
      </c>
      <c r="N201" s="207" t="s">
        <v>175</v>
      </c>
      <c r="O201" s="207" t="s">
        <v>175</v>
      </c>
      <c r="P201" s="207" t="s">
        <v>175</v>
      </c>
      <c r="Q201" s="207" t="s">
        <v>175</v>
      </c>
      <c r="R201" s="207" t="s">
        <v>175</v>
      </c>
      <c r="S201" s="207" t="s">
        <v>175</v>
      </c>
      <c r="T201" s="207" t="s">
        <v>175</v>
      </c>
      <c r="U201" s="207" t="s">
        <v>175</v>
      </c>
      <c r="V201" s="207" t="s">
        <v>175</v>
      </c>
      <c r="W201" s="207" t="s">
        <v>175</v>
      </c>
    </row>
    <row r="202" spans="1:23" ht="15.75" x14ac:dyDescent="0.25">
      <c r="A202" s="224" t="s">
        <v>200</v>
      </c>
      <c r="B202" s="1"/>
      <c r="C202" s="1"/>
      <c r="D202" s="1"/>
      <c r="E202" s="1"/>
      <c r="F202" s="1"/>
      <c r="G202" s="1"/>
      <c r="H202" s="1"/>
      <c r="I202" s="1"/>
      <c r="J202" s="1"/>
      <c r="K202" s="1"/>
      <c r="L202" s="1"/>
      <c r="M202" s="1"/>
      <c r="N202" s="1"/>
      <c r="O202" s="1"/>
      <c r="P202" s="1"/>
      <c r="Q202" s="1"/>
      <c r="R202" s="1"/>
      <c r="S202" s="1"/>
      <c r="T202" s="1"/>
      <c r="U202" s="1"/>
      <c r="V202" s="1"/>
      <c r="W202" s="1"/>
    </row>
    <row r="203" spans="1:23" ht="15.75" x14ac:dyDescent="0.25">
      <c r="A203" s="227"/>
      <c r="B203" s="1"/>
      <c r="C203" s="1"/>
      <c r="D203" s="1"/>
      <c r="E203" s="1"/>
      <c r="F203" s="1"/>
      <c r="G203" s="1"/>
      <c r="H203" s="1"/>
      <c r="I203" s="1"/>
      <c r="J203" s="1"/>
      <c r="K203" s="1"/>
      <c r="L203" s="1"/>
      <c r="M203" s="1"/>
      <c r="N203" s="1"/>
      <c r="O203" s="1"/>
      <c r="P203" s="1"/>
      <c r="Q203" s="1"/>
      <c r="R203" s="1"/>
      <c r="S203" s="1"/>
      <c r="T203" s="1"/>
      <c r="U203" s="1"/>
      <c r="V203" s="1"/>
      <c r="W203" s="1"/>
    </row>
    <row r="204" spans="1:23" ht="15.75" x14ac:dyDescent="0.25">
      <c r="A204" s="1"/>
      <c r="B204" s="1"/>
      <c r="C204" s="1"/>
      <c r="D204" s="1"/>
      <c r="E204" s="1"/>
      <c r="F204" s="1"/>
      <c r="G204" s="1"/>
      <c r="H204" s="1"/>
      <c r="I204" s="1"/>
      <c r="J204" s="1"/>
      <c r="K204" s="1"/>
      <c r="L204" s="1"/>
      <c r="M204" s="1"/>
      <c r="N204" s="1"/>
      <c r="O204" s="1"/>
      <c r="P204" s="1"/>
      <c r="Q204" s="276" t="s">
        <v>243</v>
      </c>
      <c r="R204" s="276"/>
      <c r="S204" s="276"/>
      <c r="T204" s="276"/>
      <c r="U204" s="1"/>
      <c r="V204" s="1"/>
      <c r="W204" s="1"/>
    </row>
    <row r="205" spans="1:23" ht="15.75" x14ac:dyDescent="0.25">
      <c r="A205" s="227"/>
      <c r="B205" s="1"/>
      <c r="C205" s="1"/>
      <c r="D205" s="1"/>
      <c r="E205" s="1"/>
      <c r="F205" s="1"/>
      <c r="G205" s="1"/>
      <c r="H205" s="1"/>
      <c r="I205" s="1"/>
      <c r="J205" s="1"/>
      <c r="K205" s="1"/>
      <c r="L205" s="1"/>
      <c r="M205" s="1"/>
      <c r="N205" s="1"/>
      <c r="O205" s="1"/>
      <c r="P205" s="1"/>
      <c r="Q205" s="1"/>
      <c r="R205" s="1"/>
      <c r="S205" s="1"/>
      <c r="T205" s="1"/>
      <c r="U205" s="1"/>
      <c r="V205" s="1"/>
      <c r="W205" s="1"/>
    </row>
    <row r="206" spans="1:23" ht="15.75" x14ac:dyDescent="0.25">
      <c r="A206" s="227"/>
      <c r="B206" s="1"/>
      <c r="C206" s="1"/>
      <c r="D206" s="1"/>
      <c r="E206" s="1"/>
      <c r="F206" s="1"/>
      <c r="G206" s="1"/>
      <c r="H206" s="1"/>
      <c r="I206" s="1"/>
      <c r="J206" s="1"/>
      <c r="K206" s="1"/>
      <c r="L206" s="1"/>
      <c r="M206" s="1"/>
      <c r="N206" s="1"/>
      <c r="O206" s="1"/>
      <c r="P206" s="1"/>
      <c r="Q206" s="1"/>
      <c r="R206" s="1"/>
      <c r="S206" s="1"/>
      <c r="T206" s="1"/>
      <c r="U206" s="1"/>
      <c r="V206" s="1"/>
      <c r="W206" s="1"/>
    </row>
    <row r="207" spans="1:23" ht="15.75" x14ac:dyDescent="0.25">
      <c r="A207" s="226" t="s">
        <v>216</v>
      </c>
      <c r="B207" s="1"/>
      <c r="C207" s="1"/>
      <c r="D207" s="1"/>
      <c r="E207" s="1"/>
      <c r="F207" s="1"/>
      <c r="G207" s="1"/>
      <c r="H207" s="1"/>
      <c r="I207" s="1"/>
      <c r="J207" s="1"/>
      <c r="K207" s="1"/>
      <c r="L207" s="1"/>
      <c r="M207" s="1"/>
      <c r="N207" s="1"/>
      <c r="O207" s="1"/>
      <c r="P207" s="1"/>
      <c r="Q207" s="1"/>
      <c r="R207" s="1"/>
      <c r="S207" s="1"/>
      <c r="T207" s="1"/>
      <c r="U207" s="1"/>
      <c r="V207" s="1"/>
      <c r="W207" s="1"/>
    </row>
    <row r="208" spans="1:23" ht="16.5" thickBot="1" x14ac:dyDescent="0.3">
      <c r="A208" s="1"/>
      <c r="B208" s="226" t="s">
        <v>245</v>
      </c>
      <c r="C208" s="1"/>
      <c r="D208" s="1"/>
      <c r="E208" s="1"/>
      <c r="F208" s="1"/>
      <c r="G208" s="1"/>
      <c r="H208" s="1"/>
      <c r="I208" s="1"/>
      <c r="J208" s="1"/>
      <c r="K208" s="1"/>
      <c r="L208" s="1"/>
      <c r="M208" s="1"/>
      <c r="N208" s="1"/>
      <c r="O208" s="1"/>
      <c r="P208" s="1"/>
      <c r="Q208" s="1"/>
      <c r="R208" s="1"/>
      <c r="S208" s="1"/>
      <c r="T208" s="1"/>
      <c r="U208" s="1"/>
      <c r="V208" s="1"/>
      <c r="W208" s="1"/>
    </row>
    <row r="209" spans="1:23" ht="16.5" thickBot="1" x14ac:dyDescent="0.3">
      <c r="A209" s="228" t="s">
        <v>157</v>
      </c>
      <c r="B209" s="278" t="s">
        <v>219</v>
      </c>
      <c r="C209" s="278"/>
      <c r="D209" s="278"/>
      <c r="E209" s="278"/>
      <c r="F209" s="278"/>
      <c r="G209" s="279" t="s">
        <v>220</v>
      </c>
      <c r="H209" s="279"/>
      <c r="I209" s="279"/>
      <c r="J209" s="279"/>
      <c r="K209" s="279"/>
      <c r="L209" s="279"/>
      <c r="M209" s="279"/>
      <c r="N209" s="279"/>
      <c r="O209" s="279"/>
      <c r="P209" s="279" t="s">
        <v>221</v>
      </c>
      <c r="Q209" s="279"/>
      <c r="R209" s="279"/>
      <c r="S209" s="279"/>
      <c r="T209" s="279"/>
      <c r="U209" s="279"/>
      <c r="V209" s="279"/>
      <c r="W209" s="279"/>
    </row>
    <row r="210" spans="1:23" ht="16.5" thickBot="1" x14ac:dyDescent="0.3">
      <c r="A210" s="229" t="s">
        <v>169</v>
      </c>
      <c r="B210" s="278" t="s">
        <v>175</v>
      </c>
      <c r="C210" s="278"/>
      <c r="D210" s="278"/>
      <c r="E210" s="278"/>
      <c r="F210" s="278"/>
      <c r="G210" s="289"/>
      <c r="H210" s="289"/>
      <c r="I210" s="289"/>
      <c r="J210" s="289"/>
      <c r="K210" s="289"/>
      <c r="L210" s="289"/>
      <c r="M210" s="289"/>
      <c r="N210" s="289"/>
      <c r="O210" s="289"/>
      <c r="P210" s="290"/>
      <c r="Q210" s="291"/>
      <c r="R210" s="291"/>
      <c r="S210" s="291"/>
      <c r="T210" s="291"/>
      <c r="U210" s="291"/>
      <c r="V210" s="291"/>
      <c r="W210" s="292"/>
    </row>
    <row r="211" spans="1:23" ht="16.5" thickBot="1" x14ac:dyDescent="0.3">
      <c r="A211" s="229" t="s">
        <v>151</v>
      </c>
      <c r="B211" s="278"/>
      <c r="C211" s="278"/>
      <c r="D211" s="278"/>
      <c r="E211" s="278"/>
      <c r="F211" s="278"/>
      <c r="G211" s="289"/>
      <c r="H211" s="289"/>
      <c r="I211" s="289"/>
      <c r="J211" s="289"/>
      <c r="K211" s="289"/>
      <c r="L211" s="289"/>
      <c r="M211" s="289"/>
      <c r="N211" s="289"/>
      <c r="O211" s="289"/>
      <c r="P211" s="293"/>
      <c r="Q211" s="294"/>
      <c r="R211" s="294"/>
      <c r="S211" s="294"/>
      <c r="T211" s="294"/>
      <c r="U211" s="294"/>
      <c r="V211" s="294"/>
      <c r="W211" s="295"/>
    </row>
    <row r="212" spans="1:23" ht="15.75" x14ac:dyDescent="0.25">
      <c r="A212" s="224" t="s">
        <v>173</v>
      </c>
      <c r="B212" s="1"/>
      <c r="C212" s="1"/>
      <c r="D212" s="1"/>
      <c r="E212" s="1"/>
      <c r="F212" s="1"/>
      <c r="G212" s="1"/>
      <c r="H212" s="1"/>
      <c r="I212" s="1"/>
      <c r="J212" s="1"/>
      <c r="K212" s="1"/>
      <c r="L212" s="1"/>
      <c r="M212" s="1"/>
      <c r="N212" s="1"/>
      <c r="O212" s="1"/>
      <c r="P212" s="1"/>
      <c r="Q212" s="1"/>
      <c r="R212" s="1"/>
      <c r="S212" s="1"/>
      <c r="T212" s="1"/>
      <c r="U212" s="1"/>
      <c r="V212" s="1"/>
      <c r="W212" s="1"/>
    </row>
    <row r="213" spans="1:23" ht="15.75" x14ac:dyDescent="0.25">
      <c r="A213" s="224" t="s">
        <v>174</v>
      </c>
      <c r="B213" s="1"/>
      <c r="C213" s="1"/>
      <c r="D213" s="1"/>
      <c r="E213" s="1"/>
      <c r="F213" s="1"/>
      <c r="G213" s="1"/>
      <c r="H213" s="1"/>
      <c r="I213" s="1"/>
      <c r="J213" s="1"/>
      <c r="K213" s="1"/>
      <c r="L213" s="1"/>
      <c r="M213" s="1"/>
      <c r="N213" s="1"/>
      <c r="O213" s="1"/>
      <c r="P213" s="1"/>
      <c r="Q213" s="1"/>
      <c r="R213" s="1"/>
      <c r="S213" s="1"/>
      <c r="T213" s="1"/>
      <c r="U213" s="1"/>
      <c r="V213" s="1"/>
      <c r="W213" s="1"/>
    </row>
    <row r="214" spans="1:23" ht="15.75" x14ac:dyDescent="0.25">
      <c r="A214" s="281" t="s">
        <v>247</v>
      </c>
      <c r="B214" s="284" t="s">
        <v>246</v>
      </c>
      <c r="C214" s="278" t="s">
        <v>222</v>
      </c>
      <c r="D214" s="278"/>
      <c r="E214" s="278"/>
      <c r="F214" s="278"/>
      <c r="G214" s="278"/>
      <c r="H214" s="278"/>
      <c r="I214" s="278"/>
      <c r="J214" s="278" t="s">
        <v>223</v>
      </c>
      <c r="K214" s="278"/>
      <c r="L214" s="278"/>
      <c r="M214" s="278"/>
      <c r="N214" s="278"/>
      <c r="O214" s="278" t="s">
        <v>222</v>
      </c>
      <c r="P214" s="278"/>
      <c r="Q214" s="278"/>
      <c r="R214" s="278"/>
      <c r="S214" s="278"/>
      <c r="T214" s="278" t="s">
        <v>223</v>
      </c>
      <c r="U214" s="278"/>
      <c r="V214" s="278"/>
      <c r="W214" s="278"/>
    </row>
    <row r="215" spans="1:23" ht="15.75" x14ac:dyDescent="0.25">
      <c r="A215" s="282"/>
      <c r="B215" s="285"/>
      <c r="C215" s="287" t="s">
        <v>224</v>
      </c>
      <c r="D215" s="287"/>
      <c r="E215" s="287"/>
      <c r="F215" s="287"/>
      <c r="G215" s="287"/>
      <c r="H215" s="287"/>
      <c r="I215" s="287"/>
      <c r="J215" s="296" t="s">
        <v>244</v>
      </c>
      <c r="K215" s="296"/>
      <c r="L215" s="296"/>
      <c r="M215" s="296"/>
      <c r="N215" s="296"/>
      <c r="O215" s="278" t="s">
        <v>226</v>
      </c>
      <c r="P215" s="278"/>
      <c r="Q215" s="278"/>
      <c r="R215" s="278"/>
      <c r="S215" s="278"/>
      <c r="T215" s="297" t="s">
        <v>175</v>
      </c>
      <c r="U215" s="297"/>
      <c r="V215" s="297"/>
      <c r="W215" s="297"/>
    </row>
    <row r="216" spans="1:23" x14ac:dyDescent="0.25">
      <c r="A216" s="282"/>
      <c r="B216" s="285"/>
      <c r="C216" s="275" t="s">
        <v>227</v>
      </c>
      <c r="D216" s="275" t="s">
        <v>228</v>
      </c>
      <c r="E216" s="278" t="s">
        <v>184</v>
      </c>
      <c r="F216" s="275" t="s">
        <v>229</v>
      </c>
      <c r="G216" s="275" t="s">
        <v>230</v>
      </c>
      <c r="H216" s="278" t="s">
        <v>231</v>
      </c>
      <c r="I216" s="275" t="s">
        <v>232</v>
      </c>
      <c r="J216" s="275" t="s">
        <v>233</v>
      </c>
      <c r="K216" s="275" t="s">
        <v>234</v>
      </c>
      <c r="L216" s="275" t="s">
        <v>235</v>
      </c>
      <c r="M216" s="275" t="s">
        <v>236</v>
      </c>
      <c r="N216" s="277" t="s">
        <v>237</v>
      </c>
      <c r="O216" s="275" t="s">
        <v>238</v>
      </c>
      <c r="P216" s="275" t="s">
        <v>239</v>
      </c>
      <c r="Q216" s="275" t="s">
        <v>240</v>
      </c>
      <c r="R216" s="275" t="s">
        <v>241</v>
      </c>
      <c r="S216" s="275" t="s">
        <v>237</v>
      </c>
      <c r="T216" s="275" t="s">
        <v>242</v>
      </c>
      <c r="U216" s="275" t="s">
        <v>234</v>
      </c>
      <c r="V216" s="275" t="s">
        <v>235</v>
      </c>
      <c r="W216" s="275" t="s">
        <v>237</v>
      </c>
    </row>
    <row r="217" spans="1:23" x14ac:dyDescent="0.25">
      <c r="A217" s="282"/>
      <c r="B217" s="285"/>
      <c r="C217" s="275"/>
      <c r="D217" s="275"/>
      <c r="E217" s="278"/>
      <c r="F217" s="275"/>
      <c r="G217" s="275"/>
      <c r="H217" s="278"/>
      <c r="I217" s="275"/>
      <c r="J217" s="275"/>
      <c r="K217" s="275"/>
      <c r="L217" s="275"/>
      <c r="M217" s="275"/>
      <c r="N217" s="277"/>
      <c r="O217" s="275"/>
      <c r="P217" s="275"/>
      <c r="Q217" s="275"/>
      <c r="R217" s="275"/>
      <c r="S217" s="275"/>
      <c r="T217" s="275"/>
      <c r="U217" s="275"/>
      <c r="V217" s="275"/>
      <c r="W217" s="275"/>
    </row>
    <row r="218" spans="1:23" ht="15.75" x14ac:dyDescent="0.25">
      <c r="A218" s="283"/>
      <c r="B218" s="286"/>
      <c r="C218" s="207" t="s">
        <v>175</v>
      </c>
      <c r="D218" s="207" t="s">
        <v>175</v>
      </c>
      <c r="E218" s="207" t="s">
        <v>175</v>
      </c>
      <c r="F218" s="207" t="s">
        <v>175</v>
      </c>
      <c r="G218" s="207" t="s">
        <v>175</v>
      </c>
      <c r="H218" s="207" t="s">
        <v>175</v>
      </c>
      <c r="I218" s="207" t="s">
        <v>175</v>
      </c>
      <c r="J218" s="207" t="s">
        <v>175</v>
      </c>
      <c r="K218" s="207" t="s">
        <v>175</v>
      </c>
      <c r="L218" s="207" t="s">
        <v>175</v>
      </c>
      <c r="M218" s="207" t="s">
        <v>175</v>
      </c>
      <c r="N218" s="207" t="s">
        <v>175</v>
      </c>
      <c r="O218" s="207" t="s">
        <v>175</v>
      </c>
      <c r="P218" s="207" t="s">
        <v>175</v>
      </c>
      <c r="Q218" s="207" t="s">
        <v>175</v>
      </c>
      <c r="R218" s="207" t="s">
        <v>175</v>
      </c>
      <c r="S218" s="207" t="s">
        <v>175</v>
      </c>
      <c r="T218" s="207" t="s">
        <v>175</v>
      </c>
      <c r="U218" s="207" t="s">
        <v>175</v>
      </c>
      <c r="V218" s="207" t="s">
        <v>175</v>
      </c>
      <c r="W218" s="207" t="s">
        <v>175</v>
      </c>
    </row>
    <row r="219" spans="1:23" ht="15.75" x14ac:dyDescent="0.25">
      <c r="A219" s="224" t="s">
        <v>200</v>
      </c>
      <c r="B219" s="1"/>
      <c r="C219" s="1"/>
      <c r="D219" s="1"/>
      <c r="E219" s="1"/>
      <c r="F219" s="1"/>
      <c r="G219" s="1"/>
      <c r="H219" s="1"/>
      <c r="I219" s="1"/>
      <c r="J219" s="1"/>
      <c r="K219" s="1"/>
      <c r="L219" s="1"/>
      <c r="M219" s="1"/>
      <c r="N219" s="1"/>
      <c r="O219" s="1"/>
      <c r="P219" s="1"/>
      <c r="Q219" s="1"/>
      <c r="R219" s="1"/>
      <c r="S219" s="1"/>
      <c r="T219" s="1"/>
      <c r="U219" s="1"/>
      <c r="V219" s="1"/>
      <c r="W219" s="1"/>
    </row>
    <row r="220" spans="1:23" ht="15.75" x14ac:dyDescent="0.25">
      <c r="A220" s="1"/>
      <c r="B220" s="1"/>
      <c r="C220" s="1"/>
      <c r="D220" s="1"/>
      <c r="E220" s="1"/>
      <c r="F220" s="1"/>
      <c r="G220" s="1"/>
      <c r="H220" s="1"/>
      <c r="I220" s="1"/>
      <c r="J220" s="1"/>
      <c r="K220" s="1"/>
      <c r="L220" s="1"/>
      <c r="M220" s="1"/>
      <c r="N220" s="1"/>
      <c r="O220" s="1"/>
      <c r="P220" s="1"/>
      <c r="Q220" s="276" t="s">
        <v>243</v>
      </c>
      <c r="R220" s="276"/>
      <c r="S220" s="276"/>
      <c r="T220" s="276"/>
      <c r="U220" s="1"/>
      <c r="V220" s="1"/>
      <c r="W220" s="1"/>
    </row>
    <row r="221" spans="1:23" ht="15.75" x14ac:dyDescent="0.25">
      <c r="A221" s="224"/>
      <c r="B221" s="1"/>
      <c r="C221" s="1"/>
      <c r="D221" s="1"/>
      <c r="E221" s="1"/>
      <c r="F221" s="1"/>
      <c r="G221" s="1"/>
      <c r="H221" s="1"/>
      <c r="I221" s="1"/>
      <c r="J221" s="1"/>
      <c r="K221" s="1"/>
      <c r="L221" s="1"/>
      <c r="M221" s="1"/>
      <c r="N221" s="1"/>
      <c r="O221" s="1"/>
      <c r="P221" s="1"/>
      <c r="Q221" s="1"/>
      <c r="R221" s="1"/>
      <c r="S221" s="1"/>
      <c r="T221" s="1"/>
      <c r="U221" s="1"/>
      <c r="V221" s="1"/>
      <c r="W221" s="1"/>
    </row>
    <row r="222" spans="1:23" ht="15.75" x14ac:dyDescent="0.25">
      <c r="A222" s="224"/>
      <c r="B222" s="1"/>
      <c r="C222" s="1"/>
      <c r="D222" s="1"/>
      <c r="E222" s="1"/>
      <c r="F222" s="1"/>
      <c r="G222" s="1"/>
      <c r="H222" s="1"/>
      <c r="I222" s="1"/>
      <c r="J222" s="1"/>
      <c r="K222" s="1"/>
      <c r="L222" s="1"/>
      <c r="M222" s="1"/>
      <c r="N222" s="1"/>
      <c r="O222" s="1"/>
      <c r="P222" s="1"/>
      <c r="Q222" s="1"/>
      <c r="R222" s="1"/>
      <c r="S222" s="1"/>
      <c r="T222" s="1"/>
      <c r="U222" s="1"/>
      <c r="V222" s="1"/>
      <c r="W222" s="1"/>
    </row>
    <row r="223" spans="1:23" ht="15.75" x14ac:dyDescent="0.25">
      <c r="A223" s="226" t="s">
        <v>216</v>
      </c>
      <c r="B223" s="1"/>
      <c r="C223" s="1"/>
      <c r="D223" s="1"/>
      <c r="E223" s="1"/>
      <c r="F223" s="1"/>
      <c r="G223" s="1"/>
      <c r="H223" s="1"/>
      <c r="I223" s="1"/>
      <c r="J223" s="1"/>
      <c r="K223" s="1"/>
      <c r="L223" s="1"/>
      <c r="M223" s="1"/>
      <c r="N223" s="1"/>
      <c r="O223" s="1"/>
      <c r="P223" s="1"/>
      <c r="Q223" s="1"/>
      <c r="R223" s="1"/>
      <c r="S223" s="1"/>
      <c r="T223" s="1"/>
      <c r="U223" s="1"/>
      <c r="V223" s="1"/>
      <c r="W223" s="1"/>
    </row>
    <row r="224" spans="1:23" ht="16.5" thickBot="1" x14ac:dyDescent="0.3">
      <c r="A224" s="1"/>
      <c r="B224" s="226" t="s">
        <v>245</v>
      </c>
      <c r="C224" s="1"/>
      <c r="D224" s="1"/>
      <c r="E224" s="1"/>
      <c r="F224" s="1"/>
      <c r="G224" s="1"/>
      <c r="H224" s="1"/>
      <c r="I224" s="1"/>
      <c r="J224" s="1"/>
      <c r="K224" s="1"/>
      <c r="L224" s="1"/>
      <c r="M224" s="1"/>
      <c r="N224" s="1"/>
      <c r="O224" s="1"/>
      <c r="P224" s="1"/>
      <c r="Q224" s="1"/>
      <c r="R224" s="1"/>
      <c r="S224" s="1"/>
      <c r="T224" s="1"/>
      <c r="U224" s="1"/>
      <c r="V224" s="1"/>
      <c r="W224" s="1"/>
    </row>
    <row r="225" spans="1:23" ht="16.5" thickBot="1" x14ac:dyDescent="0.3">
      <c r="A225" s="228" t="s">
        <v>157</v>
      </c>
      <c r="B225" s="278" t="s">
        <v>219</v>
      </c>
      <c r="C225" s="278"/>
      <c r="D225" s="278"/>
      <c r="E225" s="278"/>
      <c r="F225" s="278"/>
      <c r="G225" s="279" t="s">
        <v>220</v>
      </c>
      <c r="H225" s="279"/>
      <c r="I225" s="279"/>
      <c r="J225" s="279"/>
      <c r="K225" s="279"/>
      <c r="L225" s="279"/>
      <c r="M225" s="279"/>
      <c r="N225" s="279"/>
      <c r="O225" s="279"/>
      <c r="P225" s="279" t="s">
        <v>221</v>
      </c>
      <c r="Q225" s="279"/>
      <c r="R225" s="279"/>
      <c r="S225" s="279"/>
      <c r="T225" s="279"/>
      <c r="U225" s="279"/>
      <c r="V225" s="279"/>
      <c r="W225" s="279"/>
    </row>
    <row r="226" spans="1:23" ht="16.5" thickBot="1" x14ac:dyDescent="0.3">
      <c r="A226" s="229" t="s">
        <v>170</v>
      </c>
      <c r="B226" s="278" t="s">
        <v>175</v>
      </c>
      <c r="C226" s="278"/>
      <c r="D226" s="278"/>
      <c r="E226" s="278"/>
      <c r="F226" s="278"/>
      <c r="G226" s="289"/>
      <c r="H226" s="289"/>
      <c r="I226" s="289"/>
      <c r="J226" s="289"/>
      <c r="K226" s="289"/>
      <c r="L226" s="289"/>
      <c r="M226" s="289"/>
      <c r="N226" s="289"/>
      <c r="O226" s="289"/>
      <c r="P226" s="290"/>
      <c r="Q226" s="291"/>
      <c r="R226" s="291"/>
      <c r="S226" s="291"/>
      <c r="T226" s="291"/>
      <c r="U226" s="291"/>
      <c r="V226" s="291"/>
      <c r="W226" s="292"/>
    </row>
    <row r="227" spans="1:23" ht="16.5" thickBot="1" x14ac:dyDescent="0.3">
      <c r="A227" s="229" t="s">
        <v>151</v>
      </c>
      <c r="B227" s="278"/>
      <c r="C227" s="278"/>
      <c r="D227" s="278"/>
      <c r="E227" s="278"/>
      <c r="F227" s="278"/>
      <c r="G227" s="289"/>
      <c r="H227" s="289"/>
      <c r="I227" s="289"/>
      <c r="J227" s="289"/>
      <c r="K227" s="289"/>
      <c r="L227" s="289"/>
      <c r="M227" s="289"/>
      <c r="N227" s="289"/>
      <c r="O227" s="289"/>
      <c r="P227" s="293"/>
      <c r="Q227" s="294"/>
      <c r="R227" s="294"/>
      <c r="S227" s="294"/>
      <c r="T227" s="294"/>
      <c r="U227" s="294"/>
      <c r="V227" s="294"/>
      <c r="W227" s="295"/>
    </row>
    <row r="228" spans="1:23" ht="15.75" x14ac:dyDescent="0.25">
      <c r="A228" s="224" t="s">
        <v>173</v>
      </c>
      <c r="B228" s="1"/>
      <c r="C228" s="1"/>
      <c r="D228" s="1"/>
      <c r="E228" s="1"/>
      <c r="F228" s="1"/>
      <c r="G228" s="1"/>
      <c r="H228" s="1"/>
      <c r="I228" s="1"/>
      <c r="J228" s="1"/>
      <c r="K228" s="1"/>
      <c r="L228" s="1"/>
      <c r="M228" s="1"/>
      <c r="N228" s="1"/>
      <c r="O228" s="1"/>
      <c r="P228" s="1"/>
      <c r="Q228" s="1"/>
      <c r="R228" s="1"/>
      <c r="S228" s="1"/>
      <c r="T228" s="1"/>
      <c r="U228" s="1"/>
      <c r="V228" s="1"/>
      <c r="W228" s="1"/>
    </row>
    <row r="229" spans="1:23" ht="15.75" x14ac:dyDescent="0.25">
      <c r="A229" s="224" t="s">
        <v>174</v>
      </c>
      <c r="B229" s="1"/>
      <c r="C229" s="1"/>
      <c r="D229" s="1"/>
      <c r="E229" s="1"/>
      <c r="F229" s="1"/>
      <c r="G229" s="1"/>
      <c r="H229" s="1"/>
      <c r="I229" s="1"/>
      <c r="J229" s="1"/>
      <c r="K229" s="1"/>
      <c r="L229" s="1"/>
      <c r="M229" s="1"/>
      <c r="N229" s="1"/>
      <c r="O229" s="1"/>
      <c r="P229" s="1"/>
      <c r="Q229" s="1"/>
      <c r="R229" s="1"/>
      <c r="S229" s="1"/>
      <c r="T229" s="1"/>
      <c r="U229" s="1"/>
      <c r="V229" s="1"/>
      <c r="W229" s="1"/>
    </row>
    <row r="230" spans="1:23" ht="15.75" x14ac:dyDescent="0.25">
      <c r="A230" s="281" t="s">
        <v>170</v>
      </c>
      <c r="B230" s="284" t="s">
        <v>246</v>
      </c>
      <c r="C230" s="278" t="s">
        <v>222</v>
      </c>
      <c r="D230" s="278"/>
      <c r="E230" s="278"/>
      <c r="F230" s="278"/>
      <c r="G230" s="278"/>
      <c r="H230" s="278"/>
      <c r="I230" s="278"/>
      <c r="J230" s="278" t="s">
        <v>223</v>
      </c>
      <c r="K230" s="278"/>
      <c r="L230" s="278"/>
      <c r="M230" s="278"/>
      <c r="N230" s="278"/>
      <c r="O230" s="278" t="s">
        <v>222</v>
      </c>
      <c r="P230" s="278"/>
      <c r="Q230" s="278"/>
      <c r="R230" s="278"/>
      <c r="S230" s="278"/>
      <c r="T230" s="278" t="s">
        <v>223</v>
      </c>
      <c r="U230" s="278"/>
      <c r="V230" s="278"/>
      <c r="W230" s="278"/>
    </row>
    <row r="231" spans="1:23" ht="15.75" x14ac:dyDescent="0.25">
      <c r="A231" s="282"/>
      <c r="B231" s="285"/>
      <c r="C231" s="287" t="s">
        <v>224</v>
      </c>
      <c r="D231" s="287"/>
      <c r="E231" s="287"/>
      <c r="F231" s="287"/>
      <c r="G231" s="287"/>
      <c r="H231" s="287"/>
      <c r="I231" s="287"/>
      <c r="J231" s="296" t="s">
        <v>244</v>
      </c>
      <c r="K231" s="296"/>
      <c r="L231" s="296"/>
      <c r="M231" s="296"/>
      <c r="N231" s="296"/>
      <c r="O231" s="278" t="s">
        <v>226</v>
      </c>
      <c r="P231" s="278"/>
      <c r="Q231" s="278"/>
      <c r="R231" s="278"/>
      <c r="S231" s="278"/>
      <c r="T231" s="297" t="s">
        <v>175</v>
      </c>
      <c r="U231" s="297"/>
      <c r="V231" s="297"/>
      <c r="W231" s="297"/>
    </row>
    <row r="232" spans="1:23" x14ac:dyDescent="0.25">
      <c r="A232" s="282"/>
      <c r="B232" s="285"/>
      <c r="C232" s="275" t="s">
        <v>227</v>
      </c>
      <c r="D232" s="275" t="s">
        <v>228</v>
      </c>
      <c r="E232" s="278" t="s">
        <v>184</v>
      </c>
      <c r="F232" s="275" t="s">
        <v>229</v>
      </c>
      <c r="G232" s="275" t="s">
        <v>230</v>
      </c>
      <c r="H232" s="278" t="s">
        <v>231</v>
      </c>
      <c r="I232" s="275" t="s">
        <v>232</v>
      </c>
      <c r="J232" s="275" t="s">
        <v>233</v>
      </c>
      <c r="K232" s="275" t="s">
        <v>234</v>
      </c>
      <c r="L232" s="275" t="s">
        <v>235</v>
      </c>
      <c r="M232" s="275" t="s">
        <v>236</v>
      </c>
      <c r="N232" s="277" t="s">
        <v>237</v>
      </c>
      <c r="O232" s="275" t="s">
        <v>238</v>
      </c>
      <c r="P232" s="275" t="s">
        <v>239</v>
      </c>
      <c r="Q232" s="275" t="s">
        <v>240</v>
      </c>
      <c r="R232" s="275" t="s">
        <v>241</v>
      </c>
      <c r="S232" s="275" t="s">
        <v>237</v>
      </c>
      <c r="T232" s="275" t="s">
        <v>242</v>
      </c>
      <c r="U232" s="275" t="s">
        <v>234</v>
      </c>
      <c r="V232" s="275" t="s">
        <v>235</v>
      </c>
      <c r="W232" s="275" t="s">
        <v>237</v>
      </c>
    </row>
    <row r="233" spans="1:23" x14ac:dyDescent="0.25">
      <c r="A233" s="282"/>
      <c r="B233" s="285"/>
      <c r="C233" s="275"/>
      <c r="D233" s="275"/>
      <c r="E233" s="278"/>
      <c r="F233" s="275"/>
      <c r="G233" s="275"/>
      <c r="H233" s="278"/>
      <c r="I233" s="275"/>
      <c r="J233" s="275"/>
      <c r="K233" s="275"/>
      <c r="L233" s="275"/>
      <c r="M233" s="275"/>
      <c r="N233" s="277"/>
      <c r="O233" s="275"/>
      <c r="P233" s="275"/>
      <c r="Q233" s="275"/>
      <c r="R233" s="275"/>
      <c r="S233" s="275"/>
      <c r="T233" s="275"/>
      <c r="U233" s="275"/>
      <c r="V233" s="275"/>
      <c r="W233" s="275"/>
    </row>
    <row r="234" spans="1:23" ht="15.75" x14ac:dyDescent="0.25">
      <c r="A234" s="283"/>
      <c r="B234" s="286"/>
      <c r="C234" s="207" t="s">
        <v>175</v>
      </c>
      <c r="D234" s="207" t="s">
        <v>175</v>
      </c>
      <c r="E234" s="207" t="s">
        <v>175</v>
      </c>
      <c r="F234" s="207" t="s">
        <v>175</v>
      </c>
      <c r="G234" s="207" t="s">
        <v>175</v>
      </c>
      <c r="H234" s="207" t="s">
        <v>175</v>
      </c>
      <c r="I234" s="207" t="s">
        <v>175</v>
      </c>
      <c r="J234" s="207" t="s">
        <v>175</v>
      </c>
      <c r="K234" s="207" t="s">
        <v>175</v>
      </c>
      <c r="L234" s="207" t="s">
        <v>175</v>
      </c>
      <c r="M234" s="207" t="s">
        <v>175</v>
      </c>
      <c r="N234" s="207" t="s">
        <v>175</v>
      </c>
      <c r="O234" s="207" t="s">
        <v>175</v>
      </c>
      <c r="P234" s="207" t="s">
        <v>175</v>
      </c>
      <c r="Q234" s="207" t="s">
        <v>175</v>
      </c>
      <c r="R234" s="207" t="s">
        <v>175</v>
      </c>
      <c r="S234" s="207" t="s">
        <v>175</v>
      </c>
      <c r="T234" s="207" t="s">
        <v>175</v>
      </c>
      <c r="U234" s="207" t="s">
        <v>175</v>
      </c>
      <c r="V234" s="207" t="s">
        <v>175</v>
      </c>
      <c r="W234" s="207" t="s">
        <v>175</v>
      </c>
    </row>
    <row r="235" spans="1:23" ht="15.75" x14ac:dyDescent="0.25">
      <c r="A235" s="224" t="s">
        <v>200</v>
      </c>
      <c r="B235" s="1"/>
      <c r="C235" s="1"/>
      <c r="D235" s="1"/>
      <c r="E235" s="1"/>
      <c r="F235" s="1"/>
      <c r="G235" s="1"/>
      <c r="H235" s="1"/>
      <c r="I235" s="1"/>
      <c r="J235" s="1"/>
      <c r="K235" s="1"/>
      <c r="L235" s="1"/>
      <c r="M235" s="1"/>
      <c r="N235" s="1"/>
      <c r="O235" s="1"/>
      <c r="P235" s="1"/>
      <c r="Q235" s="1"/>
      <c r="R235" s="1"/>
      <c r="S235" s="1"/>
      <c r="T235" s="1"/>
      <c r="U235" s="1"/>
      <c r="V235" s="1"/>
      <c r="W235" s="1"/>
    </row>
    <row r="236" spans="1:23" ht="15.75" x14ac:dyDescent="0.25">
      <c r="A236" s="1"/>
      <c r="B236" s="1"/>
      <c r="C236" s="1"/>
      <c r="D236" s="1"/>
      <c r="E236" s="1"/>
      <c r="F236" s="1"/>
      <c r="G236" s="1"/>
      <c r="H236" s="1"/>
      <c r="I236" s="1"/>
      <c r="J236" s="1"/>
      <c r="K236" s="1"/>
      <c r="L236" s="1"/>
      <c r="M236" s="1"/>
      <c r="N236" s="1"/>
      <c r="O236" s="1"/>
      <c r="P236" s="1"/>
      <c r="Q236" s="276" t="s">
        <v>243</v>
      </c>
      <c r="R236" s="276"/>
      <c r="S236" s="276"/>
      <c r="T236" s="276"/>
      <c r="U236" s="1"/>
      <c r="V236" s="1"/>
      <c r="W236" s="1"/>
    </row>
    <row r="237" spans="1:23" ht="15.75" x14ac:dyDescent="0.25">
      <c r="A237" s="224"/>
      <c r="B237" s="1"/>
      <c r="C237" s="1"/>
      <c r="D237" s="1"/>
      <c r="E237" s="1"/>
      <c r="F237" s="1"/>
      <c r="G237" s="1"/>
      <c r="H237" s="1"/>
      <c r="I237" s="1"/>
      <c r="J237" s="1"/>
      <c r="K237" s="1"/>
      <c r="L237" s="1"/>
      <c r="M237" s="1"/>
      <c r="N237" s="1"/>
      <c r="O237" s="1"/>
      <c r="P237" s="1"/>
      <c r="Q237" s="1"/>
      <c r="R237" s="1"/>
      <c r="S237" s="1"/>
      <c r="T237" s="1"/>
      <c r="U237" s="1"/>
      <c r="V237" s="1"/>
      <c r="W237" s="1"/>
    </row>
    <row r="238" spans="1:23" ht="15.75" x14ac:dyDescent="0.25">
      <c r="A238" s="224"/>
      <c r="B238" s="1"/>
      <c r="C238" s="1"/>
      <c r="D238" s="1"/>
      <c r="E238" s="1"/>
      <c r="F238" s="1"/>
      <c r="G238" s="1"/>
      <c r="H238" s="1"/>
      <c r="I238" s="1"/>
      <c r="J238" s="1"/>
      <c r="K238" s="1"/>
      <c r="L238" s="1"/>
      <c r="M238" s="1"/>
      <c r="N238" s="1"/>
      <c r="O238" s="1"/>
      <c r="P238" s="1"/>
      <c r="Q238" s="1"/>
      <c r="R238" s="1"/>
      <c r="S238" s="1"/>
      <c r="T238" s="1"/>
      <c r="U238" s="1"/>
      <c r="V238" s="1"/>
      <c r="W238" s="1"/>
    </row>
    <row r="239" spans="1:23" ht="15.75" x14ac:dyDescent="0.25">
      <c r="A239" s="226" t="s">
        <v>216</v>
      </c>
      <c r="B239" s="1"/>
      <c r="C239" s="1"/>
      <c r="D239" s="1"/>
      <c r="E239" s="1"/>
      <c r="F239" s="1"/>
      <c r="G239" s="1"/>
      <c r="H239" s="1"/>
      <c r="I239" s="1"/>
      <c r="J239" s="1"/>
      <c r="K239" s="1"/>
      <c r="L239" s="1"/>
      <c r="M239" s="1"/>
      <c r="N239" s="1"/>
      <c r="O239" s="1"/>
      <c r="P239" s="1"/>
      <c r="Q239" s="1"/>
      <c r="R239" s="1"/>
      <c r="S239" s="1"/>
      <c r="T239" s="1"/>
      <c r="U239" s="1"/>
      <c r="V239" s="1"/>
      <c r="W239" s="1"/>
    </row>
    <row r="240" spans="1:23" ht="15.75" x14ac:dyDescent="0.25">
      <c r="A240" s="1"/>
      <c r="B240" s="226" t="s">
        <v>245</v>
      </c>
      <c r="C240" s="1"/>
      <c r="D240" s="1"/>
      <c r="E240" s="1"/>
      <c r="F240" s="1"/>
      <c r="G240" s="1"/>
      <c r="H240" s="1"/>
      <c r="I240" s="1"/>
      <c r="J240" s="1"/>
      <c r="K240" s="1"/>
      <c r="L240" s="1"/>
      <c r="M240" s="1"/>
      <c r="N240" s="1"/>
      <c r="O240" s="1"/>
      <c r="P240" s="1"/>
      <c r="Q240" s="1"/>
      <c r="R240" s="1"/>
      <c r="S240" s="1"/>
      <c r="T240" s="1"/>
      <c r="U240" s="1"/>
      <c r="V240" s="1"/>
      <c r="W240" s="1"/>
    </row>
    <row r="241" spans="1:23" ht="15.75" x14ac:dyDescent="0.25">
      <c r="A241" s="204" t="s">
        <v>157</v>
      </c>
      <c r="B241" s="278" t="s">
        <v>219</v>
      </c>
      <c r="C241" s="278"/>
      <c r="D241" s="278"/>
      <c r="E241" s="278"/>
      <c r="F241" s="278"/>
      <c r="G241" s="279" t="s">
        <v>220</v>
      </c>
      <c r="H241" s="279"/>
      <c r="I241" s="279"/>
      <c r="J241" s="279"/>
      <c r="K241" s="279"/>
      <c r="L241" s="279"/>
      <c r="M241" s="279"/>
      <c r="N241" s="279"/>
      <c r="O241" s="279"/>
      <c r="P241" s="279" t="s">
        <v>221</v>
      </c>
      <c r="Q241" s="279"/>
      <c r="R241" s="279"/>
      <c r="S241" s="279"/>
      <c r="T241" s="279"/>
      <c r="U241" s="279"/>
      <c r="V241" s="279"/>
      <c r="W241" s="279"/>
    </row>
    <row r="242" spans="1:23" ht="15.75" x14ac:dyDescent="0.25">
      <c r="A242" s="207" t="s">
        <v>171</v>
      </c>
      <c r="B242" s="278" t="s">
        <v>175</v>
      </c>
      <c r="C242" s="278"/>
      <c r="D242" s="278"/>
      <c r="E242" s="278"/>
      <c r="F242" s="278"/>
      <c r="G242" s="280"/>
      <c r="H242" s="280"/>
      <c r="I242" s="280"/>
      <c r="J242" s="280"/>
      <c r="K242" s="280"/>
      <c r="L242" s="280"/>
      <c r="M242" s="280"/>
      <c r="N242" s="280"/>
      <c r="O242" s="280"/>
      <c r="P242" s="280"/>
      <c r="Q242" s="280"/>
      <c r="R242" s="280"/>
      <c r="S242" s="280"/>
      <c r="T242" s="280"/>
      <c r="U242" s="280"/>
      <c r="V242" s="280"/>
      <c r="W242" s="280"/>
    </row>
    <row r="243" spans="1:23" ht="15.75" x14ac:dyDescent="0.25">
      <c r="A243" s="207" t="s">
        <v>151</v>
      </c>
      <c r="B243" s="278"/>
      <c r="C243" s="278"/>
      <c r="D243" s="278"/>
      <c r="E243" s="278"/>
      <c r="F243" s="278"/>
      <c r="G243" s="280"/>
      <c r="H243" s="280"/>
      <c r="I243" s="280"/>
      <c r="J243" s="280"/>
      <c r="K243" s="280"/>
      <c r="L243" s="280"/>
      <c r="M243" s="280"/>
      <c r="N243" s="280"/>
      <c r="O243" s="280"/>
      <c r="P243" s="280"/>
      <c r="Q243" s="280"/>
      <c r="R243" s="280"/>
      <c r="S243" s="280"/>
      <c r="T243" s="280"/>
      <c r="U243" s="280"/>
      <c r="V243" s="280"/>
      <c r="W243" s="280"/>
    </row>
    <row r="244" spans="1:23" ht="15.75" x14ac:dyDescent="0.25">
      <c r="A244" s="224" t="s">
        <v>173</v>
      </c>
      <c r="B244" s="1"/>
      <c r="C244" s="1"/>
      <c r="D244" s="1"/>
      <c r="E244" s="1"/>
      <c r="F244" s="1"/>
      <c r="G244" s="1"/>
      <c r="H244" s="1"/>
      <c r="I244" s="1"/>
      <c r="J244" s="1"/>
      <c r="K244" s="1"/>
      <c r="L244" s="1"/>
      <c r="M244" s="1"/>
      <c r="N244" s="1"/>
      <c r="O244" s="1"/>
      <c r="P244" s="1"/>
      <c r="Q244" s="1"/>
      <c r="R244" s="1"/>
      <c r="S244" s="1"/>
      <c r="T244" s="1"/>
      <c r="U244" s="1"/>
      <c r="V244" s="1"/>
      <c r="W244" s="1"/>
    </row>
    <row r="245" spans="1:23" ht="15.75" x14ac:dyDescent="0.25">
      <c r="A245" s="224" t="s">
        <v>174</v>
      </c>
      <c r="B245" s="1"/>
      <c r="C245" s="1"/>
      <c r="D245" s="1"/>
      <c r="E245" s="1"/>
      <c r="F245" s="1"/>
      <c r="G245" s="1"/>
      <c r="H245" s="1"/>
      <c r="I245" s="1"/>
      <c r="J245" s="1"/>
      <c r="K245" s="1"/>
      <c r="L245" s="1"/>
      <c r="M245" s="1"/>
      <c r="N245" s="1"/>
      <c r="O245" s="1"/>
      <c r="P245" s="1"/>
      <c r="Q245" s="1"/>
      <c r="R245" s="1"/>
      <c r="S245" s="1"/>
      <c r="T245" s="1"/>
      <c r="U245" s="1"/>
      <c r="V245" s="1"/>
      <c r="W245" s="1"/>
    </row>
    <row r="246" spans="1:23" ht="15.75" x14ac:dyDescent="0.25">
      <c r="A246" s="281" t="s">
        <v>171</v>
      </c>
      <c r="B246" s="284" t="s">
        <v>246</v>
      </c>
      <c r="C246" s="278" t="s">
        <v>222</v>
      </c>
      <c r="D246" s="278"/>
      <c r="E246" s="278"/>
      <c r="F246" s="278"/>
      <c r="G246" s="278"/>
      <c r="H246" s="278"/>
      <c r="I246" s="278"/>
      <c r="J246" s="278" t="s">
        <v>223</v>
      </c>
      <c r="K246" s="278"/>
      <c r="L246" s="278"/>
      <c r="M246" s="278"/>
      <c r="N246" s="278"/>
      <c r="O246" s="278" t="s">
        <v>222</v>
      </c>
      <c r="P246" s="278"/>
      <c r="Q246" s="278"/>
      <c r="R246" s="278"/>
      <c r="S246" s="278"/>
      <c r="T246" s="278" t="s">
        <v>223</v>
      </c>
      <c r="U246" s="278"/>
      <c r="V246" s="278"/>
      <c r="W246" s="278"/>
    </row>
    <row r="247" spans="1:23" ht="15.75" x14ac:dyDescent="0.25">
      <c r="A247" s="282"/>
      <c r="B247" s="285"/>
      <c r="C247" s="287" t="s">
        <v>224</v>
      </c>
      <c r="D247" s="287"/>
      <c r="E247" s="287"/>
      <c r="F247" s="287"/>
      <c r="G247" s="287"/>
      <c r="H247" s="287"/>
      <c r="I247" s="287"/>
      <c r="J247" s="278" t="s">
        <v>225</v>
      </c>
      <c r="K247" s="278"/>
      <c r="L247" s="278"/>
      <c r="M247" s="278"/>
      <c r="N247" s="278"/>
      <c r="O247" s="278" t="s">
        <v>226</v>
      </c>
      <c r="P247" s="278"/>
      <c r="Q247" s="278"/>
      <c r="R247" s="278"/>
      <c r="S247" s="278"/>
      <c r="T247" s="288" t="s">
        <v>175</v>
      </c>
      <c r="U247" s="288"/>
      <c r="V247" s="288"/>
      <c r="W247" s="288"/>
    </row>
    <row r="248" spans="1:23" x14ac:dyDescent="0.25">
      <c r="A248" s="282"/>
      <c r="B248" s="285"/>
      <c r="C248" s="275" t="s">
        <v>227</v>
      </c>
      <c r="D248" s="275" t="s">
        <v>228</v>
      </c>
      <c r="E248" s="278" t="s">
        <v>184</v>
      </c>
      <c r="F248" s="275" t="s">
        <v>229</v>
      </c>
      <c r="G248" s="275" t="s">
        <v>230</v>
      </c>
      <c r="H248" s="278" t="s">
        <v>231</v>
      </c>
      <c r="I248" s="275" t="s">
        <v>232</v>
      </c>
      <c r="J248" s="275" t="s">
        <v>233</v>
      </c>
      <c r="K248" s="275" t="s">
        <v>234</v>
      </c>
      <c r="L248" s="275" t="s">
        <v>235</v>
      </c>
      <c r="M248" s="275" t="s">
        <v>236</v>
      </c>
      <c r="N248" s="277" t="s">
        <v>237</v>
      </c>
      <c r="O248" s="275" t="s">
        <v>238</v>
      </c>
      <c r="P248" s="275" t="s">
        <v>239</v>
      </c>
      <c r="Q248" s="275" t="s">
        <v>240</v>
      </c>
      <c r="R248" s="275" t="s">
        <v>241</v>
      </c>
      <c r="S248" s="275" t="s">
        <v>237</v>
      </c>
      <c r="T248" s="275" t="s">
        <v>242</v>
      </c>
      <c r="U248" s="275" t="s">
        <v>234</v>
      </c>
      <c r="V248" s="275" t="s">
        <v>235</v>
      </c>
      <c r="W248" s="275" t="s">
        <v>237</v>
      </c>
    </row>
    <row r="249" spans="1:23" x14ac:dyDescent="0.25">
      <c r="A249" s="282"/>
      <c r="B249" s="285"/>
      <c r="C249" s="275"/>
      <c r="D249" s="275"/>
      <c r="E249" s="278"/>
      <c r="F249" s="275"/>
      <c r="G249" s="275"/>
      <c r="H249" s="278"/>
      <c r="I249" s="275"/>
      <c r="J249" s="275"/>
      <c r="K249" s="275"/>
      <c r="L249" s="275"/>
      <c r="M249" s="275"/>
      <c r="N249" s="277"/>
      <c r="O249" s="275"/>
      <c r="P249" s="275"/>
      <c r="Q249" s="275"/>
      <c r="R249" s="275"/>
      <c r="S249" s="275"/>
      <c r="T249" s="275"/>
      <c r="U249" s="275"/>
      <c r="V249" s="275"/>
      <c r="W249" s="275"/>
    </row>
    <row r="250" spans="1:23" ht="15.75" x14ac:dyDescent="0.25">
      <c r="A250" s="283"/>
      <c r="B250" s="286"/>
      <c r="C250" s="207" t="s">
        <v>175</v>
      </c>
      <c r="D250" s="207" t="s">
        <v>175</v>
      </c>
      <c r="E250" s="207" t="s">
        <v>175</v>
      </c>
      <c r="F250" s="207" t="s">
        <v>175</v>
      </c>
      <c r="G250" s="207" t="s">
        <v>175</v>
      </c>
      <c r="H250" s="207" t="s">
        <v>175</v>
      </c>
      <c r="I250" s="207" t="s">
        <v>175</v>
      </c>
      <c r="J250" s="207" t="s">
        <v>175</v>
      </c>
      <c r="K250" s="207" t="s">
        <v>175</v>
      </c>
      <c r="L250" s="207" t="s">
        <v>175</v>
      </c>
      <c r="M250" s="207" t="s">
        <v>175</v>
      </c>
      <c r="N250" s="207" t="s">
        <v>175</v>
      </c>
      <c r="O250" s="207" t="s">
        <v>175</v>
      </c>
      <c r="P250" s="207" t="s">
        <v>175</v>
      </c>
      <c r="Q250" s="207" t="s">
        <v>175</v>
      </c>
      <c r="R250" s="207" t="s">
        <v>175</v>
      </c>
      <c r="S250" s="207" t="s">
        <v>175</v>
      </c>
      <c r="T250" s="207" t="s">
        <v>175</v>
      </c>
      <c r="U250" s="207" t="s">
        <v>175</v>
      </c>
      <c r="V250" s="207" t="s">
        <v>175</v>
      </c>
      <c r="W250" s="207" t="s">
        <v>175</v>
      </c>
    </row>
    <row r="251" spans="1:23" ht="15.75" x14ac:dyDescent="0.25">
      <c r="A251" s="224" t="s">
        <v>200</v>
      </c>
      <c r="B251" s="1"/>
      <c r="C251" s="1"/>
      <c r="D251" s="1"/>
      <c r="E251" s="1"/>
      <c r="F251" s="1"/>
      <c r="G251" s="1"/>
      <c r="H251" s="1"/>
      <c r="I251" s="1"/>
      <c r="J251" s="1"/>
      <c r="K251" s="1"/>
      <c r="L251" s="1"/>
      <c r="M251" s="1"/>
      <c r="N251" s="1"/>
      <c r="O251" s="1"/>
      <c r="P251" s="1"/>
      <c r="Q251" s="1"/>
      <c r="R251" s="1"/>
      <c r="S251" s="1"/>
      <c r="T251" s="1"/>
      <c r="U251" s="1"/>
      <c r="V251" s="1"/>
      <c r="W251" s="1"/>
    </row>
    <row r="252" spans="1:23" ht="15.75" x14ac:dyDescent="0.25">
      <c r="A252" s="224"/>
      <c r="B252" s="1"/>
      <c r="C252" s="1"/>
      <c r="D252" s="1"/>
      <c r="E252" s="1"/>
      <c r="F252" s="1"/>
      <c r="G252" s="1"/>
      <c r="H252" s="1"/>
      <c r="I252" s="1"/>
      <c r="J252" s="1"/>
      <c r="K252" s="1"/>
      <c r="L252" s="1"/>
      <c r="M252" s="1"/>
      <c r="N252" s="1"/>
      <c r="O252" s="1"/>
      <c r="P252" s="1"/>
      <c r="Q252" s="1"/>
      <c r="R252" s="1"/>
      <c r="S252" s="276" t="s">
        <v>243</v>
      </c>
      <c r="T252" s="276"/>
      <c r="U252" s="276"/>
      <c r="V252" s="276"/>
      <c r="W252" s="1"/>
    </row>
    <row r="253" spans="1:23" ht="15.75" x14ac:dyDescent="0.25">
      <c r="A253" s="224"/>
      <c r="B253" s="1"/>
      <c r="C253" s="1"/>
      <c r="D253" s="1"/>
      <c r="E253" s="1"/>
      <c r="F253" s="1"/>
      <c r="G253" s="1"/>
      <c r="H253" s="1"/>
      <c r="I253" s="1"/>
      <c r="J253" s="1"/>
      <c r="K253" s="1"/>
      <c r="L253" s="1"/>
      <c r="M253" s="1"/>
      <c r="N253" s="1"/>
      <c r="O253" s="1"/>
      <c r="P253" s="1"/>
      <c r="Q253" s="1"/>
      <c r="R253" s="1"/>
      <c r="S253" s="225"/>
      <c r="T253" s="225"/>
      <c r="U253" s="225"/>
      <c r="V253" s="225"/>
      <c r="W253" s="1"/>
    </row>
    <row r="254" spans="1:23" ht="15.75" x14ac:dyDescent="0.25">
      <c r="A254" s="224"/>
      <c r="B254" s="1"/>
      <c r="C254" s="1"/>
      <c r="D254" s="1"/>
      <c r="E254" s="1"/>
      <c r="F254" s="1"/>
      <c r="G254" s="1"/>
      <c r="H254" s="1"/>
      <c r="I254" s="1"/>
      <c r="J254" s="1"/>
      <c r="K254" s="1"/>
      <c r="L254" s="1"/>
      <c r="M254" s="1"/>
      <c r="N254" s="1"/>
      <c r="O254" s="1"/>
      <c r="P254" s="1"/>
      <c r="Q254" s="1"/>
      <c r="R254" s="1"/>
      <c r="S254" s="225"/>
      <c r="T254" s="225"/>
      <c r="U254" s="225"/>
      <c r="V254" s="225"/>
      <c r="W254" s="1"/>
    </row>
    <row r="255" spans="1:23" ht="15.75" x14ac:dyDescent="0.25">
      <c r="A255" s="226" t="s">
        <v>216</v>
      </c>
      <c r="B255" s="1"/>
      <c r="C255" s="1"/>
      <c r="D255" s="1"/>
      <c r="E255" s="1"/>
      <c r="F255" s="1"/>
      <c r="G255" s="1"/>
      <c r="H255" s="1"/>
      <c r="I255" s="1"/>
      <c r="J255" s="1"/>
      <c r="K255" s="1"/>
      <c r="L255" s="1"/>
      <c r="M255" s="1"/>
      <c r="N255" s="1"/>
      <c r="O255" s="1"/>
      <c r="P255" s="1"/>
      <c r="Q255" s="1"/>
      <c r="R255" s="1"/>
      <c r="S255" s="1"/>
      <c r="T255" s="1"/>
      <c r="U255" s="1"/>
      <c r="V255" s="1"/>
      <c r="W255" s="1"/>
    </row>
    <row r="256" spans="1:23" ht="15.75" x14ac:dyDescent="0.25">
      <c r="A256" s="1"/>
      <c r="B256" s="226" t="s">
        <v>245</v>
      </c>
      <c r="C256" s="1"/>
      <c r="D256" s="1"/>
      <c r="E256" s="1"/>
      <c r="F256" s="1"/>
      <c r="G256" s="1"/>
      <c r="H256" s="1"/>
      <c r="I256" s="1"/>
      <c r="J256" s="1"/>
      <c r="K256" s="1"/>
      <c r="L256" s="1"/>
      <c r="M256" s="1"/>
      <c r="N256" s="1"/>
      <c r="O256" s="1"/>
      <c r="P256" s="1"/>
      <c r="Q256" s="1"/>
      <c r="R256" s="1"/>
      <c r="S256" s="1"/>
      <c r="T256" s="1"/>
      <c r="U256" s="1"/>
      <c r="V256" s="1"/>
      <c r="W256" s="1"/>
    </row>
    <row r="257" spans="1:23" ht="15.75" x14ac:dyDescent="0.25">
      <c r="A257" s="204" t="s">
        <v>157</v>
      </c>
      <c r="B257" s="278" t="s">
        <v>219</v>
      </c>
      <c r="C257" s="278"/>
      <c r="D257" s="278"/>
      <c r="E257" s="278"/>
      <c r="F257" s="278"/>
      <c r="G257" s="279" t="s">
        <v>220</v>
      </c>
      <c r="H257" s="279"/>
      <c r="I257" s="279"/>
      <c r="J257" s="279"/>
      <c r="K257" s="279"/>
      <c r="L257" s="279"/>
      <c r="M257" s="279"/>
      <c r="N257" s="279"/>
      <c r="O257" s="279"/>
      <c r="P257" s="279" t="s">
        <v>221</v>
      </c>
      <c r="Q257" s="279"/>
      <c r="R257" s="279"/>
      <c r="S257" s="279"/>
      <c r="T257" s="279"/>
      <c r="U257" s="279"/>
      <c r="V257" s="279"/>
      <c r="W257" s="279"/>
    </row>
    <row r="258" spans="1:23" ht="15.75" x14ac:dyDescent="0.25">
      <c r="A258" s="207" t="s">
        <v>172</v>
      </c>
      <c r="B258" s="278" t="s">
        <v>175</v>
      </c>
      <c r="C258" s="278"/>
      <c r="D258" s="278"/>
      <c r="E258" s="278"/>
      <c r="F258" s="278"/>
      <c r="G258" s="280"/>
      <c r="H258" s="280"/>
      <c r="I258" s="280"/>
      <c r="J258" s="280"/>
      <c r="K258" s="280"/>
      <c r="L258" s="280"/>
      <c r="M258" s="280"/>
      <c r="N258" s="280"/>
      <c r="O258" s="280"/>
      <c r="P258" s="280"/>
      <c r="Q258" s="280"/>
      <c r="R258" s="280"/>
      <c r="S258" s="280"/>
      <c r="T258" s="280"/>
      <c r="U258" s="280"/>
      <c r="V258" s="280"/>
      <c r="W258" s="280"/>
    </row>
    <row r="259" spans="1:23" ht="15.75" x14ac:dyDescent="0.25">
      <c r="A259" s="207" t="s">
        <v>151</v>
      </c>
      <c r="B259" s="278"/>
      <c r="C259" s="278"/>
      <c r="D259" s="278"/>
      <c r="E259" s="278"/>
      <c r="F259" s="278"/>
      <c r="G259" s="280"/>
      <c r="H259" s="280"/>
      <c r="I259" s="280"/>
      <c r="J259" s="280"/>
      <c r="K259" s="280"/>
      <c r="L259" s="280"/>
      <c r="M259" s="280"/>
      <c r="N259" s="280"/>
      <c r="O259" s="280"/>
      <c r="P259" s="280"/>
      <c r="Q259" s="280"/>
      <c r="R259" s="280"/>
      <c r="S259" s="280"/>
      <c r="T259" s="280"/>
      <c r="U259" s="280"/>
      <c r="V259" s="280"/>
      <c r="W259" s="280"/>
    </row>
    <row r="260" spans="1:23" ht="15.75" x14ac:dyDescent="0.25">
      <c r="A260" s="224" t="s">
        <v>173</v>
      </c>
      <c r="B260" s="1"/>
      <c r="C260" s="1"/>
      <c r="D260" s="1"/>
      <c r="E260" s="1"/>
      <c r="F260" s="1"/>
      <c r="G260" s="1"/>
      <c r="H260" s="1"/>
      <c r="I260" s="1"/>
      <c r="J260" s="1"/>
      <c r="K260" s="1"/>
      <c r="L260" s="1"/>
      <c r="M260" s="1"/>
      <c r="N260" s="1"/>
      <c r="O260" s="1"/>
      <c r="P260" s="1"/>
      <c r="Q260" s="1"/>
      <c r="R260" s="1"/>
      <c r="S260" s="1"/>
      <c r="T260" s="1"/>
      <c r="U260" s="1"/>
      <c r="V260" s="1"/>
      <c r="W260" s="1"/>
    </row>
    <row r="261" spans="1:23" ht="15.75" x14ac:dyDescent="0.25">
      <c r="A261" s="224" t="s">
        <v>174</v>
      </c>
      <c r="B261" s="1"/>
      <c r="C261" s="1"/>
      <c r="D261" s="1"/>
      <c r="E261" s="1"/>
      <c r="F261" s="1"/>
      <c r="G261" s="1"/>
      <c r="H261" s="1"/>
      <c r="I261" s="1"/>
      <c r="J261" s="1"/>
      <c r="K261" s="1"/>
      <c r="L261" s="1"/>
      <c r="M261" s="1"/>
      <c r="N261" s="1"/>
      <c r="O261" s="1"/>
      <c r="P261" s="1"/>
      <c r="Q261" s="1"/>
      <c r="R261" s="1"/>
      <c r="S261" s="1"/>
      <c r="T261" s="1"/>
      <c r="U261" s="1"/>
      <c r="V261" s="1"/>
      <c r="W261" s="1"/>
    </row>
    <row r="262" spans="1:23" ht="15.75" x14ac:dyDescent="0.25">
      <c r="A262" s="281" t="s">
        <v>172</v>
      </c>
      <c r="B262" s="284" t="s">
        <v>246</v>
      </c>
      <c r="C262" s="278" t="s">
        <v>222</v>
      </c>
      <c r="D262" s="278"/>
      <c r="E262" s="278"/>
      <c r="F262" s="278"/>
      <c r="G262" s="278"/>
      <c r="H262" s="278"/>
      <c r="I262" s="278"/>
      <c r="J262" s="278" t="s">
        <v>223</v>
      </c>
      <c r="K262" s="278"/>
      <c r="L262" s="278"/>
      <c r="M262" s="278"/>
      <c r="N262" s="278"/>
      <c r="O262" s="278" t="s">
        <v>222</v>
      </c>
      <c r="P262" s="278"/>
      <c r="Q262" s="278"/>
      <c r="R262" s="278"/>
      <c r="S262" s="278"/>
      <c r="T262" s="278" t="s">
        <v>223</v>
      </c>
      <c r="U262" s="278"/>
      <c r="V262" s="278"/>
      <c r="W262" s="278"/>
    </row>
    <row r="263" spans="1:23" ht="15.75" x14ac:dyDescent="0.25">
      <c r="A263" s="282"/>
      <c r="B263" s="285"/>
      <c r="C263" s="287" t="s">
        <v>224</v>
      </c>
      <c r="D263" s="287"/>
      <c r="E263" s="287"/>
      <c r="F263" s="287"/>
      <c r="G263" s="287"/>
      <c r="H263" s="287"/>
      <c r="I263" s="287"/>
      <c r="J263" s="278" t="s">
        <v>225</v>
      </c>
      <c r="K263" s="278"/>
      <c r="L263" s="278"/>
      <c r="M263" s="278"/>
      <c r="N263" s="278"/>
      <c r="O263" s="278" t="s">
        <v>226</v>
      </c>
      <c r="P263" s="278"/>
      <c r="Q263" s="278"/>
      <c r="R263" s="278"/>
      <c r="S263" s="278"/>
      <c r="T263" s="288" t="s">
        <v>175</v>
      </c>
      <c r="U263" s="288"/>
      <c r="V263" s="288"/>
      <c r="W263" s="288"/>
    </row>
    <row r="264" spans="1:23" x14ac:dyDescent="0.25">
      <c r="A264" s="282"/>
      <c r="B264" s="285"/>
      <c r="C264" s="275" t="s">
        <v>227</v>
      </c>
      <c r="D264" s="275" t="s">
        <v>228</v>
      </c>
      <c r="E264" s="278" t="s">
        <v>184</v>
      </c>
      <c r="F264" s="275" t="s">
        <v>229</v>
      </c>
      <c r="G264" s="275" t="s">
        <v>230</v>
      </c>
      <c r="H264" s="278" t="s">
        <v>231</v>
      </c>
      <c r="I264" s="275" t="s">
        <v>232</v>
      </c>
      <c r="J264" s="275" t="s">
        <v>233</v>
      </c>
      <c r="K264" s="275" t="s">
        <v>234</v>
      </c>
      <c r="L264" s="275" t="s">
        <v>235</v>
      </c>
      <c r="M264" s="275" t="s">
        <v>236</v>
      </c>
      <c r="N264" s="277" t="s">
        <v>237</v>
      </c>
      <c r="O264" s="275" t="s">
        <v>238</v>
      </c>
      <c r="P264" s="275" t="s">
        <v>239</v>
      </c>
      <c r="Q264" s="275" t="s">
        <v>240</v>
      </c>
      <c r="R264" s="275" t="s">
        <v>241</v>
      </c>
      <c r="S264" s="275" t="s">
        <v>237</v>
      </c>
      <c r="T264" s="275" t="s">
        <v>242</v>
      </c>
      <c r="U264" s="275" t="s">
        <v>234</v>
      </c>
      <c r="V264" s="275" t="s">
        <v>235</v>
      </c>
      <c r="W264" s="275" t="s">
        <v>237</v>
      </c>
    </row>
    <row r="265" spans="1:23" x14ac:dyDescent="0.25">
      <c r="A265" s="282"/>
      <c r="B265" s="285"/>
      <c r="C265" s="275"/>
      <c r="D265" s="275"/>
      <c r="E265" s="278"/>
      <c r="F265" s="275"/>
      <c r="G265" s="275"/>
      <c r="H265" s="278"/>
      <c r="I265" s="275"/>
      <c r="J265" s="275"/>
      <c r="K265" s="275"/>
      <c r="L265" s="275"/>
      <c r="M265" s="275"/>
      <c r="N265" s="277"/>
      <c r="O265" s="275"/>
      <c r="P265" s="275"/>
      <c r="Q265" s="275"/>
      <c r="R265" s="275"/>
      <c r="S265" s="275"/>
      <c r="T265" s="275"/>
      <c r="U265" s="275"/>
      <c r="V265" s="275"/>
      <c r="W265" s="275"/>
    </row>
    <row r="266" spans="1:23" ht="15.75" x14ac:dyDescent="0.25">
      <c r="A266" s="283"/>
      <c r="B266" s="286"/>
      <c r="C266" s="207" t="s">
        <v>175</v>
      </c>
      <c r="D266" s="207" t="s">
        <v>175</v>
      </c>
      <c r="E266" s="207" t="s">
        <v>175</v>
      </c>
      <c r="F266" s="207" t="s">
        <v>175</v>
      </c>
      <c r="G266" s="207" t="s">
        <v>175</v>
      </c>
      <c r="H266" s="207" t="s">
        <v>175</v>
      </c>
      <c r="I266" s="207" t="s">
        <v>175</v>
      </c>
      <c r="J266" s="207" t="s">
        <v>175</v>
      </c>
      <c r="K266" s="207" t="s">
        <v>175</v>
      </c>
      <c r="L266" s="207" t="s">
        <v>175</v>
      </c>
      <c r="M266" s="207" t="s">
        <v>175</v>
      </c>
      <c r="N266" s="207" t="s">
        <v>175</v>
      </c>
      <c r="O266" s="207" t="s">
        <v>175</v>
      </c>
      <c r="P266" s="207" t="s">
        <v>175</v>
      </c>
      <c r="Q266" s="207" t="s">
        <v>175</v>
      </c>
      <c r="R266" s="207" t="s">
        <v>175</v>
      </c>
      <c r="S266" s="207" t="s">
        <v>175</v>
      </c>
      <c r="T266" s="207" t="s">
        <v>175</v>
      </c>
      <c r="U266" s="207" t="s">
        <v>175</v>
      </c>
      <c r="V266" s="207" t="s">
        <v>175</v>
      </c>
      <c r="W266" s="207" t="s">
        <v>175</v>
      </c>
    </row>
    <row r="267" spans="1:23" ht="15.75" x14ac:dyDescent="0.25">
      <c r="A267" s="224" t="s">
        <v>200</v>
      </c>
      <c r="B267" s="1"/>
      <c r="C267" s="1"/>
      <c r="D267" s="1"/>
      <c r="E267" s="1"/>
      <c r="F267" s="1"/>
      <c r="G267" s="1"/>
      <c r="H267" s="1"/>
      <c r="I267" s="1"/>
      <c r="J267" s="1"/>
      <c r="K267" s="1"/>
      <c r="L267" s="1"/>
      <c r="M267" s="1"/>
      <c r="N267" s="1"/>
      <c r="O267" s="1"/>
      <c r="P267" s="1"/>
      <c r="Q267" s="1"/>
      <c r="R267" s="1"/>
      <c r="S267" s="1"/>
      <c r="T267" s="1"/>
      <c r="U267" s="1"/>
      <c r="V267" s="1"/>
      <c r="W267" s="1"/>
    </row>
    <row r="268" spans="1:23" ht="15.75" x14ac:dyDescent="0.25">
      <c r="A268" s="224"/>
      <c r="B268" s="1"/>
      <c r="C268" s="1"/>
      <c r="D268" s="1"/>
      <c r="E268" s="1"/>
      <c r="F268" s="1"/>
      <c r="G268" s="1"/>
      <c r="H268" s="1"/>
      <c r="I268" s="1"/>
      <c r="J268" s="1"/>
      <c r="K268" s="1"/>
      <c r="L268" s="1"/>
      <c r="M268" s="1"/>
      <c r="N268" s="1"/>
      <c r="O268" s="1"/>
      <c r="P268" s="1"/>
      <c r="Q268" s="1"/>
      <c r="R268" s="1"/>
      <c r="S268" s="276" t="s">
        <v>243</v>
      </c>
      <c r="T268" s="276"/>
      <c r="U268" s="276"/>
      <c r="V268" s="276"/>
      <c r="W268" s="1"/>
    </row>
    <row r="269" spans="1:23" ht="15.75" x14ac:dyDescent="0.25">
      <c r="A269" s="1"/>
      <c r="B269" s="1"/>
      <c r="C269" s="1"/>
      <c r="D269" s="1"/>
      <c r="E269" s="1"/>
      <c r="F269" s="1"/>
      <c r="G269" s="1"/>
      <c r="H269" s="1"/>
      <c r="I269" s="1"/>
      <c r="J269" s="1"/>
      <c r="K269" s="1"/>
      <c r="L269" s="1"/>
      <c r="M269" s="1"/>
      <c r="N269" s="1"/>
      <c r="O269" s="1"/>
      <c r="P269" s="1"/>
      <c r="Q269" s="1"/>
      <c r="R269" s="1"/>
      <c r="S269" s="1"/>
      <c r="T269" s="1"/>
      <c r="U269" s="1"/>
      <c r="V269" s="1"/>
      <c r="W269" s="1"/>
    </row>
  </sheetData>
  <mergeCells count="667">
    <mergeCell ref="Z41:AE41"/>
    <mergeCell ref="Z31:AD37"/>
    <mergeCell ref="B83:F83"/>
    <mergeCell ref="G83:O83"/>
    <mergeCell ref="B56:B67"/>
    <mergeCell ref="C56:D56"/>
    <mergeCell ref="R65:S65"/>
    <mergeCell ref="C62:D62"/>
    <mergeCell ref="E62:F62"/>
    <mergeCell ref="G62:H62"/>
    <mergeCell ref="M62:N62"/>
    <mergeCell ref="O62:P62"/>
    <mergeCell ref="R62:S62"/>
    <mergeCell ref="C64:D64"/>
    <mergeCell ref="E64:F64"/>
    <mergeCell ref="G64:H64"/>
    <mergeCell ref="M64:N64"/>
    <mergeCell ref="O64:P64"/>
    <mergeCell ref="R64:S64"/>
    <mergeCell ref="R66:S66"/>
    <mergeCell ref="C66:D66"/>
    <mergeCell ref="E56:F56"/>
    <mergeCell ref="G56:H56"/>
    <mergeCell ref="M56:N56"/>
    <mergeCell ref="O56:P56"/>
    <mergeCell ref="R56:S56"/>
    <mergeCell ref="D4:F4"/>
    <mergeCell ref="L4:M4"/>
    <mergeCell ref="N4:Q4"/>
    <mergeCell ref="A5:E5"/>
    <mergeCell ref="F5:L5"/>
    <mergeCell ref="O5:P5"/>
    <mergeCell ref="Q5:R5"/>
    <mergeCell ref="L10:Q10"/>
    <mergeCell ref="J7:M7"/>
    <mergeCell ref="A9:E9"/>
    <mergeCell ref="F9:K9"/>
    <mergeCell ref="L9:Q9"/>
    <mergeCell ref="R9:W9"/>
    <mergeCell ref="A10:E10"/>
    <mergeCell ref="F10:K10"/>
    <mergeCell ref="R10:W10"/>
    <mergeCell ref="A11:E11"/>
    <mergeCell ref="F11:K11"/>
    <mergeCell ref="L11:Q11"/>
    <mergeCell ref="R11:W11"/>
    <mergeCell ref="A12:E12"/>
    <mergeCell ref="F12:K12"/>
    <mergeCell ref="L12:Q12"/>
    <mergeCell ref="R12:W12"/>
    <mergeCell ref="A13:E13"/>
    <mergeCell ref="F13:K13"/>
    <mergeCell ref="L13:Q13"/>
    <mergeCell ref="R13:W13"/>
    <mergeCell ref="A14:E14"/>
    <mergeCell ref="F14:K14"/>
    <mergeCell ref="L14:Q14"/>
    <mergeCell ref="R14:W14"/>
    <mergeCell ref="F18:K18"/>
    <mergeCell ref="L18:Q18"/>
    <mergeCell ref="R18:W18"/>
    <mergeCell ref="A19:E19"/>
    <mergeCell ref="F19:K19"/>
    <mergeCell ref="L19:Q19"/>
    <mergeCell ref="R19:W19"/>
    <mergeCell ref="A15:E15"/>
    <mergeCell ref="F15:K15"/>
    <mergeCell ref="L15:Q15"/>
    <mergeCell ref="R15:W15"/>
    <mergeCell ref="A16:E16"/>
    <mergeCell ref="F16:K16"/>
    <mergeCell ref="L16:Q16"/>
    <mergeCell ref="R16:W16"/>
    <mergeCell ref="A17:E17"/>
    <mergeCell ref="F17:K17"/>
    <mergeCell ref="L17:Q17"/>
    <mergeCell ref="R17:W17"/>
    <mergeCell ref="A20:E20"/>
    <mergeCell ref="F20:K20"/>
    <mergeCell ref="L20:Q20"/>
    <mergeCell ref="R20:W20"/>
    <mergeCell ref="A18:E18"/>
    <mergeCell ref="C29:I29"/>
    <mergeCell ref="J29:N29"/>
    <mergeCell ref="O29:S29"/>
    <mergeCell ref="T29:W29"/>
    <mergeCell ref="A21:E21"/>
    <mergeCell ref="F21:K21"/>
    <mergeCell ref="L21:Q21"/>
    <mergeCell ref="R21:W21"/>
    <mergeCell ref="A22:E22"/>
    <mergeCell ref="F22:K22"/>
    <mergeCell ref="L22:Q22"/>
    <mergeCell ref="R22:W22"/>
    <mergeCell ref="L23:P23"/>
    <mergeCell ref="C30:I30"/>
    <mergeCell ref="J30:N30"/>
    <mergeCell ref="O30:S30"/>
    <mergeCell ref="T30:W30"/>
    <mergeCell ref="A31:A32"/>
    <mergeCell ref="B31:B43"/>
    <mergeCell ref="C31:C32"/>
    <mergeCell ref="D31:D32"/>
    <mergeCell ref="E31:E32"/>
    <mergeCell ref="F31:F32"/>
    <mergeCell ref="G31:G32"/>
    <mergeCell ref="H31:H32"/>
    <mergeCell ref="I31:I32"/>
    <mergeCell ref="J31:J32"/>
    <mergeCell ref="K31:K32"/>
    <mergeCell ref="L31:L32"/>
    <mergeCell ref="M31:M32"/>
    <mergeCell ref="N31:N32"/>
    <mergeCell ref="O31:O32"/>
    <mergeCell ref="P31:P32"/>
    <mergeCell ref="T31:T32"/>
    <mergeCell ref="U31:U32"/>
    <mergeCell ref="V31:V32"/>
    <mergeCell ref="W31:W32"/>
    <mergeCell ref="C54:I54"/>
    <mergeCell ref="J54:L54"/>
    <mergeCell ref="M54:Q54"/>
    <mergeCell ref="R54:W54"/>
    <mergeCell ref="C55:L55"/>
    <mergeCell ref="M55:W55"/>
    <mergeCell ref="Q31:Q32"/>
    <mergeCell ref="R31:R32"/>
    <mergeCell ref="S31:S32"/>
    <mergeCell ref="T56:U56"/>
    <mergeCell ref="V56:W56"/>
    <mergeCell ref="C57:D57"/>
    <mergeCell ref="E57:F57"/>
    <mergeCell ref="G57:H57"/>
    <mergeCell ref="M57:N57"/>
    <mergeCell ref="O57:P57"/>
    <mergeCell ref="R57:S57"/>
    <mergeCell ref="T57:U57"/>
    <mergeCell ref="V57:W57"/>
    <mergeCell ref="M58:N58"/>
    <mergeCell ref="O58:P58"/>
    <mergeCell ref="R58:S58"/>
    <mergeCell ref="T58:U58"/>
    <mergeCell ref="V58:W58"/>
    <mergeCell ref="C59:D59"/>
    <mergeCell ref="E59:F59"/>
    <mergeCell ref="G59:H59"/>
    <mergeCell ref="M59:N59"/>
    <mergeCell ref="O59:P59"/>
    <mergeCell ref="R59:S59"/>
    <mergeCell ref="T59:U59"/>
    <mergeCell ref="V59:W59"/>
    <mergeCell ref="C58:D58"/>
    <mergeCell ref="E58:F58"/>
    <mergeCell ref="G58:H58"/>
    <mergeCell ref="C60:D60"/>
    <mergeCell ref="E60:F60"/>
    <mergeCell ref="G60:H60"/>
    <mergeCell ref="M60:N60"/>
    <mergeCell ref="O60:P60"/>
    <mergeCell ref="R60:S60"/>
    <mergeCell ref="T60:U60"/>
    <mergeCell ref="V60:W60"/>
    <mergeCell ref="C61:D61"/>
    <mergeCell ref="E61:F61"/>
    <mergeCell ref="G61:H61"/>
    <mergeCell ref="M61:N61"/>
    <mergeCell ref="O61:P61"/>
    <mergeCell ref="R61:S61"/>
    <mergeCell ref="T61:U61"/>
    <mergeCell ref="V61:W61"/>
    <mergeCell ref="T62:U62"/>
    <mergeCell ref="V62:W62"/>
    <mergeCell ref="C63:D63"/>
    <mergeCell ref="E63:F63"/>
    <mergeCell ref="G63:H63"/>
    <mergeCell ref="M63:N63"/>
    <mergeCell ref="O63:P63"/>
    <mergeCell ref="R63:S63"/>
    <mergeCell ref="T63:U63"/>
    <mergeCell ref="V63:W63"/>
    <mergeCell ref="T64:U64"/>
    <mergeCell ref="V64:W64"/>
    <mergeCell ref="C65:D65"/>
    <mergeCell ref="E65:F65"/>
    <mergeCell ref="G65:H65"/>
    <mergeCell ref="M65:N65"/>
    <mergeCell ref="O65:P65"/>
    <mergeCell ref="T65:U65"/>
    <mergeCell ref="V65:W65"/>
    <mergeCell ref="E66:F66"/>
    <mergeCell ref="G66:H66"/>
    <mergeCell ref="M66:N66"/>
    <mergeCell ref="O66:P66"/>
    <mergeCell ref="T66:U66"/>
    <mergeCell ref="V66:W66"/>
    <mergeCell ref="C67:D67"/>
    <mergeCell ref="E67:F67"/>
    <mergeCell ref="G67:H67"/>
    <mergeCell ref="M67:N67"/>
    <mergeCell ref="O67:P67"/>
    <mergeCell ref="R67:S67"/>
    <mergeCell ref="T67:U67"/>
    <mergeCell ref="V67:W67"/>
    <mergeCell ref="A69:E69"/>
    <mergeCell ref="A70:E70"/>
    <mergeCell ref="A72:W72"/>
    <mergeCell ref="A73:E73"/>
    <mergeCell ref="A74:W74"/>
    <mergeCell ref="A75:D75"/>
    <mergeCell ref="A76:W76"/>
    <mergeCell ref="P78:T78"/>
    <mergeCell ref="B82:F82"/>
    <mergeCell ref="G82:O82"/>
    <mergeCell ref="P82:W82"/>
    <mergeCell ref="P83:W83"/>
    <mergeCell ref="A84:J84"/>
    <mergeCell ref="A86:A90"/>
    <mergeCell ref="B86:B90"/>
    <mergeCell ref="C86:I86"/>
    <mergeCell ref="J86:N86"/>
    <mergeCell ref="O86:S86"/>
    <mergeCell ref="T86:W86"/>
    <mergeCell ref="C87:I87"/>
    <mergeCell ref="J87:N87"/>
    <mergeCell ref="O87:S87"/>
    <mergeCell ref="T87:W87"/>
    <mergeCell ref="C88:C89"/>
    <mergeCell ref="D88:D89"/>
    <mergeCell ref="E88:E89"/>
    <mergeCell ref="F88:F89"/>
    <mergeCell ref="G88:G89"/>
    <mergeCell ref="H88:H89"/>
    <mergeCell ref="I88:I89"/>
    <mergeCell ref="J88:J89"/>
    <mergeCell ref="K88:K89"/>
    <mergeCell ref="L88:L89"/>
    <mergeCell ref="M88:M89"/>
    <mergeCell ref="N88:N89"/>
    <mergeCell ref="O88:O89"/>
    <mergeCell ref="P88:P89"/>
    <mergeCell ref="Q88:Q89"/>
    <mergeCell ref="R88:R89"/>
    <mergeCell ref="S88:S89"/>
    <mergeCell ref="T88:T89"/>
    <mergeCell ref="U88:U89"/>
    <mergeCell ref="V88:V89"/>
    <mergeCell ref="W88:W89"/>
    <mergeCell ref="Q93:U93"/>
    <mergeCell ref="B98:F98"/>
    <mergeCell ref="G98:O98"/>
    <mergeCell ref="P98:W98"/>
    <mergeCell ref="B99:F99"/>
    <mergeCell ref="G99:O99"/>
    <mergeCell ref="P99:W99"/>
    <mergeCell ref="A100:J100"/>
    <mergeCell ref="A102:A106"/>
    <mergeCell ref="B102:B106"/>
    <mergeCell ref="C102:I102"/>
    <mergeCell ref="J102:N102"/>
    <mergeCell ref="O102:S102"/>
    <mergeCell ref="T102:W102"/>
    <mergeCell ref="C103:I103"/>
    <mergeCell ref="J103:N103"/>
    <mergeCell ref="O103:S103"/>
    <mergeCell ref="T103:W103"/>
    <mergeCell ref="C104:C105"/>
    <mergeCell ref="D104:D105"/>
    <mergeCell ref="E104:E105"/>
    <mergeCell ref="F104:F105"/>
    <mergeCell ref="G104:G105"/>
    <mergeCell ref="H104:H105"/>
    <mergeCell ref="R104:R105"/>
    <mergeCell ref="S104:S105"/>
    <mergeCell ref="T104:T105"/>
    <mergeCell ref="U104:U105"/>
    <mergeCell ref="V104:V105"/>
    <mergeCell ref="W104:W105"/>
    <mergeCell ref="R109:U109"/>
    <mergeCell ref="B113:F113"/>
    <mergeCell ref="G113:O113"/>
    <mergeCell ref="P113:W113"/>
    <mergeCell ref="I104:I105"/>
    <mergeCell ref="J104:J105"/>
    <mergeCell ref="K104:K105"/>
    <mergeCell ref="L104:L105"/>
    <mergeCell ref="M104:M105"/>
    <mergeCell ref="N104:N105"/>
    <mergeCell ref="O104:O105"/>
    <mergeCell ref="P104:P105"/>
    <mergeCell ref="Q104:Q105"/>
    <mergeCell ref="B114:F114"/>
    <mergeCell ref="G114:O114"/>
    <mergeCell ref="P114:W114"/>
    <mergeCell ref="A117:A121"/>
    <mergeCell ref="B117:B121"/>
    <mergeCell ref="C117:I117"/>
    <mergeCell ref="J117:N117"/>
    <mergeCell ref="O117:S117"/>
    <mergeCell ref="T117:W117"/>
    <mergeCell ref="C118:I118"/>
    <mergeCell ref="J118:N118"/>
    <mergeCell ref="O118:S118"/>
    <mergeCell ref="T118:W118"/>
    <mergeCell ref="C119:C120"/>
    <mergeCell ref="D119:D120"/>
    <mergeCell ref="E119:E120"/>
    <mergeCell ref="F119:F120"/>
    <mergeCell ref="G119:G120"/>
    <mergeCell ref="H119:H120"/>
    <mergeCell ref="I119:I120"/>
    <mergeCell ref="J119:J120"/>
    <mergeCell ref="K119:K120"/>
    <mergeCell ref="L119:L120"/>
    <mergeCell ref="M119:M120"/>
    <mergeCell ref="N119:N120"/>
    <mergeCell ref="O119:O120"/>
    <mergeCell ref="P119:P120"/>
    <mergeCell ref="Q119:Q120"/>
    <mergeCell ref="R119:R120"/>
    <mergeCell ref="S119:S120"/>
    <mergeCell ref="T119:T120"/>
    <mergeCell ref="U119:U120"/>
    <mergeCell ref="V119:V120"/>
    <mergeCell ref="W119:W120"/>
    <mergeCell ref="R123:U123"/>
    <mergeCell ref="B128:F128"/>
    <mergeCell ref="G128:O128"/>
    <mergeCell ref="P128:W128"/>
    <mergeCell ref="B129:F129"/>
    <mergeCell ref="G129:O129"/>
    <mergeCell ref="P129:W129"/>
    <mergeCell ref="A132:A136"/>
    <mergeCell ref="B132:B136"/>
    <mergeCell ref="C132:I132"/>
    <mergeCell ref="J132:N132"/>
    <mergeCell ref="O132:S132"/>
    <mergeCell ref="T132:W132"/>
    <mergeCell ref="C133:I133"/>
    <mergeCell ref="J133:N133"/>
    <mergeCell ref="O133:S133"/>
    <mergeCell ref="T133:W133"/>
    <mergeCell ref="C134:C135"/>
    <mergeCell ref="D134:D135"/>
    <mergeCell ref="E134:E135"/>
    <mergeCell ref="F134:F135"/>
    <mergeCell ref="G134:G135"/>
    <mergeCell ref="H134:H135"/>
    <mergeCell ref="R134:R135"/>
    <mergeCell ref="S134:S135"/>
    <mergeCell ref="T134:T135"/>
    <mergeCell ref="U134:U135"/>
    <mergeCell ref="V134:V135"/>
    <mergeCell ref="W134:W135"/>
    <mergeCell ref="R138:U138"/>
    <mergeCell ref="B143:F143"/>
    <mergeCell ref="G143:O143"/>
    <mergeCell ref="P143:W143"/>
    <mergeCell ref="I134:I135"/>
    <mergeCell ref="J134:J135"/>
    <mergeCell ref="K134:K135"/>
    <mergeCell ref="L134:L135"/>
    <mergeCell ref="M134:M135"/>
    <mergeCell ref="N134:N135"/>
    <mergeCell ref="O134:O135"/>
    <mergeCell ref="P134:P135"/>
    <mergeCell ref="Q134:Q135"/>
    <mergeCell ref="B144:F145"/>
    <mergeCell ref="G144:O145"/>
    <mergeCell ref="P144:W145"/>
    <mergeCell ref="A148:A152"/>
    <mergeCell ref="B148:B152"/>
    <mergeCell ref="C148:I148"/>
    <mergeCell ref="J148:N148"/>
    <mergeCell ref="O148:S148"/>
    <mergeCell ref="T148:W148"/>
    <mergeCell ref="C149:I149"/>
    <mergeCell ref="J149:N149"/>
    <mergeCell ref="O149:S149"/>
    <mergeCell ref="T149:W149"/>
    <mergeCell ref="C150:C151"/>
    <mergeCell ref="D150:D151"/>
    <mergeCell ref="E150:E151"/>
    <mergeCell ref="F150:F151"/>
    <mergeCell ref="G150:G151"/>
    <mergeCell ref="H150:H151"/>
    <mergeCell ref="I150:I151"/>
    <mergeCell ref="J150:J151"/>
    <mergeCell ref="K150:K151"/>
    <mergeCell ref="L150:L151"/>
    <mergeCell ref="M150:M151"/>
    <mergeCell ref="N150:N151"/>
    <mergeCell ref="O150:O151"/>
    <mergeCell ref="P150:P151"/>
    <mergeCell ref="Q150:Q151"/>
    <mergeCell ref="R150:R151"/>
    <mergeCell ref="S150:S151"/>
    <mergeCell ref="T150:T151"/>
    <mergeCell ref="U150:U151"/>
    <mergeCell ref="V150:V151"/>
    <mergeCell ref="W150:W151"/>
    <mergeCell ref="R154:U154"/>
    <mergeCell ref="B159:F159"/>
    <mergeCell ref="G159:O159"/>
    <mergeCell ref="P159:W159"/>
    <mergeCell ref="B160:F161"/>
    <mergeCell ref="G160:O161"/>
    <mergeCell ref="P160:W161"/>
    <mergeCell ref="A164:A168"/>
    <mergeCell ref="B164:B168"/>
    <mergeCell ref="C164:I164"/>
    <mergeCell ref="J164:N164"/>
    <mergeCell ref="O164:S164"/>
    <mergeCell ref="T164:W164"/>
    <mergeCell ref="C165:I165"/>
    <mergeCell ref="J165:N165"/>
    <mergeCell ref="O165:S165"/>
    <mergeCell ref="T165:W165"/>
    <mergeCell ref="C166:C167"/>
    <mergeCell ref="D166:D167"/>
    <mergeCell ref="E166:E167"/>
    <mergeCell ref="F166:F167"/>
    <mergeCell ref="G166:G167"/>
    <mergeCell ref="H166:H167"/>
    <mergeCell ref="R166:R167"/>
    <mergeCell ref="S166:S167"/>
    <mergeCell ref="T166:T167"/>
    <mergeCell ref="U166:U167"/>
    <mergeCell ref="V166:V167"/>
    <mergeCell ref="W166:W167"/>
    <mergeCell ref="R170:U170"/>
    <mergeCell ref="B175:F175"/>
    <mergeCell ref="G175:O175"/>
    <mergeCell ref="P175:W175"/>
    <mergeCell ref="I166:I167"/>
    <mergeCell ref="J166:J167"/>
    <mergeCell ref="K166:K167"/>
    <mergeCell ref="L166:L167"/>
    <mergeCell ref="M166:M167"/>
    <mergeCell ref="N166:N167"/>
    <mergeCell ref="O166:O167"/>
    <mergeCell ref="P166:P167"/>
    <mergeCell ref="Q166:Q167"/>
    <mergeCell ref="B176:F177"/>
    <mergeCell ref="G176:O177"/>
    <mergeCell ref="P176:W177"/>
    <mergeCell ref="A180:A184"/>
    <mergeCell ref="B180:B184"/>
    <mergeCell ref="C180:I180"/>
    <mergeCell ref="J180:N180"/>
    <mergeCell ref="O180:S180"/>
    <mergeCell ref="T180:W180"/>
    <mergeCell ref="C181:I181"/>
    <mergeCell ref="J181:N181"/>
    <mergeCell ref="O181:S181"/>
    <mergeCell ref="T181:W181"/>
    <mergeCell ref="C182:C183"/>
    <mergeCell ref="D182:D183"/>
    <mergeCell ref="E182:E183"/>
    <mergeCell ref="F182:F183"/>
    <mergeCell ref="G182:G183"/>
    <mergeCell ref="H182:H183"/>
    <mergeCell ref="I182:I183"/>
    <mergeCell ref="J182:J183"/>
    <mergeCell ref="K182:K183"/>
    <mergeCell ref="L182:L183"/>
    <mergeCell ref="M182:M183"/>
    <mergeCell ref="N182:N183"/>
    <mergeCell ref="O182:O183"/>
    <mergeCell ref="P182:P183"/>
    <mergeCell ref="Q182:Q183"/>
    <mergeCell ref="R182:R183"/>
    <mergeCell ref="S182:S183"/>
    <mergeCell ref="T182:T183"/>
    <mergeCell ref="U182:U183"/>
    <mergeCell ref="V182:V183"/>
    <mergeCell ref="W182:W183"/>
    <mergeCell ref="Q187:T187"/>
    <mergeCell ref="B192:F192"/>
    <mergeCell ref="G192:O192"/>
    <mergeCell ref="P192:W192"/>
    <mergeCell ref="B193:F194"/>
    <mergeCell ref="G193:O194"/>
    <mergeCell ref="P193:W194"/>
    <mergeCell ref="A197:A201"/>
    <mergeCell ref="B197:B201"/>
    <mergeCell ref="C197:I197"/>
    <mergeCell ref="J197:N197"/>
    <mergeCell ref="O197:S197"/>
    <mergeCell ref="T197:W197"/>
    <mergeCell ref="C198:I198"/>
    <mergeCell ref="J198:N198"/>
    <mergeCell ref="O198:S198"/>
    <mergeCell ref="T198:W198"/>
    <mergeCell ref="C199:C200"/>
    <mergeCell ref="D199:D200"/>
    <mergeCell ref="E199:E200"/>
    <mergeCell ref="F199:F200"/>
    <mergeCell ref="G199:G200"/>
    <mergeCell ref="H199:H200"/>
    <mergeCell ref="R199:R200"/>
    <mergeCell ref="S199:S200"/>
    <mergeCell ref="T199:T200"/>
    <mergeCell ref="U199:U200"/>
    <mergeCell ref="V199:V200"/>
    <mergeCell ref="W199:W200"/>
    <mergeCell ref="Q204:T204"/>
    <mergeCell ref="B209:F209"/>
    <mergeCell ref="G209:O209"/>
    <mergeCell ref="P209:W209"/>
    <mergeCell ref="I199:I200"/>
    <mergeCell ref="J199:J200"/>
    <mergeCell ref="K199:K200"/>
    <mergeCell ref="L199:L200"/>
    <mergeCell ref="M199:M200"/>
    <mergeCell ref="N199:N200"/>
    <mergeCell ref="O199:O200"/>
    <mergeCell ref="P199:P200"/>
    <mergeCell ref="Q199:Q200"/>
    <mergeCell ref="B210:F211"/>
    <mergeCell ref="G210:O211"/>
    <mergeCell ref="P210:W211"/>
    <mergeCell ref="A214:A218"/>
    <mergeCell ref="B214:B218"/>
    <mergeCell ref="C214:I214"/>
    <mergeCell ref="J214:N214"/>
    <mergeCell ref="O214:S214"/>
    <mergeCell ref="T214:W214"/>
    <mergeCell ref="C215:I215"/>
    <mergeCell ref="J215:N215"/>
    <mergeCell ref="O215:S215"/>
    <mergeCell ref="T215:W215"/>
    <mergeCell ref="C216:C217"/>
    <mergeCell ref="D216:D217"/>
    <mergeCell ref="E216:E217"/>
    <mergeCell ref="F216:F217"/>
    <mergeCell ref="G216:G217"/>
    <mergeCell ref="H216:H217"/>
    <mergeCell ref="I216:I217"/>
    <mergeCell ref="J216:J217"/>
    <mergeCell ref="K216:K217"/>
    <mergeCell ref="L216:L217"/>
    <mergeCell ref="M216:M217"/>
    <mergeCell ref="N216:N217"/>
    <mergeCell ref="O216:O217"/>
    <mergeCell ref="P216:P217"/>
    <mergeCell ref="Q216:Q217"/>
    <mergeCell ref="R216:R217"/>
    <mergeCell ref="S216:S217"/>
    <mergeCell ref="T216:T217"/>
    <mergeCell ref="U216:U217"/>
    <mergeCell ref="V216:V217"/>
    <mergeCell ref="W216:W217"/>
    <mergeCell ref="Q220:T220"/>
    <mergeCell ref="B225:F225"/>
    <mergeCell ref="G225:O225"/>
    <mergeCell ref="P225:W225"/>
    <mergeCell ref="B226:F227"/>
    <mergeCell ref="G226:O227"/>
    <mergeCell ref="P226:W227"/>
    <mergeCell ref="A230:A234"/>
    <mergeCell ref="B230:B234"/>
    <mergeCell ref="C230:I230"/>
    <mergeCell ref="J230:N230"/>
    <mergeCell ref="O230:S230"/>
    <mergeCell ref="T230:W230"/>
    <mergeCell ref="C231:I231"/>
    <mergeCell ref="J231:N231"/>
    <mergeCell ref="O231:S231"/>
    <mergeCell ref="T231:W231"/>
    <mergeCell ref="C232:C233"/>
    <mergeCell ref="D232:D233"/>
    <mergeCell ref="E232:E233"/>
    <mergeCell ref="F232:F233"/>
    <mergeCell ref="G232:G233"/>
    <mergeCell ref="H232:H233"/>
    <mergeCell ref="R232:R233"/>
    <mergeCell ref="S232:S233"/>
    <mergeCell ref="T232:T233"/>
    <mergeCell ref="U232:U233"/>
    <mergeCell ref="V232:V233"/>
    <mergeCell ref="W232:W233"/>
    <mergeCell ref="Q236:T236"/>
    <mergeCell ref="B241:F241"/>
    <mergeCell ref="G241:O241"/>
    <mergeCell ref="P241:W241"/>
    <mergeCell ref="I232:I233"/>
    <mergeCell ref="J232:J233"/>
    <mergeCell ref="K232:K233"/>
    <mergeCell ref="L232:L233"/>
    <mergeCell ref="M232:M233"/>
    <mergeCell ref="N232:N233"/>
    <mergeCell ref="O232:O233"/>
    <mergeCell ref="P232:P233"/>
    <mergeCell ref="Q232:Q233"/>
    <mergeCell ref="B242:F243"/>
    <mergeCell ref="G242:O243"/>
    <mergeCell ref="P242:W243"/>
    <mergeCell ref="A246:A250"/>
    <mergeCell ref="B246:B250"/>
    <mergeCell ref="C246:I246"/>
    <mergeCell ref="J246:N246"/>
    <mergeCell ref="O246:S246"/>
    <mergeCell ref="T246:W246"/>
    <mergeCell ref="C247:I247"/>
    <mergeCell ref="J247:N247"/>
    <mergeCell ref="O247:S247"/>
    <mergeCell ref="T247:W247"/>
    <mergeCell ref="C248:C249"/>
    <mergeCell ref="D248:D249"/>
    <mergeCell ref="E248:E249"/>
    <mergeCell ref="F248:F249"/>
    <mergeCell ref="G248:G249"/>
    <mergeCell ref="H248:H249"/>
    <mergeCell ref="I248:I249"/>
    <mergeCell ref="J248:J249"/>
    <mergeCell ref="K248:K249"/>
    <mergeCell ref="L248:L249"/>
    <mergeCell ref="M248:M249"/>
    <mergeCell ref="N248:N249"/>
    <mergeCell ref="O248:O249"/>
    <mergeCell ref="P248:P249"/>
    <mergeCell ref="Q248:Q249"/>
    <mergeCell ref="R248:R249"/>
    <mergeCell ref="S248:S249"/>
    <mergeCell ref="T248:T249"/>
    <mergeCell ref="U248:U249"/>
    <mergeCell ref="V248:V249"/>
    <mergeCell ref="W248:W249"/>
    <mergeCell ref="S252:V252"/>
    <mergeCell ref="B257:F257"/>
    <mergeCell ref="G257:O257"/>
    <mergeCell ref="P257:W257"/>
    <mergeCell ref="B258:F259"/>
    <mergeCell ref="G258:O259"/>
    <mergeCell ref="P258:W259"/>
    <mergeCell ref="A262:A266"/>
    <mergeCell ref="B262:B266"/>
    <mergeCell ref="C262:I262"/>
    <mergeCell ref="J262:N262"/>
    <mergeCell ref="O262:S262"/>
    <mergeCell ref="T262:W262"/>
    <mergeCell ref="C263:I263"/>
    <mergeCell ref="J263:N263"/>
    <mergeCell ref="O263:S263"/>
    <mergeCell ref="T263:W263"/>
    <mergeCell ref="C264:C265"/>
    <mergeCell ref="D264:D265"/>
    <mergeCell ref="E264:E265"/>
    <mergeCell ref="F264:F265"/>
    <mergeCell ref="G264:G265"/>
    <mergeCell ref="H264:H265"/>
    <mergeCell ref="R264:R265"/>
    <mergeCell ref="S264:S265"/>
    <mergeCell ref="T264:T265"/>
    <mergeCell ref="U264:U265"/>
    <mergeCell ref="V264:V265"/>
    <mergeCell ref="W264:W265"/>
    <mergeCell ref="S268:V268"/>
    <mergeCell ref="I264:I265"/>
    <mergeCell ref="J264:J265"/>
    <mergeCell ref="K264:K265"/>
    <mergeCell ref="L264:L265"/>
    <mergeCell ref="M264:M265"/>
    <mergeCell ref="N264:N265"/>
    <mergeCell ref="O264:O265"/>
    <mergeCell ref="P264:P265"/>
    <mergeCell ref="Q264:Q265"/>
  </mergeCells>
  <pageMargins left="0.7" right="0.7" top="0.75" bottom="0.75" header="0.3" footer="0.3"/>
  <pageSetup paperSize="9" orientation="landscape" r:id="rId1"/>
  <drawing r:id="rId2"/>
  <extLst>
    <ext xmlns:x14="http://schemas.microsoft.com/office/spreadsheetml/2009/9/main" uri="{CCE6A557-97BC-4b89-ADB6-D9C93CAAB3DF}">
      <x14:dataValidations xmlns:xm="http://schemas.microsoft.com/office/excel/2006/main" count="4">
        <x14:dataValidation type="list" allowBlank="1" showInputMessage="1" showErrorMessage="1">
          <x14:formula1>
            <xm:f>'[2]BASE DE DONNEES'!#REF!</xm:f>
          </x14:formula1>
          <xm:sqref>N4</xm:sqref>
        </x14:dataValidation>
        <x14:dataValidation type="list" allowBlank="1" showInputMessage="1" showErrorMessage="1">
          <x14:formula1>
            <xm:f>'[2]BASE DE DONNEES'!#REF!</xm:f>
          </x14:formula1>
          <xm:sqref>D4:E4</xm:sqref>
        </x14:dataValidation>
        <x14:dataValidation type="list" allowBlank="1" showInputMessage="1" showErrorMessage="1">
          <x14:formula1>
            <xm:f>'[2]BASE DE DONNEES'!#REF!</xm:f>
          </x14:formula1>
          <xm:sqref>Q5:Q6</xm:sqref>
        </x14:dataValidation>
        <x14:dataValidation type="list" allowBlank="1" showInputMessage="1" showErrorMessage="1">
          <x14:formula1>
            <xm:f>[1]datas!#REF!</xm:f>
          </x14:formula1>
          <xm:sqref>V7</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D1:K16"/>
  <sheetViews>
    <sheetView workbookViewId="0">
      <selection activeCell="G17" sqref="G17"/>
    </sheetView>
  </sheetViews>
  <sheetFormatPr baseColWidth="10" defaultRowHeight="15" x14ac:dyDescent="0.25"/>
  <cols>
    <col min="4" max="4" width="29.85546875" customWidth="1"/>
  </cols>
  <sheetData>
    <row r="1" spans="4:11" x14ac:dyDescent="0.25">
      <c r="D1" s="54" t="s">
        <v>37</v>
      </c>
    </row>
    <row r="2" spans="4:11" x14ac:dyDescent="0.25">
      <c r="D2" t="s">
        <v>30</v>
      </c>
      <c r="G2" t="s">
        <v>69</v>
      </c>
    </row>
    <row r="3" spans="4:11" x14ac:dyDescent="0.25">
      <c r="D3" t="s">
        <v>38</v>
      </c>
      <c r="G3" t="s">
        <v>79</v>
      </c>
      <c r="H3" t="s">
        <v>97</v>
      </c>
    </row>
    <row r="4" spans="4:11" x14ac:dyDescent="0.25">
      <c r="D4" t="s">
        <v>39</v>
      </c>
      <c r="G4" t="s">
        <v>80</v>
      </c>
      <c r="H4" t="s">
        <v>98</v>
      </c>
    </row>
    <row r="5" spans="4:11" x14ac:dyDescent="0.25">
      <c r="G5" t="s">
        <v>81</v>
      </c>
      <c r="H5" t="s">
        <v>96</v>
      </c>
    </row>
    <row r="6" spans="4:11" x14ac:dyDescent="0.25">
      <c r="G6" t="s">
        <v>82</v>
      </c>
      <c r="H6" t="s">
        <v>99</v>
      </c>
    </row>
    <row r="7" spans="4:11" x14ac:dyDescent="0.25">
      <c r="G7" t="s">
        <v>83</v>
      </c>
      <c r="H7" t="s">
        <v>100</v>
      </c>
    </row>
    <row r="8" spans="4:11" x14ac:dyDescent="0.25">
      <c r="G8" t="s">
        <v>84</v>
      </c>
      <c r="H8" t="s">
        <v>101</v>
      </c>
    </row>
    <row r="9" spans="4:11" x14ac:dyDescent="0.25">
      <c r="G9" t="s">
        <v>85</v>
      </c>
      <c r="H9" t="s">
        <v>102</v>
      </c>
    </row>
    <row r="10" spans="4:11" x14ac:dyDescent="0.25">
      <c r="G10" t="s">
        <v>86</v>
      </c>
      <c r="H10" t="s">
        <v>103</v>
      </c>
    </row>
    <row r="11" spans="4:11" x14ac:dyDescent="0.25">
      <c r="G11" t="s">
        <v>87</v>
      </c>
      <c r="H11" t="s">
        <v>104</v>
      </c>
    </row>
    <row r="12" spans="4:11" x14ac:dyDescent="0.25">
      <c r="H12" t="s">
        <v>105</v>
      </c>
    </row>
    <row r="15" spans="4:11" x14ac:dyDescent="0.25">
      <c r="K15" t="s">
        <v>2</v>
      </c>
    </row>
    <row r="16" spans="4:11" x14ac:dyDescent="0.25">
      <c r="K16" t="s">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Liste Nominative</vt:lpstr>
      <vt:lpstr>Bulletin de Notes</vt:lpstr>
      <vt:lpstr>Relevé de Notes 1er Trimestre</vt:lpstr>
      <vt:lpstr>STATISTIQUE 1</vt:lpstr>
      <vt:lpstr>datas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baye cheikh thiaw</dc:creator>
  <cp:lastModifiedBy>BONJOUR</cp:lastModifiedBy>
  <cp:lastPrinted>2018-09-25T22:11:18Z</cp:lastPrinted>
  <dcterms:created xsi:type="dcterms:W3CDTF">2017-12-13T21:18:08Z</dcterms:created>
  <dcterms:modified xsi:type="dcterms:W3CDTF">2018-09-26T02:10:22Z</dcterms:modified>
</cp:coreProperties>
</file>