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8515" windowHeight="12075"/>
  </bookViews>
  <sheets>
    <sheet name="FACTURE" sheetId="1" r:id="rId1"/>
  </sheets>
  <functionGroups builtInGroupCount="17"/>
  <calcPr calcId="145621" iterate="1"/>
</workbook>
</file>

<file path=xl/calcChain.xml><?xml version="1.0" encoding="utf-8"?>
<calcChain xmlns="http://schemas.openxmlformats.org/spreadsheetml/2006/main">
  <c r="K27" i="1" l="1"/>
  <c r="K28" i="1"/>
  <c r="K29" i="1"/>
  <c r="K30" i="1"/>
  <c r="K31" i="1"/>
  <c r="K32" i="1"/>
  <c r="K33" i="1"/>
  <c r="K34" i="1"/>
  <c r="K26" i="1"/>
  <c r="G26" i="1"/>
  <c r="I26" i="1"/>
  <c r="G27" i="1"/>
  <c r="I27" i="1"/>
  <c r="G28" i="1"/>
  <c r="G29" i="1"/>
  <c r="G30" i="1"/>
  <c r="G31" i="1"/>
  <c r="G32" i="1"/>
  <c r="G33" i="1"/>
  <c r="G34" i="1"/>
  <c r="I28" i="1"/>
  <c r="I29" i="1"/>
  <c r="I30" i="1"/>
  <c r="I31" i="1"/>
  <c r="I32" i="1"/>
  <c r="I33" i="1"/>
  <c r="I34" i="1"/>
  <c r="B27" i="1"/>
  <c r="B28" i="1"/>
  <c r="B29" i="1"/>
  <c r="B30" i="1"/>
  <c r="B31" i="1"/>
  <c r="B32" i="1"/>
  <c r="B33" i="1"/>
  <c r="B34" i="1"/>
  <c r="D27" i="1"/>
  <c r="D28" i="1"/>
  <c r="D29" i="1"/>
  <c r="D30" i="1"/>
  <c r="D31" i="1"/>
  <c r="D32" i="1"/>
  <c r="D33" i="1"/>
  <c r="D34" i="1"/>
  <c r="D37" i="1" l="1"/>
  <c r="J36" i="1" s="1"/>
  <c r="F37" i="1"/>
  <c r="C37" i="1"/>
  <c r="I23" i="1"/>
  <c r="J26" i="1"/>
  <c r="J27" i="1"/>
  <c r="J28" i="1"/>
  <c r="J29" i="1"/>
  <c r="J30" i="1"/>
  <c r="J31" i="1"/>
  <c r="J32" i="1"/>
  <c r="J33" i="1"/>
  <c r="J34" i="1"/>
  <c r="F27" i="1"/>
  <c r="F28" i="1"/>
  <c r="F29" i="1"/>
  <c r="F30" i="1"/>
  <c r="F31" i="1"/>
  <c r="F32" i="1"/>
  <c r="F33" i="1"/>
  <c r="F34" i="1"/>
  <c r="B26" i="1"/>
  <c r="F26" i="1" l="1"/>
  <c r="D26" i="1"/>
  <c r="J37" i="1" l="1"/>
  <c r="J38" i="1" l="1"/>
  <c r="J40" i="1" s="1"/>
  <c r="A43" i="1"/>
</calcChain>
</file>

<file path=xl/sharedStrings.xml><?xml version="1.0" encoding="utf-8"?>
<sst xmlns="http://schemas.openxmlformats.org/spreadsheetml/2006/main" count="40" uniqueCount="38">
  <si>
    <t>Téléphone : 03.51.41.92.75 /Hôtel.03.26.63.70.95</t>
  </si>
  <si>
    <t>Télécopie : 03.51.41.92.75 /Hôtel.03.26.63.70.95</t>
  </si>
  <si>
    <t>Facture(P)-EURO(S)</t>
  </si>
  <si>
    <t>VOTRE REFERENCE</t>
  </si>
  <si>
    <t>CODE TARIF</t>
  </si>
  <si>
    <t>DATE</t>
  </si>
  <si>
    <t>N°SEJOUR</t>
  </si>
  <si>
    <t>DESIGNATION</t>
  </si>
  <si>
    <t>QTE</t>
  </si>
  <si>
    <t>PU HT</t>
  </si>
  <si>
    <t>PU TTC</t>
  </si>
  <si>
    <t>MONTANT TTC</t>
  </si>
  <si>
    <t>Code</t>
  </si>
  <si>
    <t>Taux TVA</t>
  </si>
  <si>
    <t>Base TTC</t>
  </si>
  <si>
    <t>Montant HT</t>
  </si>
  <si>
    <t>Montant TVA</t>
  </si>
  <si>
    <t>Total TVA</t>
  </si>
  <si>
    <t>Montant TTC</t>
  </si>
  <si>
    <t>Règlement perçus</t>
  </si>
  <si>
    <t>NET A PAYER TTC</t>
  </si>
  <si>
    <t>Responsable d'hébergement</t>
  </si>
  <si>
    <t>Arrêtée la présente facture à la somme de :</t>
  </si>
  <si>
    <t>TYPE CHAMBRE</t>
  </si>
  <si>
    <t xml:space="preserve">FACTURE SEJOUR </t>
  </si>
  <si>
    <t xml:space="preserve">  PAIEMENT : CHEQUE  OU  VIREMENT</t>
  </si>
  <si>
    <t>RIB : 20041 01002 0032239T023 66</t>
  </si>
  <si>
    <t>IBAN : FR0320041010020032239T02366               BIC : PSSTFRPPCHA</t>
  </si>
  <si>
    <t>SIRET : 20003204300016                                              SIREN : 200032043</t>
  </si>
  <si>
    <t>APE : 5629B                                                              TVAINTCOM : FR15200032043</t>
  </si>
  <si>
    <t xml:space="preserve">INSEE : </t>
  </si>
  <si>
    <t>CHORUS :   1600006255</t>
  </si>
  <si>
    <r>
      <rPr>
        <b/>
        <sz val="22"/>
        <color theme="1"/>
        <rFont val="Calibri"/>
        <family val="2"/>
        <scheme val="minor"/>
      </rPr>
      <t xml:space="preserve">CERCLE INTERARMEES BASE DE DEFENSE                                  MOURMELON-MAILLY
</t>
    </r>
    <r>
      <rPr>
        <b/>
        <sz val="12"/>
        <color theme="1"/>
        <rFont val="Calibri"/>
        <family val="2"/>
        <scheme val="minor"/>
      </rPr>
      <t xml:space="preserve">quartier Delestraint
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51401 MOURMELON LEGRAND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www.cercle-mess.com</t>
    </r>
    <r>
      <rPr>
        <sz val="11"/>
        <color theme="1"/>
        <rFont val="Calibri"/>
        <family val="2"/>
        <scheme val="minor"/>
      </rPr>
      <t xml:space="preserve">
</t>
    </r>
  </si>
  <si>
    <t>DIVHO</t>
  </si>
  <si>
    <t>Page n° 1</t>
  </si>
  <si>
    <t>MR PORQUET CHRISTIAN</t>
  </si>
  <si>
    <t>Chambre lit double</t>
  </si>
  <si>
    <t>T2 - 25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</si>
</sst>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 tint="-0.14999847407452621"/>
      <name val="Calibri"/>
      <family val="2"/>
      <scheme val="minor"/>
    </font>
    <font>
      <sz val="8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theme="0"/>
      </top>
      <bottom style="medium">
        <color auto="1"/>
      </bottom>
      <diagonal/>
    </border>
    <border>
      <left style="medium">
        <color auto="1"/>
      </left>
      <right/>
      <top style="medium">
        <color theme="0"/>
      </top>
      <bottom style="medium">
        <color theme="0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2" fontId="0" fillId="0" borderId="0" xfId="0" applyNumberFormat="1"/>
    <xf numFmtId="9" fontId="0" fillId="0" borderId="0" xfId="1" applyFont="1"/>
    <xf numFmtId="10" fontId="0" fillId="0" borderId="0" xfId="0" applyNumberFormat="1"/>
    <xf numFmtId="2" fontId="0" fillId="0" borderId="1" xfId="0" applyNumberFormat="1" applyBorder="1" applyAlignment="1">
      <alignment horizontal="right"/>
    </xf>
    <xf numFmtId="0" fontId="10" fillId="2" borderId="0" xfId="0" applyFont="1" applyFill="1"/>
    <xf numFmtId="14" fontId="0" fillId="0" borderId="1" xfId="0" applyNumberForma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6" xfId="0" applyBorder="1"/>
    <xf numFmtId="0" fontId="0" fillId="0" borderId="0" xfId="0" applyBorder="1"/>
    <xf numFmtId="0" fontId="12" fillId="0" borderId="9" xfId="0" applyNumberFormat="1" applyFont="1" applyBorder="1" applyAlignment="1">
      <alignment horizontal="right"/>
    </xf>
    <xf numFmtId="0" fontId="12" fillId="0" borderId="7" xfId="0" applyNumberFormat="1" applyFont="1" applyBorder="1" applyAlignment="1">
      <alignment horizontal="right"/>
    </xf>
    <xf numFmtId="0" fontId="12" fillId="0" borderId="4" xfId="0" applyNumberFormat="1" applyFont="1" applyBorder="1" applyAlignment="1">
      <alignment horizontal="right"/>
    </xf>
    <xf numFmtId="14" fontId="12" fillId="0" borderId="15" xfId="0" applyNumberFormat="1" applyFont="1" applyBorder="1"/>
    <xf numFmtId="14" fontId="12" fillId="0" borderId="14" xfId="0" applyNumberFormat="1" applyFont="1" applyBorder="1"/>
    <xf numFmtId="0" fontId="11" fillId="0" borderId="22" xfId="0" applyFont="1" applyBorder="1"/>
    <xf numFmtId="0" fontId="11" fillId="0" borderId="23" xfId="0" applyFont="1" applyBorder="1"/>
    <xf numFmtId="0" fontId="11" fillId="0" borderId="24" xfId="0" applyFont="1" applyBorder="1"/>
    <xf numFmtId="0" fontId="11" fillId="0" borderId="22" xfId="0" applyFont="1" applyBorder="1" applyAlignment="1">
      <alignment horizontal="right"/>
    </xf>
    <xf numFmtId="0" fontId="11" fillId="0" borderId="23" xfId="0" applyFont="1" applyBorder="1" applyAlignment="1">
      <alignment horizontal="right"/>
    </xf>
    <xf numFmtId="0" fontId="11" fillId="0" borderId="24" xfId="0" applyFont="1" applyBorder="1" applyAlignment="1">
      <alignment horizontal="right"/>
    </xf>
    <xf numFmtId="14" fontId="11" fillId="0" borderId="25" xfId="0" applyNumberFormat="1" applyFont="1" applyBorder="1"/>
    <xf numFmtId="14" fontId="11" fillId="0" borderId="26" xfId="0" applyNumberFormat="1" applyFont="1" applyBorder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0" fontId="7" fillId="0" borderId="9" xfId="0" applyFont="1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11" fillId="0" borderId="16" xfId="0" applyNumberFormat="1" applyFont="1" applyBorder="1" applyAlignment="1">
      <alignment horizontal="right"/>
    </xf>
    <xf numFmtId="0" fontId="11" fillId="0" borderId="17" xfId="0" applyNumberFormat="1" applyFont="1" applyBorder="1" applyAlignment="1">
      <alignment horizontal="righ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0" xfId="0" applyNumberFormat="1" applyBorder="1" applyAlignment="1">
      <alignment horizontal="left"/>
    </xf>
    <xf numFmtId="14" fontId="0" fillId="0" borderId="11" xfId="0" applyNumberFormat="1" applyBorder="1" applyAlignment="1">
      <alignment horizontal="left"/>
    </xf>
    <xf numFmtId="14" fontId="0" fillId="0" borderId="12" xfId="0" applyNumberFormat="1" applyBorder="1" applyAlignment="1">
      <alignment horizontal="left"/>
    </xf>
    <xf numFmtId="14" fontId="11" fillId="0" borderId="16" xfId="0" applyNumberFormat="1" applyFont="1" applyBorder="1" applyAlignment="1">
      <alignment horizontal="right"/>
    </xf>
    <xf numFmtId="14" fontId="11" fillId="0" borderId="3" xfId="0" applyNumberFormat="1" applyFont="1" applyBorder="1" applyAlignment="1">
      <alignment horizontal="right"/>
    </xf>
    <xf numFmtId="14" fontId="11" fillId="0" borderId="3" xfId="0" applyNumberFormat="1" applyFont="1" applyBorder="1" applyAlignment="1">
      <alignment horizontal="left"/>
    </xf>
    <xf numFmtId="14" fontId="11" fillId="0" borderId="17" xfId="0" applyNumberFormat="1" applyFont="1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" fillId="0" borderId="13" xfId="0" applyFont="1" applyBorder="1" applyAlignment="1">
      <alignment horizontal="center"/>
    </xf>
    <xf numFmtId="2" fontId="0" fillId="0" borderId="10" xfId="0" applyNumberFormat="1" applyBorder="1" applyAlignment="1">
      <alignment horizontal="right"/>
    </xf>
    <xf numFmtId="2" fontId="0" fillId="0" borderId="12" xfId="0" applyNumberFormat="1" applyBorder="1" applyAlignment="1">
      <alignment horizontal="right"/>
    </xf>
    <xf numFmtId="0" fontId="11" fillId="0" borderId="20" xfId="0" applyNumberFormat="1" applyFont="1" applyBorder="1" applyAlignment="1">
      <alignment horizontal="right"/>
    </xf>
    <xf numFmtId="0" fontId="11" fillId="0" borderId="21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11" fillId="0" borderId="18" xfId="0" applyNumberFormat="1" applyFont="1" applyBorder="1" applyAlignment="1">
      <alignment horizontal="right"/>
    </xf>
    <xf numFmtId="0" fontId="11" fillId="0" borderId="19" xfId="0" applyNumberFormat="1" applyFont="1" applyBorder="1" applyAlignment="1">
      <alignment horizontal="right"/>
    </xf>
    <xf numFmtId="14" fontId="11" fillId="0" borderId="18" xfId="0" applyNumberFormat="1" applyFont="1" applyBorder="1" applyAlignment="1">
      <alignment horizontal="right"/>
    </xf>
    <xf numFmtId="14" fontId="11" fillId="0" borderId="0" xfId="0" applyNumberFormat="1" applyFont="1" applyBorder="1" applyAlignment="1">
      <alignment horizontal="right"/>
    </xf>
    <xf numFmtId="14" fontId="11" fillId="0" borderId="0" xfId="0" applyNumberFormat="1" applyFont="1" applyBorder="1" applyAlignment="1">
      <alignment horizontal="left"/>
    </xf>
    <xf numFmtId="14" fontId="11" fillId="0" borderId="19" xfId="0" applyNumberFormat="1" applyFont="1" applyBorder="1" applyAlignment="1">
      <alignment horizontal="left"/>
    </xf>
    <xf numFmtId="14" fontId="11" fillId="0" borderId="20" xfId="0" applyNumberFormat="1" applyFont="1" applyBorder="1" applyAlignment="1">
      <alignment horizontal="right"/>
    </xf>
    <xf numFmtId="14" fontId="11" fillId="0" borderId="6" xfId="0" applyNumberFormat="1" applyFont="1" applyBorder="1" applyAlignment="1">
      <alignment horizontal="right"/>
    </xf>
    <xf numFmtId="14" fontId="11" fillId="0" borderId="6" xfId="0" applyNumberFormat="1" applyFont="1" applyBorder="1" applyAlignment="1">
      <alignment horizontal="left"/>
    </xf>
    <xf numFmtId="14" fontId="11" fillId="0" borderId="21" xfId="0" applyNumberFormat="1" applyFont="1" applyBorder="1" applyAlignment="1">
      <alignment horizontal="left"/>
    </xf>
    <xf numFmtId="0" fontId="13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4" fillId="3" borderId="8" xfId="0" applyFont="1" applyFill="1" applyBorder="1" applyAlignment="1">
      <alignment horizontal="left"/>
    </xf>
    <xf numFmtId="0" fontId="14" fillId="3" borderId="0" xfId="0" applyFont="1" applyFill="1" applyBorder="1" applyAlignment="1">
      <alignment horizontal="left"/>
    </xf>
    <xf numFmtId="0" fontId="14" fillId="3" borderId="9" xfId="0" applyFont="1" applyFill="1" applyBorder="1" applyAlignment="1">
      <alignment horizontal="left"/>
    </xf>
    <xf numFmtId="0" fontId="14" fillId="3" borderId="5" xfId="0" applyFont="1" applyFill="1" applyBorder="1" applyAlignment="1">
      <alignment horizontal="left"/>
    </xf>
    <xf numFmtId="0" fontId="14" fillId="3" borderId="6" xfId="0" applyFont="1" applyFill="1" applyBorder="1" applyAlignment="1">
      <alignment horizontal="left"/>
    </xf>
    <xf numFmtId="0" fontId="14" fillId="3" borderId="7" xfId="0" applyFont="1" applyFill="1" applyBorder="1" applyAlignment="1">
      <alignment horizontal="left"/>
    </xf>
  </cellXfs>
  <cellStyles count="2">
    <cellStyle name="Normal" xfId="0" builtinId="0"/>
    <cellStyle name="Pourcentage" xfId="1" builtinId="5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1</xdr:row>
          <xdr:rowOff>76200</xdr:rowOff>
        </xdr:from>
        <xdr:to>
          <xdr:col>13</xdr:col>
          <xdr:colOff>704850</xdr:colOff>
          <xdr:row>3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44"/>
  <sheetViews>
    <sheetView showGridLines="0" tabSelected="1" workbookViewId="0">
      <selection activeCell="A29" sqref="A29"/>
    </sheetView>
  </sheetViews>
  <sheetFormatPr baseColWidth="10" defaultRowHeight="15" x14ac:dyDescent="0.25"/>
  <cols>
    <col min="3" max="3" width="13.85546875" customWidth="1"/>
    <col min="5" max="5" width="1.5703125" customWidth="1"/>
    <col min="6" max="6" width="13.42578125" customWidth="1"/>
    <col min="7" max="7" width="8.85546875" customWidth="1"/>
    <col min="8" max="8" width="6" customWidth="1"/>
    <col min="9" max="9" width="12.5703125" customWidth="1"/>
    <col min="10" max="10" width="18.140625" customWidth="1"/>
  </cols>
  <sheetData>
    <row r="1" spans="1:10" ht="15" customHeight="1" x14ac:dyDescent="0.25">
      <c r="A1" s="59" t="s">
        <v>32</v>
      </c>
      <c r="B1" s="60"/>
      <c r="C1" s="60"/>
      <c r="D1" s="60"/>
      <c r="E1" s="60"/>
      <c r="F1" s="60"/>
      <c r="G1" s="60"/>
      <c r="H1" s="60"/>
      <c r="I1" s="60"/>
      <c r="J1" s="61"/>
    </row>
    <row r="2" spans="1:10" x14ac:dyDescent="0.25">
      <c r="A2" s="62"/>
      <c r="B2" s="63"/>
      <c r="C2" s="63"/>
      <c r="D2" s="63"/>
      <c r="E2" s="63"/>
      <c r="F2" s="63"/>
      <c r="G2" s="63"/>
      <c r="H2" s="63"/>
      <c r="I2" s="63"/>
      <c r="J2" s="64"/>
    </row>
    <row r="3" spans="1:10" x14ac:dyDescent="0.25">
      <c r="A3" s="62"/>
      <c r="B3" s="63"/>
      <c r="C3" s="63"/>
      <c r="D3" s="63"/>
      <c r="E3" s="63"/>
      <c r="F3" s="63"/>
      <c r="G3" s="63"/>
      <c r="H3" s="63"/>
      <c r="I3" s="63"/>
      <c r="J3" s="64"/>
    </row>
    <row r="4" spans="1:10" x14ac:dyDescent="0.25">
      <c r="A4" s="62"/>
      <c r="B4" s="63"/>
      <c r="C4" s="63"/>
      <c r="D4" s="63"/>
      <c r="E4" s="63"/>
      <c r="F4" s="63"/>
      <c r="G4" s="63"/>
      <c r="H4" s="63"/>
      <c r="I4" s="63"/>
      <c r="J4" s="64"/>
    </row>
    <row r="5" spans="1:10" x14ac:dyDescent="0.25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x14ac:dyDescent="0.25">
      <c r="A6" s="62"/>
      <c r="B6" s="63"/>
      <c r="C6" s="63"/>
      <c r="D6" s="63"/>
      <c r="E6" s="63"/>
      <c r="F6" s="63"/>
      <c r="G6" s="63"/>
      <c r="H6" s="63"/>
      <c r="I6" s="63"/>
      <c r="J6" s="64"/>
    </row>
    <row r="7" spans="1:10" x14ac:dyDescent="0.25">
      <c r="A7" s="62"/>
      <c r="B7" s="63"/>
      <c r="C7" s="63"/>
      <c r="D7" s="63"/>
      <c r="E7" s="63"/>
      <c r="F7" s="63"/>
      <c r="G7" s="63"/>
      <c r="H7" s="63"/>
      <c r="I7" s="63"/>
      <c r="J7" s="64"/>
    </row>
    <row r="8" spans="1:10" ht="15.75" thickBot="1" x14ac:dyDescent="0.3">
      <c r="A8" s="65"/>
      <c r="B8" s="66"/>
      <c r="C8" s="66"/>
      <c r="D8" s="66"/>
      <c r="E8" s="66"/>
      <c r="F8" s="66"/>
      <c r="G8" s="66"/>
      <c r="H8" s="66"/>
      <c r="I8" s="66"/>
      <c r="J8" s="67"/>
    </row>
    <row r="9" spans="1:10" ht="5.25" customHeight="1" thickBot="1" x14ac:dyDescent="0.3">
      <c r="A9" s="1"/>
      <c r="B9" s="1"/>
      <c r="C9" s="1"/>
      <c r="D9" s="1"/>
      <c r="E9" s="1"/>
      <c r="F9" s="1"/>
      <c r="G9" s="1"/>
      <c r="H9" s="1"/>
    </row>
    <row r="10" spans="1:10" ht="17.25" customHeight="1" x14ac:dyDescent="0.25">
      <c r="A10" s="73" t="s">
        <v>0</v>
      </c>
      <c r="B10" s="74"/>
      <c r="C10" s="74"/>
      <c r="D10" s="75"/>
      <c r="E10" s="2"/>
      <c r="F10" s="68" t="s">
        <v>24</v>
      </c>
      <c r="G10" s="69"/>
      <c r="H10" s="69"/>
      <c r="I10" s="69"/>
      <c r="J10" s="70"/>
    </row>
    <row r="11" spans="1:10" ht="15" customHeight="1" thickBot="1" x14ac:dyDescent="0.3">
      <c r="A11" s="76" t="s">
        <v>1</v>
      </c>
      <c r="B11" s="77"/>
      <c r="C11" s="77"/>
      <c r="D11" s="78"/>
      <c r="E11" s="2"/>
      <c r="F11" s="41"/>
      <c r="G11" s="42"/>
      <c r="H11" s="42"/>
      <c r="I11" s="42"/>
      <c r="J11" s="43"/>
    </row>
    <row r="12" spans="1:10" ht="9.75" customHeight="1" thickBot="1" x14ac:dyDescent="0.3">
      <c r="F12" s="41"/>
      <c r="G12" s="42"/>
      <c r="H12" s="42"/>
      <c r="I12" s="42"/>
      <c r="J12" s="43"/>
    </row>
    <row r="13" spans="1:10" ht="15.75" x14ac:dyDescent="0.25">
      <c r="A13" s="98" t="s">
        <v>25</v>
      </c>
      <c r="B13" s="99"/>
      <c r="C13" s="99"/>
      <c r="D13" s="100"/>
      <c r="E13" s="3"/>
      <c r="F13" s="71" t="s">
        <v>35</v>
      </c>
      <c r="G13" s="72"/>
      <c r="H13" s="72"/>
      <c r="I13" s="72"/>
      <c r="J13" s="34" t="s">
        <v>33</v>
      </c>
    </row>
    <row r="14" spans="1:10" ht="15.75" x14ac:dyDescent="0.25">
      <c r="A14" s="101" t="s">
        <v>26</v>
      </c>
      <c r="B14" s="102"/>
      <c r="C14" s="102"/>
      <c r="D14" s="103"/>
      <c r="E14" s="4"/>
      <c r="F14" s="41"/>
      <c r="G14" s="42"/>
      <c r="H14" s="42"/>
      <c r="I14" s="42"/>
      <c r="J14" s="43"/>
    </row>
    <row r="15" spans="1:10" x14ac:dyDescent="0.25">
      <c r="A15" s="104" t="s">
        <v>27</v>
      </c>
      <c r="B15" s="105"/>
      <c r="C15" s="105"/>
      <c r="D15" s="106"/>
      <c r="E15" s="5"/>
      <c r="F15" s="41"/>
      <c r="G15" s="42"/>
      <c r="H15" s="42"/>
      <c r="I15" s="42"/>
      <c r="J15" s="43"/>
    </row>
    <row r="16" spans="1:10" x14ac:dyDescent="0.25">
      <c r="A16" s="104" t="s">
        <v>28</v>
      </c>
      <c r="B16" s="105"/>
      <c r="C16" s="105"/>
      <c r="D16" s="106"/>
      <c r="E16" s="5"/>
      <c r="F16" s="41"/>
      <c r="G16" s="42"/>
      <c r="H16" s="42"/>
      <c r="I16" s="42"/>
      <c r="J16" s="43"/>
    </row>
    <row r="17" spans="1:16" x14ac:dyDescent="0.25">
      <c r="A17" s="104" t="s">
        <v>29</v>
      </c>
      <c r="B17" s="105"/>
      <c r="C17" s="105"/>
      <c r="D17" s="106"/>
      <c r="E17" s="5"/>
      <c r="F17" s="41"/>
      <c r="G17" s="42"/>
      <c r="H17" s="42"/>
      <c r="I17" s="42"/>
      <c r="J17" s="43"/>
    </row>
    <row r="18" spans="1:16" x14ac:dyDescent="0.25">
      <c r="A18" s="104" t="s">
        <v>30</v>
      </c>
      <c r="B18" s="105"/>
      <c r="C18" s="105"/>
      <c r="D18" s="106"/>
      <c r="E18" s="5"/>
      <c r="F18" s="41"/>
      <c r="G18" s="42"/>
      <c r="H18" s="42"/>
      <c r="I18" s="42"/>
      <c r="J18" s="43"/>
    </row>
    <row r="19" spans="1:16" ht="15.75" thickBot="1" x14ac:dyDescent="0.3">
      <c r="A19" s="107" t="s">
        <v>31</v>
      </c>
      <c r="B19" s="108"/>
      <c r="C19" s="108"/>
      <c r="D19" s="109"/>
      <c r="E19" s="5"/>
      <c r="F19" s="38"/>
      <c r="G19" s="39"/>
      <c r="H19" s="39"/>
      <c r="I19" s="39"/>
      <c r="J19" s="40"/>
    </row>
    <row r="20" spans="1:16" ht="6" customHeight="1" x14ac:dyDescent="0.25">
      <c r="P20" s="12"/>
    </row>
    <row r="21" spans="1:16" ht="15.75" thickBot="1" x14ac:dyDescent="0.3">
      <c r="A21" t="s">
        <v>2</v>
      </c>
      <c r="J21" s="35" t="s">
        <v>34</v>
      </c>
      <c r="P21" s="10"/>
    </row>
    <row r="22" spans="1:16" ht="15.75" thickBot="1" x14ac:dyDescent="0.3">
      <c r="A22" s="46" t="s">
        <v>3</v>
      </c>
      <c r="B22" s="47"/>
      <c r="C22" s="48"/>
      <c r="D22" s="46" t="s">
        <v>23</v>
      </c>
      <c r="E22" s="47"/>
      <c r="F22" s="48"/>
      <c r="G22" s="46" t="s">
        <v>4</v>
      </c>
      <c r="H22" s="48"/>
      <c r="I22" s="6" t="s">
        <v>5</v>
      </c>
      <c r="J22" s="6" t="s">
        <v>6</v>
      </c>
    </row>
    <row r="23" spans="1:16" ht="15.75" thickBot="1" x14ac:dyDescent="0.3">
      <c r="A23" s="49"/>
      <c r="B23" s="50"/>
      <c r="C23" s="51"/>
      <c r="D23" s="52" t="s">
        <v>36</v>
      </c>
      <c r="E23" s="53"/>
      <c r="F23" s="54"/>
      <c r="G23" s="49" t="s">
        <v>37</v>
      </c>
      <c r="H23" s="51"/>
      <c r="I23" s="15">
        <f>IF(A26="","",A26)</f>
        <v>43633</v>
      </c>
      <c r="J23" s="36">
        <v>2019002431</v>
      </c>
    </row>
    <row r="24" spans="1:16" ht="5.25" customHeight="1" thickBot="1" x14ac:dyDescent="0.3"/>
    <row r="25" spans="1:16" ht="15.75" thickBot="1" x14ac:dyDescent="0.3">
      <c r="A25" s="7" t="s">
        <v>5</v>
      </c>
      <c r="B25" s="81" t="s">
        <v>7</v>
      </c>
      <c r="C25" s="81"/>
      <c r="D25" s="81"/>
      <c r="E25" s="81"/>
      <c r="F25" s="7" t="s">
        <v>8</v>
      </c>
      <c r="G25" s="81" t="s">
        <v>9</v>
      </c>
      <c r="H25" s="81"/>
      <c r="I25" s="7" t="s">
        <v>10</v>
      </c>
      <c r="J25" s="7" t="s">
        <v>11</v>
      </c>
      <c r="N25" s="11"/>
    </row>
    <row r="26" spans="1:16" ht="15.75" customHeight="1" x14ac:dyDescent="0.25">
      <c r="A26" s="30">
        <v>43633</v>
      </c>
      <c r="B26" s="55" t="str">
        <f t="shared" ref="B26:B34" si="0">IF(A26="","",IF($D$23="Chambre lit simple","nuitée chambre lit simple au ",IF($D$23="Chambre lit double","nuitée chambre lit double au ",IF($D$23="Chambre 2 lit simple","nuitée chambre 2 lit simple au "))))</f>
        <v xml:space="preserve">nuitée chambre lit double au </v>
      </c>
      <c r="C26" s="56"/>
      <c r="D26" s="57">
        <f>IF(A26="","",A26)</f>
        <v>43633</v>
      </c>
      <c r="E26" s="58"/>
      <c r="F26" s="24">
        <f>IF(A26="","",1)</f>
        <v>1</v>
      </c>
      <c r="G26" s="44" t="str">
        <f>IF(A26="","0",IF($G$23="T1 - 30","27,27",IF($G$23="T2 - 25","22,73",IF($G$23="T3 - 20","18,18",IF($G$23="T4 - 15","13,64",IF($G$23="T5 - 12","10,91",))))))</f>
        <v>22,73</v>
      </c>
      <c r="H26" s="45"/>
      <c r="I26" s="27" t="str">
        <f>IF(A26="","0",IF($G$23="T1 - 30","30,00",IF($G$23="T2 - 25","25,00",IF($G$23="T3 - 20","20,00",IF($G$23="T4 - 15","15,00",IF($G$23="T5 - 12","12,00",))))))</f>
        <v>25,00</v>
      </c>
      <c r="J26" s="21" t="str">
        <f>I26</f>
        <v>25,00</v>
      </c>
      <c r="K26" s="14" t="str">
        <f>IF(A26="","0",IF($G$23="T1 - 30","2,73",IF($G$23="T2 - 25","2,27",IF($G$23="T3 - 20","1,82",IF($G$23="T4 - 15","1,36",IF($G$23="T5 - 12","1,09",))))))</f>
        <v>2,27</v>
      </c>
    </row>
    <row r="27" spans="1:16" ht="15.75" customHeight="1" x14ac:dyDescent="0.25">
      <c r="A27" s="31">
        <v>43634</v>
      </c>
      <c r="B27" s="90" t="str">
        <f t="shared" si="0"/>
        <v xml:space="preserve">nuitée chambre lit double au </v>
      </c>
      <c r="C27" s="91"/>
      <c r="D27" s="92">
        <f t="shared" ref="D27:D34" si="1">IF(A27="","",A27)</f>
        <v>43634</v>
      </c>
      <c r="E27" s="93"/>
      <c r="F27" s="25">
        <f t="shared" ref="F27:F34" si="2">IF(A27="","",1)</f>
        <v>1</v>
      </c>
      <c r="G27" s="88" t="str">
        <f t="shared" ref="G27:G34" si="3">IF(A27="","0",IF($G$23="T1 - 30","27,27",IF($G$23="T2 - 25","22,73",IF($G$23="T3 - 20","18,18",IF($G$23="T4 - 15","13,64",IF($G$23="T5 - 12","10,91",))))))</f>
        <v>22,73</v>
      </c>
      <c r="H27" s="89"/>
      <c r="I27" s="28" t="str">
        <f t="shared" ref="I27:I34" si="4">IF(A27="","0",IF($G$23="T1 - 30","30,00",IF($G$23="T2 - 25","25,00",IF($G$23="T3 - 20","20,00",IF($G$23="T4 - 15","15,00",IF($G$23="T5 - 12","12,00",))))))</f>
        <v>25,00</v>
      </c>
      <c r="J27" s="19" t="str">
        <f t="shared" ref="J27:J34" si="5">I27</f>
        <v>25,00</v>
      </c>
      <c r="K27" s="14" t="str">
        <f t="shared" ref="K27:K34" si="6">IF(A27="","0",IF($G$23="T1 - 30","2,73",IF($G$23="T2 - 25","2,27",IF($G$23="T3 - 20","1,82",IF($G$23="T4 - 15","1,36",IF($G$23="T5 - 12","1,09",))))))</f>
        <v>2,27</v>
      </c>
    </row>
    <row r="28" spans="1:16" ht="15.75" customHeight="1" x14ac:dyDescent="0.25">
      <c r="A28" s="31">
        <v>43635</v>
      </c>
      <c r="B28" s="90" t="str">
        <f t="shared" si="0"/>
        <v xml:space="preserve">nuitée chambre lit double au </v>
      </c>
      <c r="C28" s="91"/>
      <c r="D28" s="92">
        <f t="shared" si="1"/>
        <v>43635</v>
      </c>
      <c r="E28" s="93"/>
      <c r="F28" s="25">
        <f t="shared" si="2"/>
        <v>1</v>
      </c>
      <c r="G28" s="88" t="str">
        <f t="shared" si="3"/>
        <v>22,73</v>
      </c>
      <c r="H28" s="89"/>
      <c r="I28" s="28" t="str">
        <f t="shared" si="4"/>
        <v>25,00</v>
      </c>
      <c r="J28" s="19" t="str">
        <f t="shared" si="5"/>
        <v>25,00</v>
      </c>
      <c r="K28" s="14" t="str">
        <f t="shared" si="6"/>
        <v>2,27</v>
      </c>
    </row>
    <row r="29" spans="1:16" ht="15.75" customHeight="1" thickBot="1" x14ac:dyDescent="0.3">
      <c r="A29" s="31">
        <v>43636</v>
      </c>
      <c r="B29" s="90" t="str">
        <f t="shared" si="0"/>
        <v xml:space="preserve">nuitée chambre lit double au </v>
      </c>
      <c r="C29" s="91"/>
      <c r="D29" s="92">
        <f t="shared" si="1"/>
        <v>43636</v>
      </c>
      <c r="E29" s="93"/>
      <c r="F29" s="25">
        <f t="shared" si="2"/>
        <v>1</v>
      </c>
      <c r="G29" s="88" t="str">
        <f t="shared" si="3"/>
        <v>22,73</v>
      </c>
      <c r="H29" s="89"/>
      <c r="I29" s="28" t="str">
        <f t="shared" si="4"/>
        <v>25,00</v>
      </c>
      <c r="J29" s="19" t="str">
        <f t="shared" si="5"/>
        <v>25,00</v>
      </c>
      <c r="K29" s="14" t="str">
        <f t="shared" si="6"/>
        <v>2,27</v>
      </c>
    </row>
    <row r="30" spans="1:16" ht="15.75" customHeight="1" thickBot="1" x14ac:dyDescent="0.3">
      <c r="A30" s="22"/>
      <c r="B30" s="90" t="str">
        <f t="shared" si="0"/>
        <v/>
      </c>
      <c r="C30" s="91"/>
      <c r="D30" s="92" t="str">
        <f t="shared" si="1"/>
        <v/>
      </c>
      <c r="E30" s="93"/>
      <c r="F30" s="25" t="str">
        <f t="shared" si="2"/>
        <v/>
      </c>
      <c r="G30" s="88" t="str">
        <f t="shared" si="3"/>
        <v>0</v>
      </c>
      <c r="H30" s="89"/>
      <c r="I30" s="28" t="str">
        <f t="shared" si="4"/>
        <v>0</v>
      </c>
      <c r="J30" s="19" t="str">
        <f t="shared" si="5"/>
        <v>0</v>
      </c>
      <c r="K30" s="14" t="str">
        <f t="shared" si="6"/>
        <v>0</v>
      </c>
    </row>
    <row r="31" spans="1:16" ht="15.75" customHeight="1" thickBot="1" x14ac:dyDescent="0.3">
      <c r="A31" s="22"/>
      <c r="B31" s="90" t="str">
        <f t="shared" si="0"/>
        <v/>
      </c>
      <c r="C31" s="91"/>
      <c r="D31" s="92" t="str">
        <f t="shared" si="1"/>
        <v/>
      </c>
      <c r="E31" s="93"/>
      <c r="F31" s="25" t="str">
        <f t="shared" si="2"/>
        <v/>
      </c>
      <c r="G31" s="88" t="str">
        <f t="shared" si="3"/>
        <v>0</v>
      </c>
      <c r="H31" s="89"/>
      <c r="I31" s="28" t="str">
        <f t="shared" si="4"/>
        <v>0</v>
      </c>
      <c r="J31" s="19" t="str">
        <f t="shared" si="5"/>
        <v>0</v>
      </c>
      <c r="K31" s="14" t="str">
        <f t="shared" si="6"/>
        <v>0</v>
      </c>
    </row>
    <row r="32" spans="1:16" ht="15.75" customHeight="1" thickBot="1" x14ac:dyDescent="0.3">
      <c r="A32" s="22"/>
      <c r="B32" s="90" t="str">
        <f t="shared" si="0"/>
        <v/>
      </c>
      <c r="C32" s="91"/>
      <c r="D32" s="92" t="str">
        <f t="shared" si="1"/>
        <v/>
      </c>
      <c r="E32" s="93"/>
      <c r="F32" s="25" t="str">
        <f t="shared" si="2"/>
        <v/>
      </c>
      <c r="G32" s="88" t="str">
        <f t="shared" si="3"/>
        <v>0</v>
      </c>
      <c r="H32" s="89"/>
      <c r="I32" s="28" t="str">
        <f t="shared" si="4"/>
        <v>0</v>
      </c>
      <c r="J32" s="19" t="str">
        <f t="shared" si="5"/>
        <v>0</v>
      </c>
      <c r="K32" s="14" t="str">
        <f t="shared" si="6"/>
        <v>0</v>
      </c>
    </row>
    <row r="33" spans="1:11" ht="15.75" customHeight="1" thickBot="1" x14ac:dyDescent="0.3">
      <c r="A33" s="22"/>
      <c r="B33" s="90" t="str">
        <f t="shared" si="0"/>
        <v/>
      </c>
      <c r="C33" s="91"/>
      <c r="D33" s="92" t="str">
        <f t="shared" si="1"/>
        <v/>
      </c>
      <c r="E33" s="93"/>
      <c r="F33" s="25" t="str">
        <f t="shared" si="2"/>
        <v/>
      </c>
      <c r="G33" s="88" t="str">
        <f t="shared" si="3"/>
        <v>0</v>
      </c>
      <c r="H33" s="89"/>
      <c r="I33" s="28" t="str">
        <f t="shared" si="4"/>
        <v>0</v>
      </c>
      <c r="J33" s="19" t="str">
        <f t="shared" si="5"/>
        <v>0</v>
      </c>
      <c r="K33" s="14" t="str">
        <f t="shared" si="6"/>
        <v>0</v>
      </c>
    </row>
    <row r="34" spans="1:11" ht="15.75" customHeight="1" thickBot="1" x14ac:dyDescent="0.3">
      <c r="A34" s="23"/>
      <c r="B34" s="94" t="str">
        <f t="shared" si="0"/>
        <v/>
      </c>
      <c r="C34" s="95"/>
      <c r="D34" s="96" t="str">
        <f t="shared" si="1"/>
        <v/>
      </c>
      <c r="E34" s="97"/>
      <c r="F34" s="26" t="str">
        <f t="shared" si="2"/>
        <v/>
      </c>
      <c r="G34" s="85" t="str">
        <f t="shared" si="3"/>
        <v>0</v>
      </c>
      <c r="H34" s="86"/>
      <c r="I34" s="29" t="str">
        <f t="shared" si="4"/>
        <v>0</v>
      </c>
      <c r="J34" s="20" t="str">
        <f t="shared" si="5"/>
        <v>0</v>
      </c>
      <c r="K34" s="14" t="str">
        <f t="shared" si="6"/>
        <v>0</v>
      </c>
    </row>
    <row r="35" spans="1:11" ht="5.25" customHeight="1" thickBot="1" x14ac:dyDescent="0.3">
      <c r="B35" s="17"/>
      <c r="C35" s="17"/>
      <c r="D35" s="17"/>
      <c r="E35" s="17"/>
      <c r="F35" s="17"/>
      <c r="G35" s="18"/>
      <c r="H35" s="18"/>
      <c r="I35" s="18"/>
      <c r="J35" s="18"/>
    </row>
    <row r="36" spans="1:11" ht="15.75" thickBot="1" x14ac:dyDescent="0.3">
      <c r="A36" s="6" t="s">
        <v>12</v>
      </c>
      <c r="B36" s="16" t="s">
        <v>13</v>
      </c>
      <c r="C36" s="16" t="s">
        <v>14</v>
      </c>
      <c r="D36" s="82" t="s">
        <v>15</v>
      </c>
      <c r="E36" s="82"/>
      <c r="F36" s="16" t="s">
        <v>16</v>
      </c>
      <c r="H36" s="87" t="s">
        <v>15</v>
      </c>
      <c r="I36" s="87"/>
      <c r="J36" s="33">
        <f>D37</f>
        <v>90.92</v>
      </c>
    </row>
    <row r="37" spans="1:11" ht="15.75" thickBot="1" x14ac:dyDescent="0.3">
      <c r="A37" s="8">
        <v>10</v>
      </c>
      <c r="B37" s="9">
        <v>10</v>
      </c>
      <c r="C37" s="13">
        <f>I26+I27+I28+I29+I30+I32+I31+I33+I34</f>
        <v>100</v>
      </c>
      <c r="D37" s="83">
        <f>G26+G27+G28+G29+G30+G31+G32+G33+G34</f>
        <v>90.92</v>
      </c>
      <c r="E37" s="84"/>
      <c r="F37" s="9">
        <f>K26+K27+K28+K29+K30+K31+K32+K33+K34</f>
        <v>9.08</v>
      </c>
      <c r="H37" s="87" t="s">
        <v>17</v>
      </c>
      <c r="I37" s="87"/>
      <c r="J37" s="33">
        <f>F37</f>
        <v>9.08</v>
      </c>
    </row>
    <row r="38" spans="1:11" x14ac:dyDescent="0.25">
      <c r="C38" s="32"/>
      <c r="H38" s="87" t="s">
        <v>18</v>
      </c>
      <c r="I38" s="87"/>
      <c r="J38" s="33">
        <f>SUM(J36:J37)</f>
        <v>100</v>
      </c>
    </row>
    <row r="39" spans="1:11" ht="15.75" thickBot="1" x14ac:dyDescent="0.3">
      <c r="H39" s="87" t="s">
        <v>19</v>
      </c>
      <c r="I39" s="87"/>
      <c r="J39" s="33">
        <v>0</v>
      </c>
    </row>
    <row r="40" spans="1:11" ht="15.75" thickBot="1" x14ac:dyDescent="0.3">
      <c r="H40" s="87" t="s">
        <v>20</v>
      </c>
      <c r="I40" s="87"/>
      <c r="J40" s="13">
        <f>J38</f>
        <v>100</v>
      </c>
    </row>
    <row r="42" spans="1:11" x14ac:dyDescent="0.25">
      <c r="A42" s="80" t="s">
        <v>22</v>
      </c>
      <c r="B42" s="80"/>
      <c r="C42" s="80"/>
      <c r="D42" s="80"/>
    </row>
    <row r="43" spans="1:11" x14ac:dyDescent="0.25">
      <c r="A43" s="37" t="str">
        <f>ConvNumberLetter(J40)&amp;"euro(s)"</f>
        <v>cent euro(s)</v>
      </c>
      <c r="B43" s="37"/>
      <c r="C43" s="37"/>
    </row>
    <row r="44" spans="1:11" x14ac:dyDescent="0.25">
      <c r="G44" s="79" t="s">
        <v>21</v>
      </c>
      <c r="H44" s="79"/>
      <c r="I44" s="79"/>
    </row>
  </sheetData>
  <mergeCells count="58">
    <mergeCell ref="D33:E33"/>
    <mergeCell ref="H38:I38"/>
    <mergeCell ref="H39:I39"/>
    <mergeCell ref="H40:I40"/>
    <mergeCell ref="B27:C27"/>
    <mergeCell ref="D27:E27"/>
    <mergeCell ref="B28:C28"/>
    <mergeCell ref="D28:E28"/>
    <mergeCell ref="B29:C29"/>
    <mergeCell ref="D29:E29"/>
    <mergeCell ref="B30:C30"/>
    <mergeCell ref="D30:E30"/>
    <mergeCell ref="B34:C34"/>
    <mergeCell ref="D34:E34"/>
    <mergeCell ref="B31:C31"/>
    <mergeCell ref="D31:E31"/>
    <mergeCell ref="B32:C32"/>
    <mergeCell ref="D32:E32"/>
    <mergeCell ref="B33:C33"/>
    <mergeCell ref="G44:I44"/>
    <mergeCell ref="A42:D42"/>
    <mergeCell ref="B25:E25"/>
    <mergeCell ref="G25:H25"/>
    <mergeCell ref="D36:E36"/>
    <mergeCell ref="D37:E37"/>
    <mergeCell ref="G34:H34"/>
    <mergeCell ref="H36:I36"/>
    <mergeCell ref="H37:I37"/>
    <mergeCell ref="G27:H27"/>
    <mergeCell ref="G28:H28"/>
    <mergeCell ref="G29:H29"/>
    <mergeCell ref="G30:H30"/>
    <mergeCell ref="G31:H31"/>
    <mergeCell ref="G32:H32"/>
    <mergeCell ref="G33:H33"/>
    <mergeCell ref="A1:J8"/>
    <mergeCell ref="F11:J11"/>
    <mergeCell ref="F12:J12"/>
    <mergeCell ref="F10:J10"/>
    <mergeCell ref="F13:I13"/>
    <mergeCell ref="A10:D10"/>
    <mergeCell ref="A11:D11"/>
    <mergeCell ref="A43:C43"/>
    <mergeCell ref="F19:J19"/>
    <mergeCell ref="F14:J14"/>
    <mergeCell ref="F15:J15"/>
    <mergeCell ref="F16:J16"/>
    <mergeCell ref="F17:J17"/>
    <mergeCell ref="F18:J18"/>
    <mergeCell ref="G26:H26"/>
    <mergeCell ref="A22:C22"/>
    <mergeCell ref="D22:F22"/>
    <mergeCell ref="G22:H22"/>
    <mergeCell ref="A23:C23"/>
    <mergeCell ref="D23:F23"/>
    <mergeCell ref="G23:H23"/>
    <mergeCell ref="B26:C26"/>
    <mergeCell ref="D26:E26"/>
  </mergeCells>
  <conditionalFormatting sqref="G26:J34">
    <cfRule type="beginsWith" dxfId="0" priority="2" operator="beginsWith" text="0">
      <formula>LEFT(G26,LEN("0"))="0"</formula>
    </cfRule>
  </conditionalFormatting>
  <dataValidations count="2">
    <dataValidation type="list" allowBlank="1" showInputMessage="1" showErrorMessage="1" sqref="D23:F23">
      <formula1>"Chambre lit simple,Chambre lit double,Chambre 2 lit simple"</formula1>
    </dataValidation>
    <dataValidation type="list" allowBlank="1" showInputMessage="1" showErrorMessage="1" sqref="G23:H23">
      <formula1>"T1 - 30,T2 - 25,T3 - 20,T4 - 15,T5 - 12"</formula1>
    </dataValidation>
  </dataValidations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12</xdr:col>
                <xdr:colOff>133350</xdr:colOff>
                <xdr:row>1</xdr:row>
                <xdr:rowOff>76200</xdr:rowOff>
              </from>
              <to>
                <xdr:col>13</xdr:col>
                <xdr:colOff>704850</xdr:colOff>
                <xdr:row>3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PORQUET Christian AGT TECH 1CL DEF</dc:creator>
  <cp:lastModifiedBy>PORQUET Christian AGT TECH 1CL DEF</cp:lastModifiedBy>
  <cp:lastPrinted>2019-06-18T06:10:54Z</cp:lastPrinted>
  <dcterms:created xsi:type="dcterms:W3CDTF">2019-06-13T07:22:16Z</dcterms:created>
  <dcterms:modified xsi:type="dcterms:W3CDTF">2019-06-18T10:02:48Z</dcterms:modified>
</cp:coreProperties>
</file>