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2" windowWidth="23256" windowHeight="9780" activeTab="3"/>
  </bookViews>
  <sheets>
    <sheet name="GROUPES" sheetId="2" r:id="rId1"/>
    <sheet name="GAINS" sheetId="3" r:id="rId2"/>
    <sheet name="pronos pts-score" sheetId="1" r:id="rId3"/>
    <sheet name="phase finale" sheetId="5" r:id="rId4"/>
  </sheets>
  <calcPr calcId="125725"/>
</workbook>
</file>

<file path=xl/calcChain.xml><?xml version="1.0" encoding="utf-8"?>
<calcChain xmlns="http://schemas.openxmlformats.org/spreadsheetml/2006/main">
  <c r="V9" i="5"/>
  <c r="V8"/>
  <c r="CP54"/>
  <c r="CT54" s="1"/>
  <c r="CO54"/>
  <c r="CS54" s="1"/>
  <c r="CN54"/>
  <c r="CR54" s="1"/>
  <c r="CM54"/>
  <c r="CQ54" s="1"/>
  <c r="CH54"/>
  <c r="CG54"/>
  <c r="CL54" s="1"/>
  <c r="CF54"/>
  <c r="CK54" s="1"/>
  <c r="CE54"/>
  <c r="CJ54" s="1"/>
  <c r="CD54"/>
  <c r="CI54" s="1"/>
  <c r="CP53"/>
  <c r="CT53" s="1"/>
  <c r="CO53"/>
  <c r="CS53" s="1"/>
  <c r="CN53"/>
  <c r="CR53" s="1"/>
  <c r="CM53"/>
  <c r="CQ53" s="1"/>
  <c r="CH53"/>
  <c r="CG53"/>
  <c r="CL53" s="1"/>
  <c r="CF53"/>
  <c r="CK53" s="1"/>
  <c r="CE53"/>
  <c r="CJ53" s="1"/>
  <c r="CD53"/>
  <c r="CI53" s="1"/>
  <c r="CP48"/>
  <c r="CT48" s="1"/>
  <c r="CO48"/>
  <c r="CS48" s="1"/>
  <c r="CN48"/>
  <c r="CR48" s="1"/>
  <c r="CM48"/>
  <c r="CQ48" s="1"/>
  <c r="CH48"/>
  <c r="CG48"/>
  <c r="CL48" s="1"/>
  <c r="CF48"/>
  <c r="CK48" s="1"/>
  <c r="CE48"/>
  <c r="CJ48" s="1"/>
  <c r="CD48"/>
  <c r="CI48" s="1"/>
  <c r="CP47"/>
  <c r="CT47" s="1"/>
  <c r="CO47"/>
  <c r="CS47" s="1"/>
  <c r="CN47"/>
  <c r="CR47" s="1"/>
  <c r="CM47"/>
  <c r="CQ47" s="1"/>
  <c r="CH47"/>
  <c r="CG47"/>
  <c r="CL47" s="1"/>
  <c r="CF47"/>
  <c r="CK47" s="1"/>
  <c r="CE47"/>
  <c r="CJ47" s="1"/>
  <c r="CD47"/>
  <c r="CI47" s="1"/>
  <c r="CP46"/>
  <c r="CT46" s="1"/>
  <c r="CO46"/>
  <c r="CS46" s="1"/>
  <c r="CN46"/>
  <c r="CR46" s="1"/>
  <c r="CM46"/>
  <c r="CQ46" s="1"/>
  <c r="CH46"/>
  <c r="CG46"/>
  <c r="CL46" s="1"/>
  <c r="CF46"/>
  <c r="CK46" s="1"/>
  <c r="CE46"/>
  <c r="CJ46" s="1"/>
  <c r="CD46"/>
  <c r="CI46" s="1"/>
  <c r="CP45"/>
  <c r="CT45" s="1"/>
  <c r="CO45"/>
  <c r="CS45" s="1"/>
  <c r="CN45"/>
  <c r="CR45" s="1"/>
  <c r="CM45"/>
  <c r="CQ45" s="1"/>
  <c r="CH45"/>
  <c r="CG45"/>
  <c r="CL45" s="1"/>
  <c r="CF45"/>
  <c r="CK45" s="1"/>
  <c r="CE45"/>
  <c r="CJ45" s="1"/>
  <c r="CD45"/>
  <c r="CI45" s="1"/>
  <c r="CP38"/>
  <c r="CT38" s="1"/>
  <c r="CO38"/>
  <c r="CS38" s="1"/>
  <c r="CN38"/>
  <c r="CR38" s="1"/>
  <c r="CM38"/>
  <c r="CQ38" s="1"/>
  <c r="CH38"/>
  <c r="CG38"/>
  <c r="CL38" s="1"/>
  <c r="CF38"/>
  <c r="CK38" s="1"/>
  <c r="CE38"/>
  <c r="CJ38" s="1"/>
  <c r="CD38"/>
  <c r="CI38" s="1"/>
  <c r="CP37"/>
  <c r="CT37" s="1"/>
  <c r="CO37"/>
  <c r="CS37" s="1"/>
  <c r="CN37"/>
  <c r="CR37" s="1"/>
  <c r="CM37"/>
  <c r="CQ37" s="1"/>
  <c r="CH37"/>
  <c r="CG37"/>
  <c r="CL37" s="1"/>
  <c r="CF37"/>
  <c r="CK37" s="1"/>
  <c r="CE37"/>
  <c r="CJ37" s="1"/>
  <c r="CD37"/>
  <c r="CI37" s="1"/>
  <c r="CP36"/>
  <c r="CT36" s="1"/>
  <c r="CO36"/>
  <c r="CS36" s="1"/>
  <c r="CN36"/>
  <c r="CR36" s="1"/>
  <c r="CM36"/>
  <c r="CQ36" s="1"/>
  <c r="CH36"/>
  <c r="CG36"/>
  <c r="CL36" s="1"/>
  <c r="CF36"/>
  <c r="CK36" s="1"/>
  <c r="CE36"/>
  <c r="CJ36" s="1"/>
  <c r="CD36"/>
  <c r="CI36" s="1"/>
  <c r="CP35"/>
  <c r="CT35" s="1"/>
  <c r="CO35"/>
  <c r="CS35" s="1"/>
  <c r="CN35"/>
  <c r="CR35" s="1"/>
  <c r="CM35"/>
  <c r="CQ35" s="1"/>
  <c r="CH35"/>
  <c r="CG35"/>
  <c r="CL35" s="1"/>
  <c r="CF35"/>
  <c r="CK35" s="1"/>
  <c r="CE35"/>
  <c r="CJ35" s="1"/>
  <c r="CD35"/>
  <c r="CI35" s="1"/>
  <c r="CP34"/>
  <c r="CT34" s="1"/>
  <c r="CO34"/>
  <c r="CS34" s="1"/>
  <c r="CN34"/>
  <c r="CR34" s="1"/>
  <c r="CM34"/>
  <c r="CQ34" s="1"/>
  <c r="CH34"/>
  <c r="CG34"/>
  <c r="CL34" s="1"/>
  <c r="CF34"/>
  <c r="CK34" s="1"/>
  <c r="CE34"/>
  <c r="CJ34" s="1"/>
  <c r="CD34"/>
  <c r="CI34" s="1"/>
  <c r="CP33"/>
  <c r="CT33" s="1"/>
  <c r="CO33"/>
  <c r="CS33" s="1"/>
  <c r="CN33"/>
  <c r="CR33" s="1"/>
  <c r="CM33"/>
  <c r="CQ33" s="1"/>
  <c r="CH33"/>
  <c r="CG33"/>
  <c r="CL33" s="1"/>
  <c r="CF33"/>
  <c r="CK33" s="1"/>
  <c r="CE33"/>
  <c r="CJ33" s="1"/>
  <c r="CD33"/>
  <c r="CI33" s="1"/>
  <c r="CP32"/>
  <c r="CT32" s="1"/>
  <c r="CO32"/>
  <c r="CS32" s="1"/>
  <c r="CN32"/>
  <c r="CR32" s="1"/>
  <c r="CM32"/>
  <c r="CQ32" s="1"/>
  <c r="CH32"/>
  <c r="CG32"/>
  <c r="CL32" s="1"/>
  <c r="CF32"/>
  <c r="CK32" s="1"/>
  <c r="CE32"/>
  <c r="CJ32" s="1"/>
  <c r="CD32"/>
  <c r="CI32" s="1"/>
  <c r="CP31"/>
  <c r="CT31" s="1"/>
  <c r="CO31"/>
  <c r="CS31" s="1"/>
  <c r="CN31"/>
  <c r="CR31" s="1"/>
  <c r="CM31"/>
  <c r="CQ31" s="1"/>
  <c r="CH31"/>
  <c r="CG31"/>
  <c r="CL31" s="1"/>
  <c r="CF31"/>
  <c r="CK31" s="1"/>
  <c r="CE31"/>
  <c r="CJ31" s="1"/>
  <c r="CD31"/>
  <c r="CI31" s="1"/>
  <c r="CP24"/>
  <c r="CT24" s="1"/>
  <c r="CO24"/>
  <c r="CS24" s="1"/>
  <c r="CN24"/>
  <c r="CR24" s="1"/>
  <c r="CM24"/>
  <c r="CQ24" s="1"/>
  <c r="CH24"/>
  <c r="CG24"/>
  <c r="CL24" s="1"/>
  <c r="CF24"/>
  <c r="CK24" s="1"/>
  <c r="CE24"/>
  <c r="CJ24" s="1"/>
  <c r="CD24"/>
  <c r="CI24" s="1"/>
  <c r="CP23"/>
  <c r="CT23" s="1"/>
  <c r="CO23"/>
  <c r="CS23" s="1"/>
  <c r="CN23"/>
  <c r="CR23" s="1"/>
  <c r="CM23"/>
  <c r="CQ23" s="1"/>
  <c r="CH23"/>
  <c r="CG23"/>
  <c r="CL23" s="1"/>
  <c r="CF23"/>
  <c r="CK23" s="1"/>
  <c r="CE23"/>
  <c r="CJ23" s="1"/>
  <c r="CD23"/>
  <c r="CI23" s="1"/>
  <c r="CP22"/>
  <c r="CT22" s="1"/>
  <c r="CO22"/>
  <c r="CS22" s="1"/>
  <c r="CN22"/>
  <c r="CR22" s="1"/>
  <c r="CM22"/>
  <c r="CQ22" s="1"/>
  <c r="CH22"/>
  <c r="CG22"/>
  <c r="CL22" s="1"/>
  <c r="CF22"/>
  <c r="CK22" s="1"/>
  <c r="CE22"/>
  <c r="CJ22" s="1"/>
  <c r="CD22"/>
  <c r="CI22" s="1"/>
  <c r="CP21"/>
  <c r="CT21" s="1"/>
  <c r="CO21"/>
  <c r="CS21" s="1"/>
  <c r="CN21"/>
  <c r="CR21" s="1"/>
  <c r="CM21"/>
  <c r="CQ21" s="1"/>
  <c r="CH21"/>
  <c r="CG21"/>
  <c r="CL21" s="1"/>
  <c r="CF21"/>
  <c r="CK21" s="1"/>
  <c r="CE21"/>
  <c r="CJ21" s="1"/>
  <c r="CD21"/>
  <c r="CI21" s="1"/>
  <c r="CP20"/>
  <c r="CT20" s="1"/>
  <c r="CO20"/>
  <c r="CS20" s="1"/>
  <c r="CN20"/>
  <c r="CR20" s="1"/>
  <c r="CM20"/>
  <c r="CQ20" s="1"/>
  <c r="CH20"/>
  <c r="CG20"/>
  <c r="CL20" s="1"/>
  <c r="CF20"/>
  <c r="CK20" s="1"/>
  <c r="CE20"/>
  <c r="CJ20" s="1"/>
  <c r="CD20"/>
  <c r="CI20" s="1"/>
  <c r="CP19"/>
  <c r="CT19" s="1"/>
  <c r="CO19"/>
  <c r="CS19" s="1"/>
  <c r="CN19"/>
  <c r="CR19" s="1"/>
  <c r="CM19"/>
  <c r="CQ19" s="1"/>
  <c r="CH19"/>
  <c r="CG19"/>
  <c r="CL19" s="1"/>
  <c r="CF19"/>
  <c r="CK19" s="1"/>
  <c r="CE19"/>
  <c r="CJ19" s="1"/>
  <c r="CD19"/>
  <c r="CI19" s="1"/>
  <c r="CP18"/>
  <c r="CT18" s="1"/>
  <c r="CO18"/>
  <c r="CS18" s="1"/>
  <c r="CN18"/>
  <c r="CR18" s="1"/>
  <c r="CM18"/>
  <c r="CQ18" s="1"/>
  <c r="CH18"/>
  <c r="CG18"/>
  <c r="CL18" s="1"/>
  <c r="CF18"/>
  <c r="CK18" s="1"/>
  <c r="CE18"/>
  <c r="CJ18" s="1"/>
  <c r="CD18"/>
  <c r="CI18" s="1"/>
  <c r="CP17"/>
  <c r="CT17" s="1"/>
  <c r="CO17"/>
  <c r="CS17" s="1"/>
  <c r="CN17"/>
  <c r="CR17" s="1"/>
  <c r="CM17"/>
  <c r="CQ17" s="1"/>
  <c r="CH17"/>
  <c r="CG17"/>
  <c r="CL17" s="1"/>
  <c r="CF17"/>
  <c r="CK17" s="1"/>
  <c r="CE17"/>
  <c r="CJ17" s="1"/>
  <c r="CD17"/>
  <c r="CI17" s="1"/>
  <c r="CP16"/>
  <c r="CT16" s="1"/>
  <c r="CO16"/>
  <c r="CS16" s="1"/>
  <c r="CN16"/>
  <c r="CR16" s="1"/>
  <c r="CM16"/>
  <c r="CQ16" s="1"/>
  <c r="CH16"/>
  <c r="CG16"/>
  <c r="CL16" s="1"/>
  <c r="CF16"/>
  <c r="CK16" s="1"/>
  <c r="CE16"/>
  <c r="CJ16" s="1"/>
  <c r="CD16"/>
  <c r="CI16" s="1"/>
  <c r="CP15"/>
  <c r="CT15" s="1"/>
  <c r="CO15"/>
  <c r="CS15" s="1"/>
  <c r="CN15"/>
  <c r="CR15" s="1"/>
  <c r="CM15"/>
  <c r="CQ15" s="1"/>
  <c r="CH15"/>
  <c r="CG15"/>
  <c r="CL15" s="1"/>
  <c r="CF15"/>
  <c r="CK15" s="1"/>
  <c r="CE15"/>
  <c r="CJ15" s="1"/>
  <c r="CD15"/>
  <c r="CI15" s="1"/>
  <c r="CP14"/>
  <c r="CT14" s="1"/>
  <c r="CO14"/>
  <c r="CS14" s="1"/>
  <c r="CN14"/>
  <c r="CR14" s="1"/>
  <c r="CM14"/>
  <c r="CQ14" s="1"/>
  <c r="CH14"/>
  <c r="CG14"/>
  <c r="CL14" s="1"/>
  <c r="CF14"/>
  <c r="CK14" s="1"/>
  <c r="CE14"/>
  <c r="CJ14" s="1"/>
  <c r="CD14"/>
  <c r="CI14" s="1"/>
  <c r="CP13"/>
  <c r="CT13" s="1"/>
  <c r="CO13"/>
  <c r="CS13" s="1"/>
  <c r="CN13"/>
  <c r="CR13" s="1"/>
  <c r="CM13"/>
  <c r="CQ13" s="1"/>
  <c r="CH13"/>
  <c r="CG13"/>
  <c r="CL13" s="1"/>
  <c r="CF13"/>
  <c r="CK13" s="1"/>
  <c r="CE13"/>
  <c r="CJ13" s="1"/>
  <c r="CD13"/>
  <c r="CI13" s="1"/>
  <c r="CP12"/>
  <c r="CT12" s="1"/>
  <c r="CO12"/>
  <c r="CS12" s="1"/>
  <c r="CN12"/>
  <c r="CR12" s="1"/>
  <c r="CM12"/>
  <c r="CQ12" s="1"/>
  <c r="CH12"/>
  <c r="CG12"/>
  <c r="CL12" s="1"/>
  <c r="CF12"/>
  <c r="CK12" s="1"/>
  <c r="CE12"/>
  <c r="CJ12" s="1"/>
  <c r="CD12"/>
  <c r="CI12" s="1"/>
  <c r="CP11"/>
  <c r="CT11" s="1"/>
  <c r="CO11"/>
  <c r="CS11" s="1"/>
  <c r="CN11"/>
  <c r="CR11" s="1"/>
  <c r="CM11"/>
  <c r="CQ11" s="1"/>
  <c r="CH11"/>
  <c r="CG11"/>
  <c r="CL11" s="1"/>
  <c r="CF11"/>
  <c r="CK11" s="1"/>
  <c r="CE11"/>
  <c r="CJ11" s="1"/>
  <c r="CD11"/>
  <c r="CI11" s="1"/>
  <c r="CP10"/>
  <c r="CT10" s="1"/>
  <c r="CO10"/>
  <c r="CS10" s="1"/>
  <c r="CN10"/>
  <c r="CR10" s="1"/>
  <c r="CM10"/>
  <c r="CQ10" s="1"/>
  <c r="CK10"/>
  <c r="CI10"/>
  <c r="CH10"/>
  <c r="CG10"/>
  <c r="CL10" s="1"/>
  <c r="CF10"/>
  <c r="CE10"/>
  <c r="CJ10" s="1"/>
  <c r="CD10"/>
  <c r="CP9"/>
  <c r="CT9" s="1"/>
  <c r="CO9"/>
  <c r="CS9" s="1"/>
  <c r="CN9"/>
  <c r="CR9" s="1"/>
  <c r="CM9"/>
  <c r="CQ9" s="1"/>
  <c r="CH9"/>
  <c r="CL9" s="1"/>
  <c r="CG9"/>
  <c r="CF9"/>
  <c r="CK9" s="1"/>
  <c r="CE9"/>
  <c r="CD9"/>
  <c r="CI9" s="1"/>
  <c r="S9" i="2"/>
  <c r="S10"/>
  <c r="S11"/>
  <c r="S8"/>
  <c r="S3"/>
  <c r="S4"/>
  <c r="S5"/>
  <c r="S2"/>
  <c r="I21"/>
  <c r="I22"/>
  <c r="I23"/>
  <c r="I20"/>
  <c r="I15"/>
  <c r="I16"/>
  <c r="I17"/>
  <c r="I14"/>
  <c r="I9"/>
  <c r="I10"/>
  <c r="I11"/>
  <c r="I8"/>
  <c r="I3"/>
  <c r="I4"/>
  <c r="I5"/>
  <c r="I2"/>
  <c r="AV90" i="1"/>
  <c r="AZ90" s="1"/>
  <c r="AU90"/>
  <c r="AY90" s="1"/>
  <c r="AT90"/>
  <c r="AX90" s="1"/>
  <c r="AS90"/>
  <c r="AW90" s="1"/>
  <c r="AV82"/>
  <c r="AV83"/>
  <c r="AZ83" s="1"/>
  <c r="AV84"/>
  <c r="AZ84" s="1"/>
  <c r="AU82"/>
  <c r="AY82" s="1"/>
  <c r="AU83"/>
  <c r="AY83" s="1"/>
  <c r="AU84"/>
  <c r="AY84" s="1"/>
  <c r="AT82"/>
  <c r="AX82" s="1"/>
  <c r="AT83"/>
  <c r="AX83" s="1"/>
  <c r="AT84"/>
  <c r="AX84" s="1"/>
  <c r="AS82"/>
  <c r="AW82" s="1"/>
  <c r="AS83"/>
  <c r="AW83" s="1"/>
  <c r="AS84"/>
  <c r="AW84" s="1"/>
  <c r="AV68"/>
  <c r="AZ68" s="1"/>
  <c r="AV69"/>
  <c r="AZ69" s="1"/>
  <c r="AV70"/>
  <c r="AZ70" s="1"/>
  <c r="AV71"/>
  <c r="AZ71" s="1"/>
  <c r="AV72"/>
  <c r="AZ72" s="1"/>
  <c r="AV73"/>
  <c r="AZ73" s="1"/>
  <c r="AV74"/>
  <c r="AZ74" s="1"/>
  <c r="AU68"/>
  <c r="AU69"/>
  <c r="AY69" s="1"/>
  <c r="AU70"/>
  <c r="AU71"/>
  <c r="AY71" s="1"/>
  <c r="AU72"/>
  <c r="AU73"/>
  <c r="AY73" s="1"/>
  <c r="AU74"/>
  <c r="AT68"/>
  <c r="AX68" s="1"/>
  <c r="AT69"/>
  <c r="AX69" s="1"/>
  <c r="AT70"/>
  <c r="AX70" s="1"/>
  <c r="AT71"/>
  <c r="AX71" s="1"/>
  <c r="AT72"/>
  <c r="AX72" s="1"/>
  <c r="AT73"/>
  <c r="AX73" s="1"/>
  <c r="AT74"/>
  <c r="AX74" s="1"/>
  <c r="AS68"/>
  <c r="AW68" s="1"/>
  <c r="AS69"/>
  <c r="AW69" s="1"/>
  <c r="AS70"/>
  <c r="AW70" s="1"/>
  <c r="AS71"/>
  <c r="AW71" s="1"/>
  <c r="AS72"/>
  <c r="AW72" s="1"/>
  <c r="AS73"/>
  <c r="AW73" s="1"/>
  <c r="AS74"/>
  <c r="AW74" s="1"/>
  <c r="AV46"/>
  <c r="AV47"/>
  <c r="AZ47" s="1"/>
  <c r="AV48"/>
  <c r="AZ48" s="1"/>
  <c r="AV49"/>
  <c r="AZ49" s="1"/>
  <c r="AV50"/>
  <c r="AV51"/>
  <c r="AV52"/>
  <c r="AZ52" s="1"/>
  <c r="AV53"/>
  <c r="AZ53" s="1"/>
  <c r="AV54"/>
  <c r="AZ54" s="1"/>
  <c r="AV55"/>
  <c r="AZ55" s="1"/>
  <c r="AV56"/>
  <c r="AZ56" s="1"/>
  <c r="AV57"/>
  <c r="AZ57" s="1"/>
  <c r="AV58"/>
  <c r="AZ58" s="1"/>
  <c r="AV59"/>
  <c r="AZ59" s="1"/>
  <c r="AV60"/>
  <c r="AZ60" s="1"/>
  <c r="AU46"/>
  <c r="AU47"/>
  <c r="AY47" s="1"/>
  <c r="AU48"/>
  <c r="AY48" s="1"/>
  <c r="AU49"/>
  <c r="AY49" s="1"/>
  <c r="AU50"/>
  <c r="AY50" s="1"/>
  <c r="AU51"/>
  <c r="AY51" s="1"/>
  <c r="AU52"/>
  <c r="AY52" s="1"/>
  <c r="AU53"/>
  <c r="AY53" s="1"/>
  <c r="AU54"/>
  <c r="AY54" s="1"/>
  <c r="AU55"/>
  <c r="AY55" s="1"/>
  <c r="AU56"/>
  <c r="AY56" s="1"/>
  <c r="AU57"/>
  <c r="AY57" s="1"/>
  <c r="AU58"/>
  <c r="AY58" s="1"/>
  <c r="AU59"/>
  <c r="AY59" s="1"/>
  <c r="AU60"/>
  <c r="AY60" s="1"/>
  <c r="AT46"/>
  <c r="AT47"/>
  <c r="AX47" s="1"/>
  <c r="AT48"/>
  <c r="AX48" s="1"/>
  <c r="AT49"/>
  <c r="AX49" s="1"/>
  <c r="AT50"/>
  <c r="AT51"/>
  <c r="AX51" s="1"/>
  <c r="AT52"/>
  <c r="AX52" s="1"/>
  <c r="AT53"/>
  <c r="AX53" s="1"/>
  <c r="AT54"/>
  <c r="AX54" s="1"/>
  <c r="AT55"/>
  <c r="AX55" s="1"/>
  <c r="AT56"/>
  <c r="AT57"/>
  <c r="AX57" s="1"/>
  <c r="AT58"/>
  <c r="AX58" s="1"/>
  <c r="AT59"/>
  <c r="AX59" s="1"/>
  <c r="AT60"/>
  <c r="AX60" s="1"/>
  <c r="AS46"/>
  <c r="AW46" s="1"/>
  <c r="AS47"/>
  <c r="AW47" s="1"/>
  <c r="AS48"/>
  <c r="AS49"/>
  <c r="AW49" s="1"/>
  <c r="AS50"/>
  <c r="AW50" s="1"/>
  <c r="AS51"/>
  <c r="AW51" s="1"/>
  <c r="AS52"/>
  <c r="AW52" s="1"/>
  <c r="AS53"/>
  <c r="AW53" s="1"/>
  <c r="AS54"/>
  <c r="AW54" s="1"/>
  <c r="AS55"/>
  <c r="AW55" s="1"/>
  <c r="AS56"/>
  <c r="AW56" s="1"/>
  <c r="AS57"/>
  <c r="AW57" s="1"/>
  <c r="AS58"/>
  <c r="AW58" s="1"/>
  <c r="AS59"/>
  <c r="AW59" s="1"/>
  <c r="AS60"/>
  <c r="AW60" s="1"/>
  <c r="AV4"/>
  <c r="AV5"/>
  <c r="AV6"/>
  <c r="AZ6" s="1"/>
  <c r="AV7"/>
  <c r="AZ7" s="1"/>
  <c r="AV8"/>
  <c r="AZ8" s="1"/>
  <c r="AV9"/>
  <c r="AZ9" s="1"/>
  <c r="AV10"/>
  <c r="AZ10" s="1"/>
  <c r="AV11"/>
  <c r="AV12"/>
  <c r="AV13"/>
  <c r="AV14"/>
  <c r="AZ14" s="1"/>
  <c r="AV15"/>
  <c r="AZ15" s="1"/>
  <c r="AV16"/>
  <c r="AZ16" s="1"/>
  <c r="AV17"/>
  <c r="AZ17" s="1"/>
  <c r="AV18"/>
  <c r="AZ18" s="1"/>
  <c r="AV19"/>
  <c r="AZ19" s="1"/>
  <c r="AV20"/>
  <c r="AZ20" s="1"/>
  <c r="AV21"/>
  <c r="AZ21" s="1"/>
  <c r="AV22"/>
  <c r="AZ22" s="1"/>
  <c r="AV23"/>
  <c r="AZ23" s="1"/>
  <c r="AV24"/>
  <c r="AZ24" s="1"/>
  <c r="AV25"/>
  <c r="AV26"/>
  <c r="AZ26" s="1"/>
  <c r="AV27"/>
  <c r="AZ27" s="1"/>
  <c r="AV28"/>
  <c r="AZ28" s="1"/>
  <c r="AV29"/>
  <c r="AZ29" s="1"/>
  <c r="AV30"/>
  <c r="AZ30" s="1"/>
  <c r="AV31"/>
  <c r="AV32"/>
  <c r="AZ32" s="1"/>
  <c r="AV33"/>
  <c r="AV34"/>
  <c r="AZ34" s="1"/>
  <c r="AV35"/>
  <c r="AZ35" s="1"/>
  <c r="AV36"/>
  <c r="AZ36" s="1"/>
  <c r="AV37"/>
  <c r="AZ37" s="1"/>
  <c r="AV38"/>
  <c r="AZ38" s="1"/>
  <c r="AU4"/>
  <c r="AU5"/>
  <c r="AU6"/>
  <c r="AY6" s="1"/>
  <c r="AU7"/>
  <c r="AU8"/>
  <c r="AY8" s="1"/>
  <c r="AU9"/>
  <c r="AY9" s="1"/>
  <c r="AU10"/>
  <c r="AY10" s="1"/>
  <c r="AU11"/>
  <c r="AY11" s="1"/>
  <c r="AU12"/>
  <c r="AU13"/>
  <c r="AY13" s="1"/>
  <c r="AU14"/>
  <c r="AU15"/>
  <c r="AY15" s="1"/>
  <c r="AU16"/>
  <c r="AY16" s="1"/>
  <c r="AU17"/>
  <c r="AY17" s="1"/>
  <c r="AU18"/>
  <c r="AY18" s="1"/>
  <c r="AU19"/>
  <c r="AY19" s="1"/>
  <c r="AU20"/>
  <c r="AY20" s="1"/>
  <c r="AU21"/>
  <c r="AY21" s="1"/>
  <c r="AU22"/>
  <c r="AY22" s="1"/>
  <c r="AU23"/>
  <c r="AY23" s="1"/>
  <c r="AU24"/>
  <c r="AY24" s="1"/>
  <c r="AU25"/>
  <c r="AY25" s="1"/>
  <c r="AU26"/>
  <c r="AU27"/>
  <c r="AY27" s="1"/>
  <c r="AU28"/>
  <c r="AY28" s="1"/>
  <c r="AU29"/>
  <c r="AY29" s="1"/>
  <c r="AU30"/>
  <c r="AY30" s="1"/>
  <c r="AU31"/>
  <c r="AY31" s="1"/>
  <c r="AU32"/>
  <c r="AY32" s="1"/>
  <c r="AU33"/>
  <c r="AY33" s="1"/>
  <c r="AU34"/>
  <c r="AY34" s="1"/>
  <c r="AU35"/>
  <c r="AY35" s="1"/>
  <c r="AU36"/>
  <c r="AU37"/>
  <c r="AY37" s="1"/>
  <c r="AU38"/>
  <c r="AY38" s="1"/>
  <c r="AT4"/>
  <c r="AT5"/>
  <c r="AT6"/>
  <c r="AX6" s="1"/>
  <c r="AT7"/>
  <c r="AX7" s="1"/>
  <c r="AT8"/>
  <c r="AX8" s="1"/>
  <c r="AT9"/>
  <c r="AT10"/>
  <c r="AX10" s="1"/>
  <c r="AT11"/>
  <c r="AX11" s="1"/>
  <c r="AT12"/>
  <c r="AT13"/>
  <c r="AT14"/>
  <c r="AX14" s="1"/>
  <c r="AT15"/>
  <c r="AX15" s="1"/>
  <c r="AT16"/>
  <c r="AX16" s="1"/>
  <c r="AT17"/>
  <c r="AT18"/>
  <c r="AX18" s="1"/>
  <c r="AT19"/>
  <c r="AX19" s="1"/>
  <c r="AT20"/>
  <c r="AX20" s="1"/>
  <c r="AT21"/>
  <c r="AX21" s="1"/>
  <c r="AT22"/>
  <c r="AX22" s="1"/>
  <c r="AT23"/>
  <c r="AT24"/>
  <c r="AX24" s="1"/>
  <c r="AT25"/>
  <c r="AX25" s="1"/>
  <c r="AT26"/>
  <c r="AX26" s="1"/>
  <c r="AT27"/>
  <c r="AX27" s="1"/>
  <c r="AT28"/>
  <c r="AX28" s="1"/>
  <c r="AT29"/>
  <c r="AX29" s="1"/>
  <c r="AT30"/>
  <c r="AX30" s="1"/>
  <c r="AT31"/>
  <c r="AT32"/>
  <c r="AX32" s="1"/>
  <c r="AT33"/>
  <c r="AX33" s="1"/>
  <c r="AT34"/>
  <c r="AX34" s="1"/>
  <c r="AT35"/>
  <c r="AX35" s="1"/>
  <c r="AT36"/>
  <c r="AX36" s="1"/>
  <c r="AT37"/>
  <c r="AX37" s="1"/>
  <c r="AT38"/>
  <c r="AX38" s="1"/>
  <c r="AS4"/>
  <c r="AS5"/>
  <c r="AS6"/>
  <c r="AW6" s="1"/>
  <c r="AS7"/>
  <c r="AW7" s="1"/>
  <c r="AS8"/>
  <c r="AW8" s="1"/>
  <c r="AS9"/>
  <c r="AW9" s="1"/>
  <c r="AS10"/>
  <c r="AW10" s="1"/>
  <c r="AS11"/>
  <c r="AW11" s="1"/>
  <c r="AS12"/>
  <c r="AS13"/>
  <c r="AS14"/>
  <c r="AW14" s="1"/>
  <c r="AS15"/>
  <c r="AW15" s="1"/>
  <c r="AS16"/>
  <c r="AW16" s="1"/>
  <c r="AS17"/>
  <c r="AW17" s="1"/>
  <c r="AS18"/>
  <c r="AW18" s="1"/>
  <c r="AS19"/>
  <c r="AW19" s="1"/>
  <c r="AS20"/>
  <c r="AW20" s="1"/>
  <c r="AS21"/>
  <c r="AW21" s="1"/>
  <c r="AS22"/>
  <c r="AW22" s="1"/>
  <c r="AS23"/>
  <c r="AW23" s="1"/>
  <c r="AS24"/>
  <c r="AW24" s="1"/>
  <c r="AS25"/>
  <c r="AW25" s="1"/>
  <c r="AS26"/>
  <c r="AW26" s="1"/>
  <c r="AS27"/>
  <c r="AW27" s="1"/>
  <c r="AS28"/>
  <c r="AW28" s="1"/>
  <c r="AS29"/>
  <c r="AW29" s="1"/>
  <c r="AS30"/>
  <c r="AS31"/>
  <c r="AS32"/>
  <c r="AW32" s="1"/>
  <c r="AS33"/>
  <c r="AW33" s="1"/>
  <c r="AS34"/>
  <c r="AW34" s="1"/>
  <c r="AS35"/>
  <c r="AW35" s="1"/>
  <c r="AS36"/>
  <c r="AS37"/>
  <c r="AW37" s="1"/>
  <c r="AS38"/>
  <c r="AW38" s="1"/>
  <c r="AY7"/>
  <c r="AY14"/>
  <c r="AY26"/>
  <c r="AY36"/>
  <c r="AZ82"/>
  <c r="AY68"/>
  <c r="AY70"/>
  <c r="AY72"/>
  <c r="AY74"/>
  <c r="AX46"/>
  <c r="AY46"/>
  <c r="AZ46"/>
  <c r="AW48"/>
  <c r="AX50"/>
  <c r="AZ50"/>
  <c r="AZ51"/>
  <c r="AX56"/>
  <c r="AX9"/>
  <c r="AZ11"/>
  <c r="AX17"/>
  <c r="AX23"/>
  <c r="AZ25"/>
  <c r="AW30"/>
  <c r="AZ33"/>
  <c r="AW36"/>
  <c r="AA61"/>
  <c r="Z61"/>
  <c r="Y61"/>
  <c r="X61"/>
  <c r="AN59"/>
  <c r="AN60"/>
  <c r="AM59"/>
  <c r="AM60"/>
  <c r="AR60" s="1"/>
  <c r="AL59"/>
  <c r="AL60"/>
  <c r="AQ60" s="1"/>
  <c r="AK59"/>
  <c r="AK60"/>
  <c r="AP60" s="1"/>
  <c r="AJ59"/>
  <c r="AJ60"/>
  <c r="AO60" s="1"/>
  <c r="AL15"/>
  <c r="AL16"/>
  <c r="AL17"/>
  <c r="AL18"/>
  <c r="AL19"/>
  <c r="AL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9"/>
  <c r="AL10"/>
  <c r="AA91"/>
  <c r="Z91"/>
  <c r="Y91"/>
  <c r="X91"/>
  <c r="AA85"/>
  <c r="Z85"/>
  <c r="Y85"/>
  <c r="X85"/>
  <c r="AA75"/>
  <c r="Z75"/>
  <c r="Y75"/>
  <c r="X75"/>
  <c r="AN90"/>
  <c r="AM90"/>
  <c r="AL90"/>
  <c r="AK90"/>
  <c r="AJ90"/>
  <c r="AN84"/>
  <c r="AM84"/>
  <c r="AL84"/>
  <c r="AK84"/>
  <c r="AJ84"/>
  <c r="AN83"/>
  <c r="AM83"/>
  <c r="AL83"/>
  <c r="AK83"/>
  <c r="AJ83"/>
  <c r="AN74"/>
  <c r="AM74"/>
  <c r="AL74"/>
  <c r="AQ74" s="1"/>
  <c r="AK74"/>
  <c r="AJ74"/>
  <c r="AO74" s="1"/>
  <c r="AN73"/>
  <c r="AM73"/>
  <c r="AL73"/>
  <c r="AK73"/>
  <c r="AJ73"/>
  <c r="AN72"/>
  <c r="AM72"/>
  <c r="AL72"/>
  <c r="AQ72" s="1"/>
  <c r="AK72"/>
  <c r="AJ72"/>
  <c r="AO72" s="1"/>
  <c r="AN71"/>
  <c r="AM71"/>
  <c r="AL71"/>
  <c r="AK71"/>
  <c r="AJ71"/>
  <c r="AN58"/>
  <c r="AM58"/>
  <c r="AL58"/>
  <c r="AK58"/>
  <c r="AJ58"/>
  <c r="AO58" s="1"/>
  <c r="AN57"/>
  <c r="AM57"/>
  <c r="AL57"/>
  <c r="AK57"/>
  <c r="AJ57"/>
  <c r="AN56"/>
  <c r="AM56"/>
  <c r="AL56"/>
  <c r="AK56"/>
  <c r="AJ56"/>
  <c r="AN55"/>
  <c r="AM55"/>
  <c r="AL55"/>
  <c r="AK55"/>
  <c r="AJ55"/>
  <c r="AN54"/>
  <c r="AM54"/>
  <c r="AL54"/>
  <c r="AK54"/>
  <c r="AJ54"/>
  <c r="AN53"/>
  <c r="AM53"/>
  <c r="AL53"/>
  <c r="AK53"/>
  <c r="AJ53"/>
  <c r="CJ9" i="5" l="1"/>
  <c r="AO84" i="1"/>
  <c r="AQ84"/>
  <c r="AO59"/>
  <c r="AP59"/>
  <c r="AQ58"/>
  <c r="AO90"/>
  <c r="AO83"/>
  <c r="S83" s="1"/>
  <c r="S84" s="1"/>
  <c r="AQ59"/>
  <c r="U59" s="1"/>
  <c r="U60" s="1"/>
  <c r="AO73"/>
  <c r="AO53"/>
  <c r="S53" s="1"/>
  <c r="AO55"/>
  <c r="S55" s="1"/>
  <c r="AO57"/>
  <c r="S57" s="1"/>
  <c r="S58" s="1"/>
  <c r="AR59"/>
  <c r="V59" s="1"/>
  <c r="V60" s="1"/>
  <c r="AQ90"/>
  <c r="AQ53"/>
  <c r="U53" s="1"/>
  <c r="AQ73"/>
  <c r="AQ83"/>
  <c r="AQ57"/>
  <c r="U57" s="1"/>
  <c r="U58" s="1"/>
  <c r="S73"/>
  <c r="S74" s="1"/>
  <c r="U73"/>
  <c r="U74" s="1"/>
  <c r="AP73"/>
  <c r="T73" s="1"/>
  <c r="AR73"/>
  <c r="V73" s="1"/>
  <c r="AQ55"/>
  <c r="U55" s="1"/>
  <c r="AP53"/>
  <c r="T53" s="1"/>
  <c r="AP55"/>
  <c r="T55" s="1"/>
  <c r="AR55"/>
  <c r="V55" s="1"/>
  <c r="S59"/>
  <c r="S60" s="1"/>
  <c r="T59"/>
  <c r="T60" s="1"/>
  <c r="AP83"/>
  <c r="T83" s="1"/>
  <c r="U83"/>
  <c r="U84" s="1"/>
  <c r="AP71"/>
  <c r="T71" s="1"/>
  <c r="AR71"/>
  <c r="V71" s="1"/>
  <c r="AO71"/>
  <c r="S71" s="1"/>
  <c r="S72" s="1"/>
  <c r="AQ71"/>
  <c r="U71" s="1"/>
  <c r="U72" s="1"/>
  <c r="AO54"/>
  <c r="AQ54"/>
  <c r="AO56"/>
  <c r="S56" s="1"/>
  <c r="AQ56"/>
  <c r="AP84"/>
  <c r="AR84"/>
  <c r="AR83"/>
  <c r="V83" s="1"/>
  <c r="AR53"/>
  <c r="V53" s="1"/>
  <c r="AP54"/>
  <c r="AP57"/>
  <c r="T57" s="1"/>
  <c r="AR57"/>
  <c r="V57" s="1"/>
  <c r="AP90"/>
  <c r="AR90"/>
  <c r="AP72"/>
  <c r="AR72"/>
  <c r="AP74"/>
  <c r="AR74"/>
  <c r="AR54"/>
  <c r="AR56"/>
  <c r="AR58"/>
  <c r="AP58"/>
  <c r="AP56"/>
  <c r="U54" l="1"/>
  <c r="V56"/>
  <c r="S54"/>
  <c r="T56"/>
  <c r="U56"/>
  <c r="T54"/>
  <c r="V84"/>
  <c r="T84"/>
  <c r="V72"/>
  <c r="T74"/>
  <c r="T72"/>
  <c r="V74"/>
  <c r="T58"/>
  <c r="V58"/>
  <c r="V54"/>
  <c r="AV89"/>
  <c r="AZ89" s="1"/>
  <c r="AU89"/>
  <c r="AY89" s="1"/>
  <c r="AT89"/>
  <c r="AX89" s="1"/>
  <c r="AS89"/>
  <c r="AW89" s="1"/>
  <c r="AN89"/>
  <c r="AM89"/>
  <c r="AL89"/>
  <c r="AK89"/>
  <c r="AJ89"/>
  <c r="AN82"/>
  <c r="AM82"/>
  <c r="AL82"/>
  <c r="AK82"/>
  <c r="AJ82"/>
  <c r="AO82" s="1"/>
  <c r="AV81"/>
  <c r="AZ81" s="1"/>
  <c r="AU81"/>
  <c r="AY81" s="1"/>
  <c r="AT81"/>
  <c r="AX81" s="1"/>
  <c r="AS81"/>
  <c r="AW81" s="1"/>
  <c r="AN81"/>
  <c r="AM81"/>
  <c r="AL81"/>
  <c r="AK81"/>
  <c r="AJ81"/>
  <c r="AN70"/>
  <c r="AM70"/>
  <c r="AL70"/>
  <c r="AQ70" s="1"/>
  <c r="AK70"/>
  <c r="AJ70"/>
  <c r="AO70" s="1"/>
  <c r="AN69"/>
  <c r="AM69"/>
  <c r="AL69"/>
  <c r="AK69"/>
  <c r="AJ69"/>
  <c r="AN68"/>
  <c r="AM68"/>
  <c r="AL68"/>
  <c r="AQ68" s="1"/>
  <c r="AK68"/>
  <c r="AJ68"/>
  <c r="AO68" s="1"/>
  <c r="AV67"/>
  <c r="AZ67" s="1"/>
  <c r="AU67"/>
  <c r="AY67" s="1"/>
  <c r="AT67"/>
  <c r="AX67" s="1"/>
  <c r="AS67"/>
  <c r="AW67" s="1"/>
  <c r="AN67"/>
  <c r="AM67"/>
  <c r="AL67"/>
  <c r="AK67"/>
  <c r="AJ67"/>
  <c r="AN52"/>
  <c r="AM52"/>
  <c r="AL52"/>
  <c r="AK52"/>
  <c r="AJ52"/>
  <c r="AN51"/>
  <c r="AM51"/>
  <c r="AL51"/>
  <c r="AK51"/>
  <c r="AJ51"/>
  <c r="AO51" s="1"/>
  <c r="S51" s="1"/>
  <c r="AN50"/>
  <c r="AM50"/>
  <c r="AL50"/>
  <c r="AK50"/>
  <c r="AJ50"/>
  <c r="AN49"/>
  <c r="AM49"/>
  <c r="AL49"/>
  <c r="AK49"/>
  <c r="AJ49"/>
  <c r="AN48"/>
  <c r="AM48"/>
  <c r="AL48"/>
  <c r="AK48"/>
  <c r="AJ48"/>
  <c r="AN47"/>
  <c r="AM47"/>
  <c r="AL47"/>
  <c r="AK47"/>
  <c r="AJ47"/>
  <c r="AN46"/>
  <c r="AM46"/>
  <c r="AL46"/>
  <c r="AK46"/>
  <c r="AJ46"/>
  <c r="AV45"/>
  <c r="AZ45" s="1"/>
  <c r="AU45"/>
  <c r="AY45" s="1"/>
  <c r="AT45"/>
  <c r="AX45" s="1"/>
  <c r="AS45"/>
  <c r="AW45" s="1"/>
  <c r="AN45"/>
  <c r="AM45"/>
  <c r="AL45"/>
  <c r="AK45"/>
  <c r="AJ45"/>
  <c r="AO67" l="1"/>
  <c r="AO89"/>
  <c r="S89" s="1"/>
  <c r="AO50"/>
  <c r="AO52"/>
  <c r="AQ52"/>
  <c r="AQ51"/>
  <c r="U51" s="1"/>
  <c r="U52" s="1"/>
  <c r="AQ82"/>
  <c r="AO69"/>
  <c r="S69" s="1"/>
  <c r="S70" s="1"/>
  <c r="AQ69"/>
  <c r="U69" s="1"/>
  <c r="U70" s="1"/>
  <c r="S52"/>
  <c r="AQ89"/>
  <c r="U89" s="1"/>
  <c r="AO81"/>
  <c r="S81" s="1"/>
  <c r="S82" s="1"/>
  <c r="AQ81"/>
  <c r="AQ67"/>
  <c r="U67" s="1"/>
  <c r="U68" s="1"/>
  <c r="AO49"/>
  <c r="S49" s="1"/>
  <c r="S50" s="1"/>
  <c r="AQ49"/>
  <c r="U49" s="1"/>
  <c r="AP89"/>
  <c r="T89" s="1"/>
  <c r="AR89"/>
  <c r="V89" s="1"/>
  <c r="AQ50"/>
  <c r="AO47"/>
  <c r="S47" s="1"/>
  <c r="AQ47"/>
  <c r="U47" s="1"/>
  <c r="AO46"/>
  <c r="AQ46"/>
  <c r="AO45"/>
  <c r="S45" s="1"/>
  <c r="S46" s="1"/>
  <c r="AQ45"/>
  <c r="U45" s="1"/>
  <c r="U46" s="1"/>
  <c r="AO48"/>
  <c r="AQ48"/>
  <c r="AP46"/>
  <c r="S67"/>
  <c r="S68" s="1"/>
  <c r="AR67"/>
  <c r="V67" s="1"/>
  <c r="AP68"/>
  <c r="AR68"/>
  <c r="AR69"/>
  <c r="V69" s="1"/>
  <c r="AP70"/>
  <c r="AR70"/>
  <c r="U81"/>
  <c r="U82" s="1"/>
  <c r="AR81"/>
  <c r="V81" s="1"/>
  <c r="AP82"/>
  <c r="AR82"/>
  <c r="AP81"/>
  <c r="T81" s="1"/>
  <c r="AP67"/>
  <c r="T67" s="1"/>
  <c r="T68" s="1"/>
  <c r="AP69"/>
  <c r="T69" s="1"/>
  <c r="T70" s="1"/>
  <c r="AR45"/>
  <c r="V45" s="1"/>
  <c r="AR46"/>
  <c r="AR47"/>
  <c r="V47" s="1"/>
  <c r="AP48"/>
  <c r="AR48"/>
  <c r="AR49"/>
  <c r="V49" s="1"/>
  <c r="AP50"/>
  <c r="AR50"/>
  <c r="AR51"/>
  <c r="V51" s="1"/>
  <c r="AP52"/>
  <c r="AR52"/>
  <c r="AP45"/>
  <c r="T45" s="1"/>
  <c r="T46" s="1"/>
  <c r="AP47"/>
  <c r="T47" s="1"/>
  <c r="T48" s="1"/>
  <c r="AP49"/>
  <c r="T49" s="1"/>
  <c r="AP51"/>
  <c r="T51" s="1"/>
  <c r="S90" l="1"/>
  <c r="S91" s="1"/>
  <c r="T90"/>
  <c r="T91" s="1"/>
  <c r="U90"/>
  <c r="U91" s="1"/>
  <c r="V90"/>
  <c r="V91" s="1"/>
  <c r="T82"/>
  <c r="T85" s="1"/>
  <c r="V82"/>
  <c r="V85" s="1"/>
  <c r="V70"/>
  <c r="V68"/>
  <c r="V46"/>
  <c r="T50"/>
  <c r="V50"/>
  <c r="V48"/>
  <c r="T52"/>
  <c r="V52"/>
  <c r="U50"/>
  <c r="S48"/>
  <c r="U48"/>
  <c r="U61" s="1"/>
  <c r="U85"/>
  <c r="S85"/>
  <c r="U75"/>
  <c r="T75"/>
  <c r="S75"/>
  <c r="V75" l="1"/>
  <c r="T61"/>
  <c r="S61"/>
  <c r="V61"/>
  <c r="AJ27" l="1"/>
  <c r="AK27"/>
  <c r="AM27"/>
  <c r="AN27"/>
  <c r="AJ28"/>
  <c r="AK28"/>
  <c r="AM28"/>
  <c r="AN28"/>
  <c r="AJ29"/>
  <c r="AK29"/>
  <c r="AM29"/>
  <c r="AN29"/>
  <c r="AJ30"/>
  <c r="AK30"/>
  <c r="AM30"/>
  <c r="AN30"/>
  <c r="AJ31"/>
  <c r="AK31"/>
  <c r="AM31"/>
  <c r="AN31"/>
  <c r="AW31"/>
  <c r="AX31"/>
  <c r="AZ31"/>
  <c r="AJ32"/>
  <c r="AK32"/>
  <c r="AM32"/>
  <c r="AN32"/>
  <c r="AJ33"/>
  <c r="AK33"/>
  <c r="AM33"/>
  <c r="AN33"/>
  <c r="AJ34"/>
  <c r="AK34"/>
  <c r="AM34"/>
  <c r="AN34"/>
  <c r="AJ35"/>
  <c r="AK35"/>
  <c r="AM35"/>
  <c r="AN35"/>
  <c r="AJ36"/>
  <c r="AK36"/>
  <c r="AM36"/>
  <c r="AN36"/>
  <c r="AJ37"/>
  <c r="AK37"/>
  <c r="AM37"/>
  <c r="AN37"/>
  <c r="AJ38"/>
  <c r="AK38"/>
  <c r="AM38"/>
  <c r="AN38"/>
  <c r="AO36" l="1"/>
  <c r="S36" s="1"/>
  <c r="AO30"/>
  <c r="S30" s="1"/>
  <c r="AO31"/>
  <c r="S31" s="1"/>
  <c r="AO29"/>
  <c r="S29" s="1"/>
  <c r="AO28"/>
  <c r="S28" s="1"/>
  <c r="AP32"/>
  <c r="T32" s="1"/>
  <c r="AQ27"/>
  <c r="U27" s="1"/>
  <c r="AO27"/>
  <c r="S27" s="1"/>
  <c r="AR27"/>
  <c r="V27" s="1"/>
  <c r="AP27"/>
  <c r="T27" s="1"/>
  <c r="AQ38"/>
  <c r="U38" s="1"/>
  <c r="AR37"/>
  <c r="V37" s="1"/>
  <c r="AP35"/>
  <c r="T35" s="1"/>
  <c r="AP33"/>
  <c r="T33" s="1"/>
  <c r="AQ31"/>
  <c r="U31" s="1"/>
  <c r="AQ29"/>
  <c r="U29" s="1"/>
  <c r="AO38"/>
  <c r="S38" s="1"/>
  <c r="AQ36"/>
  <c r="U36" s="1"/>
  <c r="AQ34"/>
  <c r="U34" s="1"/>
  <c r="AQ30"/>
  <c r="U30" s="1"/>
  <c r="AR38"/>
  <c r="V38" s="1"/>
  <c r="AR35"/>
  <c r="V35" s="1"/>
  <c r="AR33"/>
  <c r="V33" s="1"/>
  <c r="AR32"/>
  <c r="V32" s="1"/>
  <c r="AR28"/>
  <c r="V28" s="1"/>
  <c r="AQ28"/>
  <c r="U28" s="1"/>
  <c r="AP37"/>
  <c r="T37" s="1"/>
  <c r="AO34"/>
  <c r="S34" s="1"/>
  <c r="AQ32"/>
  <c r="U32" s="1"/>
  <c r="AO32"/>
  <c r="S32" s="1"/>
  <c r="AP38"/>
  <c r="T38" s="1"/>
  <c r="AQ37"/>
  <c r="U37" s="1"/>
  <c r="AO37"/>
  <c r="S37" s="1"/>
  <c r="AR36"/>
  <c r="V36" s="1"/>
  <c r="AP36"/>
  <c r="T36" s="1"/>
  <c r="AQ35"/>
  <c r="U35" s="1"/>
  <c r="AO35"/>
  <c r="S35" s="1"/>
  <c r="AR34"/>
  <c r="V34" s="1"/>
  <c r="AP34"/>
  <c r="T34" s="1"/>
  <c r="AQ33"/>
  <c r="U33" s="1"/>
  <c r="AO33"/>
  <c r="S33" s="1"/>
  <c r="AR31"/>
  <c r="V31" s="1"/>
  <c r="AP31"/>
  <c r="T31" s="1"/>
  <c r="AR30"/>
  <c r="V30" s="1"/>
  <c r="AP30"/>
  <c r="T30" s="1"/>
  <c r="AR29"/>
  <c r="V29" s="1"/>
  <c r="AP29"/>
  <c r="T29" s="1"/>
  <c r="AP28"/>
  <c r="T28" s="1"/>
  <c r="AW12" l="1"/>
  <c r="AX12"/>
  <c r="AY12"/>
  <c r="AZ12"/>
  <c r="AW13"/>
  <c r="AX13"/>
  <c r="AZ13"/>
  <c r="AN11"/>
  <c r="AN12"/>
  <c r="AN13"/>
  <c r="AN14"/>
  <c r="AN15"/>
  <c r="AQ15" s="1"/>
  <c r="U15" s="1"/>
  <c r="AN16"/>
  <c r="AN17"/>
  <c r="AN18"/>
  <c r="AN19"/>
  <c r="AQ19" s="1"/>
  <c r="U19" s="1"/>
  <c r="AN20"/>
  <c r="AN21"/>
  <c r="AQ21" s="1"/>
  <c r="U21" s="1"/>
  <c r="AN22"/>
  <c r="AN23"/>
  <c r="AN24"/>
  <c r="AN25"/>
  <c r="AQ25" s="1"/>
  <c r="U25" s="1"/>
  <c r="AN26"/>
  <c r="AN10"/>
  <c r="AJ11"/>
  <c r="AK11"/>
  <c r="AL11"/>
  <c r="AM11"/>
  <c r="AJ12"/>
  <c r="AK12"/>
  <c r="AL12"/>
  <c r="AM12"/>
  <c r="AJ13"/>
  <c r="AK13"/>
  <c r="AL13"/>
  <c r="AM13"/>
  <c r="AJ14"/>
  <c r="AK14"/>
  <c r="AL14"/>
  <c r="AM14"/>
  <c r="AJ15"/>
  <c r="AK15"/>
  <c r="AM15"/>
  <c r="AJ16"/>
  <c r="AK16"/>
  <c r="AP16" s="1"/>
  <c r="T16" s="1"/>
  <c r="AM16"/>
  <c r="AJ17"/>
  <c r="AK17"/>
  <c r="AM17"/>
  <c r="AJ18"/>
  <c r="AK18"/>
  <c r="AM18"/>
  <c r="AJ19"/>
  <c r="AK19"/>
  <c r="AM19"/>
  <c r="AJ20"/>
  <c r="AK20"/>
  <c r="AP20" s="1"/>
  <c r="T20" s="1"/>
  <c r="AM20"/>
  <c r="AJ21"/>
  <c r="AK21"/>
  <c r="AM21"/>
  <c r="AJ22"/>
  <c r="AK22"/>
  <c r="AM22"/>
  <c r="AJ23"/>
  <c r="AK23"/>
  <c r="AM23"/>
  <c r="AJ24"/>
  <c r="AK24"/>
  <c r="AM24"/>
  <c r="AJ25"/>
  <c r="AK25"/>
  <c r="AM25"/>
  <c r="AJ26"/>
  <c r="AK26"/>
  <c r="AP26" s="1"/>
  <c r="T26" s="1"/>
  <c r="AM26"/>
  <c r="AJ10"/>
  <c r="AK10"/>
  <c r="AM10"/>
  <c r="AZ4"/>
  <c r="AZ5"/>
  <c r="AY4"/>
  <c r="AY5"/>
  <c r="AX4"/>
  <c r="AX5"/>
  <c r="AW4"/>
  <c r="AW5"/>
  <c r="AN4"/>
  <c r="AN5"/>
  <c r="AN6"/>
  <c r="AN7"/>
  <c r="AN8"/>
  <c r="AN9"/>
  <c r="AM4"/>
  <c r="AM5"/>
  <c r="AM6"/>
  <c r="AR6" s="1"/>
  <c r="V6" s="1"/>
  <c r="AM7"/>
  <c r="AM8"/>
  <c r="AR8" s="1"/>
  <c r="V8" s="1"/>
  <c r="AM9"/>
  <c r="AL4"/>
  <c r="AL5"/>
  <c r="AL6"/>
  <c r="AQ6" s="1"/>
  <c r="U6" s="1"/>
  <c r="AL7"/>
  <c r="AL8"/>
  <c r="AQ8" s="1"/>
  <c r="U8" s="1"/>
  <c r="AK4"/>
  <c r="AK5"/>
  <c r="AK6"/>
  <c r="AK7"/>
  <c r="AK8"/>
  <c r="AK9"/>
  <c r="AJ6"/>
  <c r="AJ7"/>
  <c r="AJ8"/>
  <c r="AJ9"/>
  <c r="AJ5"/>
  <c r="AJ4"/>
  <c r="AU3"/>
  <c r="AY3" s="1"/>
  <c r="AT3"/>
  <c r="AX3" s="1"/>
  <c r="AV3"/>
  <c r="AZ3" s="1"/>
  <c r="AM3"/>
  <c r="AL3"/>
  <c r="AK3"/>
  <c r="AN3"/>
  <c r="AS3"/>
  <c r="AW3" s="1"/>
  <c r="AJ3"/>
  <c r="AR14" l="1"/>
  <c r="V14" s="1"/>
  <c r="AP14"/>
  <c r="T14" s="1"/>
  <c r="AP18"/>
  <c r="T18" s="1"/>
  <c r="AR12"/>
  <c r="AP12"/>
  <c r="AO25"/>
  <c r="S25" s="1"/>
  <c r="AQ13"/>
  <c r="U13" s="1"/>
  <c r="AO13"/>
  <c r="S13" s="1"/>
  <c r="AQ11"/>
  <c r="U11" s="1"/>
  <c r="AO11"/>
  <c r="S11" s="1"/>
  <c r="AR10"/>
  <c r="V10" s="1"/>
  <c r="AP24"/>
  <c r="T24" s="1"/>
  <c r="AP22"/>
  <c r="T22" s="1"/>
  <c r="AR26"/>
  <c r="V26" s="1"/>
  <c r="AR20"/>
  <c r="V20" s="1"/>
  <c r="AO19"/>
  <c r="S19" s="1"/>
  <c r="AR24"/>
  <c r="V24" s="1"/>
  <c r="AR18"/>
  <c r="V18" s="1"/>
  <c r="AR22"/>
  <c r="V22" s="1"/>
  <c r="AO21"/>
  <c r="S21" s="1"/>
  <c r="AR16"/>
  <c r="V16" s="1"/>
  <c r="AO15"/>
  <c r="S15" s="1"/>
  <c r="AP10"/>
  <c r="T10" s="1"/>
  <c r="V12"/>
  <c r="T12"/>
  <c r="AO8"/>
  <c r="S8" s="1"/>
  <c r="AO6"/>
  <c r="S6" s="1"/>
  <c r="AP8"/>
  <c r="T8" s="1"/>
  <c r="AP6"/>
  <c r="T6" s="1"/>
  <c r="AQ26"/>
  <c r="U26" s="1"/>
  <c r="AO26"/>
  <c r="S26" s="1"/>
  <c r="AR25"/>
  <c r="V25" s="1"/>
  <c r="AP25"/>
  <c r="T25" s="1"/>
  <c r="AQ20"/>
  <c r="U20" s="1"/>
  <c r="AO20"/>
  <c r="S20" s="1"/>
  <c r="AR19"/>
  <c r="V19" s="1"/>
  <c r="AP19"/>
  <c r="T19" s="1"/>
  <c r="AO7"/>
  <c r="S7" s="1"/>
  <c r="AP7"/>
  <c r="T7" s="1"/>
  <c r="AQ7"/>
  <c r="U7" s="1"/>
  <c r="AR7"/>
  <c r="V7" s="1"/>
  <c r="AQ24"/>
  <c r="U24" s="1"/>
  <c r="AO24"/>
  <c r="S24" s="1"/>
  <c r="AQ23"/>
  <c r="U23" s="1"/>
  <c r="AO23"/>
  <c r="S23" s="1"/>
  <c r="AR23"/>
  <c r="V23" s="1"/>
  <c r="AP23"/>
  <c r="T23" s="1"/>
  <c r="AQ18"/>
  <c r="U18" s="1"/>
  <c r="AO18"/>
  <c r="S18" s="1"/>
  <c r="AR11"/>
  <c r="V11" s="1"/>
  <c r="AP11"/>
  <c r="T11" s="1"/>
  <c r="AQ17"/>
  <c r="U17" s="1"/>
  <c r="AO17"/>
  <c r="S17" s="1"/>
  <c r="AR17"/>
  <c r="V17" s="1"/>
  <c r="AP17"/>
  <c r="T17" s="1"/>
  <c r="AQ22"/>
  <c r="U22" s="1"/>
  <c r="AO22"/>
  <c r="S22" s="1"/>
  <c r="AR21"/>
  <c r="V21" s="1"/>
  <c r="AP21"/>
  <c r="T21" s="1"/>
  <c r="AQ16"/>
  <c r="U16" s="1"/>
  <c r="AO16"/>
  <c r="S16" s="1"/>
  <c r="AR15"/>
  <c r="V15" s="1"/>
  <c r="AP15"/>
  <c r="T15" s="1"/>
  <c r="AQ14"/>
  <c r="U14" s="1"/>
  <c r="AO14"/>
  <c r="S14" s="1"/>
  <c r="AR13"/>
  <c r="V13" s="1"/>
  <c r="AP13"/>
  <c r="T13" s="1"/>
  <c r="AQ10"/>
  <c r="U10" s="1"/>
  <c r="AQ12"/>
  <c r="U12" s="1"/>
  <c r="AO12"/>
  <c r="S12" s="1"/>
  <c r="AO10"/>
  <c r="S10" s="1"/>
  <c r="AR5"/>
  <c r="V5" s="1"/>
  <c r="AR4"/>
  <c r="V4" s="1"/>
  <c r="AO5"/>
  <c r="S5" s="1"/>
  <c r="AP5"/>
  <c r="T5" s="1"/>
  <c r="AQ5"/>
  <c r="U5" s="1"/>
  <c r="AO4"/>
  <c r="S4" s="1"/>
  <c r="AP4"/>
  <c r="T4" s="1"/>
  <c r="AQ4"/>
  <c r="U4" s="1"/>
  <c r="AO9"/>
  <c r="S9" s="1"/>
  <c r="AP9"/>
  <c r="T9" s="1"/>
  <c r="AQ9"/>
  <c r="U9" s="1"/>
  <c r="AR9"/>
  <c r="V9" s="1"/>
  <c r="AQ3"/>
  <c r="U3" s="1"/>
  <c r="AP3"/>
  <c r="T3" s="1"/>
  <c r="AR3"/>
  <c r="V3" s="1"/>
  <c r="AO3"/>
  <c r="S3" s="1"/>
  <c r="X100" l="1"/>
  <c r="X95"/>
  <c r="AA95"/>
  <c r="AA100"/>
  <c r="Z100"/>
  <c r="Z95"/>
  <c r="Y95"/>
  <c r="Y100"/>
  <c r="U39"/>
  <c r="U95" s="1"/>
  <c r="V39"/>
  <c r="T39"/>
  <c r="S39"/>
  <c r="S95" l="1"/>
  <c r="S100" s="1"/>
  <c r="V95"/>
  <c r="V100" s="1"/>
  <c r="T95"/>
  <c r="T100" s="1"/>
  <c r="U100"/>
</calcChain>
</file>

<file path=xl/sharedStrings.xml><?xml version="1.0" encoding="utf-8"?>
<sst xmlns="http://schemas.openxmlformats.org/spreadsheetml/2006/main" count="847" uniqueCount="132">
  <si>
    <t>ronan</t>
  </si>
  <si>
    <t>fred</t>
  </si>
  <si>
    <t>resultat</t>
  </si>
  <si>
    <t>pronos</t>
  </si>
  <si>
    <t>nico</t>
  </si>
  <si>
    <t>michel</t>
  </si>
  <si>
    <t>MATCHS</t>
  </si>
  <si>
    <t>PRONOSTICS</t>
  </si>
  <si>
    <t>SCORE</t>
  </si>
  <si>
    <t>DATE</t>
  </si>
  <si>
    <t>GROUPE</t>
  </si>
  <si>
    <t>POINTS</t>
  </si>
  <si>
    <t>vrai ou faux</t>
  </si>
  <si>
    <t>pts  (1 ou 0 pts)</t>
  </si>
  <si>
    <t>pts (3 ou 0 pts)</t>
  </si>
  <si>
    <t>JOURNEE</t>
  </si>
  <si>
    <t>GROUPE A</t>
  </si>
  <si>
    <t>J1</t>
  </si>
  <si>
    <t>J2</t>
  </si>
  <si>
    <t>J3</t>
  </si>
  <si>
    <t>GROUPE B</t>
  </si>
  <si>
    <t>GROUPE C</t>
  </si>
  <si>
    <t>GROUPE D</t>
  </si>
  <si>
    <t>GROUPE E</t>
  </si>
  <si>
    <t>GROUPE F</t>
  </si>
  <si>
    <t>RONAN</t>
  </si>
  <si>
    <t>FRED</t>
  </si>
  <si>
    <t>NICO</t>
  </si>
  <si>
    <t>MICHEL</t>
  </si>
  <si>
    <t>POINTS/SCORES</t>
  </si>
  <si>
    <t>TOTAL CUMULES DES PTS/SCORE</t>
  </si>
  <si>
    <t>TOTAL FINAUX</t>
  </si>
  <si>
    <t>PTS</t>
  </si>
  <si>
    <t>J</t>
  </si>
  <si>
    <t>G</t>
  </si>
  <si>
    <t>N</t>
  </si>
  <si>
    <t>P</t>
  </si>
  <si>
    <t>BP</t>
  </si>
  <si>
    <t>BC</t>
  </si>
  <si>
    <t>DIFF</t>
  </si>
  <si>
    <t>HEURES</t>
  </si>
  <si>
    <t>CHOIX DES EQUIPES VAINQUEURS APRES PROLONGATION</t>
  </si>
  <si>
    <t>CLUB VAINQUEUR APRES PROLONG</t>
  </si>
  <si>
    <t>NC</t>
  </si>
  <si>
    <t>CHOIX DES EQUIPES VAINQUEURS APRES PROLONGATION+PTS</t>
  </si>
  <si>
    <t xml:space="preserve">NOMBRE DE TOUT PILES </t>
  </si>
  <si>
    <t>NOMBRE DE BONS SCORES</t>
  </si>
  <si>
    <t>GAINS A DISTRIBUER :</t>
  </si>
  <si>
    <t>CLASSEMENT</t>
  </si>
  <si>
    <t>1-</t>
  </si>
  <si>
    <t>2-</t>
  </si>
  <si>
    <t>3-</t>
  </si>
  <si>
    <t>4-</t>
  </si>
  <si>
    <t>END THE WINNER POUR CETTE LDC 2020/2021 IS:</t>
  </si>
  <si>
    <t xml:space="preserve">PAYS DE GALLES </t>
  </si>
  <si>
    <t>SUISSE</t>
  </si>
  <si>
    <t>TURQUIE</t>
  </si>
  <si>
    <t>DANEMARK</t>
  </si>
  <si>
    <t>FINLANDE</t>
  </si>
  <si>
    <t>RUSSIE</t>
  </si>
  <si>
    <t>ITALIE</t>
  </si>
  <si>
    <t>BELGIQUE</t>
  </si>
  <si>
    <t>UKRAINE</t>
  </si>
  <si>
    <t>PAYS-BAS</t>
  </si>
  <si>
    <t>MACEDOINE DU NORD</t>
  </si>
  <si>
    <t>AUTRICHE</t>
  </si>
  <si>
    <t>ANGLETERRE</t>
  </si>
  <si>
    <t>CROATIE</t>
  </si>
  <si>
    <t>ECOSSE</t>
  </si>
  <si>
    <t>REPUBLIQUE TCHEQUE</t>
  </si>
  <si>
    <t>SUEDE</t>
  </si>
  <si>
    <t>POLOGNE</t>
  </si>
  <si>
    <t>SLOVAQUIE</t>
  </si>
  <si>
    <t>ESPAGNE</t>
  </si>
  <si>
    <t>HONGRIE</t>
  </si>
  <si>
    <t>ALLEMAGNE</t>
  </si>
  <si>
    <t>FRANCE</t>
  </si>
  <si>
    <t>PORTUGAL</t>
  </si>
  <si>
    <t>EURO 2020 - PHASE DE POULES</t>
  </si>
  <si>
    <t xml:space="preserve">EURO 2020 - 1/8 EME DE FINALE </t>
  </si>
  <si>
    <t xml:space="preserve">EURO 2020 - 1/4 DE FINALE </t>
  </si>
  <si>
    <t>EURO 2020 - 1/2 FINALE</t>
  </si>
  <si>
    <t>EURO 2020 - FINALE</t>
  </si>
  <si>
    <t>GR A</t>
  </si>
  <si>
    <t>GR B</t>
  </si>
  <si>
    <t>GR C</t>
  </si>
  <si>
    <t>GR D</t>
  </si>
  <si>
    <t>GR E</t>
  </si>
  <si>
    <t>GE F</t>
  </si>
  <si>
    <t>21H</t>
  </si>
  <si>
    <t>15H</t>
  </si>
  <si>
    <t>PAYS DE GALLES</t>
  </si>
  <si>
    <t>18H</t>
  </si>
  <si>
    <t>SAMEDI 26 JUIN - 18H00</t>
  </si>
  <si>
    <t>SAMEDI 26 JUIN - 21H00</t>
  </si>
  <si>
    <t>DIMANCHE 27 JUIN - 18H00</t>
  </si>
  <si>
    <t>DIMANCHE 27 JUIN - 21H00</t>
  </si>
  <si>
    <t>LUNDI 28 JUIN - 18H00</t>
  </si>
  <si>
    <t>LUNDI 28 JUIN - 21H00</t>
  </si>
  <si>
    <t>MARDI 29 JUIN - 18H00</t>
  </si>
  <si>
    <t>MARDI 29 JUIN - 21H00</t>
  </si>
  <si>
    <t>VENDREDI 2 JUILLET - 18H00</t>
  </si>
  <si>
    <t>VENDREDI 2 JUILLET - 21H00</t>
  </si>
  <si>
    <t>SAMEDI 3 JUILLET - 18H00</t>
  </si>
  <si>
    <t>SAMEDI 3 JUILLET - 21H00</t>
  </si>
  <si>
    <t>MARDI 6 JUILLET - 21H00</t>
  </si>
  <si>
    <t>MERCREDI 7 JUILLET - 21H00</t>
  </si>
  <si>
    <t>DIMANCHE 11 JUILLET - 21H00</t>
  </si>
  <si>
    <t>italie</t>
  </si>
  <si>
    <t>dimanche 27 juin -21h</t>
  </si>
  <si>
    <t>samedi 26 juin - 21h</t>
  </si>
  <si>
    <t>lundi 28 juin - 21h</t>
  </si>
  <si>
    <t>mardi 29 juin - 21h</t>
  </si>
  <si>
    <t>dimanche 27 juin - 18h</t>
  </si>
  <si>
    <t>samedi 26 juin - 18h</t>
  </si>
  <si>
    <t>mardi 29 juin - 18h</t>
  </si>
  <si>
    <t>90'</t>
  </si>
  <si>
    <t>120'</t>
  </si>
  <si>
    <t>TAB</t>
  </si>
  <si>
    <t>FINALE</t>
  </si>
  <si>
    <t>TOTAL DES PTS : FINALE</t>
  </si>
  <si>
    <t>TOTAL DES PTS :  1/2 FINALE</t>
  </si>
  <si>
    <t>TOTAL DES PTS : 1/4 DE FINALE</t>
  </si>
  <si>
    <t>TOTAL DES PTS : 1/8 DE FINALE</t>
  </si>
  <si>
    <t>1/8 DE FINALE</t>
  </si>
  <si>
    <t>1/4 DE FINALE</t>
  </si>
  <si>
    <t>1/2  FINALE</t>
  </si>
  <si>
    <t>FINISH</t>
  </si>
  <si>
    <t>1/8 de finale</t>
  </si>
  <si>
    <t>1/4 de finale</t>
  </si>
  <si>
    <t>1/2 finale</t>
  </si>
  <si>
    <t>finale</t>
  </si>
</sst>
</file>

<file path=xl/styles.xml><?xml version="1.0" encoding="utf-8"?>
<styleSheet xmlns="http://schemas.openxmlformats.org/spreadsheetml/2006/main">
  <numFmts count="1">
    <numFmt numFmtId="164" formatCode="dd/mm/yy;@"/>
  </numFmts>
  <fonts count="49">
    <font>
      <sz val="11"/>
      <color theme="1"/>
      <name val="Calibri"/>
      <family val="2"/>
      <scheme val="minor"/>
    </font>
    <font>
      <b/>
      <sz val="14"/>
      <color rgb="FFFF0000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4"/>
      <color rgb="FFC00000"/>
      <name val="Cambria"/>
      <family val="1"/>
      <scheme val="major"/>
    </font>
    <font>
      <b/>
      <sz val="16"/>
      <color rgb="FFFF0000"/>
      <name val="Cambria"/>
      <family val="1"/>
      <scheme val="major"/>
    </font>
    <font>
      <b/>
      <i/>
      <u/>
      <sz val="14"/>
      <color rgb="FFFF0000"/>
      <name val="Cambria"/>
      <family val="1"/>
      <scheme val="maj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mbria"/>
      <family val="1"/>
      <scheme val="major"/>
    </font>
    <font>
      <b/>
      <sz val="12"/>
      <color rgb="FFFF0000"/>
      <name val="Cambria"/>
      <family val="1"/>
      <scheme val="major"/>
    </font>
    <font>
      <u/>
      <sz val="16"/>
      <color rgb="FF002060"/>
      <name val="Cambria"/>
      <family val="1"/>
      <scheme val="major"/>
    </font>
    <font>
      <u/>
      <sz val="11"/>
      <color rgb="FF002060"/>
      <name val="Cambria"/>
      <family val="1"/>
      <scheme val="major"/>
    </font>
    <font>
      <b/>
      <sz val="11"/>
      <color rgb="FFC00000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b/>
      <sz val="14"/>
      <color rgb="FF0070C0"/>
      <name val="Cambria"/>
      <family val="1"/>
      <scheme val="major"/>
    </font>
    <font>
      <b/>
      <sz val="14"/>
      <color indexed="10"/>
      <name val="Cambria"/>
      <family val="1"/>
      <scheme val="major"/>
    </font>
    <font>
      <u/>
      <sz val="14"/>
      <color rgb="FF002060"/>
      <name val="Cambria"/>
      <family val="1"/>
      <scheme val="major"/>
    </font>
    <font>
      <sz val="14"/>
      <color theme="1"/>
      <name val="Cambria"/>
      <family val="1"/>
      <scheme val="major"/>
    </font>
    <font>
      <b/>
      <sz val="12"/>
      <color indexed="8"/>
      <name val="Cambria"/>
      <family val="1"/>
      <scheme val="major"/>
    </font>
    <font>
      <b/>
      <sz val="11"/>
      <color theme="1"/>
      <name val="Cambria"/>
      <family val="1"/>
      <scheme val="major"/>
    </font>
    <font>
      <u/>
      <sz val="10"/>
      <color rgb="FF002060"/>
      <name val="Cambria"/>
      <family val="1"/>
      <scheme val="major"/>
    </font>
    <font>
      <b/>
      <sz val="11"/>
      <color rgb="FF002060"/>
      <name val="Cambria"/>
      <family val="1"/>
      <scheme val="major"/>
    </font>
    <font>
      <sz val="11"/>
      <color rgb="FFFF0000"/>
      <name val="Cambria"/>
      <family val="1"/>
      <scheme val="major"/>
    </font>
    <font>
      <sz val="12"/>
      <color rgb="FFFF0000"/>
      <name val="Cambria"/>
      <family val="1"/>
      <scheme val="major"/>
    </font>
    <font>
      <b/>
      <sz val="12"/>
      <color rgb="FFC00000"/>
      <name val="Cambria"/>
      <family val="1"/>
      <scheme val="major"/>
    </font>
    <font>
      <b/>
      <sz val="12"/>
      <color indexed="8"/>
      <name val="Cambria"/>
      <family val="1"/>
    </font>
    <font>
      <b/>
      <sz val="11"/>
      <color rgb="FFFF0000"/>
      <name val="Cambria"/>
      <family val="1"/>
      <scheme val="major"/>
    </font>
    <font>
      <b/>
      <sz val="11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i/>
      <u/>
      <sz val="20"/>
      <color rgb="FFFF0000"/>
      <name val="Cambria"/>
      <family val="1"/>
      <scheme val="major"/>
    </font>
    <font>
      <b/>
      <sz val="24"/>
      <color rgb="FF000099"/>
      <name val="Cambria"/>
      <family val="1"/>
      <scheme val="major"/>
    </font>
    <font>
      <b/>
      <i/>
      <sz val="14"/>
      <color rgb="FFFF0000"/>
      <name val="Cambria"/>
      <family val="1"/>
      <scheme val="major"/>
    </font>
    <font>
      <sz val="11"/>
      <color indexed="8"/>
      <name val="Calibri"/>
      <family val="2"/>
      <charset val="1"/>
    </font>
    <font>
      <b/>
      <sz val="12"/>
      <name val="Cambria"/>
      <family val="1"/>
      <scheme val="major"/>
    </font>
    <font>
      <b/>
      <sz val="12"/>
      <color indexed="10"/>
      <name val="Cambria"/>
      <family val="1"/>
      <scheme val="major"/>
    </font>
    <font>
      <u/>
      <sz val="12"/>
      <color rgb="FF002060"/>
      <name val="Cambria"/>
      <family val="1"/>
      <scheme val="major"/>
    </font>
    <font>
      <sz val="9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rgb="FFFF0000"/>
      <name val="Cambria"/>
      <family val="1"/>
      <scheme val="major"/>
    </font>
    <font>
      <b/>
      <sz val="8"/>
      <color indexed="10"/>
      <name val="Cambria"/>
      <family val="1"/>
      <scheme val="major"/>
    </font>
    <font>
      <sz val="8"/>
      <color theme="1"/>
      <name val="Calibri"/>
      <family val="2"/>
      <scheme val="minor"/>
    </font>
    <font>
      <b/>
      <sz val="7"/>
      <color rgb="FFFF0000"/>
      <name val="Cambria"/>
      <family val="1"/>
      <scheme val="major"/>
    </font>
    <font>
      <b/>
      <sz val="7"/>
      <color indexed="10"/>
      <name val="Cambria"/>
      <family val="1"/>
      <scheme val="major"/>
    </font>
    <font>
      <sz val="7"/>
      <color theme="1"/>
      <name val="Calibri"/>
      <family val="2"/>
      <scheme val="minor"/>
    </font>
    <font>
      <b/>
      <i/>
      <u/>
      <sz val="16"/>
      <color rgb="FFFF0000"/>
      <name val="Cambria"/>
      <family val="1"/>
      <scheme val="major"/>
    </font>
    <font>
      <b/>
      <u/>
      <sz val="16"/>
      <color rgb="FFFF0000"/>
      <name val="Cambria"/>
      <family val="1"/>
      <scheme val="major"/>
    </font>
    <font>
      <b/>
      <i/>
      <u/>
      <sz val="22"/>
      <color rgb="FFFF0000"/>
      <name val="Cambria"/>
      <family val="1"/>
      <scheme val="major"/>
    </font>
  </fonts>
  <fills count="2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8CF787"/>
        <bgColor indexed="64"/>
      </patternFill>
    </fill>
    <fill>
      <patternFill patternType="solid">
        <fgColor rgb="FF91C8ED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19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ck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ck">
        <color indexed="64"/>
      </right>
      <top style="dashed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FF0000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rgb="FFC00000"/>
      </top>
      <bottom/>
      <diagonal/>
    </border>
    <border>
      <left style="thin">
        <color indexed="64"/>
      </left>
      <right style="thick">
        <color indexed="64"/>
      </right>
      <top style="thick">
        <color rgb="FFC00000"/>
      </top>
      <bottom/>
      <diagonal/>
    </border>
    <border>
      <left style="thick">
        <color indexed="64"/>
      </left>
      <right style="thick">
        <color indexed="64"/>
      </right>
      <top style="thick">
        <color rgb="FFC00000"/>
      </top>
      <bottom/>
      <diagonal/>
    </border>
    <border>
      <left style="thick">
        <color indexed="64"/>
      </left>
      <right style="thick">
        <color indexed="64"/>
      </right>
      <top style="thick">
        <color rgb="FFC00000"/>
      </top>
      <bottom style="dashed">
        <color indexed="64"/>
      </bottom>
      <diagonal/>
    </border>
    <border>
      <left/>
      <right style="thin">
        <color indexed="64"/>
      </right>
      <top style="thick">
        <color rgb="FFC00000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rgb="FFC0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ck">
        <color rgb="FFC00000"/>
      </top>
      <bottom style="thin">
        <color indexed="64"/>
      </bottom>
      <diagonal/>
    </border>
    <border>
      <left/>
      <right/>
      <top style="thick">
        <color rgb="FFC00000"/>
      </top>
      <bottom/>
      <diagonal/>
    </border>
    <border>
      <left style="thick">
        <color indexed="64"/>
      </left>
      <right style="thin">
        <color indexed="64"/>
      </right>
      <top style="thick">
        <color rgb="FFC00000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rgb="FFC00000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rgb="FFC00000"/>
      </bottom>
      <diagonal/>
    </border>
    <border>
      <left style="thin">
        <color indexed="64"/>
      </left>
      <right style="thick">
        <color indexed="64"/>
      </right>
      <top/>
      <bottom style="thick">
        <color rgb="FFC00000"/>
      </bottom>
      <diagonal/>
    </border>
    <border>
      <left style="thick">
        <color indexed="64"/>
      </left>
      <right style="thick">
        <color indexed="64"/>
      </right>
      <top/>
      <bottom style="thick">
        <color rgb="FFC00000"/>
      </bottom>
      <diagonal/>
    </border>
    <border>
      <left style="thick">
        <color indexed="64"/>
      </left>
      <right style="thick">
        <color indexed="64"/>
      </right>
      <top style="dashed">
        <color indexed="64"/>
      </top>
      <bottom style="thick">
        <color rgb="FFC00000"/>
      </bottom>
      <diagonal/>
    </border>
    <border>
      <left/>
      <right style="thin">
        <color indexed="64"/>
      </right>
      <top style="thin">
        <color indexed="64"/>
      </top>
      <bottom style="thick">
        <color rgb="FFC00000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rgb="FFC0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ck">
        <color rgb="FFC00000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ck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ck">
        <color indexed="64"/>
      </right>
      <top style="dashed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ck">
        <color indexed="64"/>
      </left>
      <right/>
      <top style="dashed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ck">
        <color indexed="60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rgb="FFFF0000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rgb="FFFF0000"/>
      </right>
      <top style="thick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thick">
        <color indexed="64"/>
      </right>
      <top style="medium">
        <color indexed="64"/>
      </top>
      <bottom style="dashed">
        <color indexed="64"/>
      </bottom>
      <diagonal/>
    </border>
    <border>
      <left style="thick">
        <color indexed="64"/>
      </left>
      <right style="dashed">
        <color indexed="64"/>
      </right>
      <top style="dashed">
        <color indexed="64"/>
      </top>
      <bottom style="thick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ck">
        <color indexed="64"/>
      </bottom>
      <diagonal/>
    </border>
    <border>
      <left style="dashed">
        <color indexed="64"/>
      </left>
      <right style="thick">
        <color indexed="64"/>
      </right>
      <top style="dashed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dashed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indexed="64"/>
      </left>
      <right style="thick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thick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medium">
        <color rgb="FFFF0000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dashed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rgb="FFC00000"/>
      </top>
      <bottom style="thin">
        <color indexed="64"/>
      </bottom>
      <diagonal/>
    </border>
    <border>
      <left style="thick">
        <color rgb="FF000099"/>
      </left>
      <right/>
      <top style="thick">
        <color rgb="FF000099"/>
      </top>
      <bottom style="medium">
        <color indexed="64"/>
      </bottom>
      <diagonal/>
    </border>
    <border>
      <left/>
      <right/>
      <top style="thick">
        <color rgb="FF000099"/>
      </top>
      <bottom style="medium">
        <color indexed="64"/>
      </bottom>
      <diagonal/>
    </border>
    <border>
      <left/>
      <right style="thick">
        <color rgb="FF000099"/>
      </right>
      <top style="thick">
        <color rgb="FF000099"/>
      </top>
      <bottom style="medium">
        <color indexed="64"/>
      </bottom>
      <diagonal/>
    </border>
    <border>
      <left style="thick">
        <color rgb="FF000099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rgb="FF000099"/>
      </right>
      <top style="medium">
        <color indexed="64"/>
      </top>
      <bottom style="medium">
        <color indexed="64"/>
      </bottom>
      <diagonal/>
    </border>
    <border>
      <left style="thick">
        <color rgb="FF000099"/>
      </left>
      <right style="thin">
        <color indexed="64"/>
      </right>
      <top style="thick">
        <color indexed="64"/>
      </top>
      <bottom style="thick">
        <color rgb="FF000099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rgb="FF000099"/>
      </bottom>
      <diagonal/>
    </border>
    <border>
      <left style="thick">
        <color indexed="64"/>
      </left>
      <right style="thick">
        <color rgb="FF000099"/>
      </right>
      <top style="thick">
        <color indexed="64"/>
      </top>
      <bottom style="thick">
        <color rgb="FF000099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C00000"/>
      </top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</borders>
  <cellStyleXfs count="2">
    <xf numFmtId="0" fontId="0" fillId="0" borderId="0"/>
    <xf numFmtId="0" fontId="33" fillId="0" borderId="0"/>
  </cellStyleXfs>
  <cellXfs count="495">
    <xf numFmtId="0" fontId="0" fillId="0" borderId="0" xfId="0"/>
    <xf numFmtId="0" fontId="3" fillId="6" borderId="8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3" fillId="9" borderId="63" xfId="0" applyFont="1" applyFill="1" applyBorder="1" applyAlignment="1">
      <alignment horizontal="center" vertical="center"/>
    </xf>
    <xf numFmtId="0" fontId="3" fillId="6" borderId="66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8" borderId="16" xfId="0" applyFont="1" applyFill="1" applyBorder="1" applyAlignment="1">
      <alignment horizontal="center" vertical="center"/>
    </xf>
    <xf numFmtId="0" fontId="3" fillId="6" borderId="87" xfId="0" applyFont="1" applyFill="1" applyBorder="1" applyAlignment="1">
      <alignment horizontal="center" vertical="center"/>
    </xf>
    <xf numFmtId="0" fontId="3" fillId="9" borderId="88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" fontId="2" fillId="0" borderId="28" xfId="0" applyNumberFormat="1" applyFont="1" applyBorder="1" applyAlignment="1">
      <alignment horizontal="center" vertical="center"/>
    </xf>
    <xf numFmtId="1" fontId="2" fillId="0" borderId="29" xfId="0" applyNumberFormat="1" applyFont="1" applyBorder="1" applyAlignment="1">
      <alignment horizontal="center" vertical="center"/>
    </xf>
    <xf numFmtId="1" fontId="2" fillId="0" borderId="30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1" fontId="2" fillId="0" borderId="31" xfId="0" applyNumberFormat="1" applyFont="1" applyBorder="1" applyAlignment="1">
      <alignment horizontal="center" vertical="center"/>
    </xf>
    <xf numFmtId="1" fontId="2" fillId="0" borderId="19" xfId="0" applyNumberFormat="1" applyFont="1" applyBorder="1" applyAlignment="1">
      <alignment horizontal="center" vertical="center"/>
    </xf>
    <xf numFmtId="1" fontId="2" fillId="0" borderId="32" xfId="0" applyNumberFormat="1" applyFont="1" applyBorder="1" applyAlignment="1">
      <alignment horizontal="center" vertical="center"/>
    </xf>
    <xf numFmtId="1" fontId="2" fillId="0" borderId="33" xfId="0" applyNumberFormat="1" applyFont="1" applyBorder="1" applyAlignment="1">
      <alignment horizontal="center" vertical="center"/>
    </xf>
    <xf numFmtId="1" fontId="2" fillId="0" borderId="34" xfId="0" applyNumberFormat="1" applyFont="1" applyBorder="1" applyAlignment="1">
      <alignment horizontal="center" vertical="center"/>
    </xf>
    <xf numFmtId="0" fontId="8" fillId="0" borderId="74" xfId="0" applyFont="1" applyBorder="1" applyAlignment="1">
      <alignment horizontal="center" vertical="center"/>
    </xf>
    <xf numFmtId="0" fontId="8" fillId="0" borderId="76" xfId="0" applyFont="1" applyBorder="1" applyAlignment="1">
      <alignment horizontal="center" vertical="center"/>
    </xf>
    <xf numFmtId="0" fontId="2" fillId="4" borderId="77" xfId="0" applyFont="1" applyFill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1" fontId="2" fillId="0" borderId="79" xfId="0" applyNumberFormat="1" applyFont="1" applyBorder="1" applyAlignment="1">
      <alignment horizontal="center" vertical="center"/>
    </xf>
    <xf numFmtId="0" fontId="8" fillId="0" borderId="84" xfId="0" applyFont="1" applyBorder="1" applyAlignment="1">
      <alignment horizontal="center" vertical="center"/>
    </xf>
    <xf numFmtId="0" fontId="8" fillId="0" borderId="86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10" borderId="8" xfId="0" applyFont="1" applyFill="1" applyBorder="1" applyAlignment="1">
      <alignment horizontal="center" vertical="center"/>
    </xf>
    <xf numFmtId="164" fontId="14" fillId="10" borderId="8" xfId="0" applyNumberFormat="1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7" fillId="3" borderId="40" xfId="0" applyFont="1" applyFill="1" applyBorder="1" applyAlignment="1">
      <alignment vertical="center"/>
    </xf>
    <xf numFmtId="0" fontId="17" fillId="3" borderId="2" xfId="0" applyFont="1" applyFill="1" applyBorder="1" applyAlignment="1">
      <alignment vertical="center"/>
    </xf>
    <xf numFmtId="0" fontId="3" fillId="4" borderId="0" xfId="0" applyFont="1" applyFill="1" applyBorder="1" applyAlignment="1">
      <alignment horizontal="center" vertical="center"/>
    </xf>
    <xf numFmtId="0" fontId="18" fillId="5" borderId="8" xfId="0" applyFont="1" applyFill="1" applyBorder="1" applyAlignment="1">
      <alignment horizontal="center" vertical="center"/>
    </xf>
    <xf numFmtId="0" fontId="11" fillId="4" borderId="17" xfId="0" applyFont="1" applyFill="1" applyBorder="1" applyAlignment="1">
      <alignment vertical="center"/>
    </xf>
    <xf numFmtId="0" fontId="18" fillId="0" borderId="0" xfId="0" applyFont="1" applyAlignment="1">
      <alignment horizontal="center" vertical="center"/>
    </xf>
    <xf numFmtId="164" fontId="2" fillId="0" borderId="61" xfId="0" applyNumberFormat="1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64" fontId="2" fillId="0" borderId="73" xfId="0" applyNumberFormat="1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" fontId="9" fillId="2" borderId="35" xfId="0" applyNumberFormat="1" applyFont="1" applyFill="1" applyBorder="1" applyAlignment="1">
      <alignment horizontal="center" vertical="center"/>
    </xf>
    <xf numFmtId="0" fontId="9" fillId="2" borderId="36" xfId="0" applyFont="1" applyFill="1" applyBorder="1" applyAlignment="1">
      <alignment horizontal="center" vertical="center"/>
    </xf>
    <xf numFmtId="0" fontId="9" fillId="2" borderId="37" xfId="0" applyFont="1" applyFill="1" applyBorder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8" fillId="0" borderId="118" xfId="0" applyFont="1" applyBorder="1" applyAlignment="1">
      <alignment horizontal="center" vertical="center"/>
    </xf>
    <xf numFmtId="0" fontId="19" fillId="0" borderId="118" xfId="0" applyFont="1" applyBorder="1" applyAlignment="1">
      <alignment horizontal="center" vertical="center"/>
    </xf>
    <xf numFmtId="0" fontId="19" fillId="0" borderId="56" xfId="0" applyFont="1" applyBorder="1" applyAlignment="1">
      <alignment horizontal="center" vertical="center"/>
    </xf>
    <xf numFmtId="1" fontId="2" fillId="0" borderId="60" xfId="0" applyNumberFormat="1" applyFont="1" applyBorder="1" applyAlignment="1">
      <alignment horizontal="center" vertical="center"/>
    </xf>
    <xf numFmtId="0" fontId="8" fillId="11" borderId="54" xfId="0" applyFont="1" applyFill="1" applyBorder="1" applyAlignment="1">
      <alignment horizontal="center" vertical="center"/>
    </xf>
    <xf numFmtId="0" fontId="8" fillId="11" borderId="55" xfId="0" applyFont="1" applyFill="1" applyBorder="1" applyAlignment="1">
      <alignment horizontal="center" vertical="center"/>
    </xf>
    <xf numFmtId="1" fontId="2" fillId="0" borderId="94" xfId="0" applyNumberFormat="1" applyFont="1" applyBorder="1" applyAlignment="1">
      <alignment horizontal="center" vertical="center"/>
    </xf>
    <xf numFmtId="1" fontId="2" fillId="0" borderId="96" xfId="0" applyNumberFormat="1" applyFont="1" applyBorder="1" applyAlignment="1">
      <alignment horizontal="center" vertical="center"/>
    </xf>
    <xf numFmtId="1" fontId="2" fillId="0" borderId="100" xfId="0" applyNumberFormat="1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1" fontId="9" fillId="2" borderId="64" xfId="0" applyNumberFormat="1" applyFont="1" applyFill="1" applyBorder="1" applyAlignment="1">
      <alignment horizontal="center" vertical="center"/>
    </xf>
    <xf numFmtId="0" fontId="22" fillId="2" borderId="64" xfId="0" applyFont="1" applyFill="1" applyBorder="1" applyAlignment="1">
      <alignment horizontal="center" vertical="center"/>
    </xf>
    <xf numFmtId="0" fontId="2" fillId="4" borderId="57" xfId="0" applyFont="1" applyFill="1" applyBorder="1" applyAlignment="1">
      <alignment horizontal="center" vertical="center"/>
    </xf>
    <xf numFmtId="164" fontId="2" fillId="4" borderId="0" xfId="0" applyNumberFormat="1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19" fillId="4" borderId="0" xfId="0" applyFont="1" applyFill="1" applyBorder="1" applyAlignment="1">
      <alignment horizontal="center" vertical="center"/>
    </xf>
    <xf numFmtId="1" fontId="9" fillId="4" borderId="0" xfId="0" applyNumberFormat="1" applyFont="1" applyFill="1" applyBorder="1" applyAlignment="1">
      <alignment horizontal="center" vertical="center"/>
    </xf>
    <xf numFmtId="0" fontId="22" fillId="4" borderId="0" xfId="0" applyFont="1" applyFill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8" fillId="0" borderId="128" xfId="0" applyFont="1" applyBorder="1" applyAlignment="1">
      <alignment horizontal="center" vertical="center"/>
    </xf>
    <xf numFmtId="0" fontId="8" fillId="0" borderId="134" xfId="0" applyFont="1" applyBorder="1" applyAlignment="1">
      <alignment horizontal="center" vertical="center"/>
    </xf>
    <xf numFmtId="0" fontId="19" fillId="0" borderId="128" xfId="0" applyFont="1" applyBorder="1" applyAlignment="1">
      <alignment horizontal="center" vertical="center"/>
    </xf>
    <xf numFmtId="0" fontId="19" fillId="0" borderId="111" xfId="0" applyFont="1" applyBorder="1" applyAlignment="1">
      <alignment horizontal="center" vertical="center"/>
    </xf>
    <xf numFmtId="1" fontId="2" fillId="0" borderId="98" xfId="0" applyNumberFormat="1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1" fontId="2" fillId="0" borderId="99" xfId="0" applyNumberFormat="1" applyFont="1" applyBorder="1" applyAlignment="1">
      <alignment horizontal="center" vertical="center"/>
    </xf>
    <xf numFmtId="0" fontId="8" fillId="2" borderId="104" xfId="0" applyFont="1" applyFill="1" applyBorder="1" applyAlignment="1">
      <alignment horizontal="center" vertical="center"/>
    </xf>
    <xf numFmtId="0" fontId="8" fillId="2" borderId="135" xfId="0" applyFont="1" applyFill="1" applyBorder="1" applyAlignment="1">
      <alignment horizontal="center" vertical="center"/>
    </xf>
    <xf numFmtId="1" fontId="2" fillId="0" borderId="95" xfId="0" applyNumberFormat="1" applyFont="1" applyBorder="1" applyAlignment="1">
      <alignment horizontal="center" vertical="center"/>
    </xf>
    <xf numFmtId="1" fontId="2" fillId="0" borderId="97" xfId="0" applyNumberFormat="1" applyFont="1" applyBorder="1" applyAlignment="1">
      <alignment horizontal="center" vertical="center"/>
    </xf>
    <xf numFmtId="1" fontId="2" fillId="0" borderId="42" xfId="0" applyNumberFormat="1" applyFont="1" applyBorder="1" applyAlignment="1">
      <alignment horizontal="center" vertical="center"/>
    </xf>
    <xf numFmtId="0" fontId="8" fillId="2" borderId="55" xfId="0" applyFont="1" applyFill="1" applyBorder="1" applyAlignment="1">
      <alignment horizontal="center" vertical="center"/>
    </xf>
    <xf numFmtId="1" fontId="2" fillId="0" borderId="102" xfId="0" applyNumberFormat="1" applyFont="1" applyBorder="1" applyAlignment="1">
      <alignment horizontal="center" vertical="center"/>
    </xf>
    <xf numFmtId="1" fontId="2" fillId="0" borderId="101" xfId="0" applyNumberFormat="1" applyFont="1" applyBorder="1" applyAlignment="1">
      <alignment horizontal="center" vertical="center"/>
    </xf>
    <xf numFmtId="1" fontId="2" fillId="0" borderId="89" xfId="0" applyNumberFormat="1" applyFont="1" applyBorder="1" applyAlignment="1">
      <alignment horizontal="center" vertical="center"/>
    </xf>
    <xf numFmtId="1" fontId="2" fillId="0" borderId="103" xfId="0" applyNumberFormat="1" applyFont="1" applyBorder="1" applyAlignment="1">
      <alignment horizontal="center" vertical="center"/>
    </xf>
    <xf numFmtId="1" fontId="2" fillId="0" borderId="90" xfId="0" applyNumberFormat="1" applyFont="1" applyBorder="1" applyAlignment="1">
      <alignment horizontal="center" vertical="center"/>
    </xf>
    <xf numFmtId="1" fontId="2" fillId="0" borderId="142" xfId="0" applyNumberFormat="1" applyFont="1" applyBorder="1" applyAlignment="1">
      <alignment horizontal="center" vertical="center"/>
    </xf>
    <xf numFmtId="1" fontId="2" fillId="0" borderId="143" xfId="0" applyNumberFormat="1" applyFont="1" applyBorder="1" applyAlignment="1">
      <alignment horizontal="center" vertical="center"/>
    </xf>
    <xf numFmtId="1" fontId="2" fillId="0" borderId="144" xfId="0" applyNumberFormat="1" applyFont="1" applyBorder="1" applyAlignment="1">
      <alignment horizontal="center" vertical="center"/>
    </xf>
    <xf numFmtId="1" fontId="2" fillId="0" borderId="145" xfId="0" applyNumberFormat="1" applyFont="1" applyBorder="1" applyAlignment="1">
      <alignment horizontal="center" vertical="center"/>
    </xf>
    <xf numFmtId="1" fontId="2" fillId="0" borderId="146" xfId="0" applyNumberFormat="1" applyFont="1" applyBorder="1" applyAlignment="1">
      <alignment horizontal="center" vertical="center"/>
    </xf>
    <xf numFmtId="1" fontId="2" fillId="0" borderId="147" xfId="0" applyNumberFormat="1" applyFont="1" applyBorder="1" applyAlignment="1">
      <alignment horizontal="center" vertical="center"/>
    </xf>
    <xf numFmtId="0" fontId="3" fillId="9" borderId="16" xfId="0" applyFont="1" applyFill="1" applyBorder="1" applyAlignment="1">
      <alignment horizontal="center" vertical="center"/>
    </xf>
    <xf numFmtId="0" fontId="26" fillId="0" borderId="128" xfId="0" applyFont="1" applyBorder="1" applyAlignment="1">
      <alignment horizontal="center" vertical="center"/>
    </xf>
    <xf numFmtId="0" fontId="26" fillId="0" borderId="111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1" fontId="2" fillId="0" borderId="148" xfId="0" applyNumberFormat="1" applyFont="1" applyBorder="1" applyAlignment="1">
      <alignment horizontal="center" vertical="center"/>
    </xf>
    <xf numFmtId="1" fontId="2" fillId="4" borderId="94" xfId="0" applyNumberFormat="1" applyFont="1" applyFill="1" applyBorder="1" applyAlignment="1">
      <alignment horizontal="center" vertical="center"/>
    </xf>
    <xf numFmtId="1" fontId="2" fillId="4" borderId="96" xfId="0" applyNumberFormat="1" applyFont="1" applyFill="1" applyBorder="1" applyAlignment="1">
      <alignment horizontal="center" vertical="center"/>
    </xf>
    <xf numFmtId="1" fontId="2" fillId="4" borderId="19" xfId="0" applyNumberFormat="1" applyFont="1" applyFill="1" applyBorder="1" applyAlignment="1">
      <alignment horizontal="center" vertical="center"/>
    </xf>
    <xf numFmtId="1" fontId="2" fillId="4" borderId="32" xfId="0" applyNumberFormat="1" applyFont="1" applyFill="1" applyBorder="1" applyAlignment="1">
      <alignment horizontal="center" vertical="center"/>
    </xf>
    <xf numFmtId="0" fontId="8" fillId="0" borderId="117" xfId="0" applyFont="1" applyBorder="1" applyAlignment="1">
      <alignment horizontal="center" vertical="center"/>
    </xf>
    <xf numFmtId="0" fontId="8" fillId="11" borderId="91" xfId="0" applyFont="1" applyFill="1" applyBorder="1" applyAlignment="1">
      <alignment horizontal="center" vertical="center"/>
    </xf>
    <xf numFmtId="0" fontId="9" fillId="0" borderId="110" xfId="0" applyFont="1" applyBorder="1" applyAlignment="1">
      <alignment horizontal="center" vertical="center"/>
    </xf>
    <xf numFmtId="0" fontId="9" fillId="0" borderId="111" xfId="0" applyFont="1" applyBorder="1" applyAlignment="1">
      <alignment horizontal="center" vertical="center"/>
    </xf>
    <xf numFmtId="0" fontId="9" fillId="11" borderId="5" xfId="0" applyFont="1" applyFill="1" applyBorder="1" applyAlignment="1">
      <alignment horizontal="center" vertical="center"/>
    </xf>
    <xf numFmtId="0" fontId="9" fillId="11" borderId="4" xfId="0" applyFont="1" applyFill="1" applyBorder="1" applyAlignment="1">
      <alignment horizontal="center" vertical="center"/>
    </xf>
    <xf numFmtId="0" fontId="8" fillId="0" borderId="110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2" borderId="112" xfId="0" applyFont="1" applyFill="1" applyBorder="1" applyAlignment="1">
      <alignment horizontal="center" vertical="center"/>
    </xf>
    <xf numFmtId="0" fontId="26" fillId="19" borderId="3" xfId="0" applyFont="1" applyFill="1" applyBorder="1" applyAlignment="1">
      <alignment horizontal="center" vertical="center"/>
    </xf>
    <xf numFmtId="0" fontId="26" fillId="19" borderId="4" xfId="0" applyFont="1" applyFill="1" applyBorder="1" applyAlignment="1">
      <alignment horizontal="center" vertical="center"/>
    </xf>
    <xf numFmtId="0" fontId="26" fillId="19" borderId="104" xfId="0" applyFont="1" applyFill="1" applyBorder="1" applyAlignment="1">
      <alignment horizontal="center" vertical="center"/>
    </xf>
    <xf numFmtId="0" fontId="26" fillId="19" borderId="93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0" fillId="11" borderId="59" xfId="0" applyFill="1" applyBorder="1"/>
    <xf numFmtId="0" fontId="7" fillId="11" borderId="1" xfId="0" applyFont="1" applyFill="1" applyBorder="1"/>
    <xf numFmtId="0" fontId="20" fillId="0" borderId="59" xfId="0" applyFont="1" applyBorder="1"/>
    <xf numFmtId="0" fontId="6" fillId="0" borderId="1" xfId="0" applyFont="1" applyBorder="1"/>
    <xf numFmtId="1" fontId="2" fillId="4" borderId="60" xfId="0" applyNumberFormat="1" applyFont="1" applyFill="1" applyBorder="1" applyAlignment="1">
      <alignment horizontal="center" vertical="center"/>
    </xf>
    <xf numFmtId="1" fontId="2" fillId="0" borderId="149" xfId="0" applyNumberFormat="1" applyFont="1" applyBorder="1" applyAlignment="1">
      <alignment horizontal="center" vertical="center"/>
    </xf>
    <xf numFmtId="1" fontId="2" fillId="0" borderId="73" xfId="0" applyNumberFormat="1" applyFont="1" applyBorder="1" applyAlignment="1">
      <alignment horizontal="center" vertical="center"/>
    </xf>
    <xf numFmtId="1" fontId="2" fillId="4" borderId="61" xfId="0" applyNumberFormat="1" applyFont="1" applyFill="1" applyBorder="1" applyAlignment="1">
      <alignment horizontal="center" vertical="center"/>
    </xf>
    <xf numFmtId="0" fontId="19" fillId="11" borderId="54" xfId="0" applyFont="1" applyFill="1" applyBorder="1" applyAlignment="1">
      <alignment horizontal="center" vertical="center"/>
    </xf>
    <xf numFmtId="0" fontId="19" fillId="11" borderId="115" xfId="0" applyFont="1" applyFill="1" applyBorder="1" applyAlignment="1">
      <alignment horizontal="center" vertical="center"/>
    </xf>
    <xf numFmtId="1" fontId="2" fillId="0" borderId="151" xfId="0" applyNumberFormat="1" applyFont="1" applyBorder="1" applyAlignment="1">
      <alignment horizontal="center" vertical="center"/>
    </xf>
    <xf numFmtId="1" fontId="2" fillId="0" borderId="152" xfId="0" applyNumberFormat="1" applyFont="1" applyBorder="1" applyAlignment="1">
      <alignment horizontal="center" vertical="center"/>
    </xf>
    <xf numFmtId="0" fontId="19" fillId="11" borderId="104" xfId="0" applyFont="1" applyFill="1" applyBorder="1" applyAlignment="1">
      <alignment horizontal="center" vertical="center"/>
    </xf>
    <xf numFmtId="0" fontId="19" fillId="11" borderId="93" xfId="0" applyFont="1" applyFill="1" applyBorder="1" applyAlignment="1">
      <alignment horizontal="center" vertical="center"/>
    </xf>
    <xf numFmtId="0" fontId="19" fillId="11" borderId="3" xfId="0" applyFont="1" applyFill="1" applyBorder="1" applyAlignment="1">
      <alignment horizontal="center" vertical="center"/>
    </xf>
    <xf numFmtId="0" fontId="19" fillId="11" borderId="11" xfId="0" applyFont="1" applyFill="1" applyBorder="1" applyAlignment="1">
      <alignment horizontal="center" vertical="center"/>
    </xf>
    <xf numFmtId="0" fontId="8" fillId="11" borderId="153" xfId="0" applyFont="1" applyFill="1" applyBorder="1" applyAlignment="1">
      <alignment horizontal="center" vertical="center"/>
    </xf>
    <xf numFmtId="0" fontId="8" fillId="11" borderId="135" xfId="0" applyFont="1" applyFill="1" applyBorder="1" applyAlignment="1">
      <alignment horizontal="center" vertical="center"/>
    </xf>
    <xf numFmtId="0" fontId="8" fillId="0" borderId="154" xfId="0" applyFont="1" applyBorder="1" applyAlignment="1">
      <alignment horizontal="center" vertical="center"/>
    </xf>
    <xf numFmtId="0" fontId="22" fillId="2" borderId="155" xfId="0" applyFont="1" applyFill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30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06" xfId="0" applyFont="1" applyBorder="1" applyAlignment="1">
      <alignment horizontal="center" vertical="center"/>
    </xf>
    <xf numFmtId="0" fontId="26" fillId="0" borderId="107" xfId="0" applyFont="1" applyBorder="1" applyAlignment="1">
      <alignment horizontal="center" vertical="center"/>
    </xf>
    <xf numFmtId="0" fontId="8" fillId="11" borderId="158" xfId="0" applyFont="1" applyFill="1" applyBorder="1" applyAlignment="1">
      <alignment horizontal="center" vertical="center"/>
    </xf>
    <xf numFmtId="0" fontId="8" fillId="11" borderId="159" xfId="0" applyFont="1" applyFill="1" applyBorder="1" applyAlignment="1">
      <alignment horizontal="center" vertical="center"/>
    </xf>
    <xf numFmtId="0" fontId="8" fillId="11" borderId="160" xfId="0" applyFont="1" applyFill="1" applyBorder="1" applyAlignment="1">
      <alignment horizontal="center" vertical="center"/>
    </xf>
    <xf numFmtId="0" fontId="19" fillId="11" borderId="160" xfId="0" applyFont="1" applyFill="1" applyBorder="1" applyAlignment="1">
      <alignment horizontal="center" vertical="center"/>
    </xf>
    <xf numFmtId="0" fontId="19" fillId="11" borderId="161" xfId="0" applyFont="1" applyFill="1" applyBorder="1" applyAlignment="1">
      <alignment horizontal="center" vertical="center"/>
    </xf>
    <xf numFmtId="0" fontId="26" fillId="0" borderId="118" xfId="0" applyFont="1" applyBorder="1" applyAlignment="1">
      <alignment horizontal="center" vertical="center"/>
    </xf>
    <xf numFmtId="0" fontId="26" fillId="0" borderId="56" xfId="0" applyFont="1" applyBorder="1" applyAlignment="1">
      <alignment horizontal="center" vertical="center"/>
    </xf>
    <xf numFmtId="0" fontId="26" fillId="20" borderId="54" xfId="0" applyFont="1" applyFill="1" applyBorder="1" applyAlignment="1">
      <alignment horizontal="center" vertical="center"/>
    </xf>
    <xf numFmtId="0" fontId="26" fillId="20" borderId="115" xfId="0" applyFont="1" applyFill="1" applyBorder="1" applyAlignment="1">
      <alignment horizontal="center" vertical="center"/>
    </xf>
    <xf numFmtId="0" fontId="2" fillId="0" borderId="150" xfId="0" applyFont="1" applyBorder="1" applyAlignment="1">
      <alignment horizontal="center" vertical="center"/>
    </xf>
    <xf numFmtId="164" fontId="2" fillId="0" borderId="162" xfId="0" applyNumberFormat="1" applyFont="1" applyBorder="1" applyAlignment="1">
      <alignment horizontal="center" vertical="center"/>
    </xf>
    <xf numFmtId="0" fontId="2" fillId="0" borderId="163" xfId="0" applyFont="1" applyBorder="1" applyAlignment="1">
      <alignment horizontal="center" vertical="center"/>
    </xf>
    <xf numFmtId="0" fontId="2" fillId="0" borderId="164" xfId="0" applyFont="1" applyBorder="1" applyAlignment="1">
      <alignment horizontal="center" vertical="center"/>
    </xf>
    <xf numFmtId="0" fontId="8" fillId="0" borderId="165" xfId="0" applyFont="1" applyBorder="1" applyAlignment="1">
      <alignment horizontal="center" vertical="center"/>
    </xf>
    <xf numFmtId="0" fontId="8" fillId="0" borderId="78" xfId="0" applyFont="1" applyBorder="1" applyAlignment="1">
      <alignment horizontal="center" vertical="center"/>
    </xf>
    <xf numFmtId="0" fontId="8" fillId="21" borderId="59" xfId="0" applyFont="1" applyFill="1" applyBorder="1" applyAlignment="1">
      <alignment horizontal="center" vertical="center"/>
    </xf>
    <xf numFmtId="0" fontId="8" fillId="21" borderId="105" xfId="0" applyFont="1" applyFill="1" applyBorder="1" applyAlignment="1">
      <alignment horizontal="center" vertical="center"/>
    </xf>
    <xf numFmtId="0" fontId="8" fillId="15" borderId="166" xfId="0" applyFont="1" applyFill="1" applyBorder="1" applyAlignment="1">
      <alignment horizontal="center" vertical="center"/>
    </xf>
    <xf numFmtId="0" fontId="8" fillId="15" borderId="14" xfId="0" applyFont="1" applyFill="1" applyBorder="1" applyAlignment="1">
      <alignment horizontal="center" vertical="center"/>
    </xf>
    <xf numFmtId="0" fontId="8" fillId="15" borderId="167" xfId="0" applyFont="1" applyFill="1" applyBorder="1" applyAlignment="1">
      <alignment horizontal="center" vertical="center"/>
    </xf>
    <xf numFmtId="0" fontId="8" fillId="15" borderId="27" xfId="0" applyFont="1" applyFill="1" applyBorder="1" applyAlignment="1">
      <alignment horizontal="center" vertical="center"/>
    </xf>
    <xf numFmtId="0" fontId="8" fillId="21" borderId="166" xfId="0" applyFont="1" applyFill="1" applyBorder="1" applyAlignment="1">
      <alignment horizontal="center" vertical="center"/>
    </xf>
    <xf numFmtId="0" fontId="8" fillId="21" borderId="14" xfId="0" applyFont="1" applyFill="1" applyBorder="1" applyAlignment="1">
      <alignment horizontal="center" vertical="center"/>
    </xf>
    <xf numFmtId="0" fontId="8" fillId="21" borderId="167" xfId="0" applyFont="1" applyFill="1" applyBorder="1" applyAlignment="1">
      <alignment horizontal="center" vertical="center"/>
    </xf>
    <xf numFmtId="0" fontId="8" fillId="21" borderId="27" xfId="0" applyFont="1" applyFill="1" applyBorder="1" applyAlignment="1">
      <alignment horizontal="center" vertical="center"/>
    </xf>
    <xf numFmtId="0" fontId="8" fillId="15" borderId="105" xfId="0" applyFont="1" applyFill="1" applyBorder="1" applyAlignment="1">
      <alignment horizontal="center" vertical="center"/>
    </xf>
    <xf numFmtId="0" fontId="8" fillId="21" borderId="168" xfId="0" applyFont="1" applyFill="1" applyBorder="1" applyAlignment="1">
      <alignment horizontal="center" vertical="center"/>
    </xf>
    <xf numFmtId="0" fontId="8" fillId="21" borderId="75" xfId="0" applyFont="1" applyFill="1" applyBorder="1" applyAlignment="1">
      <alignment horizontal="center" vertical="center"/>
    </xf>
    <xf numFmtId="0" fontId="8" fillId="21" borderId="74" xfId="0" applyFont="1" applyFill="1" applyBorder="1" applyAlignment="1">
      <alignment horizontal="center" vertical="center"/>
    </xf>
    <xf numFmtId="0" fontId="8" fillId="21" borderId="15" xfId="0" applyFont="1" applyFill="1" applyBorder="1" applyAlignment="1">
      <alignment horizontal="center" vertical="center"/>
    </xf>
    <xf numFmtId="0" fontId="8" fillId="21" borderId="13" xfId="0" applyFont="1" applyFill="1" applyBorder="1" applyAlignment="1">
      <alignment horizontal="center" vertical="center"/>
    </xf>
    <xf numFmtId="0" fontId="8" fillId="21" borderId="54" xfId="0" applyFont="1" applyFill="1" applyBorder="1" applyAlignment="1">
      <alignment horizontal="center" vertical="center"/>
    </xf>
    <xf numFmtId="0" fontId="8" fillId="21" borderId="11" xfId="0" applyFont="1" applyFill="1" applyBorder="1" applyAlignment="1">
      <alignment horizontal="center" vertical="center"/>
    </xf>
    <xf numFmtId="0" fontId="8" fillId="15" borderId="165" xfId="0" applyFont="1" applyFill="1" applyBorder="1" applyAlignment="1">
      <alignment horizontal="center" vertical="center"/>
    </xf>
    <xf numFmtId="0" fontId="8" fillId="15" borderId="25" xfId="0" applyFont="1" applyFill="1" applyBorder="1" applyAlignment="1">
      <alignment horizontal="center" vertical="center"/>
    </xf>
    <xf numFmtId="0" fontId="22" fillId="0" borderId="59" xfId="0" applyFont="1" applyBorder="1" applyAlignment="1">
      <alignment horizontal="center" vertical="center"/>
    </xf>
    <xf numFmtId="0" fontId="27" fillId="12" borderId="59" xfId="0" applyFont="1" applyFill="1" applyBorder="1" applyAlignment="1">
      <alignment horizontal="center" vertical="center"/>
    </xf>
    <xf numFmtId="0" fontId="23" fillId="15" borderId="1" xfId="0" applyFont="1" applyFill="1" applyBorder="1" applyAlignment="1">
      <alignment horizontal="center" vertical="center"/>
    </xf>
    <xf numFmtId="0" fontId="27" fillId="1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6" fontId="2" fillId="4" borderId="41" xfId="0" applyNumberFormat="1" applyFont="1" applyFill="1" applyBorder="1" applyAlignment="1">
      <alignment horizontal="center" vertical="center"/>
    </xf>
    <xf numFmtId="16" fontId="2" fillId="4" borderId="72" xfId="0" applyNumberFormat="1" applyFont="1" applyFill="1" applyBorder="1" applyAlignment="1">
      <alignment horizontal="center" vertical="center"/>
    </xf>
    <xf numFmtId="0" fontId="27" fillId="4" borderId="0" xfId="0" applyFont="1" applyFill="1" applyBorder="1" applyAlignment="1">
      <alignment horizontal="center" vertical="center"/>
    </xf>
    <xf numFmtId="0" fontId="23" fillId="4" borderId="0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3" fillId="6" borderId="172" xfId="0" applyFont="1" applyFill="1" applyBorder="1" applyAlignment="1">
      <alignment horizontal="center" vertical="center"/>
    </xf>
    <xf numFmtId="0" fontId="3" fillId="9" borderId="173" xfId="0" applyFont="1" applyFill="1" applyBorder="1" applyAlignment="1">
      <alignment horizontal="center" vertical="center"/>
    </xf>
    <xf numFmtId="1" fontId="31" fillId="14" borderId="174" xfId="0" applyNumberFormat="1" applyFont="1" applyFill="1" applyBorder="1" applyAlignment="1">
      <alignment horizontal="center" vertical="center"/>
    </xf>
    <xf numFmtId="1" fontId="31" fillId="14" borderId="175" xfId="0" applyNumberFormat="1" applyFont="1" applyFill="1" applyBorder="1" applyAlignment="1">
      <alignment horizontal="center" vertical="center"/>
    </xf>
    <xf numFmtId="1" fontId="31" fillId="14" borderId="176" xfId="0" applyNumberFormat="1" applyFont="1" applyFill="1" applyBorder="1" applyAlignment="1">
      <alignment horizontal="center" vertical="center"/>
    </xf>
    <xf numFmtId="0" fontId="3" fillId="4" borderId="108" xfId="0" applyFont="1" applyFill="1" applyBorder="1" applyAlignment="1">
      <alignment horizontal="center" vertical="center"/>
    </xf>
    <xf numFmtId="1" fontId="1" fillId="13" borderId="35" xfId="0" applyNumberFormat="1" applyFont="1" applyFill="1" applyBorder="1" applyAlignment="1">
      <alignment horizontal="center" vertical="center"/>
    </xf>
    <xf numFmtId="16" fontId="2" fillId="4" borderId="189" xfId="0" applyNumberFormat="1" applyFont="1" applyFill="1" applyBorder="1" applyAlignment="1">
      <alignment horizontal="center" vertical="center"/>
    </xf>
    <xf numFmtId="0" fontId="8" fillId="21" borderId="84" xfId="0" applyFont="1" applyFill="1" applyBorder="1" applyAlignment="1">
      <alignment horizontal="center" vertical="center"/>
    </xf>
    <xf numFmtId="0" fontId="8" fillId="21" borderId="85" xfId="0" applyFont="1" applyFill="1" applyBorder="1" applyAlignment="1">
      <alignment horizontal="center" vertical="center"/>
    </xf>
    <xf numFmtId="0" fontId="26" fillId="0" borderId="84" xfId="0" applyFont="1" applyBorder="1" applyAlignment="1">
      <alignment horizontal="center" vertical="center"/>
    </xf>
    <xf numFmtId="0" fontId="26" fillId="0" borderId="85" xfId="0" applyFont="1" applyBorder="1" applyAlignment="1">
      <alignment horizontal="center" vertical="center"/>
    </xf>
    <xf numFmtId="1" fontId="1" fillId="13" borderId="64" xfId="0" applyNumberFormat="1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1" fontId="32" fillId="2" borderId="8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112" xfId="0" applyFont="1" applyFill="1" applyBorder="1" applyAlignment="1">
      <alignment horizontal="center" vertical="center"/>
    </xf>
    <xf numFmtId="0" fontId="9" fillId="2" borderId="93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2" borderId="122" xfId="0" applyFont="1" applyFill="1" applyBorder="1" applyAlignment="1">
      <alignment horizontal="center" vertical="center"/>
    </xf>
    <xf numFmtId="0" fontId="9" fillId="2" borderId="139" xfId="0" applyFont="1" applyFill="1" applyBorder="1" applyAlignment="1">
      <alignment horizontal="center" vertical="center"/>
    </xf>
    <xf numFmtId="0" fontId="34" fillId="0" borderId="110" xfId="0" applyFont="1" applyBorder="1" applyAlignment="1">
      <alignment horizontal="center" vertical="center"/>
    </xf>
    <xf numFmtId="0" fontId="34" fillId="0" borderId="140" xfId="0" applyFont="1" applyBorder="1" applyAlignment="1">
      <alignment horizontal="center" vertical="center"/>
    </xf>
    <xf numFmtId="0" fontId="34" fillId="0" borderId="128" xfId="0" applyFont="1" applyBorder="1" applyAlignment="1">
      <alignment horizontal="center" vertical="center"/>
    </xf>
    <xf numFmtId="0" fontId="34" fillId="0" borderId="137" xfId="0" applyFont="1" applyBorder="1" applyAlignment="1">
      <alignment horizontal="center" vertical="center"/>
    </xf>
    <xf numFmtId="0" fontId="34" fillId="2" borderId="141" xfId="0" applyFont="1" applyFill="1" applyBorder="1" applyAlignment="1">
      <alignment horizontal="center" vertical="center"/>
    </xf>
    <xf numFmtId="0" fontId="34" fillId="2" borderId="135" xfId="0" applyFont="1" applyFill="1" applyBorder="1" applyAlignment="1">
      <alignment horizontal="center" vertical="center"/>
    </xf>
    <xf numFmtId="0" fontId="34" fillId="19" borderId="141" xfId="0" applyFont="1" applyFill="1" applyBorder="1" applyAlignment="1">
      <alignment horizontal="center" vertical="center"/>
    </xf>
    <xf numFmtId="0" fontId="34" fillId="19" borderId="93" xfId="0" applyFont="1" applyFill="1" applyBorder="1" applyAlignment="1">
      <alignment horizontal="center" vertical="center"/>
    </xf>
    <xf numFmtId="0" fontId="34" fillId="2" borderId="122" xfId="0" applyFont="1" applyFill="1" applyBorder="1" applyAlignment="1">
      <alignment horizontal="center" vertical="center"/>
    </xf>
    <xf numFmtId="0" fontId="37" fillId="0" borderId="0" xfId="0" applyFont="1" applyAlignment="1">
      <alignment wrapText="1"/>
    </xf>
    <xf numFmtId="0" fontId="8" fillId="0" borderId="190" xfId="0" applyFont="1" applyBorder="1" applyAlignment="1">
      <alignment horizontal="center" vertical="center"/>
    </xf>
    <xf numFmtId="0" fontId="8" fillId="11" borderId="191" xfId="0" applyFont="1" applyFill="1" applyBorder="1" applyAlignment="1">
      <alignment horizontal="center" vertical="center"/>
    </xf>
    <xf numFmtId="0" fontId="8" fillId="11" borderId="3" xfId="0" applyFont="1" applyFill="1" applyBorder="1" applyAlignment="1">
      <alignment horizontal="center" vertical="center"/>
    </xf>
    <xf numFmtId="0" fontId="26" fillId="20" borderId="3" xfId="0" applyFont="1" applyFill="1" applyBorder="1" applyAlignment="1">
      <alignment horizontal="center" vertical="center"/>
    </xf>
    <xf numFmtId="0" fontId="8" fillId="0" borderId="194" xfId="0" applyFont="1" applyBorder="1" applyAlignment="1">
      <alignment horizontal="center" vertical="center"/>
    </xf>
    <xf numFmtId="0" fontId="8" fillId="11" borderId="195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20" borderId="1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8" fillId="0" borderId="191" xfId="0" applyFont="1" applyBorder="1" applyAlignment="1">
      <alignment horizontal="center" vertical="center"/>
    </xf>
    <xf numFmtId="0" fontId="8" fillId="0" borderId="19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0" fontId="37" fillId="4" borderId="0" xfId="0" applyFont="1" applyFill="1" applyBorder="1" applyAlignment="1">
      <alignment horizontal="center" wrapText="1"/>
    </xf>
    <xf numFmtId="0" fontId="6" fillId="4" borderId="0" xfId="0" applyFont="1" applyFill="1" applyBorder="1" applyAlignment="1">
      <alignment horizontal="center" vertical="center"/>
    </xf>
    <xf numFmtId="0" fontId="26" fillId="4" borderId="0" xfId="0" applyFont="1" applyFill="1" applyBorder="1" applyAlignment="1">
      <alignment horizontal="center" vertical="center"/>
    </xf>
    <xf numFmtId="0" fontId="0" fillId="4" borderId="0" xfId="0" applyFill="1"/>
    <xf numFmtId="0" fontId="9" fillId="4" borderId="0" xfId="0" applyFont="1" applyFill="1" applyBorder="1" applyAlignment="1">
      <alignment horizontal="center" vertical="center"/>
    </xf>
    <xf numFmtId="0" fontId="0" fillId="0" borderId="20" xfId="0" applyBorder="1"/>
    <xf numFmtId="0" fontId="0" fillId="0" borderId="127" xfId="0" applyBorder="1"/>
    <xf numFmtId="0" fontId="0" fillId="4" borderId="21" xfId="0" applyFill="1" applyBorder="1"/>
    <xf numFmtId="0" fontId="0" fillId="0" borderId="21" xfId="0" applyBorder="1"/>
    <xf numFmtId="0" fontId="0" fillId="0" borderId="139" xfId="0" applyBorder="1"/>
    <xf numFmtId="0" fontId="0" fillId="0" borderId="137" xfId="0" applyBorder="1"/>
    <xf numFmtId="0" fontId="0" fillId="0" borderId="133" xfId="0" applyBorder="1"/>
    <xf numFmtId="0" fontId="9" fillId="11" borderId="59" xfId="0" applyFont="1" applyFill="1" applyBorder="1" applyAlignment="1">
      <alignment horizontal="center" vertical="center"/>
    </xf>
    <xf numFmtId="0" fontId="9" fillId="0" borderId="59" xfId="0" applyFont="1" applyBorder="1" applyAlignment="1">
      <alignment horizontal="center" vertical="center"/>
    </xf>
    <xf numFmtId="0" fontId="0" fillId="4" borderId="69" xfId="0" applyFill="1" applyBorder="1"/>
    <xf numFmtId="0" fontId="0" fillId="0" borderId="69" xfId="0" applyBorder="1"/>
    <xf numFmtId="0" fontId="0" fillId="0" borderId="193" xfId="0" applyBorder="1"/>
    <xf numFmtId="0" fontId="0" fillId="0" borderId="125" xfId="0" applyBorder="1"/>
    <xf numFmtId="0" fontId="39" fillId="0" borderId="0" xfId="0" applyFont="1"/>
    <xf numFmtId="0" fontId="37" fillId="0" borderId="0" xfId="0" applyFont="1"/>
    <xf numFmtId="0" fontId="40" fillId="6" borderId="1" xfId="0" applyFont="1" applyFill="1" applyBorder="1" applyAlignment="1">
      <alignment horizontal="center" vertical="center"/>
    </xf>
    <xf numFmtId="0" fontId="40" fillId="7" borderId="1" xfId="0" applyFont="1" applyFill="1" applyBorder="1" applyAlignment="1">
      <alignment horizontal="center" vertical="center"/>
    </xf>
    <xf numFmtId="0" fontId="40" fillId="8" borderId="1" xfId="0" applyFont="1" applyFill="1" applyBorder="1" applyAlignment="1">
      <alignment horizontal="center" vertical="center"/>
    </xf>
    <xf numFmtId="0" fontId="41" fillId="18" borderId="1" xfId="0" applyFont="1" applyFill="1" applyBorder="1" applyAlignment="1">
      <alignment horizontal="center" vertical="center"/>
    </xf>
    <xf numFmtId="0" fontId="42" fillId="0" borderId="0" xfId="0" applyFont="1"/>
    <xf numFmtId="0" fontId="42" fillId="11" borderId="1" xfId="0" applyFont="1" applyFill="1" applyBorder="1" applyAlignment="1">
      <alignment horizontal="center" vertical="center"/>
    </xf>
    <xf numFmtId="0" fontId="0" fillId="4" borderId="0" xfId="0" applyFill="1" applyBorder="1"/>
    <xf numFmtId="0" fontId="9" fillId="0" borderId="7" xfId="0" applyFont="1" applyBorder="1" applyAlignment="1">
      <alignment horizontal="center" vertical="center"/>
    </xf>
    <xf numFmtId="0" fontId="43" fillId="6" borderId="1" xfId="0" applyFont="1" applyFill="1" applyBorder="1" applyAlignment="1">
      <alignment horizontal="center" vertical="center"/>
    </xf>
    <xf numFmtId="0" fontId="43" fillId="7" borderId="1" xfId="0" applyFont="1" applyFill="1" applyBorder="1" applyAlignment="1">
      <alignment horizontal="center" vertical="center"/>
    </xf>
    <xf numFmtId="0" fontId="43" fillId="8" borderId="1" xfId="0" applyFont="1" applyFill="1" applyBorder="1" applyAlignment="1">
      <alignment horizontal="center" vertical="center"/>
    </xf>
    <xf numFmtId="0" fontId="44" fillId="18" borderId="1" xfId="0" applyFont="1" applyFill="1" applyBorder="1" applyAlignment="1">
      <alignment horizontal="center" vertical="center"/>
    </xf>
    <xf numFmtId="0" fontId="45" fillId="0" borderId="0" xfId="0" applyFont="1"/>
    <xf numFmtId="0" fontId="45" fillId="11" borderId="1" xfId="0" applyFont="1" applyFill="1" applyBorder="1" applyAlignment="1">
      <alignment horizontal="center" vertical="center"/>
    </xf>
    <xf numFmtId="0" fontId="6" fillId="21" borderId="1" xfId="0" applyFont="1" applyFill="1" applyBorder="1" applyAlignment="1">
      <alignment horizontal="center" vertical="center"/>
    </xf>
    <xf numFmtId="0" fontId="8" fillId="11" borderId="7" xfId="0" applyFont="1" applyFill="1" applyBorder="1" applyAlignment="1">
      <alignment horizontal="center" vertical="center"/>
    </xf>
    <xf numFmtId="0" fontId="8" fillId="11" borderId="197" xfId="0" applyFont="1" applyFill="1" applyBorder="1" applyAlignment="1">
      <alignment horizontal="center" vertical="center"/>
    </xf>
    <xf numFmtId="0" fontId="26" fillId="20" borderId="7" xfId="0" applyFont="1" applyFill="1" applyBorder="1" applyAlignment="1">
      <alignment horizontal="center" vertical="center"/>
    </xf>
    <xf numFmtId="0" fontId="8" fillId="23" borderId="196" xfId="0" applyFont="1" applyFill="1" applyBorder="1" applyAlignment="1">
      <alignment horizontal="center" vertical="center"/>
    </xf>
    <xf numFmtId="0" fontId="26" fillId="23" borderId="196" xfId="0" applyFont="1" applyFill="1" applyBorder="1" applyAlignment="1">
      <alignment horizontal="center" vertical="center"/>
    </xf>
    <xf numFmtId="0" fontId="0" fillId="0" borderId="198" xfId="0" applyBorder="1"/>
    <xf numFmtId="0" fontId="0" fillId="4" borderId="133" xfId="0" applyFill="1" applyBorder="1"/>
    <xf numFmtId="0" fontId="0" fillId="0" borderId="0" xfId="0" applyAlignment="1">
      <alignment horizontal="center"/>
    </xf>
    <xf numFmtId="0" fontId="28" fillId="11" borderId="3" xfId="0" applyFont="1" applyFill="1" applyBorder="1" applyAlignment="1">
      <alignment horizontal="center"/>
    </xf>
    <xf numFmtId="0" fontId="28" fillId="11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11" borderId="1" xfId="0" applyFont="1" applyFill="1" applyBorder="1" applyAlignment="1">
      <alignment horizontal="center" vertical="center"/>
    </xf>
    <xf numFmtId="0" fontId="29" fillId="12" borderId="1" xfId="0" applyFont="1" applyFill="1" applyBorder="1" applyAlignment="1">
      <alignment horizontal="center"/>
    </xf>
    <xf numFmtId="16" fontId="2" fillId="4" borderId="72" xfId="0" applyNumberFormat="1" applyFont="1" applyFill="1" applyBorder="1" applyAlignment="1">
      <alignment horizontal="center" vertical="center"/>
    </xf>
    <xf numFmtId="0" fontId="2" fillId="4" borderId="188" xfId="0" applyFont="1" applyFill="1" applyBorder="1" applyAlignment="1">
      <alignment horizontal="center" vertical="center"/>
    </xf>
    <xf numFmtId="16" fontId="2" fillId="4" borderId="41" xfId="0" applyNumberFormat="1" applyFont="1" applyFill="1" applyBorder="1" applyAlignment="1">
      <alignment horizontal="center" vertical="center"/>
    </xf>
    <xf numFmtId="0" fontId="2" fillId="4" borderId="67" xfId="0" applyFont="1" applyFill="1" applyBorder="1" applyAlignment="1">
      <alignment horizontal="center" vertical="center"/>
    </xf>
    <xf numFmtId="0" fontId="3" fillId="4" borderId="105" xfId="0" applyFont="1" applyFill="1" applyBorder="1" applyAlignment="1">
      <alignment horizontal="center" vertical="center"/>
    </xf>
    <xf numFmtId="0" fontId="3" fillId="4" borderId="54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25" fillId="17" borderId="1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2" fillId="21" borderId="30" xfId="0" applyFont="1" applyFill="1" applyBorder="1" applyAlignment="1">
      <alignment horizontal="center" vertical="center"/>
    </xf>
    <xf numFmtId="0" fontId="13" fillId="21" borderId="13" xfId="0" applyFont="1" applyFill="1" applyBorder="1"/>
    <xf numFmtId="0" fontId="2" fillId="15" borderId="11" xfId="0" applyFont="1" applyFill="1" applyBorder="1" applyAlignment="1">
      <alignment horizontal="center" vertical="center"/>
    </xf>
    <xf numFmtId="0" fontId="2" fillId="15" borderId="13" xfId="0" applyFont="1" applyFill="1" applyBorder="1" applyAlignment="1">
      <alignment horizontal="center" vertical="center"/>
    </xf>
    <xf numFmtId="0" fontId="2" fillId="21" borderId="11" xfId="0" applyFont="1" applyFill="1" applyBorder="1" applyAlignment="1">
      <alignment horizontal="center" vertical="center"/>
    </xf>
    <xf numFmtId="0" fontId="2" fillId="21" borderId="13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10" fillId="3" borderId="38" xfId="0" applyFont="1" applyFill="1" applyBorder="1" applyAlignment="1">
      <alignment horizontal="center" vertical="center"/>
    </xf>
    <xf numFmtId="0" fontId="10" fillId="3" borderId="39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11" borderId="29" xfId="0" applyFont="1" applyFill="1" applyBorder="1" applyAlignment="1">
      <alignment horizontal="center" vertical="center" textRotation="255"/>
    </xf>
    <xf numFmtId="0" fontId="1" fillId="11" borderId="18" xfId="0" applyFont="1" applyFill="1" applyBorder="1" applyAlignment="1">
      <alignment horizontal="center" vertical="center" textRotation="255"/>
    </xf>
    <xf numFmtId="0" fontId="1" fillId="11" borderId="80" xfId="0" applyFont="1" applyFill="1" applyBorder="1" applyAlignment="1">
      <alignment horizontal="center" vertical="center" textRotation="255"/>
    </xf>
    <xf numFmtId="0" fontId="1" fillId="8" borderId="8" xfId="0" applyFont="1" applyFill="1" applyBorder="1" applyAlignment="1">
      <alignment horizontal="center" vertical="center"/>
    </xf>
    <xf numFmtId="0" fontId="16" fillId="18" borderId="8" xfId="0" applyFont="1" applyFill="1" applyBorder="1" applyAlignment="1">
      <alignment horizontal="center" vertical="center"/>
    </xf>
    <xf numFmtId="0" fontId="16" fillId="18" borderId="63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5" borderId="45" xfId="0" applyFont="1" applyFill="1" applyBorder="1" applyAlignment="1">
      <alignment horizontal="center" vertical="center"/>
    </xf>
    <xf numFmtId="0" fontId="4" fillId="5" borderId="44" xfId="0" applyFont="1" applyFill="1" applyBorder="1" applyAlignment="1">
      <alignment horizontal="center" vertical="center"/>
    </xf>
    <xf numFmtId="0" fontId="10" fillId="3" borderId="62" xfId="0" applyFont="1" applyFill="1" applyBorder="1" applyAlignment="1">
      <alignment horizontal="center" vertical="center"/>
    </xf>
    <xf numFmtId="0" fontId="10" fillId="3" borderId="49" xfId="0" applyFont="1" applyFill="1" applyBorder="1" applyAlignment="1">
      <alignment horizontal="center" vertical="center"/>
    </xf>
    <xf numFmtId="0" fontId="10" fillId="3" borderId="50" xfId="0" applyFont="1" applyFill="1" applyBorder="1" applyAlignment="1">
      <alignment horizontal="center" vertical="center"/>
    </xf>
    <xf numFmtId="0" fontId="2" fillId="0" borderId="12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4" borderId="82" xfId="0" applyFont="1" applyFill="1" applyBorder="1" applyAlignment="1">
      <alignment horizontal="center" vertical="center"/>
    </xf>
    <xf numFmtId="0" fontId="2" fillId="21" borderId="71" xfId="0" applyFont="1" applyFill="1" applyBorder="1" applyAlignment="1">
      <alignment horizontal="center" vertical="center"/>
    </xf>
    <xf numFmtId="0" fontId="2" fillId="0" borderId="115" xfId="0" applyFont="1" applyBorder="1" applyAlignment="1">
      <alignment horizontal="center" vertical="center"/>
    </xf>
    <xf numFmtId="0" fontId="2" fillId="0" borderId="114" xfId="0" applyFont="1" applyBorder="1" applyAlignment="1">
      <alignment horizontal="center" vertical="center"/>
    </xf>
    <xf numFmtId="0" fontId="2" fillId="0" borderId="113" xfId="0" applyFont="1" applyBorder="1" applyAlignment="1">
      <alignment horizontal="center" vertical="center"/>
    </xf>
    <xf numFmtId="0" fontId="2" fillId="4" borderId="120" xfId="0" applyFont="1" applyFill="1" applyBorder="1" applyAlignment="1">
      <alignment horizontal="center" vertical="center"/>
    </xf>
    <xf numFmtId="0" fontId="2" fillId="4" borderId="58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10" fillId="3" borderId="51" xfId="0" applyFont="1" applyFill="1" applyBorder="1" applyAlignment="1">
      <alignment horizontal="center" vertical="center"/>
    </xf>
    <xf numFmtId="0" fontId="10" fillId="3" borderId="52" xfId="0" applyFont="1" applyFill="1" applyBorder="1" applyAlignment="1">
      <alignment horizontal="center" vertical="center"/>
    </xf>
    <xf numFmtId="0" fontId="10" fillId="3" borderId="57" xfId="0" applyFont="1" applyFill="1" applyBorder="1" applyAlignment="1">
      <alignment horizontal="center" vertical="center"/>
    </xf>
    <xf numFmtId="0" fontId="10" fillId="3" borderId="109" xfId="0" applyFont="1" applyFill="1" applyBorder="1" applyAlignment="1">
      <alignment horizontal="center" vertical="center"/>
    </xf>
    <xf numFmtId="0" fontId="10" fillId="3" borderId="48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93" xfId="0" applyFont="1" applyFill="1" applyBorder="1" applyAlignment="1">
      <alignment horizontal="center" vertical="center"/>
    </xf>
    <xf numFmtId="0" fontId="21" fillId="16" borderId="43" xfId="0" applyFont="1" applyFill="1" applyBorder="1" applyAlignment="1">
      <alignment horizontal="center" vertical="center"/>
    </xf>
    <xf numFmtId="0" fontId="21" fillId="16" borderId="45" xfId="0" applyFont="1" applyFill="1" applyBorder="1" applyAlignment="1">
      <alignment horizontal="center" vertical="center"/>
    </xf>
    <xf numFmtId="0" fontId="21" fillId="16" borderId="44" xfId="0" applyFont="1" applyFill="1" applyBorder="1" applyAlignment="1">
      <alignment horizontal="center" vertical="center"/>
    </xf>
    <xf numFmtId="0" fontId="2" fillId="4" borderId="110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11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0" fontId="1" fillId="8" borderId="16" xfId="0" applyFont="1" applyFill="1" applyBorder="1" applyAlignment="1">
      <alignment horizontal="center" vertical="center"/>
    </xf>
    <xf numFmtId="0" fontId="16" fillId="18" borderId="16" xfId="0" applyFont="1" applyFill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24" fillId="11" borderId="125" xfId="0" applyNumberFormat="1" applyFont="1" applyFill="1" applyBorder="1" applyAlignment="1">
      <alignment horizontal="center" vertical="center"/>
    </xf>
    <xf numFmtId="164" fontId="24" fillId="11" borderId="126" xfId="0" applyNumberFormat="1" applyFont="1" applyFill="1" applyBorder="1" applyAlignment="1">
      <alignment horizontal="center" vertical="center"/>
    </xf>
    <xf numFmtId="164" fontId="24" fillId="11" borderId="127" xfId="0" applyNumberFormat="1" applyFont="1" applyFill="1" applyBorder="1" applyAlignment="1">
      <alignment horizontal="center" vertical="center"/>
    </xf>
    <xf numFmtId="164" fontId="24" fillId="11" borderId="129" xfId="0" applyNumberFormat="1" applyFont="1" applyFill="1" applyBorder="1" applyAlignment="1">
      <alignment horizontal="center" vertical="center"/>
    </xf>
    <xf numFmtId="164" fontId="24" fillId="11" borderId="53" xfId="0" applyNumberFormat="1" applyFont="1" applyFill="1" applyBorder="1" applyAlignment="1">
      <alignment horizontal="center" vertical="center"/>
    </xf>
    <xf numFmtId="164" fontId="24" fillId="11" borderId="130" xfId="0" applyNumberFormat="1" applyFont="1" applyFill="1" applyBorder="1" applyAlignment="1">
      <alignment horizontal="center" vertical="center"/>
    </xf>
    <xf numFmtId="0" fontId="30" fillId="6" borderId="169" xfId="0" applyFont="1" applyFill="1" applyBorder="1" applyAlignment="1">
      <alignment horizontal="center" vertical="center"/>
    </xf>
    <xf numFmtId="0" fontId="30" fillId="6" borderId="170" xfId="0" applyFont="1" applyFill="1" applyBorder="1" applyAlignment="1">
      <alignment horizontal="center" vertical="center"/>
    </xf>
    <xf numFmtId="0" fontId="30" fillId="6" borderId="171" xfId="0" applyFont="1" applyFill="1" applyBorder="1" applyAlignment="1">
      <alignment horizontal="center" vertical="center"/>
    </xf>
    <xf numFmtId="0" fontId="5" fillId="12" borderId="43" xfId="0" applyFont="1" applyFill="1" applyBorder="1" applyAlignment="1">
      <alignment horizontal="center" vertical="center"/>
    </xf>
    <xf numFmtId="0" fontId="5" fillId="12" borderId="45" xfId="0" applyFont="1" applyFill="1" applyBorder="1" applyAlignment="1">
      <alignment horizontal="center" vertical="center"/>
    </xf>
    <xf numFmtId="0" fontId="5" fillId="12" borderId="44" xfId="0" applyFont="1" applyFill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1" fillId="21" borderId="62" xfId="0" applyFont="1" applyFill="1" applyBorder="1" applyAlignment="1">
      <alignment horizontal="center" vertical="center"/>
    </xf>
    <xf numFmtId="0" fontId="1" fillId="21" borderId="49" xfId="0" applyFont="1" applyFill="1" applyBorder="1" applyAlignment="1">
      <alignment horizontal="center" vertical="center"/>
    </xf>
    <xf numFmtId="0" fontId="1" fillId="21" borderId="50" xfId="0" applyFont="1" applyFill="1" applyBorder="1" applyAlignment="1">
      <alignment horizontal="center" vertical="center"/>
    </xf>
    <xf numFmtId="0" fontId="2" fillId="0" borderId="136" xfId="0" applyFont="1" applyBorder="1" applyAlignment="1">
      <alignment horizontal="center" vertical="center"/>
    </xf>
    <xf numFmtId="0" fontId="2" fillId="0" borderId="122" xfId="0" applyFont="1" applyBorder="1" applyAlignment="1">
      <alignment horizontal="center" vertical="center"/>
    </xf>
    <xf numFmtId="0" fontId="2" fillId="0" borderId="137" xfId="0" applyFont="1" applyBorder="1" applyAlignment="1">
      <alignment horizontal="center" vertical="center"/>
    </xf>
    <xf numFmtId="0" fontId="2" fillId="0" borderId="13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4" fillId="5" borderId="47" xfId="0" applyFont="1" applyFill="1" applyBorder="1" applyAlignment="1">
      <alignment horizontal="center" vertical="center"/>
    </xf>
    <xf numFmtId="164" fontId="24" fillId="11" borderId="131" xfId="0" applyNumberFormat="1" applyFont="1" applyFill="1" applyBorder="1" applyAlignment="1">
      <alignment horizontal="center" vertical="center"/>
    </xf>
    <xf numFmtId="164" fontId="24" fillId="11" borderId="132" xfId="0" applyNumberFormat="1" applyFont="1" applyFill="1" applyBorder="1" applyAlignment="1">
      <alignment horizontal="center" vertical="center"/>
    </xf>
    <xf numFmtId="164" fontId="24" fillId="11" borderId="133" xfId="0" applyNumberFormat="1" applyFont="1" applyFill="1" applyBorder="1" applyAlignment="1">
      <alignment horizontal="center" vertical="center"/>
    </xf>
    <xf numFmtId="164" fontId="14" fillId="10" borderId="177" xfId="0" applyNumberFormat="1" applyFont="1" applyFill="1" applyBorder="1" applyAlignment="1">
      <alignment horizontal="center" vertical="center"/>
    </xf>
    <xf numFmtId="164" fontId="14" fillId="10" borderId="178" xfId="0" applyNumberFormat="1" applyFont="1" applyFill="1" applyBorder="1" applyAlignment="1">
      <alignment horizontal="center" vertical="center"/>
    </xf>
    <xf numFmtId="164" fontId="14" fillId="10" borderId="179" xfId="0" applyNumberFormat="1" applyFont="1" applyFill="1" applyBorder="1" applyAlignment="1">
      <alignment horizontal="center" vertical="center"/>
    </xf>
    <xf numFmtId="0" fontId="20" fillId="0" borderId="156" xfId="0" applyFont="1" applyBorder="1" applyAlignment="1">
      <alignment horizontal="center" vertical="center"/>
    </xf>
    <xf numFmtId="0" fontId="20" fillId="0" borderId="157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12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121" xfId="0" applyFont="1" applyBorder="1" applyAlignment="1">
      <alignment horizontal="center" vertical="center"/>
    </xf>
    <xf numFmtId="164" fontId="24" fillId="11" borderId="60" xfId="0" applyNumberFormat="1" applyFont="1" applyFill="1" applyBorder="1" applyAlignment="1">
      <alignment horizontal="center" vertical="center"/>
    </xf>
    <xf numFmtId="164" fontId="24" fillId="11" borderId="42" xfId="0" applyNumberFormat="1" applyFont="1" applyFill="1" applyBorder="1" applyAlignment="1">
      <alignment horizontal="center" vertical="center"/>
    </xf>
    <xf numFmtId="164" fontId="24" fillId="11" borderId="46" xfId="0" applyNumberFormat="1" applyFont="1" applyFill="1" applyBorder="1" applyAlignment="1">
      <alignment horizontal="center" vertical="center"/>
    </xf>
    <xf numFmtId="0" fontId="2" fillId="0" borderId="124" xfId="0" applyFont="1" applyBorder="1" applyAlignment="1">
      <alignment horizontal="center" vertical="center"/>
    </xf>
    <xf numFmtId="164" fontId="24" fillId="11" borderId="38" xfId="0" applyNumberFormat="1" applyFont="1" applyFill="1" applyBorder="1" applyAlignment="1">
      <alignment horizontal="center" vertical="center"/>
    </xf>
    <xf numFmtId="164" fontId="24" fillId="11" borderId="180" xfId="0" applyNumberFormat="1" applyFont="1" applyFill="1" applyBorder="1" applyAlignment="1">
      <alignment horizontal="center" vertical="center"/>
    </xf>
    <xf numFmtId="164" fontId="24" fillId="11" borderId="39" xfId="0" applyNumberFormat="1" applyFont="1" applyFill="1" applyBorder="1" applyAlignment="1">
      <alignment horizontal="center" vertical="center"/>
    </xf>
    <xf numFmtId="164" fontId="24" fillId="11" borderId="40" xfId="0" applyNumberFormat="1" applyFont="1" applyFill="1" applyBorder="1" applyAlignment="1">
      <alignment horizontal="center" vertical="center"/>
    </xf>
    <xf numFmtId="164" fontId="24" fillId="11" borderId="181" xfId="0" applyNumberFormat="1" applyFont="1" applyFill="1" applyBorder="1" applyAlignment="1">
      <alignment horizontal="center" vertical="center"/>
    </xf>
    <xf numFmtId="164" fontId="24" fillId="11" borderId="2" xfId="0" applyNumberFormat="1" applyFont="1" applyFill="1" applyBorder="1" applyAlignment="1">
      <alignment horizontal="center" vertical="center"/>
    </xf>
    <xf numFmtId="0" fontId="2" fillId="0" borderId="116" xfId="0" applyFont="1" applyBorder="1" applyAlignment="1">
      <alignment horizontal="center" vertical="center"/>
    </xf>
    <xf numFmtId="0" fontId="2" fillId="0" borderId="138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4" borderId="122" xfId="0" applyFont="1" applyFill="1" applyBorder="1" applyAlignment="1">
      <alignment horizontal="center" vertical="center"/>
    </xf>
    <xf numFmtId="0" fontId="2" fillId="4" borderId="92" xfId="0" applyFont="1" applyFill="1" applyBorder="1" applyAlignment="1">
      <alignment horizontal="center" vertical="center"/>
    </xf>
    <xf numFmtId="0" fontId="2" fillId="0" borderId="110" xfId="0" applyFont="1" applyBorder="1" applyAlignment="1">
      <alignment horizontal="center" vertical="center"/>
    </xf>
    <xf numFmtId="0" fontId="2" fillId="0" borderId="120" xfId="0" applyFont="1" applyBorder="1" applyAlignment="1">
      <alignment horizontal="center" vertical="center"/>
    </xf>
    <xf numFmtId="0" fontId="1" fillId="11" borderId="70" xfId="0" applyFont="1" applyFill="1" applyBorder="1" applyAlignment="1">
      <alignment horizontal="center" vertical="center" textRotation="255"/>
    </xf>
    <xf numFmtId="164" fontId="24" fillId="11" borderId="185" xfId="0" applyNumberFormat="1" applyFont="1" applyFill="1" applyBorder="1" applyAlignment="1">
      <alignment horizontal="center" vertical="center"/>
    </xf>
    <xf numFmtId="164" fontId="24" fillId="11" borderId="186" xfId="0" applyNumberFormat="1" applyFont="1" applyFill="1" applyBorder="1" applyAlignment="1">
      <alignment horizontal="center" vertical="center"/>
    </xf>
    <xf numFmtId="164" fontId="24" fillId="11" borderId="187" xfId="0" applyNumberFormat="1" applyFont="1" applyFill="1" applyBorder="1" applyAlignment="1">
      <alignment horizontal="center" vertical="center"/>
    </xf>
    <xf numFmtId="164" fontId="24" fillId="11" borderId="182" xfId="0" applyNumberFormat="1" applyFont="1" applyFill="1" applyBorder="1" applyAlignment="1">
      <alignment horizontal="center" vertical="center"/>
    </xf>
    <xf numFmtId="164" fontId="24" fillId="11" borderId="183" xfId="0" applyNumberFormat="1" applyFont="1" applyFill="1" applyBorder="1" applyAlignment="1">
      <alignment horizontal="center" vertical="center"/>
    </xf>
    <xf numFmtId="164" fontId="24" fillId="11" borderId="184" xfId="0" applyNumberFormat="1" applyFont="1" applyFill="1" applyBorder="1" applyAlignment="1">
      <alignment horizontal="center" vertical="center"/>
    </xf>
    <xf numFmtId="0" fontId="2" fillId="21" borderId="81" xfId="0" applyFont="1" applyFill="1" applyBorder="1" applyAlignment="1">
      <alignment horizontal="center" vertical="center"/>
    </xf>
    <xf numFmtId="0" fontId="30" fillId="2" borderId="64" xfId="0" applyFont="1" applyFill="1" applyBorder="1" applyAlignment="1">
      <alignment horizontal="center" vertical="center"/>
    </xf>
    <xf numFmtId="0" fontId="0" fillId="4" borderId="64" xfId="0" applyFill="1" applyBorder="1" applyAlignment="1">
      <alignment horizontal="center"/>
    </xf>
    <xf numFmtId="0" fontId="9" fillId="6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35" fillId="18" borderId="1" xfId="0" applyFont="1" applyFill="1" applyBorder="1" applyAlignment="1">
      <alignment horizontal="center" vertical="center"/>
    </xf>
    <xf numFmtId="0" fontId="6" fillId="2" borderId="59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0" fillId="23" borderId="1" xfId="0" applyFill="1" applyBorder="1" applyAlignment="1">
      <alignment horizontal="center"/>
    </xf>
    <xf numFmtId="0" fontId="46" fillId="22" borderId="1" xfId="0" applyFont="1" applyFill="1" applyBorder="1" applyAlignment="1">
      <alignment horizontal="center" vertical="center"/>
    </xf>
    <xf numFmtId="0" fontId="47" fillId="22" borderId="1" xfId="0" applyFont="1" applyFill="1" applyBorder="1" applyAlignment="1">
      <alignment horizontal="center" vertical="center"/>
    </xf>
    <xf numFmtId="0" fontId="46" fillId="22" borderId="105" xfId="0" applyFont="1" applyFill="1" applyBorder="1" applyAlignment="1">
      <alignment horizontal="center" vertical="center"/>
    </xf>
    <xf numFmtId="0" fontId="46" fillId="22" borderId="180" xfId="0" applyFont="1" applyFill="1" applyBorder="1" applyAlignment="1">
      <alignment horizontal="center" vertical="center"/>
    </xf>
    <xf numFmtId="0" fontId="46" fillId="22" borderId="54" xfId="0" applyFont="1" applyFill="1" applyBorder="1" applyAlignment="1">
      <alignment horizontal="center" vertical="center"/>
    </xf>
    <xf numFmtId="0" fontId="46" fillId="22" borderId="10" xfId="0" applyFont="1" applyFill="1" applyBorder="1" applyAlignment="1">
      <alignment horizontal="center" vertical="center"/>
    </xf>
    <xf numFmtId="0" fontId="46" fillId="22" borderId="181" xfId="0" applyFont="1" applyFill="1" applyBorder="1" applyAlignment="1">
      <alignment horizontal="center" vertical="center"/>
    </xf>
    <xf numFmtId="0" fontId="46" fillId="22" borderId="15" xfId="0" applyFont="1" applyFill="1" applyBorder="1" applyAlignment="1">
      <alignment horizontal="center" vertical="center"/>
    </xf>
    <xf numFmtId="0" fontId="36" fillId="3" borderId="59" xfId="0" applyFont="1" applyFill="1" applyBorder="1" applyAlignment="1">
      <alignment horizontal="center" vertical="center"/>
    </xf>
    <xf numFmtId="0" fontId="36" fillId="3" borderId="192" xfId="0" applyFont="1" applyFill="1" applyBorder="1" applyAlignment="1">
      <alignment horizontal="center" vertical="center"/>
    </xf>
    <xf numFmtId="0" fontId="36" fillId="3" borderId="3" xfId="0" applyFont="1" applyFill="1" applyBorder="1" applyAlignment="1">
      <alignment horizontal="center" vertical="center"/>
    </xf>
    <xf numFmtId="0" fontId="38" fillId="4" borderId="0" xfId="0" applyFont="1" applyFill="1" applyBorder="1" applyAlignment="1">
      <alignment horizontal="center" vertical="center"/>
    </xf>
    <xf numFmtId="0" fontId="36" fillId="3" borderId="1" xfId="0" applyFont="1" applyFill="1" applyBorder="1" applyAlignment="1">
      <alignment horizontal="center" vertical="center"/>
    </xf>
    <xf numFmtId="0" fontId="37" fillId="0" borderId="1" xfId="0" applyFont="1" applyBorder="1" applyAlignment="1">
      <alignment horizontal="center" wrapText="1"/>
    </xf>
    <xf numFmtId="0" fontId="37" fillId="4" borderId="0" xfId="0" applyFont="1" applyFill="1" applyBorder="1" applyAlignment="1">
      <alignment horizontal="center" wrapText="1"/>
    </xf>
    <xf numFmtId="0" fontId="48" fillId="11" borderId="105" xfId="0" applyFont="1" applyFill="1" applyBorder="1" applyAlignment="1">
      <alignment horizontal="center" vertical="center"/>
    </xf>
    <xf numFmtId="0" fontId="48" fillId="11" borderId="180" xfId="0" applyFont="1" applyFill="1" applyBorder="1" applyAlignment="1">
      <alignment horizontal="center" vertical="center"/>
    </xf>
    <xf numFmtId="0" fontId="48" fillId="11" borderId="54" xfId="0" applyFont="1" applyFill="1" applyBorder="1" applyAlignment="1">
      <alignment horizontal="center" vertical="center"/>
    </xf>
    <xf numFmtId="0" fontId="48" fillId="11" borderId="10" xfId="0" applyFont="1" applyFill="1" applyBorder="1" applyAlignment="1">
      <alignment horizontal="center" vertical="center"/>
    </xf>
    <xf numFmtId="0" fontId="48" fillId="11" borderId="181" xfId="0" applyFont="1" applyFill="1" applyBorder="1" applyAlignment="1">
      <alignment horizontal="center" vertical="center"/>
    </xf>
    <xf numFmtId="0" fontId="48" fillId="11" borderId="15" xfId="0" applyFont="1" applyFill="1" applyBorder="1" applyAlignment="1">
      <alignment horizontal="center" vertical="center"/>
    </xf>
    <xf numFmtId="0" fontId="9" fillId="6" borderId="64" xfId="0" applyFont="1" applyFill="1" applyBorder="1" applyAlignment="1">
      <alignment horizontal="center" vertical="center"/>
    </xf>
    <xf numFmtId="0" fontId="9" fillId="7" borderId="64" xfId="0" applyFont="1" applyFill="1" applyBorder="1" applyAlignment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35" fillId="18" borderId="64" xfId="0" applyFont="1" applyFill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4" borderId="108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/>
    </xf>
    <xf numFmtId="0" fontId="13" fillId="11" borderId="1" xfId="0" applyFont="1" applyFill="1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25">
    <dxf>
      <font>
        <u val="none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fgColor theme="0" tint="-0.14996795556505021"/>
          <bgColor theme="0" tint="-0.14993743705557422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499984740745262"/>
        </patternFill>
      </fill>
    </dxf>
    <dxf>
      <font>
        <color theme="0" tint="-0.499984740745262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</dxfs>
  <tableStyles count="0" defaultTableStyle="TableStyleMedium9" defaultPivotStyle="PivotStyleLight16"/>
  <colors>
    <mruColors>
      <color rgb="FFF6D9BA"/>
      <color rgb="FF000099"/>
      <color rgb="FFFF00FF"/>
      <color rgb="FFB2B2B2"/>
      <color rgb="FFFFFF66"/>
      <color rgb="FF3399FF"/>
      <color rgb="FF66FF33"/>
      <color rgb="FF00FFFF"/>
      <color rgb="FF99FF99"/>
      <color rgb="FF91C8ED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4"/>
  <sheetViews>
    <sheetView workbookViewId="0">
      <selection activeCell="M25" sqref="M25"/>
    </sheetView>
  </sheetViews>
  <sheetFormatPr baseColWidth="10" defaultColWidth="11.5546875" defaultRowHeight="13.8"/>
  <cols>
    <col min="1" max="1" width="25.33203125" style="40" customWidth="1"/>
    <col min="2" max="2" width="7.6640625" style="40" customWidth="1"/>
    <col min="3" max="10" width="5.6640625" style="40" customWidth="1"/>
    <col min="11" max="11" width="24.109375" style="40" customWidth="1"/>
    <col min="12" max="12" width="7.6640625" style="40" customWidth="1"/>
    <col min="13" max="19" width="5.6640625" style="40" customWidth="1"/>
    <col min="20" max="16384" width="11.5546875" style="40"/>
  </cols>
  <sheetData>
    <row r="1" spans="1:19">
      <c r="A1" s="207" t="s">
        <v>16</v>
      </c>
      <c r="B1" s="208" t="s">
        <v>32</v>
      </c>
      <c r="C1" s="208" t="s">
        <v>33</v>
      </c>
      <c r="D1" s="208" t="s">
        <v>34</v>
      </c>
      <c r="E1" s="208" t="s">
        <v>35</v>
      </c>
      <c r="F1" s="208" t="s">
        <v>36</v>
      </c>
      <c r="G1" s="208" t="s">
        <v>37</v>
      </c>
      <c r="H1" s="208" t="s">
        <v>38</v>
      </c>
      <c r="I1" s="208" t="s">
        <v>39</v>
      </c>
      <c r="K1" s="209" t="s">
        <v>23</v>
      </c>
      <c r="L1" s="208" t="s">
        <v>32</v>
      </c>
      <c r="M1" s="208" t="s">
        <v>33</v>
      </c>
      <c r="N1" s="208" t="s">
        <v>34</v>
      </c>
      <c r="O1" s="208" t="s">
        <v>35</v>
      </c>
      <c r="P1" s="208" t="s">
        <v>36</v>
      </c>
      <c r="Q1" s="208" t="s">
        <v>37</v>
      </c>
      <c r="R1" s="208" t="s">
        <v>38</v>
      </c>
      <c r="S1" s="208" t="s">
        <v>39</v>
      </c>
    </row>
    <row r="2" spans="1:19">
      <c r="A2" s="206" t="s">
        <v>60</v>
      </c>
      <c r="B2" s="210"/>
      <c r="C2" s="210"/>
      <c r="D2" s="210"/>
      <c r="E2" s="210"/>
      <c r="F2" s="210"/>
      <c r="G2" s="210"/>
      <c r="H2" s="210"/>
      <c r="I2" s="210">
        <f>G2-H2</f>
        <v>0</v>
      </c>
      <c r="K2" s="211" t="s">
        <v>70</v>
      </c>
      <c r="L2" s="210"/>
      <c r="M2" s="210"/>
      <c r="N2" s="210"/>
      <c r="O2" s="210"/>
      <c r="P2" s="210"/>
      <c r="Q2" s="210"/>
      <c r="R2" s="210"/>
      <c r="S2" s="210">
        <f>Q2-R2</f>
        <v>0</v>
      </c>
    </row>
    <row r="3" spans="1:19">
      <c r="A3" s="206" t="s">
        <v>54</v>
      </c>
      <c r="B3" s="210"/>
      <c r="C3" s="210"/>
      <c r="D3" s="210"/>
      <c r="E3" s="210"/>
      <c r="F3" s="210"/>
      <c r="G3" s="210"/>
      <c r="H3" s="210"/>
      <c r="I3" s="210">
        <f t="shared" ref="I3:I5" si="0">G3-H3</f>
        <v>0</v>
      </c>
      <c r="K3" s="211" t="s">
        <v>71</v>
      </c>
      <c r="L3" s="210"/>
      <c r="M3" s="210"/>
      <c r="N3" s="210"/>
      <c r="O3" s="210"/>
      <c r="P3" s="210"/>
      <c r="Q3" s="210"/>
      <c r="R3" s="210"/>
      <c r="S3" s="210">
        <f t="shared" ref="S3:S5" si="1">Q3-R3</f>
        <v>0</v>
      </c>
    </row>
    <row r="4" spans="1:19">
      <c r="A4" s="206" t="s">
        <v>55</v>
      </c>
      <c r="B4" s="210"/>
      <c r="C4" s="210"/>
      <c r="D4" s="210"/>
      <c r="E4" s="210"/>
      <c r="F4" s="210"/>
      <c r="G4" s="210"/>
      <c r="H4" s="210"/>
      <c r="I4" s="210">
        <f t="shared" si="0"/>
        <v>0</v>
      </c>
      <c r="K4" s="211" t="s">
        <v>73</v>
      </c>
      <c r="L4" s="210"/>
      <c r="M4" s="210"/>
      <c r="N4" s="210"/>
      <c r="O4" s="210"/>
      <c r="P4" s="210"/>
      <c r="Q4" s="210"/>
      <c r="R4" s="210"/>
      <c r="S4" s="210">
        <f t="shared" si="1"/>
        <v>0</v>
      </c>
    </row>
    <row r="5" spans="1:19">
      <c r="A5" s="206" t="s">
        <v>56</v>
      </c>
      <c r="B5" s="210"/>
      <c r="C5" s="210"/>
      <c r="D5" s="210"/>
      <c r="E5" s="210"/>
      <c r="F5" s="210"/>
      <c r="G5" s="210"/>
      <c r="H5" s="210"/>
      <c r="I5" s="210">
        <f t="shared" si="0"/>
        <v>0</v>
      </c>
      <c r="K5" s="211" t="s">
        <v>72</v>
      </c>
      <c r="L5" s="210"/>
      <c r="M5" s="210"/>
      <c r="N5" s="210"/>
      <c r="O5" s="210"/>
      <c r="P5" s="210"/>
      <c r="Q5" s="210"/>
      <c r="R5" s="210"/>
      <c r="S5" s="210">
        <f t="shared" si="1"/>
        <v>0</v>
      </c>
    </row>
    <row r="7" spans="1:19">
      <c r="A7" s="207" t="s">
        <v>20</v>
      </c>
      <c r="B7" s="208" t="s">
        <v>32</v>
      </c>
      <c r="C7" s="208" t="s">
        <v>33</v>
      </c>
      <c r="D7" s="208" t="s">
        <v>34</v>
      </c>
      <c r="E7" s="208" t="s">
        <v>35</v>
      </c>
      <c r="F7" s="208" t="s">
        <v>36</v>
      </c>
      <c r="G7" s="208" t="s">
        <v>37</v>
      </c>
      <c r="H7" s="208" t="s">
        <v>38</v>
      </c>
      <c r="I7" s="208" t="s">
        <v>39</v>
      </c>
      <c r="K7" s="209" t="s">
        <v>24</v>
      </c>
      <c r="L7" s="208" t="s">
        <v>32</v>
      </c>
      <c r="M7" s="208" t="s">
        <v>33</v>
      </c>
      <c r="N7" s="208" t="s">
        <v>34</v>
      </c>
      <c r="O7" s="208" t="s">
        <v>35</v>
      </c>
      <c r="P7" s="208" t="s">
        <v>36</v>
      </c>
      <c r="Q7" s="208" t="s">
        <v>37</v>
      </c>
      <c r="R7" s="208" t="s">
        <v>38</v>
      </c>
      <c r="S7" s="208" t="s">
        <v>39</v>
      </c>
    </row>
    <row r="8" spans="1:19">
      <c r="A8" s="206" t="s">
        <v>57</v>
      </c>
      <c r="B8" s="210"/>
      <c r="C8" s="210"/>
      <c r="D8" s="210"/>
      <c r="E8" s="210"/>
      <c r="F8" s="210"/>
      <c r="G8" s="210"/>
      <c r="H8" s="210"/>
      <c r="I8" s="210">
        <f>G8-H8</f>
        <v>0</v>
      </c>
      <c r="K8" s="211" t="s">
        <v>75</v>
      </c>
      <c r="L8" s="210"/>
      <c r="M8" s="210"/>
      <c r="N8" s="210"/>
      <c r="O8" s="210"/>
      <c r="P8" s="210"/>
      <c r="Q8" s="210"/>
      <c r="R8" s="210"/>
      <c r="S8" s="210">
        <f>Q8-R8</f>
        <v>0</v>
      </c>
    </row>
    <row r="9" spans="1:19">
      <c r="A9" s="206" t="s">
        <v>58</v>
      </c>
      <c r="B9" s="210"/>
      <c r="C9" s="210"/>
      <c r="D9" s="210"/>
      <c r="E9" s="210"/>
      <c r="F9" s="210"/>
      <c r="G9" s="210"/>
      <c r="H9" s="210"/>
      <c r="I9" s="210">
        <f t="shared" ref="I9:I11" si="2">G9-H9</f>
        <v>0</v>
      </c>
      <c r="K9" s="211" t="s">
        <v>76</v>
      </c>
      <c r="L9" s="210"/>
      <c r="M9" s="210"/>
      <c r="N9" s="210"/>
      <c r="O9" s="210"/>
      <c r="P9" s="210"/>
      <c r="Q9" s="210"/>
      <c r="R9" s="210"/>
      <c r="S9" s="210">
        <f t="shared" ref="S9:S11" si="3">Q9-R9</f>
        <v>0</v>
      </c>
    </row>
    <row r="10" spans="1:19">
      <c r="A10" s="206" t="s">
        <v>59</v>
      </c>
      <c r="B10" s="210"/>
      <c r="C10" s="210"/>
      <c r="D10" s="210"/>
      <c r="E10" s="210"/>
      <c r="F10" s="210"/>
      <c r="G10" s="210"/>
      <c r="H10" s="210"/>
      <c r="I10" s="210">
        <f t="shared" si="2"/>
        <v>0</v>
      </c>
      <c r="K10" s="211" t="s">
        <v>77</v>
      </c>
      <c r="L10" s="210"/>
      <c r="M10" s="210"/>
      <c r="N10" s="210"/>
      <c r="O10" s="210"/>
      <c r="P10" s="210"/>
      <c r="Q10" s="210"/>
      <c r="R10" s="210"/>
      <c r="S10" s="210">
        <f t="shared" si="3"/>
        <v>0</v>
      </c>
    </row>
    <row r="11" spans="1:19">
      <c r="A11" s="206" t="s">
        <v>61</v>
      </c>
      <c r="B11" s="210"/>
      <c r="C11" s="210"/>
      <c r="D11" s="210"/>
      <c r="E11" s="210"/>
      <c r="F11" s="210"/>
      <c r="G11" s="210"/>
      <c r="H11" s="210"/>
      <c r="I11" s="210">
        <f t="shared" si="2"/>
        <v>0</v>
      </c>
      <c r="K11" s="211" t="s">
        <v>74</v>
      </c>
      <c r="L11" s="210"/>
      <c r="M11" s="210"/>
      <c r="N11" s="210"/>
      <c r="O11" s="210"/>
      <c r="P11" s="210"/>
      <c r="Q11" s="210"/>
      <c r="R11" s="210"/>
      <c r="S11" s="210">
        <f t="shared" si="3"/>
        <v>0</v>
      </c>
    </row>
    <row r="13" spans="1:19">
      <c r="A13" s="207" t="s">
        <v>21</v>
      </c>
      <c r="B13" s="208" t="s">
        <v>32</v>
      </c>
      <c r="C13" s="208" t="s">
        <v>33</v>
      </c>
      <c r="D13" s="208" t="s">
        <v>34</v>
      </c>
      <c r="E13" s="208" t="s">
        <v>35</v>
      </c>
      <c r="F13" s="208" t="s">
        <v>36</v>
      </c>
      <c r="G13" s="208" t="s">
        <v>37</v>
      </c>
      <c r="H13" s="208" t="s">
        <v>38</v>
      </c>
      <c r="I13" s="208" t="s">
        <v>39</v>
      </c>
      <c r="K13" s="214"/>
      <c r="L13" s="215"/>
      <c r="M13" s="215"/>
      <c r="N13" s="215"/>
      <c r="O13" s="215"/>
      <c r="P13" s="215"/>
      <c r="Q13" s="215"/>
      <c r="R13" s="215"/>
      <c r="S13" s="215"/>
    </row>
    <row r="14" spans="1:19">
      <c r="A14" s="206" t="s">
        <v>62</v>
      </c>
      <c r="B14" s="210"/>
      <c r="C14" s="210"/>
      <c r="D14" s="210"/>
      <c r="E14" s="210"/>
      <c r="F14" s="210"/>
      <c r="G14" s="210"/>
      <c r="H14" s="210"/>
      <c r="I14" s="210">
        <f>G14-H14</f>
        <v>0</v>
      </c>
      <c r="K14" s="92"/>
      <c r="L14" s="216"/>
      <c r="M14" s="216"/>
      <c r="N14" s="216"/>
      <c r="O14" s="216"/>
      <c r="P14" s="216"/>
      <c r="Q14" s="216"/>
      <c r="R14" s="216"/>
      <c r="S14" s="216"/>
    </row>
    <row r="15" spans="1:19">
      <c r="A15" s="206" t="s">
        <v>63</v>
      </c>
      <c r="B15" s="210"/>
      <c r="C15" s="210"/>
      <c r="D15" s="210"/>
      <c r="E15" s="210"/>
      <c r="F15" s="210"/>
      <c r="G15" s="210"/>
      <c r="H15" s="210"/>
      <c r="I15" s="210">
        <f t="shared" ref="I15:I17" si="4">G15-H15</f>
        <v>0</v>
      </c>
      <c r="K15" s="92"/>
      <c r="L15" s="216"/>
      <c r="M15" s="216"/>
      <c r="N15" s="216"/>
      <c r="O15" s="216"/>
      <c r="P15" s="216"/>
      <c r="Q15" s="216"/>
      <c r="R15" s="216"/>
      <c r="S15" s="216"/>
    </row>
    <row r="16" spans="1:19">
      <c r="A16" s="206" t="s">
        <v>65</v>
      </c>
      <c r="B16" s="210"/>
      <c r="C16" s="210"/>
      <c r="D16" s="210"/>
      <c r="E16" s="210"/>
      <c r="F16" s="210"/>
      <c r="G16" s="210"/>
      <c r="H16" s="210"/>
      <c r="I16" s="210">
        <f t="shared" si="4"/>
        <v>0</v>
      </c>
      <c r="K16" s="92"/>
      <c r="L16" s="216"/>
      <c r="M16" s="216"/>
      <c r="N16" s="216"/>
      <c r="O16" s="216"/>
      <c r="P16" s="216"/>
      <c r="Q16" s="216"/>
      <c r="R16" s="216"/>
      <c r="S16" s="216"/>
    </row>
    <row r="17" spans="1:19">
      <c r="A17" s="206" t="s">
        <v>64</v>
      </c>
      <c r="B17" s="210"/>
      <c r="C17" s="210"/>
      <c r="D17" s="210"/>
      <c r="E17" s="210"/>
      <c r="F17" s="210"/>
      <c r="G17" s="210"/>
      <c r="H17" s="210"/>
      <c r="I17" s="210">
        <f t="shared" si="4"/>
        <v>0</v>
      </c>
      <c r="K17" s="92"/>
      <c r="L17" s="216"/>
      <c r="M17" s="216"/>
      <c r="N17" s="216"/>
      <c r="O17" s="216"/>
      <c r="P17" s="216"/>
      <c r="Q17" s="216"/>
      <c r="R17" s="216"/>
      <c r="S17" s="216"/>
    </row>
    <row r="18" spans="1:19">
      <c r="K18" s="216"/>
      <c r="L18" s="216"/>
      <c r="M18" s="216"/>
      <c r="N18" s="216"/>
      <c r="O18" s="216"/>
      <c r="P18" s="216"/>
      <c r="Q18" s="216"/>
      <c r="R18" s="216"/>
      <c r="S18" s="216"/>
    </row>
    <row r="19" spans="1:19">
      <c r="A19" s="207" t="s">
        <v>22</v>
      </c>
      <c r="B19" s="208" t="s">
        <v>32</v>
      </c>
      <c r="C19" s="208" t="s">
        <v>33</v>
      </c>
      <c r="D19" s="208" t="s">
        <v>34</v>
      </c>
      <c r="E19" s="208" t="s">
        <v>35</v>
      </c>
      <c r="F19" s="208" t="s">
        <v>36</v>
      </c>
      <c r="G19" s="208" t="s">
        <v>37</v>
      </c>
      <c r="H19" s="208" t="s">
        <v>38</v>
      </c>
      <c r="I19" s="208" t="s">
        <v>39</v>
      </c>
      <c r="K19" s="214"/>
      <c r="L19" s="215"/>
      <c r="M19" s="215"/>
      <c r="N19" s="215"/>
      <c r="O19" s="215"/>
      <c r="P19" s="215"/>
      <c r="Q19" s="215"/>
      <c r="R19" s="215"/>
      <c r="S19" s="215"/>
    </row>
    <row r="20" spans="1:19">
      <c r="A20" s="206" t="s">
        <v>66</v>
      </c>
      <c r="B20" s="210"/>
      <c r="C20" s="210"/>
      <c r="D20" s="210"/>
      <c r="E20" s="210"/>
      <c r="F20" s="210"/>
      <c r="G20" s="210"/>
      <c r="H20" s="210"/>
      <c r="I20" s="210">
        <f>G20-H20</f>
        <v>0</v>
      </c>
      <c r="K20" s="92"/>
      <c r="L20" s="216"/>
      <c r="M20" s="216"/>
      <c r="N20" s="216"/>
      <c r="O20" s="216"/>
      <c r="P20" s="216"/>
      <c r="Q20" s="216"/>
      <c r="R20" s="216"/>
      <c r="S20" s="216"/>
    </row>
    <row r="21" spans="1:19">
      <c r="A21" s="206" t="s">
        <v>67</v>
      </c>
      <c r="B21" s="210"/>
      <c r="C21" s="210"/>
      <c r="D21" s="210"/>
      <c r="E21" s="210"/>
      <c r="F21" s="210"/>
      <c r="G21" s="210"/>
      <c r="H21" s="210"/>
      <c r="I21" s="210">
        <f t="shared" ref="I21:I23" si="5">G21-H21</f>
        <v>0</v>
      </c>
      <c r="K21" s="92"/>
      <c r="L21" s="216"/>
      <c r="M21" s="216"/>
      <c r="N21" s="216"/>
      <c r="O21" s="216"/>
      <c r="P21" s="216"/>
      <c r="Q21" s="216"/>
      <c r="R21" s="216"/>
      <c r="S21" s="216"/>
    </row>
    <row r="22" spans="1:19">
      <c r="A22" s="206" t="s">
        <v>68</v>
      </c>
      <c r="B22" s="210"/>
      <c r="C22" s="210"/>
      <c r="D22" s="210"/>
      <c r="E22" s="210"/>
      <c r="F22" s="210"/>
      <c r="G22" s="210"/>
      <c r="H22" s="210"/>
      <c r="I22" s="210">
        <f t="shared" si="5"/>
        <v>0</v>
      </c>
      <c r="K22" s="92"/>
      <c r="L22" s="216"/>
      <c r="M22" s="216"/>
      <c r="N22" s="216"/>
      <c r="O22" s="216"/>
      <c r="P22" s="216"/>
      <c r="Q22" s="216"/>
      <c r="R22" s="216"/>
      <c r="S22" s="216"/>
    </row>
    <row r="23" spans="1:19">
      <c r="A23" s="206" t="s">
        <v>69</v>
      </c>
      <c r="B23" s="210"/>
      <c r="C23" s="210"/>
      <c r="D23" s="210"/>
      <c r="E23" s="210"/>
      <c r="F23" s="210"/>
      <c r="G23" s="210"/>
      <c r="H23" s="210"/>
      <c r="I23" s="210">
        <f t="shared" si="5"/>
        <v>0</v>
      </c>
      <c r="K23" s="92"/>
      <c r="L23" s="216"/>
      <c r="M23" s="216"/>
      <c r="N23" s="216"/>
      <c r="O23" s="216"/>
      <c r="P23" s="216"/>
      <c r="Q23" s="216"/>
      <c r="R23" s="216"/>
      <c r="S23" s="216"/>
    </row>
    <row r="24" spans="1:19">
      <c r="K24" s="216"/>
      <c r="L24" s="216"/>
      <c r="M24" s="216"/>
      <c r="N24" s="216"/>
      <c r="O24" s="216"/>
      <c r="P24" s="216"/>
      <c r="Q24" s="216"/>
      <c r="R24" s="216"/>
      <c r="S24" s="216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H15"/>
  <sheetViews>
    <sheetView workbookViewId="0">
      <selection activeCell="K17" sqref="K17"/>
    </sheetView>
  </sheetViews>
  <sheetFormatPr baseColWidth="10" defaultRowHeight="14.4"/>
  <cols>
    <col min="2" max="2" width="2.88671875" customWidth="1"/>
  </cols>
  <sheetData>
    <row r="3" spans="3:8" ht="19.95" customHeight="1">
      <c r="C3" s="316" t="s">
        <v>53</v>
      </c>
      <c r="D3" s="316"/>
      <c r="E3" s="316"/>
      <c r="F3" s="316"/>
      <c r="G3" s="317"/>
      <c r="H3" s="317"/>
    </row>
    <row r="5" spans="3:8">
      <c r="D5" s="313" t="s">
        <v>47</v>
      </c>
      <c r="E5" s="314"/>
      <c r="F5" s="314"/>
      <c r="G5" s="314"/>
      <c r="H5" s="314"/>
    </row>
    <row r="7" spans="3:8">
      <c r="D7" s="315"/>
      <c r="E7" s="315"/>
      <c r="F7" s="315"/>
      <c r="G7" s="315"/>
      <c r="H7" s="315"/>
    </row>
    <row r="8" spans="3:8">
      <c r="D8" s="315"/>
      <c r="E8" s="315"/>
      <c r="F8" s="315"/>
      <c r="G8" s="315"/>
      <c r="H8" s="315"/>
    </row>
    <row r="9" spans="3:8">
      <c r="D9" s="315"/>
      <c r="E9" s="315"/>
      <c r="F9" s="315"/>
      <c r="G9" s="315"/>
      <c r="H9" s="315"/>
    </row>
    <row r="10" spans="3:8">
      <c r="D10" s="315"/>
      <c r="E10" s="315"/>
      <c r="F10" s="315"/>
      <c r="G10" s="315"/>
      <c r="H10" s="315"/>
    </row>
    <row r="11" spans="3:8">
      <c r="D11" s="312"/>
      <c r="E11" s="312"/>
      <c r="F11" s="312"/>
      <c r="G11" s="312"/>
      <c r="H11" s="312"/>
    </row>
    <row r="12" spans="3:8">
      <c r="D12" s="146" t="s">
        <v>48</v>
      </c>
      <c r="E12" s="147" t="s">
        <v>49</v>
      </c>
      <c r="F12" s="148" t="s">
        <v>25</v>
      </c>
      <c r="G12" s="149"/>
    </row>
    <row r="13" spans="3:8">
      <c r="E13" s="147" t="s">
        <v>50</v>
      </c>
      <c r="F13" s="148" t="s">
        <v>26</v>
      </c>
      <c r="G13" s="149"/>
    </row>
    <row r="14" spans="3:8">
      <c r="E14" s="147" t="s">
        <v>51</v>
      </c>
      <c r="F14" s="148" t="s">
        <v>28</v>
      </c>
      <c r="G14" s="149"/>
    </row>
    <row r="15" spans="3:8">
      <c r="E15" s="147" t="s">
        <v>52</v>
      </c>
      <c r="F15" s="148" t="s">
        <v>27</v>
      </c>
      <c r="G15" s="149"/>
    </row>
  </sheetData>
  <mergeCells count="8">
    <mergeCell ref="D11:H11"/>
    <mergeCell ref="D5:H5"/>
    <mergeCell ref="D7:H7"/>
    <mergeCell ref="C3:F3"/>
    <mergeCell ref="G3:H3"/>
    <mergeCell ref="D8:H8"/>
    <mergeCell ref="D9:H9"/>
    <mergeCell ref="D10:H10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Z101"/>
  <sheetViews>
    <sheetView topLeftCell="AA74" zoomScale="70" zoomScaleNormal="70" workbookViewId="0">
      <selection activeCell="AJ43" sqref="AJ43:AZ90"/>
    </sheetView>
  </sheetViews>
  <sheetFormatPr baseColWidth="10" defaultColWidth="11.44140625" defaultRowHeight="13.8"/>
  <cols>
    <col min="1" max="1" width="11" style="40" customWidth="1"/>
    <col min="2" max="2" width="13.88671875" style="40" customWidth="1"/>
    <col min="3" max="3" width="14.109375" style="40" customWidth="1"/>
    <col min="4" max="4" width="11.44140625" style="69"/>
    <col min="5" max="6" width="35.6640625" style="40" customWidth="1"/>
    <col min="7" max="8" width="5.6640625" style="40" customWidth="1"/>
    <col min="9" max="14" width="5.6640625" style="70" customWidth="1"/>
    <col min="15" max="15" width="1.6640625" style="71" customWidth="1"/>
    <col min="16" max="17" width="5.6640625" style="40" customWidth="1"/>
    <col min="18" max="18" width="1.6640625" style="40" customWidth="1"/>
    <col min="19" max="22" width="10.6640625" style="40" customWidth="1"/>
    <col min="23" max="23" width="7.6640625" style="40" customWidth="1"/>
    <col min="24" max="27" width="15.6640625" style="40" customWidth="1"/>
    <col min="28" max="28" width="7.6640625" style="40" customWidth="1"/>
    <col min="29" max="30" width="10.6640625" style="40" customWidth="1"/>
    <col min="31" max="35" width="7.6640625" style="40" customWidth="1"/>
    <col min="36" max="16384" width="11.44140625" style="40"/>
  </cols>
  <sheetData>
    <row r="1" spans="1:52" ht="21" thickBot="1">
      <c r="A1" s="329" t="s">
        <v>78</v>
      </c>
      <c r="B1" s="330"/>
      <c r="C1" s="330"/>
      <c r="D1" s="330"/>
      <c r="E1" s="330"/>
      <c r="F1" s="331"/>
      <c r="G1" s="340" t="s">
        <v>7</v>
      </c>
      <c r="H1" s="341"/>
      <c r="I1" s="341"/>
      <c r="J1" s="341"/>
      <c r="K1" s="341"/>
      <c r="L1" s="341"/>
      <c r="M1" s="341"/>
      <c r="N1" s="342"/>
      <c r="O1" s="37"/>
      <c r="P1" s="343" t="s">
        <v>8</v>
      </c>
      <c r="Q1" s="344"/>
      <c r="R1" s="38"/>
      <c r="S1" s="338" t="s">
        <v>29</v>
      </c>
      <c r="T1" s="338"/>
      <c r="U1" s="338"/>
      <c r="V1" s="338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28" t="s">
        <v>3</v>
      </c>
      <c r="AK1" s="328"/>
      <c r="AL1" s="328"/>
      <c r="AM1" s="328"/>
      <c r="AN1" s="39" t="s">
        <v>2</v>
      </c>
      <c r="AO1" s="328" t="s">
        <v>13</v>
      </c>
      <c r="AP1" s="328"/>
      <c r="AQ1" s="328"/>
      <c r="AR1" s="328"/>
      <c r="AS1" s="328" t="s">
        <v>12</v>
      </c>
      <c r="AT1" s="328"/>
      <c r="AU1" s="328"/>
      <c r="AV1" s="328"/>
      <c r="AW1" s="328" t="s">
        <v>14</v>
      </c>
      <c r="AX1" s="328"/>
      <c r="AY1" s="328"/>
      <c r="AZ1" s="328"/>
    </row>
    <row r="2" spans="1:52" s="49" customFormat="1" ht="24.9" customHeight="1" thickBot="1">
      <c r="A2" s="41" t="s">
        <v>10</v>
      </c>
      <c r="B2" s="41" t="s">
        <v>15</v>
      </c>
      <c r="C2" s="42" t="s">
        <v>9</v>
      </c>
      <c r="D2" s="42" t="s">
        <v>40</v>
      </c>
      <c r="E2" s="339" t="s">
        <v>6</v>
      </c>
      <c r="F2" s="339"/>
      <c r="G2" s="345" t="s">
        <v>25</v>
      </c>
      <c r="H2" s="345"/>
      <c r="I2" s="346" t="s">
        <v>26</v>
      </c>
      <c r="J2" s="346"/>
      <c r="K2" s="350" t="s">
        <v>27</v>
      </c>
      <c r="L2" s="350"/>
      <c r="M2" s="351" t="s">
        <v>28</v>
      </c>
      <c r="N2" s="352"/>
      <c r="O2" s="43"/>
      <c r="P2" s="44"/>
      <c r="Q2" s="45"/>
      <c r="R2" s="46"/>
      <c r="S2" s="1" t="s">
        <v>25</v>
      </c>
      <c r="T2" s="2" t="s">
        <v>26</v>
      </c>
      <c r="U2" s="3" t="s">
        <v>27</v>
      </c>
      <c r="V2" s="5" t="s">
        <v>28</v>
      </c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7" t="s">
        <v>0</v>
      </c>
      <c r="AK2" s="47" t="s">
        <v>1</v>
      </c>
      <c r="AL2" s="47" t="s">
        <v>4</v>
      </c>
      <c r="AM2" s="47" t="s">
        <v>5</v>
      </c>
      <c r="AN2" s="48"/>
      <c r="AO2" s="47" t="s">
        <v>0</v>
      </c>
      <c r="AP2" s="47" t="s">
        <v>1</v>
      </c>
      <c r="AQ2" s="47" t="s">
        <v>4</v>
      </c>
      <c r="AR2" s="47" t="s">
        <v>5</v>
      </c>
      <c r="AS2" s="47" t="s">
        <v>0</v>
      </c>
      <c r="AT2" s="47" t="s">
        <v>1</v>
      </c>
      <c r="AU2" s="47" t="s">
        <v>4</v>
      </c>
      <c r="AV2" s="47" t="s">
        <v>5</v>
      </c>
      <c r="AW2" s="47" t="s">
        <v>0</v>
      </c>
      <c r="AX2" s="47" t="s">
        <v>1</v>
      </c>
      <c r="AY2" s="47" t="s">
        <v>4</v>
      </c>
      <c r="AZ2" s="47" t="s">
        <v>5</v>
      </c>
    </row>
    <row r="3" spans="1:52" ht="16.5" customHeight="1" thickBot="1">
      <c r="A3" s="347" t="s">
        <v>83</v>
      </c>
      <c r="B3" s="332" t="s">
        <v>17</v>
      </c>
      <c r="C3" s="212">
        <v>44358</v>
      </c>
      <c r="D3" s="50" t="s">
        <v>89</v>
      </c>
      <c r="E3" s="186" t="s">
        <v>56</v>
      </c>
      <c r="F3" s="186" t="s">
        <v>60</v>
      </c>
      <c r="G3" s="184">
        <v>1</v>
      </c>
      <c r="H3" s="164">
        <v>1</v>
      </c>
      <c r="I3" s="11">
        <v>1</v>
      </c>
      <c r="J3" s="164">
        <v>2</v>
      </c>
      <c r="K3" s="11">
        <v>0</v>
      </c>
      <c r="L3" s="164">
        <v>3</v>
      </c>
      <c r="M3" s="166">
        <v>0</v>
      </c>
      <c r="N3" s="167">
        <v>2</v>
      </c>
      <c r="O3" s="13"/>
      <c r="P3" s="35">
        <v>0</v>
      </c>
      <c r="Q3" s="36">
        <v>3</v>
      </c>
      <c r="R3" s="14"/>
      <c r="S3" s="150">
        <f t="shared" ref="S3:S36" si="0">IF($P3="","",+AO3+AW3)</f>
        <v>0</v>
      </c>
      <c r="T3" s="150">
        <f t="shared" ref="T3" si="1">IF($P3="","",+AP3+AX3)</f>
        <v>1</v>
      </c>
      <c r="U3" s="150">
        <f t="shared" ref="U3" si="2">IF($P3="","",+AQ3+AY3)</f>
        <v>3</v>
      </c>
      <c r="V3" s="153">
        <f t="shared" ref="V3" si="3">IF($P3="","",+AR3+AZ3)</f>
        <v>1</v>
      </c>
      <c r="W3" s="52"/>
      <c r="AB3" s="52"/>
      <c r="AC3" s="52"/>
      <c r="AD3" s="52"/>
      <c r="AE3" s="52"/>
      <c r="AF3" s="52"/>
      <c r="AG3" s="52"/>
      <c r="AH3" s="52"/>
      <c r="AI3" s="52"/>
      <c r="AJ3" s="53" t="str">
        <f>IF(G3&lt;H3,2,IF(G3=H3,"n",1))</f>
        <v>n</v>
      </c>
      <c r="AK3" s="53">
        <f>IF(I3&lt;J3,2,IF(I3=J3,"n",1))</f>
        <v>2</v>
      </c>
      <c r="AL3" s="53">
        <f>IF(K3&lt;L3,2,IF(K3=L3,"n",1))</f>
        <v>2</v>
      </c>
      <c r="AM3" s="54">
        <f>IF(M3&lt;N3,2,IF(M3=N3,"n",1))</f>
        <v>2</v>
      </c>
      <c r="AN3" s="55">
        <f>IF(P3&lt;Q3,2,IF(P3=Q3,"n",1))</f>
        <v>2</v>
      </c>
      <c r="AO3" s="56">
        <f>IF(AJ3=AN3,1,0)</f>
        <v>0</v>
      </c>
      <c r="AP3" s="56">
        <f>IF(AK3=AN3,1,0)</f>
        <v>1</v>
      </c>
      <c r="AQ3" s="56">
        <f>IF(AL3=AN3,1,0)</f>
        <v>1</v>
      </c>
      <c r="AR3" s="56">
        <f>IF(AM3=AN3,1,0)</f>
        <v>1</v>
      </c>
      <c r="AS3" s="56" t="b">
        <f>AND(G3=P3,H3=Q3)</f>
        <v>0</v>
      </c>
      <c r="AT3" s="53" t="b">
        <f>AND(I3=P3,J3=Q3)</f>
        <v>0</v>
      </c>
      <c r="AU3" s="53" t="b">
        <f>AND(K3=P3,L3=Q3)</f>
        <v>1</v>
      </c>
      <c r="AV3" s="57" t="b">
        <f>AND(M3=P3,N3=Q3)</f>
        <v>0</v>
      </c>
      <c r="AW3" s="58">
        <f>IF(AS3=TRUE,2,0)</f>
        <v>0</v>
      </c>
      <c r="AX3" s="58">
        <f t="shared" ref="AX3:AZ3" si="4">IF(AT3=TRUE,2,0)</f>
        <v>0</v>
      </c>
      <c r="AY3" s="58">
        <f t="shared" si="4"/>
        <v>2</v>
      </c>
      <c r="AZ3" s="58">
        <f t="shared" si="4"/>
        <v>0</v>
      </c>
    </row>
    <row r="4" spans="1:52" ht="16.5" customHeight="1" thickBot="1">
      <c r="A4" s="348"/>
      <c r="B4" s="333"/>
      <c r="C4" s="224">
        <v>44359</v>
      </c>
      <c r="D4" s="59" t="s">
        <v>90</v>
      </c>
      <c r="E4" s="187" t="s">
        <v>91</v>
      </c>
      <c r="F4" s="187" t="s">
        <v>55</v>
      </c>
      <c r="G4" s="145">
        <v>2</v>
      </c>
      <c r="H4" s="19">
        <v>1</v>
      </c>
      <c r="I4" s="11">
        <v>0</v>
      </c>
      <c r="J4" s="19">
        <v>1</v>
      </c>
      <c r="K4" s="11">
        <v>1</v>
      </c>
      <c r="L4" s="19">
        <v>2</v>
      </c>
      <c r="M4" s="166">
        <v>1</v>
      </c>
      <c r="N4" s="125">
        <v>1</v>
      </c>
      <c r="O4" s="13"/>
      <c r="P4" s="35">
        <v>1</v>
      </c>
      <c r="Q4" s="36">
        <v>1</v>
      </c>
      <c r="R4" s="14"/>
      <c r="S4" s="20">
        <f t="shared" si="0"/>
        <v>0</v>
      </c>
      <c r="T4" s="20">
        <f t="shared" ref="T4:T36" si="5">IF($P4="","",+AP4+AX4)</f>
        <v>0</v>
      </c>
      <c r="U4" s="20">
        <f t="shared" ref="U4:U36" si="6">IF($P4="","",+AQ4+AY4)</f>
        <v>0</v>
      </c>
      <c r="V4" s="151">
        <f t="shared" ref="V4:V36" si="7">IF($P4="","",+AR4+AZ4)</f>
        <v>3</v>
      </c>
      <c r="W4" s="52"/>
      <c r="AB4" s="52"/>
      <c r="AC4" s="52"/>
      <c r="AD4" s="52"/>
      <c r="AE4" s="52"/>
      <c r="AF4" s="52"/>
      <c r="AG4" s="52"/>
      <c r="AH4" s="52"/>
      <c r="AI4" s="52"/>
      <c r="AJ4" s="53">
        <f>IF(G4&lt;H4,2,IF(G4=H4,"n",1))</f>
        <v>1</v>
      </c>
      <c r="AK4" s="53">
        <f t="shared" ref="AK4:AK9" si="8">IF(I4&lt;J4,2,IF(I4=J4,"n",1))</f>
        <v>2</v>
      </c>
      <c r="AL4" s="53">
        <f t="shared" ref="AL4:AL10" si="9">IF(K4&lt;L4,2,IF(K4=L4,"n",1))</f>
        <v>2</v>
      </c>
      <c r="AM4" s="54" t="str">
        <f t="shared" ref="AM4:AM9" si="10">IF(M4&lt;N4,2,IF(M4=N4,"n",1))</f>
        <v>n</v>
      </c>
      <c r="AN4" s="55" t="str">
        <f t="shared" ref="AN4:AN26" si="11">IF(P4&lt;Q4,2,IF(P4=Q4,"n",1))</f>
        <v>n</v>
      </c>
      <c r="AO4" s="56">
        <f t="shared" ref="AO4:AO9" si="12">IF(AJ4=AN4,1,0)</f>
        <v>0</v>
      </c>
      <c r="AP4" s="56">
        <f t="shared" ref="AP4:AP9" si="13">IF(AK4=AN4,1,0)</f>
        <v>0</v>
      </c>
      <c r="AQ4" s="56">
        <f t="shared" ref="AQ4:AQ9" si="14">IF(AL4=AN4,1,0)</f>
        <v>0</v>
      </c>
      <c r="AR4" s="56">
        <f t="shared" ref="AR4:AR9" si="15">IF(AM4=AN4,1,0)</f>
        <v>1</v>
      </c>
      <c r="AS4" s="56" t="b">
        <f t="shared" ref="AS4:AS37" si="16">AND(G4=P4,H4=Q4)</f>
        <v>0</v>
      </c>
      <c r="AT4" s="53" t="b">
        <f t="shared" ref="AT4:AT37" si="17">AND(I4=P4,J4=Q4)</f>
        <v>0</v>
      </c>
      <c r="AU4" s="53" t="b">
        <f t="shared" ref="AU4:AU37" si="18">AND(K4=P4,L4=Q4)</f>
        <v>0</v>
      </c>
      <c r="AV4" s="57" t="b">
        <f t="shared" ref="AV4:AV37" si="19">AND(M4=P4,N4=Q4)</f>
        <v>1</v>
      </c>
      <c r="AW4" s="58">
        <f>IF(AS4=TRUE,2,0)</f>
        <v>0</v>
      </c>
      <c r="AX4" s="58">
        <f t="shared" ref="AX4" si="20">IF(AT4=TRUE,2,0)</f>
        <v>0</v>
      </c>
      <c r="AY4" s="58">
        <f t="shared" ref="AY4" si="21">IF(AU4=TRUE,2,0)</f>
        <v>0</v>
      </c>
      <c r="AZ4" s="58">
        <f t="shared" ref="AZ4" si="22">IF(AV4=TRUE,2,0)</f>
        <v>2</v>
      </c>
    </row>
    <row r="5" spans="1:52" ht="16.5" customHeight="1" thickBot="1">
      <c r="A5" s="348"/>
      <c r="B5" s="334" t="s">
        <v>18</v>
      </c>
      <c r="C5" s="320">
        <v>44363</v>
      </c>
      <c r="D5" s="50" t="s">
        <v>92</v>
      </c>
      <c r="E5" s="188" t="s">
        <v>56</v>
      </c>
      <c r="F5" s="189" t="s">
        <v>91</v>
      </c>
      <c r="G5" s="145">
        <v>1</v>
      </c>
      <c r="H5" s="32">
        <v>0</v>
      </c>
      <c r="I5" s="11">
        <v>2</v>
      </c>
      <c r="J5" s="32">
        <v>1</v>
      </c>
      <c r="K5" s="11">
        <v>1</v>
      </c>
      <c r="L5" s="32">
        <v>1</v>
      </c>
      <c r="M5" s="166">
        <v>2</v>
      </c>
      <c r="N5" s="168">
        <v>1</v>
      </c>
      <c r="O5" s="13"/>
      <c r="P5" s="35">
        <v>0</v>
      </c>
      <c r="Q5" s="36">
        <v>2</v>
      </c>
      <c r="R5" s="14"/>
      <c r="S5" s="20">
        <f t="shared" si="0"/>
        <v>0</v>
      </c>
      <c r="T5" s="20">
        <f t="shared" si="5"/>
        <v>0</v>
      </c>
      <c r="U5" s="20">
        <f t="shared" si="6"/>
        <v>0</v>
      </c>
      <c r="V5" s="151">
        <f t="shared" si="7"/>
        <v>0</v>
      </c>
      <c r="W5" s="52"/>
      <c r="AB5" s="52"/>
      <c r="AC5" s="52"/>
      <c r="AD5" s="52"/>
      <c r="AE5" s="52"/>
      <c r="AF5" s="52"/>
      <c r="AG5" s="52"/>
      <c r="AH5" s="52"/>
      <c r="AI5" s="52"/>
      <c r="AJ5" s="53">
        <f>IF(G5&lt;H5,2,IF(G5=H5,"n",1))</f>
        <v>1</v>
      </c>
      <c r="AK5" s="53">
        <f t="shared" si="8"/>
        <v>1</v>
      </c>
      <c r="AL5" s="53" t="str">
        <f t="shared" si="9"/>
        <v>n</v>
      </c>
      <c r="AM5" s="54">
        <f t="shared" si="10"/>
        <v>1</v>
      </c>
      <c r="AN5" s="55">
        <f t="shared" si="11"/>
        <v>2</v>
      </c>
      <c r="AO5" s="56">
        <f t="shared" si="12"/>
        <v>0</v>
      </c>
      <c r="AP5" s="56">
        <f t="shared" si="13"/>
        <v>0</v>
      </c>
      <c r="AQ5" s="56">
        <f t="shared" si="14"/>
        <v>0</v>
      </c>
      <c r="AR5" s="56">
        <f t="shared" si="15"/>
        <v>0</v>
      </c>
      <c r="AS5" s="56" t="b">
        <f t="shared" si="16"/>
        <v>0</v>
      </c>
      <c r="AT5" s="53" t="b">
        <f t="shared" si="17"/>
        <v>0</v>
      </c>
      <c r="AU5" s="53" t="b">
        <f t="shared" si="18"/>
        <v>0</v>
      </c>
      <c r="AV5" s="57" t="b">
        <f t="shared" si="19"/>
        <v>0</v>
      </c>
      <c r="AW5" s="58">
        <f t="shared" ref="AW5:AW38" si="23">IF(AS5=TRUE,2,0)</f>
        <v>0</v>
      </c>
      <c r="AX5" s="58">
        <f t="shared" ref="AX5:AX38" si="24">IF(AT5=TRUE,2,0)</f>
        <v>0</v>
      </c>
      <c r="AY5" s="58">
        <f t="shared" ref="AY5:AY38" si="25">IF(AU5=TRUE,2,0)</f>
        <v>0</v>
      </c>
      <c r="AZ5" s="58">
        <f t="shared" ref="AZ5:AZ38" si="26">IF(AV5=TRUE,2,0)</f>
        <v>0</v>
      </c>
    </row>
    <row r="6" spans="1:52" ht="16.5" customHeight="1" thickBot="1">
      <c r="A6" s="348"/>
      <c r="B6" s="335"/>
      <c r="C6" s="327"/>
      <c r="D6" s="59" t="s">
        <v>89</v>
      </c>
      <c r="E6" s="190" t="s">
        <v>60</v>
      </c>
      <c r="F6" s="191" t="s">
        <v>55</v>
      </c>
      <c r="G6" s="139">
        <v>1</v>
      </c>
      <c r="H6" s="19">
        <v>0</v>
      </c>
      <c r="I6" s="18">
        <v>2</v>
      </c>
      <c r="J6" s="19">
        <v>1</v>
      </c>
      <c r="K6" s="18">
        <v>2</v>
      </c>
      <c r="L6" s="19">
        <v>0</v>
      </c>
      <c r="M6" s="124">
        <v>2</v>
      </c>
      <c r="N6" s="125">
        <v>0</v>
      </c>
      <c r="O6" s="13"/>
      <c r="P6" s="35">
        <v>3</v>
      </c>
      <c r="Q6" s="36">
        <v>0</v>
      </c>
      <c r="R6" s="14"/>
      <c r="S6" s="20">
        <f t="shared" si="0"/>
        <v>1</v>
      </c>
      <c r="T6" s="20">
        <f t="shared" si="5"/>
        <v>1</v>
      </c>
      <c r="U6" s="20">
        <f t="shared" si="6"/>
        <v>1</v>
      </c>
      <c r="V6" s="151">
        <f t="shared" si="7"/>
        <v>1</v>
      </c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3">
        <f t="shared" ref="AJ6:AJ9" si="27">IF(G6&lt;H6,2,IF(G6=H6,"n",1))</f>
        <v>1</v>
      </c>
      <c r="AK6" s="53">
        <f t="shared" si="8"/>
        <v>1</v>
      </c>
      <c r="AL6" s="53">
        <f t="shared" si="9"/>
        <v>1</v>
      </c>
      <c r="AM6" s="54">
        <f t="shared" si="10"/>
        <v>1</v>
      </c>
      <c r="AN6" s="55">
        <f t="shared" si="11"/>
        <v>1</v>
      </c>
      <c r="AO6" s="56">
        <f t="shared" si="12"/>
        <v>1</v>
      </c>
      <c r="AP6" s="56">
        <f t="shared" si="13"/>
        <v>1</v>
      </c>
      <c r="AQ6" s="56">
        <f t="shared" si="14"/>
        <v>1</v>
      </c>
      <c r="AR6" s="56">
        <f t="shared" si="15"/>
        <v>1</v>
      </c>
      <c r="AS6" s="56" t="b">
        <f t="shared" si="16"/>
        <v>0</v>
      </c>
      <c r="AT6" s="53" t="b">
        <f t="shared" si="17"/>
        <v>0</v>
      </c>
      <c r="AU6" s="53" t="b">
        <f t="shared" si="18"/>
        <v>0</v>
      </c>
      <c r="AV6" s="57" t="b">
        <f t="shared" si="19"/>
        <v>0</v>
      </c>
      <c r="AW6" s="58">
        <f t="shared" si="23"/>
        <v>0</v>
      </c>
      <c r="AX6" s="58">
        <f t="shared" si="24"/>
        <v>0</v>
      </c>
      <c r="AY6" s="58">
        <f t="shared" si="25"/>
        <v>0</v>
      </c>
      <c r="AZ6" s="58">
        <f t="shared" si="26"/>
        <v>0</v>
      </c>
    </row>
    <row r="7" spans="1:52" ht="16.5" customHeight="1" thickBot="1">
      <c r="A7" s="348"/>
      <c r="B7" s="336" t="s">
        <v>19</v>
      </c>
      <c r="C7" s="320">
        <v>44367</v>
      </c>
      <c r="D7" s="50" t="s">
        <v>92</v>
      </c>
      <c r="E7" s="192" t="s">
        <v>60</v>
      </c>
      <c r="F7" s="193" t="s">
        <v>91</v>
      </c>
      <c r="G7" s="139">
        <v>1</v>
      </c>
      <c r="H7" s="19">
        <v>1</v>
      </c>
      <c r="I7" s="18">
        <v>2</v>
      </c>
      <c r="J7" s="19">
        <v>1</v>
      </c>
      <c r="K7" s="18">
        <v>2</v>
      </c>
      <c r="L7" s="19">
        <v>1</v>
      </c>
      <c r="M7" s="124">
        <v>2</v>
      </c>
      <c r="N7" s="125">
        <v>1</v>
      </c>
      <c r="O7" s="13"/>
      <c r="P7" s="35">
        <v>1</v>
      </c>
      <c r="Q7" s="36">
        <v>0</v>
      </c>
      <c r="R7" s="14"/>
      <c r="S7" s="20">
        <f t="shared" si="0"/>
        <v>0</v>
      </c>
      <c r="T7" s="20">
        <f t="shared" si="5"/>
        <v>1</v>
      </c>
      <c r="U7" s="20">
        <f t="shared" si="6"/>
        <v>1</v>
      </c>
      <c r="V7" s="151">
        <f t="shared" si="7"/>
        <v>1</v>
      </c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3" t="str">
        <f t="shared" si="27"/>
        <v>n</v>
      </c>
      <c r="AK7" s="53">
        <f t="shared" si="8"/>
        <v>1</v>
      </c>
      <c r="AL7" s="53">
        <f t="shared" si="9"/>
        <v>1</v>
      </c>
      <c r="AM7" s="54">
        <f t="shared" si="10"/>
        <v>1</v>
      </c>
      <c r="AN7" s="55">
        <f t="shared" si="11"/>
        <v>1</v>
      </c>
      <c r="AO7" s="56">
        <f t="shared" si="12"/>
        <v>0</v>
      </c>
      <c r="AP7" s="56">
        <f t="shared" si="13"/>
        <v>1</v>
      </c>
      <c r="AQ7" s="56">
        <f t="shared" si="14"/>
        <v>1</v>
      </c>
      <c r="AR7" s="56">
        <f t="shared" si="15"/>
        <v>1</v>
      </c>
      <c r="AS7" s="56" t="b">
        <f t="shared" si="16"/>
        <v>0</v>
      </c>
      <c r="AT7" s="53" t="b">
        <f t="shared" si="17"/>
        <v>0</v>
      </c>
      <c r="AU7" s="53" t="b">
        <f t="shared" si="18"/>
        <v>0</v>
      </c>
      <c r="AV7" s="57" t="b">
        <f t="shared" si="19"/>
        <v>0</v>
      </c>
      <c r="AW7" s="58">
        <f t="shared" si="23"/>
        <v>0</v>
      </c>
      <c r="AX7" s="58">
        <f t="shared" si="24"/>
        <v>0</v>
      </c>
      <c r="AY7" s="58">
        <f t="shared" si="25"/>
        <v>0</v>
      </c>
      <c r="AZ7" s="58">
        <f t="shared" si="26"/>
        <v>0</v>
      </c>
    </row>
    <row r="8" spans="1:52" ht="16.5" customHeight="1" thickBot="1">
      <c r="A8" s="349"/>
      <c r="B8" s="337"/>
      <c r="C8" s="321"/>
      <c r="D8" s="59" t="s">
        <v>92</v>
      </c>
      <c r="E8" s="194" t="s">
        <v>55</v>
      </c>
      <c r="F8" s="195" t="s">
        <v>56</v>
      </c>
      <c r="G8" s="139">
        <v>2</v>
      </c>
      <c r="H8" s="19">
        <v>0</v>
      </c>
      <c r="I8" s="18">
        <v>2</v>
      </c>
      <c r="J8" s="19">
        <v>1</v>
      </c>
      <c r="K8" s="18">
        <v>1</v>
      </c>
      <c r="L8" s="19">
        <v>0</v>
      </c>
      <c r="M8" s="124">
        <v>1</v>
      </c>
      <c r="N8" s="125">
        <v>0</v>
      </c>
      <c r="O8" s="13"/>
      <c r="P8" s="35">
        <v>3</v>
      </c>
      <c r="Q8" s="36">
        <v>1</v>
      </c>
      <c r="R8" s="14"/>
      <c r="S8" s="20">
        <f t="shared" si="0"/>
        <v>1</v>
      </c>
      <c r="T8" s="20">
        <f t="shared" si="5"/>
        <v>1</v>
      </c>
      <c r="U8" s="20">
        <f t="shared" si="6"/>
        <v>1</v>
      </c>
      <c r="V8" s="151">
        <f t="shared" si="7"/>
        <v>1</v>
      </c>
      <c r="W8" s="52"/>
      <c r="AB8" s="52"/>
      <c r="AC8" s="52"/>
      <c r="AD8" s="52"/>
      <c r="AE8" s="52"/>
      <c r="AF8" s="52"/>
      <c r="AG8" s="52"/>
      <c r="AH8" s="52"/>
      <c r="AI8" s="52"/>
      <c r="AJ8" s="53">
        <f t="shared" si="27"/>
        <v>1</v>
      </c>
      <c r="AK8" s="53">
        <f t="shared" si="8"/>
        <v>1</v>
      </c>
      <c r="AL8" s="53">
        <f t="shared" si="9"/>
        <v>1</v>
      </c>
      <c r="AM8" s="54">
        <f t="shared" si="10"/>
        <v>1</v>
      </c>
      <c r="AN8" s="55">
        <f t="shared" si="11"/>
        <v>1</v>
      </c>
      <c r="AO8" s="56">
        <f t="shared" si="12"/>
        <v>1</v>
      </c>
      <c r="AP8" s="56">
        <f t="shared" si="13"/>
        <v>1</v>
      </c>
      <c r="AQ8" s="56">
        <f t="shared" si="14"/>
        <v>1</v>
      </c>
      <c r="AR8" s="56">
        <f t="shared" si="15"/>
        <v>1</v>
      </c>
      <c r="AS8" s="56" t="b">
        <f t="shared" si="16"/>
        <v>0</v>
      </c>
      <c r="AT8" s="53" t="b">
        <f t="shared" si="17"/>
        <v>0</v>
      </c>
      <c r="AU8" s="53" t="b">
        <f t="shared" si="18"/>
        <v>0</v>
      </c>
      <c r="AV8" s="57" t="b">
        <f t="shared" si="19"/>
        <v>0</v>
      </c>
      <c r="AW8" s="58">
        <f t="shared" si="23"/>
        <v>0</v>
      </c>
      <c r="AX8" s="58">
        <f t="shared" si="24"/>
        <v>0</v>
      </c>
      <c r="AY8" s="58">
        <f t="shared" si="25"/>
        <v>0</v>
      </c>
      <c r="AZ8" s="58">
        <f t="shared" si="26"/>
        <v>0</v>
      </c>
    </row>
    <row r="9" spans="1:52" ht="17.25" customHeight="1" thickTop="1" thickBot="1">
      <c r="A9" s="449" t="s">
        <v>84</v>
      </c>
      <c r="B9" s="363" t="s">
        <v>17</v>
      </c>
      <c r="C9" s="318">
        <v>44359</v>
      </c>
      <c r="D9" s="61" t="s">
        <v>92</v>
      </c>
      <c r="E9" s="197" t="s">
        <v>57</v>
      </c>
      <c r="F9" s="198" t="s">
        <v>58</v>
      </c>
      <c r="G9" s="185">
        <v>1</v>
      </c>
      <c r="H9" s="26">
        <v>0</v>
      </c>
      <c r="I9" s="25">
        <v>1</v>
      </c>
      <c r="J9" s="26">
        <v>0</v>
      </c>
      <c r="K9" s="25">
        <v>2</v>
      </c>
      <c r="L9" s="26">
        <v>1</v>
      </c>
      <c r="M9" s="169">
        <v>1</v>
      </c>
      <c r="N9" s="170">
        <v>0</v>
      </c>
      <c r="O9" s="27"/>
      <c r="P9" s="35">
        <v>0</v>
      </c>
      <c r="Q9" s="36">
        <v>1</v>
      </c>
      <c r="R9" s="28"/>
      <c r="S9" s="29">
        <f t="shared" si="0"/>
        <v>0</v>
      </c>
      <c r="T9" s="29">
        <f t="shared" si="5"/>
        <v>0</v>
      </c>
      <c r="U9" s="29">
        <f t="shared" si="6"/>
        <v>0</v>
      </c>
      <c r="V9" s="152">
        <f t="shared" si="7"/>
        <v>0</v>
      </c>
      <c r="AJ9" s="53">
        <f t="shared" si="27"/>
        <v>1</v>
      </c>
      <c r="AK9" s="53">
        <f t="shared" si="8"/>
        <v>1</v>
      </c>
      <c r="AL9" s="53">
        <f t="shared" si="9"/>
        <v>1</v>
      </c>
      <c r="AM9" s="54">
        <f t="shared" si="10"/>
        <v>1</v>
      </c>
      <c r="AN9" s="55">
        <f t="shared" si="11"/>
        <v>2</v>
      </c>
      <c r="AO9" s="56">
        <f t="shared" si="12"/>
        <v>0</v>
      </c>
      <c r="AP9" s="56">
        <f t="shared" si="13"/>
        <v>0</v>
      </c>
      <c r="AQ9" s="56">
        <f t="shared" si="14"/>
        <v>0</v>
      </c>
      <c r="AR9" s="56">
        <f t="shared" si="15"/>
        <v>0</v>
      </c>
      <c r="AS9" s="56" t="b">
        <f t="shared" si="16"/>
        <v>0</v>
      </c>
      <c r="AT9" s="53" t="b">
        <f t="shared" si="17"/>
        <v>0</v>
      </c>
      <c r="AU9" s="53" t="b">
        <f t="shared" si="18"/>
        <v>0</v>
      </c>
      <c r="AV9" s="57" t="b">
        <f t="shared" si="19"/>
        <v>0</v>
      </c>
      <c r="AW9" s="58">
        <f t="shared" si="23"/>
        <v>0</v>
      </c>
      <c r="AX9" s="58">
        <f t="shared" si="24"/>
        <v>0</v>
      </c>
      <c r="AY9" s="58">
        <f t="shared" si="25"/>
        <v>0</v>
      </c>
      <c r="AZ9" s="58">
        <f t="shared" si="26"/>
        <v>0</v>
      </c>
    </row>
    <row r="10" spans="1:52" ht="15.6" thickBot="1">
      <c r="A10" s="348"/>
      <c r="B10" s="337"/>
      <c r="C10" s="319"/>
      <c r="D10" s="180" t="s">
        <v>89</v>
      </c>
      <c r="E10" s="187" t="s">
        <v>61</v>
      </c>
      <c r="F10" s="187" t="s">
        <v>59</v>
      </c>
      <c r="G10" s="139">
        <v>2</v>
      </c>
      <c r="H10" s="19">
        <v>0</v>
      </c>
      <c r="I10" s="18">
        <v>2</v>
      </c>
      <c r="J10" s="19">
        <v>1</v>
      </c>
      <c r="K10" s="18">
        <v>3</v>
      </c>
      <c r="L10" s="19">
        <v>0</v>
      </c>
      <c r="M10" s="124">
        <v>2</v>
      </c>
      <c r="N10" s="125">
        <v>0</v>
      </c>
      <c r="O10" s="13"/>
      <c r="P10" s="35">
        <v>3</v>
      </c>
      <c r="Q10" s="36">
        <v>0</v>
      </c>
      <c r="R10" s="14"/>
      <c r="S10" s="20">
        <f t="shared" si="0"/>
        <v>1</v>
      </c>
      <c r="T10" s="20">
        <f t="shared" si="5"/>
        <v>1</v>
      </c>
      <c r="U10" s="20">
        <f t="shared" si="6"/>
        <v>3</v>
      </c>
      <c r="V10" s="151">
        <f t="shared" si="7"/>
        <v>1</v>
      </c>
      <c r="AJ10" s="53">
        <f t="shared" ref="AJ10" si="28">IF(G10&lt;H10,2,IF(G10=H10,"n",1))</f>
        <v>1</v>
      </c>
      <c r="AK10" s="53">
        <f t="shared" ref="AK10" si="29">IF(I10&lt;J10,2,IF(I10=J10,"n",1))</f>
        <v>1</v>
      </c>
      <c r="AL10" s="53">
        <f t="shared" si="9"/>
        <v>1</v>
      </c>
      <c r="AM10" s="54">
        <f t="shared" ref="AM10" si="30">IF(M10&lt;N10,2,IF(M10=N10,"n",1))</f>
        <v>1</v>
      </c>
      <c r="AN10" s="55">
        <f t="shared" si="11"/>
        <v>1</v>
      </c>
      <c r="AO10" s="56">
        <f t="shared" ref="AO10" si="31">IF(AJ10=AN10,1,0)</f>
        <v>1</v>
      </c>
      <c r="AP10" s="56">
        <f t="shared" ref="AP10" si="32">IF(AK10=AN10,1,0)</f>
        <v>1</v>
      </c>
      <c r="AQ10" s="56">
        <f t="shared" ref="AQ10" si="33">IF(AL10=AN10,1,0)</f>
        <v>1</v>
      </c>
      <c r="AR10" s="56">
        <f t="shared" ref="AR10" si="34">IF(AM10=AN10,1,0)</f>
        <v>1</v>
      </c>
      <c r="AS10" s="56" t="b">
        <f t="shared" si="16"/>
        <v>0</v>
      </c>
      <c r="AT10" s="53" t="b">
        <f t="shared" si="17"/>
        <v>0</v>
      </c>
      <c r="AU10" s="53" t="b">
        <f t="shared" si="18"/>
        <v>1</v>
      </c>
      <c r="AV10" s="57" t="b">
        <f t="shared" si="19"/>
        <v>0</v>
      </c>
      <c r="AW10" s="58">
        <f t="shared" si="23"/>
        <v>0</v>
      </c>
      <c r="AX10" s="58">
        <f t="shared" si="24"/>
        <v>0</v>
      </c>
      <c r="AY10" s="58">
        <f t="shared" si="25"/>
        <v>2</v>
      </c>
      <c r="AZ10" s="58">
        <f t="shared" si="26"/>
        <v>0</v>
      </c>
    </row>
    <row r="11" spans="1:52" ht="16.2" thickTop="1" thickBot="1">
      <c r="A11" s="348"/>
      <c r="B11" s="334" t="s">
        <v>18</v>
      </c>
      <c r="C11" s="212">
        <v>44363</v>
      </c>
      <c r="D11" s="181" t="s">
        <v>90</v>
      </c>
      <c r="E11" s="188" t="s">
        <v>58</v>
      </c>
      <c r="F11" s="189" t="s">
        <v>59</v>
      </c>
      <c r="G11" s="139">
        <v>1</v>
      </c>
      <c r="H11" s="19">
        <v>1</v>
      </c>
      <c r="I11" s="18">
        <v>1</v>
      </c>
      <c r="J11" s="19">
        <v>1</v>
      </c>
      <c r="K11" s="18">
        <v>0</v>
      </c>
      <c r="L11" s="19">
        <v>2</v>
      </c>
      <c r="M11" s="124">
        <v>0</v>
      </c>
      <c r="N11" s="125">
        <v>1</v>
      </c>
      <c r="O11" s="13"/>
      <c r="P11" s="35">
        <v>0</v>
      </c>
      <c r="Q11" s="36">
        <v>1</v>
      </c>
      <c r="R11" s="14"/>
      <c r="S11" s="20">
        <f t="shared" si="0"/>
        <v>0</v>
      </c>
      <c r="T11" s="20">
        <f t="shared" si="5"/>
        <v>0</v>
      </c>
      <c r="U11" s="20">
        <f t="shared" si="6"/>
        <v>1</v>
      </c>
      <c r="V11" s="151">
        <f t="shared" si="7"/>
        <v>3</v>
      </c>
      <c r="AJ11" s="53" t="str">
        <f t="shared" ref="AJ11:AJ26" si="35">IF(G11&lt;H11,2,IF(G11=H11,"n",1))</f>
        <v>n</v>
      </c>
      <c r="AK11" s="53" t="str">
        <f t="shared" ref="AK11:AK26" si="36">IF(I11&lt;J11,2,IF(I11=J11,"n",1))</f>
        <v>n</v>
      </c>
      <c r="AL11" s="53">
        <f t="shared" ref="AL11:AL38" si="37">IF(K11&lt;L11,2,IF(K11=L11,"n",1))</f>
        <v>2</v>
      </c>
      <c r="AM11" s="54">
        <f t="shared" ref="AM11:AM26" si="38">IF(M11&lt;N11,2,IF(M11=N11,"n",1))</f>
        <v>2</v>
      </c>
      <c r="AN11" s="55">
        <f t="shared" si="11"/>
        <v>2</v>
      </c>
      <c r="AO11" s="56">
        <f t="shared" ref="AO11:AO26" si="39">IF(AJ11=AN11,1,0)</f>
        <v>0</v>
      </c>
      <c r="AP11" s="56">
        <f t="shared" ref="AP11:AP26" si="40">IF(AK11=AN11,1,0)</f>
        <v>0</v>
      </c>
      <c r="AQ11" s="56">
        <f t="shared" ref="AQ11:AQ26" si="41">IF(AL11=AN11,1,0)</f>
        <v>1</v>
      </c>
      <c r="AR11" s="56">
        <f t="shared" ref="AR11:AR26" si="42">IF(AM11=AN11,1,0)</f>
        <v>1</v>
      </c>
      <c r="AS11" s="56" t="b">
        <f t="shared" si="16"/>
        <v>0</v>
      </c>
      <c r="AT11" s="53" t="b">
        <f t="shared" si="17"/>
        <v>0</v>
      </c>
      <c r="AU11" s="53" t="b">
        <f t="shared" si="18"/>
        <v>0</v>
      </c>
      <c r="AV11" s="57" t="b">
        <f t="shared" si="19"/>
        <v>1</v>
      </c>
      <c r="AW11" s="58">
        <f t="shared" si="23"/>
        <v>0</v>
      </c>
      <c r="AX11" s="58">
        <f t="shared" si="24"/>
        <v>0</v>
      </c>
      <c r="AY11" s="58">
        <f t="shared" si="25"/>
        <v>0</v>
      </c>
      <c r="AZ11" s="58">
        <f t="shared" si="26"/>
        <v>2</v>
      </c>
    </row>
    <row r="12" spans="1:52" ht="15.6" thickBot="1">
      <c r="A12" s="348"/>
      <c r="B12" s="335"/>
      <c r="C12" s="224">
        <v>44364</v>
      </c>
      <c r="D12" s="180" t="s">
        <v>92</v>
      </c>
      <c r="E12" s="196" t="s">
        <v>57</v>
      </c>
      <c r="F12" s="196" t="s">
        <v>61</v>
      </c>
      <c r="G12" s="139">
        <v>0</v>
      </c>
      <c r="H12" s="19">
        <v>2</v>
      </c>
      <c r="I12" s="18">
        <v>1</v>
      </c>
      <c r="J12" s="19">
        <v>2</v>
      </c>
      <c r="K12" s="18">
        <v>0</v>
      </c>
      <c r="L12" s="19">
        <v>2</v>
      </c>
      <c r="M12" s="124">
        <v>0</v>
      </c>
      <c r="N12" s="125">
        <v>2</v>
      </c>
      <c r="O12" s="13"/>
      <c r="P12" s="35">
        <v>1</v>
      </c>
      <c r="Q12" s="36">
        <v>2</v>
      </c>
      <c r="R12" s="14"/>
      <c r="S12" s="20">
        <f t="shared" si="0"/>
        <v>1</v>
      </c>
      <c r="T12" s="20">
        <f t="shared" si="5"/>
        <v>3</v>
      </c>
      <c r="U12" s="20">
        <f t="shared" si="6"/>
        <v>1</v>
      </c>
      <c r="V12" s="151">
        <f t="shared" si="7"/>
        <v>1</v>
      </c>
      <c r="AJ12" s="53">
        <f t="shared" si="35"/>
        <v>2</v>
      </c>
      <c r="AK12" s="53">
        <f t="shared" si="36"/>
        <v>2</v>
      </c>
      <c r="AL12" s="53">
        <f t="shared" si="37"/>
        <v>2</v>
      </c>
      <c r="AM12" s="54">
        <f t="shared" si="38"/>
        <v>2</v>
      </c>
      <c r="AN12" s="55">
        <f t="shared" si="11"/>
        <v>2</v>
      </c>
      <c r="AO12" s="56">
        <f t="shared" si="39"/>
        <v>1</v>
      </c>
      <c r="AP12" s="56">
        <f t="shared" si="40"/>
        <v>1</v>
      </c>
      <c r="AQ12" s="56">
        <f t="shared" si="41"/>
        <v>1</v>
      </c>
      <c r="AR12" s="56">
        <f t="shared" si="42"/>
        <v>1</v>
      </c>
      <c r="AS12" s="56" t="b">
        <f t="shared" si="16"/>
        <v>0</v>
      </c>
      <c r="AT12" s="53" t="b">
        <f t="shared" si="17"/>
        <v>1</v>
      </c>
      <c r="AU12" s="53" t="b">
        <f t="shared" si="18"/>
        <v>0</v>
      </c>
      <c r="AV12" s="57" t="b">
        <f t="shared" si="19"/>
        <v>0</v>
      </c>
      <c r="AW12" s="58">
        <f t="shared" si="23"/>
        <v>0</v>
      </c>
      <c r="AX12" s="58">
        <f t="shared" si="24"/>
        <v>2</v>
      </c>
      <c r="AY12" s="58">
        <f t="shared" si="25"/>
        <v>0</v>
      </c>
      <c r="AZ12" s="58">
        <f t="shared" si="26"/>
        <v>0</v>
      </c>
    </row>
    <row r="13" spans="1:52" ht="16.2" thickTop="1" thickBot="1">
      <c r="A13" s="348"/>
      <c r="B13" s="336" t="s">
        <v>19</v>
      </c>
      <c r="C13" s="320">
        <v>44368</v>
      </c>
      <c r="D13" s="181" t="s">
        <v>89</v>
      </c>
      <c r="E13" s="192" t="s">
        <v>58</v>
      </c>
      <c r="F13" s="193" t="s">
        <v>61</v>
      </c>
      <c r="G13" s="139">
        <v>0</v>
      </c>
      <c r="H13" s="19">
        <v>2</v>
      </c>
      <c r="I13" s="18">
        <v>0</v>
      </c>
      <c r="J13" s="19">
        <v>2</v>
      </c>
      <c r="K13" s="18">
        <v>0</v>
      </c>
      <c r="L13" s="19">
        <v>2</v>
      </c>
      <c r="M13" s="124">
        <v>0</v>
      </c>
      <c r="N13" s="125">
        <v>2</v>
      </c>
      <c r="O13" s="13"/>
      <c r="P13" s="35">
        <v>0</v>
      </c>
      <c r="Q13" s="36">
        <v>2</v>
      </c>
      <c r="R13" s="14"/>
      <c r="S13" s="20">
        <f t="shared" si="0"/>
        <v>3</v>
      </c>
      <c r="T13" s="20">
        <f t="shared" si="5"/>
        <v>3</v>
      </c>
      <c r="U13" s="20">
        <f t="shared" si="6"/>
        <v>3</v>
      </c>
      <c r="V13" s="151">
        <f t="shared" si="7"/>
        <v>3</v>
      </c>
      <c r="AJ13" s="53">
        <f t="shared" si="35"/>
        <v>2</v>
      </c>
      <c r="AK13" s="53">
        <f t="shared" si="36"/>
        <v>2</v>
      </c>
      <c r="AL13" s="53">
        <f t="shared" si="37"/>
        <v>2</v>
      </c>
      <c r="AM13" s="54">
        <f t="shared" si="38"/>
        <v>2</v>
      </c>
      <c r="AN13" s="55">
        <f t="shared" si="11"/>
        <v>2</v>
      </c>
      <c r="AO13" s="56">
        <f t="shared" si="39"/>
        <v>1</v>
      </c>
      <c r="AP13" s="56">
        <f t="shared" si="40"/>
        <v>1</v>
      </c>
      <c r="AQ13" s="56">
        <f t="shared" si="41"/>
        <v>1</v>
      </c>
      <c r="AR13" s="56">
        <f t="shared" si="42"/>
        <v>1</v>
      </c>
      <c r="AS13" s="56" t="b">
        <f t="shared" si="16"/>
        <v>1</v>
      </c>
      <c r="AT13" s="53" t="b">
        <f t="shared" si="17"/>
        <v>1</v>
      </c>
      <c r="AU13" s="53" t="b">
        <f t="shared" si="18"/>
        <v>1</v>
      </c>
      <c r="AV13" s="57" t="b">
        <f t="shared" si="19"/>
        <v>1</v>
      </c>
      <c r="AW13" s="58">
        <f t="shared" si="23"/>
        <v>2</v>
      </c>
      <c r="AX13" s="58">
        <f t="shared" si="24"/>
        <v>2</v>
      </c>
      <c r="AY13" s="58">
        <f t="shared" si="25"/>
        <v>2</v>
      </c>
      <c r="AZ13" s="58">
        <f t="shared" si="26"/>
        <v>2</v>
      </c>
    </row>
    <row r="14" spans="1:52" ht="15.6" thickBot="1">
      <c r="A14" s="349"/>
      <c r="B14" s="337"/>
      <c r="C14" s="321"/>
      <c r="D14" s="59" t="s">
        <v>89</v>
      </c>
      <c r="E14" s="187" t="s">
        <v>59</v>
      </c>
      <c r="F14" s="187" t="s">
        <v>57</v>
      </c>
      <c r="G14" s="139">
        <v>1</v>
      </c>
      <c r="H14" s="19">
        <v>0</v>
      </c>
      <c r="I14" s="18">
        <v>1</v>
      </c>
      <c r="J14" s="19">
        <v>2</v>
      </c>
      <c r="K14" s="18">
        <v>1</v>
      </c>
      <c r="L14" s="19">
        <v>0</v>
      </c>
      <c r="M14" s="124">
        <v>2</v>
      </c>
      <c r="N14" s="125">
        <v>1</v>
      </c>
      <c r="O14" s="13"/>
      <c r="P14" s="35">
        <v>1</v>
      </c>
      <c r="Q14" s="36">
        <v>4</v>
      </c>
      <c r="R14" s="14"/>
      <c r="S14" s="20">
        <f t="shared" si="0"/>
        <v>0</v>
      </c>
      <c r="T14" s="20">
        <f t="shared" si="5"/>
        <v>1</v>
      </c>
      <c r="U14" s="20">
        <f t="shared" si="6"/>
        <v>0</v>
      </c>
      <c r="V14" s="151">
        <f t="shared" si="7"/>
        <v>0</v>
      </c>
      <c r="AJ14" s="53">
        <f t="shared" si="35"/>
        <v>1</v>
      </c>
      <c r="AK14" s="53">
        <f t="shared" si="36"/>
        <v>2</v>
      </c>
      <c r="AL14" s="53">
        <f t="shared" si="37"/>
        <v>1</v>
      </c>
      <c r="AM14" s="54">
        <f t="shared" si="38"/>
        <v>1</v>
      </c>
      <c r="AN14" s="55">
        <f t="shared" si="11"/>
        <v>2</v>
      </c>
      <c r="AO14" s="56">
        <f t="shared" si="39"/>
        <v>0</v>
      </c>
      <c r="AP14" s="56">
        <f t="shared" si="40"/>
        <v>1</v>
      </c>
      <c r="AQ14" s="56">
        <f t="shared" si="41"/>
        <v>0</v>
      </c>
      <c r="AR14" s="56">
        <f t="shared" si="42"/>
        <v>0</v>
      </c>
      <c r="AS14" s="56" t="b">
        <f t="shared" si="16"/>
        <v>0</v>
      </c>
      <c r="AT14" s="53" t="b">
        <f t="shared" si="17"/>
        <v>0</v>
      </c>
      <c r="AU14" s="53" t="b">
        <f t="shared" si="18"/>
        <v>0</v>
      </c>
      <c r="AV14" s="57" t="b">
        <f t="shared" si="19"/>
        <v>0</v>
      </c>
      <c r="AW14" s="58">
        <f t="shared" si="23"/>
        <v>0</v>
      </c>
      <c r="AX14" s="58">
        <f t="shared" si="24"/>
        <v>0</v>
      </c>
      <c r="AY14" s="58">
        <f t="shared" si="25"/>
        <v>0</v>
      </c>
      <c r="AZ14" s="58">
        <f t="shared" si="26"/>
        <v>0</v>
      </c>
    </row>
    <row r="15" spans="1:52" ht="17.25" customHeight="1" thickTop="1" thickBot="1">
      <c r="A15" s="449" t="s">
        <v>85</v>
      </c>
      <c r="B15" s="363" t="s">
        <v>17</v>
      </c>
      <c r="C15" s="318">
        <v>44360</v>
      </c>
      <c r="D15" s="61" t="s">
        <v>92</v>
      </c>
      <c r="E15" s="199" t="s">
        <v>65</v>
      </c>
      <c r="F15" s="198" t="s">
        <v>64</v>
      </c>
      <c r="G15" s="25">
        <v>2</v>
      </c>
      <c r="H15" s="26">
        <v>0</v>
      </c>
      <c r="I15" s="25">
        <v>1</v>
      </c>
      <c r="J15" s="26">
        <v>1</v>
      </c>
      <c r="K15" s="25">
        <v>2</v>
      </c>
      <c r="L15" s="26">
        <v>0</v>
      </c>
      <c r="M15" s="169">
        <v>2</v>
      </c>
      <c r="N15" s="170">
        <v>1</v>
      </c>
      <c r="O15" s="27"/>
      <c r="P15" s="35">
        <v>3</v>
      </c>
      <c r="Q15" s="36">
        <v>1</v>
      </c>
      <c r="R15" s="28"/>
      <c r="S15" s="29">
        <f t="shared" si="0"/>
        <v>1</v>
      </c>
      <c r="T15" s="29">
        <f t="shared" si="5"/>
        <v>0</v>
      </c>
      <c r="U15" s="29">
        <f t="shared" si="6"/>
        <v>1</v>
      </c>
      <c r="V15" s="152">
        <f t="shared" si="7"/>
        <v>1</v>
      </c>
      <c r="AJ15" s="53">
        <f t="shared" si="35"/>
        <v>1</v>
      </c>
      <c r="AK15" s="53" t="str">
        <f t="shared" si="36"/>
        <v>n</v>
      </c>
      <c r="AL15" s="53">
        <f t="shared" si="37"/>
        <v>1</v>
      </c>
      <c r="AM15" s="54">
        <f t="shared" si="38"/>
        <v>1</v>
      </c>
      <c r="AN15" s="55">
        <f t="shared" si="11"/>
        <v>1</v>
      </c>
      <c r="AO15" s="56">
        <f t="shared" si="39"/>
        <v>1</v>
      </c>
      <c r="AP15" s="56">
        <f t="shared" si="40"/>
        <v>0</v>
      </c>
      <c r="AQ15" s="56">
        <f t="shared" si="41"/>
        <v>1</v>
      </c>
      <c r="AR15" s="56">
        <f t="shared" si="42"/>
        <v>1</v>
      </c>
      <c r="AS15" s="56" t="b">
        <f t="shared" si="16"/>
        <v>0</v>
      </c>
      <c r="AT15" s="53" t="b">
        <f t="shared" si="17"/>
        <v>0</v>
      </c>
      <c r="AU15" s="53" t="b">
        <f t="shared" si="18"/>
        <v>0</v>
      </c>
      <c r="AV15" s="57" t="b">
        <f t="shared" si="19"/>
        <v>0</v>
      </c>
      <c r="AW15" s="58">
        <f t="shared" si="23"/>
        <v>0</v>
      </c>
      <c r="AX15" s="58">
        <f t="shared" si="24"/>
        <v>0</v>
      </c>
      <c r="AY15" s="58">
        <f t="shared" si="25"/>
        <v>0</v>
      </c>
      <c r="AZ15" s="58">
        <f t="shared" si="26"/>
        <v>0</v>
      </c>
    </row>
    <row r="16" spans="1:52" ht="15.6" thickBot="1">
      <c r="A16" s="348"/>
      <c r="B16" s="337"/>
      <c r="C16" s="319"/>
      <c r="D16" s="59" t="s">
        <v>89</v>
      </c>
      <c r="E16" s="202" t="s">
        <v>63</v>
      </c>
      <c r="F16" s="203" t="s">
        <v>62</v>
      </c>
      <c r="G16" s="18">
        <v>3</v>
      </c>
      <c r="H16" s="19">
        <v>1</v>
      </c>
      <c r="I16" s="18">
        <v>1</v>
      </c>
      <c r="J16" s="19">
        <v>2</v>
      </c>
      <c r="K16" s="18">
        <v>2</v>
      </c>
      <c r="L16" s="19">
        <v>0</v>
      </c>
      <c r="M16" s="124">
        <v>1</v>
      </c>
      <c r="N16" s="125">
        <v>1</v>
      </c>
      <c r="O16" s="13"/>
      <c r="P16" s="35">
        <v>3</v>
      </c>
      <c r="Q16" s="36">
        <v>2</v>
      </c>
      <c r="R16" s="14"/>
      <c r="S16" s="20">
        <f t="shared" si="0"/>
        <v>1</v>
      </c>
      <c r="T16" s="20">
        <f t="shared" si="5"/>
        <v>0</v>
      </c>
      <c r="U16" s="20">
        <f t="shared" si="6"/>
        <v>1</v>
      </c>
      <c r="V16" s="151">
        <f t="shared" si="7"/>
        <v>0</v>
      </c>
      <c r="AJ16" s="53">
        <f t="shared" si="35"/>
        <v>1</v>
      </c>
      <c r="AK16" s="53">
        <f t="shared" si="36"/>
        <v>2</v>
      </c>
      <c r="AL16" s="53">
        <f t="shared" si="37"/>
        <v>1</v>
      </c>
      <c r="AM16" s="54" t="str">
        <f t="shared" si="38"/>
        <v>n</v>
      </c>
      <c r="AN16" s="55">
        <f t="shared" si="11"/>
        <v>1</v>
      </c>
      <c r="AO16" s="56">
        <f t="shared" si="39"/>
        <v>1</v>
      </c>
      <c r="AP16" s="56">
        <f t="shared" si="40"/>
        <v>0</v>
      </c>
      <c r="AQ16" s="56">
        <f t="shared" si="41"/>
        <v>1</v>
      </c>
      <c r="AR16" s="56">
        <f t="shared" si="42"/>
        <v>0</v>
      </c>
      <c r="AS16" s="56" t="b">
        <f t="shared" si="16"/>
        <v>0</v>
      </c>
      <c r="AT16" s="53" t="b">
        <f t="shared" si="17"/>
        <v>0</v>
      </c>
      <c r="AU16" s="53" t="b">
        <f t="shared" si="18"/>
        <v>0</v>
      </c>
      <c r="AV16" s="57" t="b">
        <f t="shared" si="19"/>
        <v>0</v>
      </c>
      <c r="AW16" s="58">
        <f t="shared" si="23"/>
        <v>0</v>
      </c>
      <c r="AX16" s="58">
        <f t="shared" si="24"/>
        <v>0</v>
      </c>
      <c r="AY16" s="58">
        <f t="shared" si="25"/>
        <v>0</v>
      </c>
      <c r="AZ16" s="58">
        <f t="shared" si="26"/>
        <v>0</v>
      </c>
    </row>
    <row r="17" spans="1:52" ht="15.6" thickBot="1">
      <c r="A17" s="348"/>
      <c r="B17" s="334" t="s">
        <v>18</v>
      </c>
      <c r="C17" s="320">
        <v>44364</v>
      </c>
      <c r="D17" s="180" t="s">
        <v>90</v>
      </c>
      <c r="E17" s="204" t="s">
        <v>62</v>
      </c>
      <c r="F17" s="189" t="s">
        <v>64</v>
      </c>
      <c r="G17" s="18">
        <v>3</v>
      </c>
      <c r="H17" s="19">
        <v>0</v>
      </c>
      <c r="I17" s="18">
        <v>2</v>
      </c>
      <c r="J17" s="19">
        <v>0</v>
      </c>
      <c r="K17" s="18">
        <v>2</v>
      </c>
      <c r="L17" s="19">
        <v>0</v>
      </c>
      <c r="M17" s="124">
        <v>1</v>
      </c>
      <c r="N17" s="125">
        <v>0</v>
      </c>
      <c r="O17" s="13"/>
      <c r="P17" s="35">
        <v>2</v>
      </c>
      <c r="Q17" s="36">
        <v>1</v>
      </c>
      <c r="R17" s="14"/>
      <c r="S17" s="20">
        <f t="shared" si="0"/>
        <v>1</v>
      </c>
      <c r="T17" s="20">
        <f t="shared" si="5"/>
        <v>1</v>
      </c>
      <c r="U17" s="20">
        <f t="shared" si="6"/>
        <v>1</v>
      </c>
      <c r="V17" s="151">
        <f t="shared" si="7"/>
        <v>1</v>
      </c>
      <c r="AJ17" s="53">
        <f t="shared" si="35"/>
        <v>1</v>
      </c>
      <c r="AK17" s="53">
        <f t="shared" si="36"/>
        <v>1</v>
      </c>
      <c r="AL17" s="53">
        <f t="shared" si="37"/>
        <v>1</v>
      </c>
      <c r="AM17" s="54">
        <f t="shared" si="38"/>
        <v>1</v>
      </c>
      <c r="AN17" s="55">
        <f t="shared" si="11"/>
        <v>1</v>
      </c>
      <c r="AO17" s="56">
        <f t="shared" si="39"/>
        <v>1</v>
      </c>
      <c r="AP17" s="56">
        <f t="shared" si="40"/>
        <v>1</v>
      </c>
      <c r="AQ17" s="56">
        <f t="shared" si="41"/>
        <v>1</v>
      </c>
      <c r="AR17" s="56">
        <f t="shared" si="42"/>
        <v>1</v>
      </c>
      <c r="AS17" s="56" t="b">
        <f t="shared" si="16"/>
        <v>0</v>
      </c>
      <c r="AT17" s="53" t="b">
        <f t="shared" si="17"/>
        <v>0</v>
      </c>
      <c r="AU17" s="53" t="b">
        <f t="shared" si="18"/>
        <v>0</v>
      </c>
      <c r="AV17" s="57" t="b">
        <f t="shared" si="19"/>
        <v>0</v>
      </c>
      <c r="AW17" s="58">
        <f t="shared" si="23"/>
        <v>0</v>
      </c>
      <c r="AX17" s="58">
        <f t="shared" si="24"/>
        <v>0</v>
      </c>
      <c r="AY17" s="58">
        <f t="shared" si="25"/>
        <v>0</v>
      </c>
      <c r="AZ17" s="58">
        <f t="shared" si="26"/>
        <v>0</v>
      </c>
    </row>
    <row r="18" spans="1:52" ht="15.6" thickBot="1">
      <c r="A18" s="348"/>
      <c r="B18" s="335"/>
      <c r="C18" s="327"/>
      <c r="D18" s="182" t="s">
        <v>89</v>
      </c>
      <c r="E18" s="205" t="s">
        <v>63</v>
      </c>
      <c r="F18" s="191" t="s">
        <v>65</v>
      </c>
      <c r="G18" s="18">
        <v>3</v>
      </c>
      <c r="H18" s="19">
        <v>1</v>
      </c>
      <c r="I18" s="18">
        <v>2</v>
      </c>
      <c r="J18" s="19">
        <v>0</v>
      </c>
      <c r="K18" s="18">
        <v>3</v>
      </c>
      <c r="L18" s="19">
        <v>0</v>
      </c>
      <c r="M18" s="124">
        <v>1</v>
      </c>
      <c r="N18" s="125">
        <v>0</v>
      </c>
      <c r="O18" s="13"/>
      <c r="P18" s="35">
        <v>2</v>
      </c>
      <c r="Q18" s="36">
        <v>0</v>
      </c>
      <c r="R18" s="14"/>
      <c r="S18" s="20">
        <f t="shared" si="0"/>
        <v>1</v>
      </c>
      <c r="T18" s="20">
        <f t="shared" si="5"/>
        <v>3</v>
      </c>
      <c r="U18" s="20">
        <f t="shared" si="6"/>
        <v>1</v>
      </c>
      <c r="V18" s="151">
        <f t="shared" si="7"/>
        <v>1</v>
      </c>
      <c r="AJ18" s="53">
        <f t="shared" si="35"/>
        <v>1</v>
      </c>
      <c r="AK18" s="53">
        <f t="shared" si="36"/>
        <v>1</v>
      </c>
      <c r="AL18" s="53">
        <f t="shared" si="37"/>
        <v>1</v>
      </c>
      <c r="AM18" s="54">
        <f t="shared" si="38"/>
        <v>1</v>
      </c>
      <c r="AN18" s="55">
        <f t="shared" si="11"/>
        <v>1</v>
      </c>
      <c r="AO18" s="56">
        <f t="shared" si="39"/>
        <v>1</v>
      </c>
      <c r="AP18" s="56">
        <f t="shared" si="40"/>
        <v>1</v>
      </c>
      <c r="AQ18" s="56">
        <f t="shared" si="41"/>
        <v>1</v>
      </c>
      <c r="AR18" s="56">
        <f t="shared" si="42"/>
        <v>1</v>
      </c>
      <c r="AS18" s="56" t="b">
        <f t="shared" si="16"/>
        <v>0</v>
      </c>
      <c r="AT18" s="53" t="b">
        <f t="shared" si="17"/>
        <v>1</v>
      </c>
      <c r="AU18" s="53" t="b">
        <f t="shared" si="18"/>
        <v>0</v>
      </c>
      <c r="AV18" s="57" t="b">
        <f t="shared" si="19"/>
        <v>0</v>
      </c>
      <c r="AW18" s="58">
        <f t="shared" si="23"/>
        <v>0</v>
      </c>
      <c r="AX18" s="58">
        <f t="shared" si="24"/>
        <v>2</v>
      </c>
      <c r="AY18" s="58">
        <f t="shared" si="25"/>
        <v>0</v>
      </c>
      <c r="AZ18" s="58">
        <f t="shared" si="26"/>
        <v>0</v>
      </c>
    </row>
    <row r="19" spans="1:52" ht="15.6" thickBot="1">
      <c r="A19" s="348"/>
      <c r="B19" s="336" t="s">
        <v>19</v>
      </c>
      <c r="C19" s="320">
        <v>44368</v>
      </c>
      <c r="D19" s="180" t="s">
        <v>92</v>
      </c>
      <c r="E19" s="200" t="s">
        <v>64</v>
      </c>
      <c r="F19" s="201" t="s">
        <v>63</v>
      </c>
      <c r="G19" s="18">
        <v>0</v>
      </c>
      <c r="H19" s="19">
        <v>3</v>
      </c>
      <c r="I19" s="18">
        <v>0</v>
      </c>
      <c r="J19" s="19">
        <v>3</v>
      </c>
      <c r="K19" s="18">
        <v>0</v>
      </c>
      <c r="L19" s="19">
        <v>2</v>
      </c>
      <c r="M19" s="124">
        <v>0</v>
      </c>
      <c r="N19" s="125">
        <v>1</v>
      </c>
      <c r="O19" s="13"/>
      <c r="P19" s="35">
        <v>0</v>
      </c>
      <c r="Q19" s="36">
        <v>3</v>
      </c>
      <c r="R19" s="14"/>
      <c r="S19" s="20">
        <f t="shared" si="0"/>
        <v>3</v>
      </c>
      <c r="T19" s="20">
        <f t="shared" si="5"/>
        <v>3</v>
      </c>
      <c r="U19" s="20">
        <f t="shared" si="6"/>
        <v>1</v>
      </c>
      <c r="V19" s="151">
        <f t="shared" si="7"/>
        <v>1</v>
      </c>
      <c r="AJ19" s="53">
        <f t="shared" si="35"/>
        <v>2</v>
      </c>
      <c r="AK19" s="53">
        <f t="shared" si="36"/>
        <v>2</v>
      </c>
      <c r="AL19" s="53">
        <f t="shared" si="37"/>
        <v>2</v>
      </c>
      <c r="AM19" s="54">
        <f t="shared" si="38"/>
        <v>2</v>
      </c>
      <c r="AN19" s="55">
        <f t="shared" si="11"/>
        <v>2</v>
      </c>
      <c r="AO19" s="56">
        <f t="shared" si="39"/>
        <v>1</v>
      </c>
      <c r="AP19" s="56">
        <f t="shared" si="40"/>
        <v>1</v>
      </c>
      <c r="AQ19" s="56">
        <f t="shared" si="41"/>
        <v>1</v>
      </c>
      <c r="AR19" s="56">
        <f t="shared" si="42"/>
        <v>1</v>
      </c>
      <c r="AS19" s="56" t="b">
        <f t="shared" si="16"/>
        <v>1</v>
      </c>
      <c r="AT19" s="53" t="b">
        <f t="shared" si="17"/>
        <v>1</v>
      </c>
      <c r="AU19" s="53" t="b">
        <f t="shared" si="18"/>
        <v>0</v>
      </c>
      <c r="AV19" s="57" t="b">
        <f t="shared" si="19"/>
        <v>0</v>
      </c>
      <c r="AW19" s="58">
        <f t="shared" si="23"/>
        <v>2</v>
      </c>
      <c r="AX19" s="58">
        <f t="shared" si="24"/>
        <v>2</v>
      </c>
      <c r="AY19" s="58">
        <f t="shared" si="25"/>
        <v>0</v>
      </c>
      <c r="AZ19" s="58">
        <f t="shared" si="26"/>
        <v>0</v>
      </c>
    </row>
    <row r="20" spans="1:52" ht="15.6" thickBot="1">
      <c r="A20" s="349"/>
      <c r="B20" s="337"/>
      <c r="C20" s="321"/>
      <c r="D20" s="183" t="s">
        <v>92</v>
      </c>
      <c r="E20" s="202" t="s">
        <v>62</v>
      </c>
      <c r="F20" s="203" t="s">
        <v>65</v>
      </c>
      <c r="G20" s="18">
        <v>1</v>
      </c>
      <c r="H20" s="19">
        <v>1</v>
      </c>
      <c r="I20" s="18">
        <v>2</v>
      </c>
      <c r="J20" s="19">
        <v>1</v>
      </c>
      <c r="K20" s="18">
        <v>2</v>
      </c>
      <c r="L20" s="19">
        <v>1</v>
      </c>
      <c r="M20" s="124">
        <v>1</v>
      </c>
      <c r="N20" s="125">
        <v>0</v>
      </c>
      <c r="O20" s="13"/>
      <c r="P20" s="35">
        <v>0</v>
      </c>
      <c r="Q20" s="36">
        <v>1</v>
      </c>
      <c r="R20" s="14"/>
      <c r="S20" s="20">
        <f t="shared" si="0"/>
        <v>0</v>
      </c>
      <c r="T20" s="20">
        <f t="shared" si="5"/>
        <v>0</v>
      </c>
      <c r="U20" s="20">
        <f t="shared" si="6"/>
        <v>0</v>
      </c>
      <c r="V20" s="151">
        <f t="shared" si="7"/>
        <v>0</v>
      </c>
      <c r="AJ20" s="53" t="str">
        <f t="shared" si="35"/>
        <v>n</v>
      </c>
      <c r="AK20" s="53">
        <f t="shared" si="36"/>
        <v>1</v>
      </c>
      <c r="AL20" s="53">
        <f t="shared" si="37"/>
        <v>1</v>
      </c>
      <c r="AM20" s="54">
        <f t="shared" si="38"/>
        <v>1</v>
      </c>
      <c r="AN20" s="55">
        <f t="shared" si="11"/>
        <v>2</v>
      </c>
      <c r="AO20" s="56">
        <f t="shared" si="39"/>
        <v>0</v>
      </c>
      <c r="AP20" s="56">
        <f t="shared" si="40"/>
        <v>0</v>
      </c>
      <c r="AQ20" s="56">
        <f t="shared" si="41"/>
        <v>0</v>
      </c>
      <c r="AR20" s="56">
        <f t="shared" si="42"/>
        <v>0</v>
      </c>
      <c r="AS20" s="56" t="b">
        <f t="shared" si="16"/>
        <v>0</v>
      </c>
      <c r="AT20" s="53" t="b">
        <f t="shared" si="17"/>
        <v>0</v>
      </c>
      <c r="AU20" s="53" t="b">
        <f t="shared" si="18"/>
        <v>0</v>
      </c>
      <c r="AV20" s="57" t="b">
        <f t="shared" si="19"/>
        <v>0</v>
      </c>
      <c r="AW20" s="58">
        <f t="shared" si="23"/>
        <v>0</v>
      </c>
      <c r="AX20" s="58">
        <f t="shared" si="24"/>
        <v>0</v>
      </c>
      <c r="AY20" s="58">
        <f t="shared" si="25"/>
        <v>0</v>
      </c>
      <c r="AZ20" s="58">
        <f t="shared" si="26"/>
        <v>0</v>
      </c>
    </row>
    <row r="21" spans="1:52" ht="17.25" customHeight="1" thickTop="1" thickBot="1">
      <c r="A21" s="449" t="s">
        <v>86</v>
      </c>
      <c r="B21" s="363" t="s">
        <v>17</v>
      </c>
      <c r="C21" s="213">
        <v>44360</v>
      </c>
      <c r="D21" s="61" t="s">
        <v>90</v>
      </c>
      <c r="E21" s="199" t="s">
        <v>66</v>
      </c>
      <c r="F21" s="198" t="s">
        <v>67</v>
      </c>
      <c r="G21" s="25">
        <v>2</v>
      </c>
      <c r="H21" s="26">
        <v>1</v>
      </c>
      <c r="I21" s="25">
        <v>1</v>
      </c>
      <c r="J21" s="26">
        <v>1</v>
      </c>
      <c r="K21" s="25">
        <v>2</v>
      </c>
      <c r="L21" s="26">
        <v>0</v>
      </c>
      <c r="M21" s="169">
        <v>2</v>
      </c>
      <c r="N21" s="170">
        <v>1</v>
      </c>
      <c r="O21" s="27"/>
      <c r="P21" s="35">
        <v>1</v>
      </c>
      <c r="Q21" s="36">
        <v>0</v>
      </c>
      <c r="R21" s="28"/>
      <c r="S21" s="29">
        <f t="shared" si="0"/>
        <v>1</v>
      </c>
      <c r="T21" s="29">
        <f t="shared" si="5"/>
        <v>0</v>
      </c>
      <c r="U21" s="29">
        <f t="shared" si="6"/>
        <v>1</v>
      </c>
      <c r="V21" s="152">
        <f t="shared" si="7"/>
        <v>1</v>
      </c>
      <c r="AJ21" s="53">
        <f t="shared" si="35"/>
        <v>1</v>
      </c>
      <c r="AK21" s="53" t="str">
        <f t="shared" si="36"/>
        <v>n</v>
      </c>
      <c r="AL21" s="53">
        <f t="shared" si="37"/>
        <v>1</v>
      </c>
      <c r="AM21" s="54">
        <f t="shared" si="38"/>
        <v>1</v>
      </c>
      <c r="AN21" s="55">
        <f t="shared" si="11"/>
        <v>1</v>
      </c>
      <c r="AO21" s="56">
        <f t="shared" si="39"/>
        <v>1</v>
      </c>
      <c r="AP21" s="56">
        <f t="shared" si="40"/>
        <v>0</v>
      </c>
      <c r="AQ21" s="56">
        <f t="shared" si="41"/>
        <v>1</v>
      </c>
      <c r="AR21" s="56">
        <f t="shared" si="42"/>
        <v>1</v>
      </c>
      <c r="AS21" s="56" t="b">
        <f t="shared" si="16"/>
        <v>0</v>
      </c>
      <c r="AT21" s="53" t="b">
        <f t="shared" si="17"/>
        <v>0</v>
      </c>
      <c r="AU21" s="53" t="b">
        <f t="shared" si="18"/>
        <v>0</v>
      </c>
      <c r="AV21" s="57" t="b">
        <f t="shared" si="19"/>
        <v>0</v>
      </c>
      <c r="AW21" s="58">
        <f t="shared" si="23"/>
        <v>0</v>
      </c>
      <c r="AX21" s="58">
        <f t="shared" si="24"/>
        <v>0</v>
      </c>
      <c r="AY21" s="58">
        <f t="shared" si="25"/>
        <v>0</v>
      </c>
      <c r="AZ21" s="58">
        <f t="shared" si="26"/>
        <v>0</v>
      </c>
    </row>
    <row r="22" spans="1:52" ht="15.6" thickBot="1">
      <c r="A22" s="348"/>
      <c r="B22" s="337"/>
      <c r="C22" s="224">
        <v>44361</v>
      </c>
      <c r="D22" s="59" t="s">
        <v>90</v>
      </c>
      <c r="E22" s="202" t="s">
        <v>68</v>
      </c>
      <c r="F22" s="203" t="s">
        <v>69</v>
      </c>
      <c r="G22" s="18">
        <v>1</v>
      </c>
      <c r="H22" s="19">
        <v>0</v>
      </c>
      <c r="I22" s="18">
        <v>0</v>
      </c>
      <c r="J22" s="19">
        <v>0</v>
      </c>
      <c r="K22" s="18">
        <v>1</v>
      </c>
      <c r="L22" s="19">
        <v>1</v>
      </c>
      <c r="M22" s="124">
        <v>1</v>
      </c>
      <c r="N22" s="125">
        <v>1</v>
      </c>
      <c r="O22" s="13"/>
      <c r="P22" s="35">
        <v>0</v>
      </c>
      <c r="Q22" s="36">
        <v>2</v>
      </c>
      <c r="R22" s="14"/>
      <c r="S22" s="20">
        <f t="shared" si="0"/>
        <v>0</v>
      </c>
      <c r="T22" s="20">
        <f t="shared" si="5"/>
        <v>0</v>
      </c>
      <c r="U22" s="20">
        <f t="shared" si="6"/>
        <v>0</v>
      </c>
      <c r="V22" s="151">
        <f t="shared" si="7"/>
        <v>0</v>
      </c>
      <c r="AJ22" s="53">
        <f t="shared" si="35"/>
        <v>1</v>
      </c>
      <c r="AK22" s="53" t="str">
        <f t="shared" si="36"/>
        <v>n</v>
      </c>
      <c r="AL22" s="53" t="str">
        <f t="shared" si="37"/>
        <v>n</v>
      </c>
      <c r="AM22" s="54" t="str">
        <f t="shared" si="38"/>
        <v>n</v>
      </c>
      <c r="AN22" s="55">
        <f t="shared" si="11"/>
        <v>2</v>
      </c>
      <c r="AO22" s="56">
        <f t="shared" si="39"/>
        <v>0</v>
      </c>
      <c r="AP22" s="56">
        <f t="shared" si="40"/>
        <v>0</v>
      </c>
      <c r="AQ22" s="56">
        <f t="shared" si="41"/>
        <v>0</v>
      </c>
      <c r="AR22" s="56">
        <f t="shared" si="42"/>
        <v>0</v>
      </c>
      <c r="AS22" s="56" t="b">
        <f t="shared" si="16"/>
        <v>0</v>
      </c>
      <c r="AT22" s="53" t="b">
        <f t="shared" si="17"/>
        <v>0</v>
      </c>
      <c r="AU22" s="53" t="b">
        <f t="shared" si="18"/>
        <v>0</v>
      </c>
      <c r="AV22" s="57" t="b">
        <f t="shared" si="19"/>
        <v>0</v>
      </c>
      <c r="AW22" s="58">
        <f t="shared" si="23"/>
        <v>0</v>
      </c>
      <c r="AX22" s="58">
        <f t="shared" si="24"/>
        <v>0</v>
      </c>
      <c r="AY22" s="58">
        <f t="shared" si="25"/>
        <v>0</v>
      </c>
      <c r="AZ22" s="58">
        <f t="shared" si="26"/>
        <v>0</v>
      </c>
    </row>
    <row r="23" spans="1:52" ht="15.6" thickBot="1">
      <c r="A23" s="348"/>
      <c r="B23" s="334" t="s">
        <v>18</v>
      </c>
      <c r="C23" s="320">
        <v>44365</v>
      </c>
      <c r="D23" s="50" t="s">
        <v>92</v>
      </c>
      <c r="E23" s="204" t="s">
        <v>67</v>
      </c>
      <c r="F23" s="189" t="s">
        <v>69</v>
      </c>
      <c r="G23" s="18">
        <v>2</v>
      </c>
      <c r="H23" s="19">
        <v>1</v>
      </c>
      <c r="I23" s="18">
        <v>2</v>
      </c>
      <c r="J23" s="19">
        <v>1</v>
      </c>
      <c r="K23" s="18">
        <v>1</v>
      </c>
      <c r="L23" s="19">
        <v>0</v>
      </c>
      <c r="M23" s="124">
        <v>2</v>
      </c>
      <c r="N23" s="125">
        <v>1</v>
      </c>
      <c r="O23" s="13"/>
      <c r="P23" s="35">
        <v>1</v>
      </c>
      <c r="Q23" s="36">
        <v>1</v>
      </c>
      <c r="R23" s="14"/>
      <c r="S23" s="20">
        <f t="shared" si="0"/>
        <v>0</v>
      </c>
      <c r="T23" s="20">
        <f t="shared" si="5"/>
        <v>0</v>
      </c>
      <c r="U23" s="20">
        <f t="shared" si="6"/>
        <v>0</v>
      </c>
      <c r="V23" s="151">
        <f t="shared" si="7"/>
        <v>0</v>
      </c>
      <c r="AJ23" s="53">
        <f t="shared" si="35"/>
        <v>1</v>
      </c>
      <c r="AK23" s="53">
        <f t="shared" si="36"/>
        <v>1</v>
      </c>
      <c r="AL23" s="53">
        <f t="shared" si="37"/>
        <v>1</v>
      </c>
      <c r="AM23" s="54">
        <f t="shared" si="38"/>
        <v>1</v>
      </c>
      <c r="AN23" s="55" t="str">
        <f t="shared" si="11"/>
        <v>n</v>
      </c>
      <c r="AO23" s="56">
        <f t="shared" si="39"/>
        <v>0</v>
      </c>
      <c r="AP23" s="56">
        <f t="shared" si="40"/>
        <v>0</v>
      </c>
      <c r="AQ23" s="56">
        <f t="shared" si="41"/>
        <v>0</v>
      </c>
      <c r="AR23" s="56">
        <f t="shared" si="42"/>
        <v>0</v>
      </c>
      <c r="AS23" s="56" t="b">
        <f t="shared" si="16"/>
        <v>0</v>
      </c>
      <c r="AT23" s="53" t="b">
        <f t="shared" si="17"/>
        <v>0</v>
      </c>
      <c r="AU23" s="53" t="b">
        <f t="shared" si="18"/>
        <v>0</v>
      </c>
      <c r="AV23" s="57" t="b">
        <f t="shared" si="19"/>
        <v>0</v>
      </c>
      <c r="AW23" s="58">
        <f t="shared" si="23"/>
        <v>0</v>
      </c>
      <c r="AX23" s="58">
        <f t="shared" si="24"/>
        <v>0</v>
      </c>
      <c r="AY23" s="58">
        <f t="shared" si="25"/>
        <v>0</v>
      </c>
      <c r="AZ23" s="58">
        <f t="shared" si="26"/>
        <v>0</v>
      </c>
    </row>
    <row r="24" spans="1:52" ht="15.6" thickBot="1">
      <c r="A24" s="348"/>
      <c r="B24" s="335"/>
      <c r="C24" s="327"/>
      <c r="D24" s="59" t="s">
        <v>89</v>
      </c>
      <c r="E24" s="205" t="s">
        <v>66</v>
      </c>
      <c r="F24" s="191" t="s">
        <v>68</v>
      </c>
      <c r="G24" s="18">
        <v>2</v>
      </c>
      <c r="H24" s="19">
        <v>0</v>
      </c>
      <c r="I24" s="18">
        <v>3</v>
      </c>
      <c r="J24" s="19">
        <v>0</v>
      </c>
      <c r="K24" s="18">
        <v>3</v>
      </c>
      <c r="L24" s="19">
        <v>0</v>
      </c>
      <c r="M24" s="124">
        <v>2</v>
      </c>
      <c r="N24" s="125">
        <v>0</v>
      </c>
      <c r="O24" s="13"/>
      <c r="P24" s="35">
        <v>0</v>
      </c>
      <c r="Q24" s="36">
        <v>0</v>
      </c>
      <c r="R24" s="14"/>
      <c r="S24" s="20">
        <f t="shared" si="0"/>
        <v>0</v>
      </c>
      <c r="T24" s="20">
        <f t="shared" si="5"/>
        <v>0</v>
      </c>
      <c r="U24" s="20">
        <f t="shared" si="6"/>
        <v>0</v>
      </c>
      <c r="V24" s="151">
        <f t="shared" si="7"/>
        <v>0</v>
      </c>
      <c r="AJ24" s="53">
        <f t="shared" si="35"/>
        <v>1</v>
      </c>
      <c r="AK24" s="53">
        <f t="shared" si="36"/>
        <v>1</v>
      </c>
      <c r="AL24" s="53">
        <f t="shared" si="37"/>
        <v>1</v>
      </c>
      <c r="AM24" s="54">
        <f t="shared" si="38"/>
        <v>1</v>
      </c>
      <c r="AN24" s="55" t="str">
        <f t="shared" si="11"/>
        <v>n</v>
      </c>
      <c r="AO24" s="56">
        <f t="shared" si="39"/>
        <v>0</v>
      </c>
      <c r="AP24" s="56">
        <f t="shared" si="40"/>
        <v>0</v>
      </c>
      <c r="AQ24" s="56">
        <f t="shared" si="41"/>
        <v>0</v>
      </c>
      <c r="AR24" s="56">
        <f t="shared" si="42"/>
        <v>0</v>
      </c>
      <c r="AS24" s="56" t="b">
        <f t="shared" si="16"/>
        <v>0</v>
      </c>
      <c r="AT24" s="53" t="b">
        <f t="shared" si="17"/>
        <v>0</v>
      </c>
      <c r="AU24" s="53" t="b">
        <f t="shared" si="18"/>
        <v>0</v>
      </c>
      <c r="AV24" s="57" t="b">
        <f t="shared" si="19"/>
        <v>0</v>
      </c>
      <c r="AW24" s="58">
        <f t="shared" si="23"/>
        <v>0</v>
      </c>
      <c r="AX24" s="58">
        <f t="shared" si="24"/>
        <v>0</v>
      </c>
      <c r="AY24" s="58">
        <f t="shared" si="25"/>
        <v>0</v>
      </c>
      <c r="AZ24" s="58">
        <f t="shared" si="26"/>
        <v>0</v>
      </c>
    </row>
    <row r="25" spans="1:52" ht="15.6" thickBot="1">
      <c r="A25" s="348"/>
      <c r="B25" s="336" t="s">
        <v>19</v>
      </c>
      <c r="C25" s="320">
        <v>44369</v>
      </c>
      <c r="D25" s="180" t="s">
        <v>89</v>
      </c>
      <c r="E25" s="200" t="s">
        <v>69</v>
      </c>
      <c r="F25" s="201" t="s">
        <v>66</v>
      </c>
      <c r="G25" s="18">
        <v>1</v>
      </c>
      <c r="H25" s="19">
        <v>2</v>
      </c>
      <c r="I25" s="18">
        <v>2</v>
      </c>
      <c r="J25" s="19">
        <v>1</v>
      </c>
      <c r="K25" s="18">
        <v>0</v>
      </c>
      <c r="L25" s="19">
        <v>2</v>
      </c>
      <c r="M25" s="124">
        <v>1</v>
      </c>
      <c r="N25" s="125">
        <v>1</v>
      </c>
      <c r="O25" s="13"/>
      <c r="P25" s="35">
        <v>0</v>
      </c>
      <c r="Q25" s="36">
        <v>1</v>
      </c>
      <c r="R25" s="14"/>
      <c r="S25" s="20">
        <f t="shared" si="0"/>
        <v>1</v>
      </c>
      <c r="T25" s="20">
        <f t="shared" si="5"/>
        <v>0</v>
      </c>
      <c r="U25" s="20">
        <f t="shared" si="6"/>
        <v>1</v>
      </c>
      <c r="V25" s="151">
        <f t="shared" si="7"/>
        <v>0</v>
      </c>
      <c r="AJ25" s="53">
        <f t="shared" si="35"/>
        <v>2</v>
      </c>
      <c r="AK25" s="53">
        <f t="shared" si="36"/>
        <v>1</v>
      </c>
      <c r="AL25" s="53">
        <f t="shared" si="37"/>
        <v>2</v>
      </c>
      <c r="AM25" s="54" t="str">
        <f t="shared" si="38"/>
        <v>n</v>
      </c>
      <c r="AN25" s="55">
        <f t="shared" si="11"/>
        <v>2</v>
      </c>
      <c r="AO25" s="56">
        <f t="shared" si="39"/>
        <v>1</v>
      </c>
      <c r="AP25" s="56">
        <f t="shared" si="40"/>
        <v>0</v>
      </c>
      <c r="AQ25" s="56">
        <f t="shared" si="41"/>
        <v>1</v>
      </c>
      <c r="AR25" s="56">
        <f t="shared" si="42"/>
        <v>0</v>
      </c>
      <c r="AS25" s="56" t="b">
        <f t="shared" si="16"/>
        <v>0</v>
      </c>
      <c r="AT25" s="53" t="b">
        <f t="shared" si="17"/>
        <v>0</v>
      </c>
      <c r="AU25" s="53" t="b">
        <f t="shared" si="18"/>
        <v>0</v>
      </c>
      <c r="AV25" s="57" t="b">
        <f t="shared" si="19"/>
        <v>0</v>
      </c>
      <c r="AW25" s="58">
        <f t="shared" si="23"/>
        <v>0</v>
      </c>
      <c r="AX25" s="58">
        <f t="shared" si="24"/>
        <v>0</v>
      </c>
      <c r="AY25" s="58">
        <f t="shared" si="25"/>
        <v>0</v>
      </c>
      <c r="AZ25" s="58">
        <f t="shared" si="26"/>
        <v>0</v>
      </c>
    </row>
    <row r="26" spans="1:52" ht="15.6" thickBot="1">
      <c r="A26" s="349"/>
      <c r="B26" s="337"/>
      <c r="C26" s="321"/>
      <c r="D26" s="182" t="s">
        <v>89</v>
      </c>
      <c r="E26" s="202" t="s">
        <v>67</v>
      </c>
      <c r="F26" s="203" t="s">
        <v>68</v>
      </c>
      <c r="G26" s="18">
        <v>1</v>
      </c>
      <c r="H26" s="19">
        <v>1</v>
      </c>
      <c r="I26" s="18">
        <v>1</v>
      </c>
      <c r="J26" s="19">
        <v>1</v>
      </c>
      <c r="K26" s="18">
        <v>1</v>
      </c>
      <c r="L26" s="19">
        <v>0</v>
      </c>
      <c r="M26" s="124">
        <v>2</v>
      </c>
      <c r="N26" s="125">
        <v>0</v>
      </c>
      <c r="O26" s="13"/>
      <c r="P26" s="35">
        <v>3</v>
      </c>
      <c r="Q26" s="36">
        <v>1</v>
      </c>
      <c r="R26" s="14"/>
      <c r="S26" s="20">
        <f t="shared" si="0"/>
        <v>0</v>
      </c>
      <c r="T26" s="20">
        <f t="shared" si="5"/>
        <v>0</v>
      </c>
      <c r="U26" s="20">
        <f t="shared" si="6"/>
        <v>1</v>
      </c>
      <c r="V26" s="151">
        <f t="shared" si="7"/>
        <v>1</v>
      </c>
      <c r="AJ26" s="53" t="str">
        <f t="shared" si="35"/>
        <v>n</v>
      </c>
      <c r="AK26" s="53" t="str">
        <f t="shared" si="36"/>
        <v>n</v>
      </c>
      <c r="AL26" s="53">
        <f t="shared" si="37"/>
        <v>1</v>
      </c>
      <c r="AM26" s="54">
        <f t="shared" si="38"/>
        <v>1</v>
      </c>
      <c r="AN26" s="55">
        <f t="shared" si="11"/>
        <v>1</v>
      </c>
      <c r="AO26" s="56">
        <f t="shared" si="39"/>
        <v>0</v>
      </c>
      <c r="AP26" s="56">
        <f t="shared" si="40"/>
        <v>0</v>
      </c>
      <c r="AQ26" s="56">
        <f t="shared" si="41"/>
        <v>1</v>
      </c>
      <c r="AR26" s="56">
        <f t="shared" si="42"/>
        <v>1</v>
      </c>
      <c r="AS26" s="56" t="b">
        <f t="shared" si="16"/>
        <v>0</v>
      </c>
      <c r="AT26" s="53" t="b">
        <f t="shared" si="17"/>
        <v>0</v>
      </c>
      <c r="AU26" s="53" t="b">
        <f t="shared" si="18"/>
        <v>0</v>
      </c>
      <c r="AV26" s="57" t="b">
        <f t="shared" si="19"/>
        <v>0</v>
      </c>
      <c r="AW26" s="58">
        <f t="shared" si="23"/>
        <v>0</v>
      </c>
      <c r="AX26" s="58">
        <f t="shared" si="24"/>
        <v>0</v>
      </c>
      <c r="AY26" s="58">
        <f t="shared" si="25"/>
        <v>0</v>
      </c>
      <c r="AZ26" s="58">
        <f t="shared" si="26"/>
        <v>0</v>
      </c>
    </row>
    <row r="27" spans="1:52" ht="17.25" customHeight="1" thickTop="1" thickBot="1">
      <c r="A27" s="449" t="s">
        <v>87</v>
      </c>
      <c r="B27" s="363" t="s">
        <v>17</v>
      </c>
      <c r="C27" s="318">
        <v>44361</v>
      </c>
      <c r="D27" s="61" t="s">
        <v>92</v>
      </c>
      <c r="E27" s="199" t="s">
        <v>71</v>
      </c>
      <c r="F27" s="198" t="s">
        <v>72</v>
      </c>
      <c r="G27" s="25">
        <v>2</v>
      </c>
      <c r="H27" s="26">
        <v>0</v>
      </c>
      <c r="I27" s="25">
        <v>1</v>
      </c>
      <c r="J27" s="26">
        <v>1</v>
      </c>
      <c r="K27" s="25">
        <v>2</v>
      </c>
      <c r="L27" s="26">
        <v>1</v>
      </c>
      <c r="M27" s="169">
        <v>1</v>
      </c>
      <c r="N27" s="170">
        <v>0</v>
      </c>
      <c r="O27" s="27"/>
      <c r="P27" s="35">
        <v>1</v>
      </c>
      <c r="Q27" s="36">
        <v>2</v>
      </c>
      <c r="R27" s="28"/>
      <c r="S27" s="29">
        <f t="shared" si="0"/>
        <v>0</v>
      </c>
      <c r="T27" s="29">
        <f t="shared" si="5"/>
        <v>0</v>
      </c>
      <c r="U27" s="29">
        <f t="shared" si="6"/>
        <v>0</v>
      </c>
      <c r="V27" s="152">
        <f t="shared" si="7"/>
        <v>0</v>
      </c>
      <c r="Y27" s="71"/>
      <c r="AJ27" s="53">
        <f t="shared" ref="AJ27" si="43">IF(G27&lt;H27,2,IF(G27=H27,"n",1))</f>
        <v>1</v>
      </c>
      <c r="AK27" s="53" t="str">
        <f t="shared" ref="AK27" si="44">IF(I27&lt;J27,2,IF(I27=J27,"n",1))</f>
        <v>n</v>
      </c>
      <c r="AL27" s="53">
        <f t="shared" si="37"/>
        <v>1</v>
      </c>
      <c r="AM27" s="54">
        <f t="shared" ref="AM27" si="45">IF(M27&lt;N27,2,IF(M27=N27,"n",1))</f>
        <v>1</v>
      </c>
      <c r="AN27" s="55">
        <f t="shared" ref="AN27" si="46">IF(P27&lt;Q27,2,IF(P27=Q27,"n",1))</f>
        <v>2</v>
      </c>
      <c r="AO27" s="56">
        <f t="shared" ref="AO27" si="47">IF(AJ27=AN27,1,0)</f>
        <v>0</v>
      </c>
      <c r="AP27" s="56">
        <f t="shared" ref="AP27" si="48">IF(AK27=AN27,1,0)</f>
        <v>0</v>
      </c>
      <c r="AQ27" s="56">
        <f t="shared" ref="AQ27" si="49">IF(AL27=AN27,1,0)</f>
        <v>0</v>
      </c>
      <c r="AR27" s="56">
        <f t="shared" ref="AR27" si="50">IF(AM27=AN27,1,0)</f>
        <v>0</v>
      </c>
      <c r="AS27" s="56" t="b">
        <f t="shared" si="16"/>
        <v>0</v>
      </c>
      <c r="AT27" s="53" t="b">
        <f t="shared" si="17"/>
        <v>0</v>
      </c>
      <c r="AU27" s="53" t="b">
        <f t="shared" si="18"/>
        <v>0</v>
      </c>
      <c r="AV27" s="57" t="b">
        <f t="shared" si="19"/>
        <v>0</v>
      </c>
      <c r="AW27" s="58">
        <f t="shared" si="23"/>
        <v>0</v>
      </c>
      <c r="AX27" s="58">
        <f t="shared" si="24"/>
        <v>0</v>
      </c>
      <c r="AY27" s="58">
        <f t="shared" si="25"/>
        <v>0</v>
      </c>
      <c r="AZ27" s="58">
        <f t="shared" si="26"/>
        <v>0</v>
      </c>
    </row>
    <row r="28" spans="1:52" ht="15.6" thickBot="1">
      <c r="A28" s="348"/>
      <c r="B28" s="337"/>
      <c r="C28" s="319"/>
      <c r="D28" s="59" t="s">
        <v>89</v>
      </c>
      <c r="E28" s="202" t="s">
        <v>73</v>
      </c>
      <c r="F28" s="203" t="s">
        <v>70</v>
      </c>
      <c r="G28" s="18">
        <v>2</v>
      </c>
      <c r="H28" s="19">
        <v>0</v>
      </c>
      <c r="I28" s="18">
        <v>2</v>
      </c>
      <c r="J28" s="19">
        <v>1</v>
      </c>
      <c r="K28" s="18">
        <v>2</v>
      </c>
      <c r="L28" s="19">
        <v>0</v>
      </c>
      <c r="M28" s="124">
        <v>2</v>
      </c>
      <c r="N28" s="125">
        <v>1</v>
      </c>
      <c r="O28" s="13"/>
      <c r="P28" s="35">
        <v>0</v>
      </c>
      <c r="Q28" s="36">
        <v>0</v>
      </c>
      <c r="R28" s="14"/>
      <c r="S28" s="20">
        <f t="shared" si="0"/>
        <v>0</v>
      </c>
      <c r="T28" s="20">
        <f t="shared" si="5"/>
        <v>0</v>
      </c>
      <c r="U28" s="20">
        <f t="shared" si="6"/>
        <v>0</v>
      </c>
      <c r="V28" s="151">
        <f t="shared" si="7"/>
        <v>0</v>
      </c>
      <c r="AJ28" s="53">
        <f t="shared" ref="AJ28:AJ38" si="51">IF(G28&lt;H28,2,IF(G28=H28,"n",1))</f>
        <v>1</v>
      </c>
      <c r="AK28" s="53">
        <f t="shared" ref="AK28:AK38" si="52">IF(I28&lt;J28,2,IF(I28=J28,"n",1))</f>
        <v>1</v>
      </c>
      <c r="AL28" s="53">
        <f t="shared" si="37"/>
        <v>1</v>
      </c>
      <c r="AM28" s="54">
        <f t="shared" ref="AM28:AM38" si="53">IF(M28&lt;N28,2,IF(M28=N28,"n",1))</f>
        <v>1</v>
      </c>
      <c r="AN28" s="55" t="str">
        <f t="shared" ref="AN28:AN38" si="54">IF(P28&lt;Q28,2,IF(P28=Q28,"n",1))</f>
        <v>n</v>
      </c>
      <c r="AO28" s="56">
        <f t="shared" ref="AO28:AO38" si="55">IF(AJ28=AN28,1,0)</f>
        <v>0</v>
      </c>
      <c r="AP28" s="56">
        <f t="shared" ref="AP28:AP38" si="56">IF(AK28=AN28,1,0)</f>
        <v>0</v>
      </c>
      <c r="AQ28" s="56">
        <f t="shared" ref="AQ28:AQ38" si="57">IF(AL28=AN28,1,0)</f>
        <v>0</v>
      </c>
      <c r="AR28" s="56">
        <f t="shared" ref="AR28:AR38" si="58">IF(AM28=AN28,1,0)</f>
        <v>0</v>
      </c>
      <c r="AS28" s="56" t="b">
        <f t="shared" si="16"/>
        <v>0</v>
      </c>
      <c r="AT28" s="53" t="b">
        <f t="shared" si="17"/>
        <v>0</v>
      </c>
      <c r="AU28" s="53" t="b">
        <f t="shared" si="18"/>
        <v>0</v>
      </c>
      <c r="AV28" s="57" t="b">
        <f t="shared" si="19"/>
        <v>0</v>
      </c>
      <c r="AW28" s="58">
        <f t="shared" si="23"/>
        <v>0</v>
      </c>
      <c r="AX28" s="58">
        <f t="shared" si="24"/>
        <v>0</v>
      </c>
      <c r="AY28" s="58">
        <f t="shared" si="25"/>
        <v>0</v>
      </c>
      <c r="AZ28" s="58">
        <f t="shared" si="26"/>
        <v>0</v>
      </c>
    </row>
    <row r="29" spans="1:52" ht="15.6" thickBot="1">
      <c r="A29" s="348"/>
      <c r="B29" s="334" t="s">
        <v>18</v>
      </c>
      <c r="C29" s="212">
        <v>44365</v>
      </c>
      <c r="D29" s="50" t="s">
        <v>90</v>
      </c>
      <c r="E29" s="204" t="s">
        <v>70</v>
      </c>
      <c r="F29" s="189" t="s">
        <v>72</v>
      </c>
      <c r="G29" s="18">
        <v>1</v>
      </c>
      <c r="H29" s="19">
        <v>0</v>
      </c>
      <c r="I29" s="18">
        <v>2</v>
      </c>
      <c r="J29" s="19">
        <v>0</v>
      </c>
      <c r="K29" s="18">
        <v>1</v>
      </c>
      <c r="L29" s="19">
        <v>2</v>
      </c>
      <c r="M29" s="124">
        <v>1</v>
      </c>
      <c r="N29" s="125">
        <v>0</v>
      </c>
      <c r="O29" s="13"/>
      <c r="P29" s="35">
        <v>1</v>
      </c>
      <c r="Q29" s="36">
        <v>0</v>
      </c>
      <c r="R29" s="14"/>
      <c r="S29" s="20">
        <f t="shared" si="0"/>
        <v>3</v>
      </c>
      <c r="T29" s="20">
        <f t="shared" si="5"/>
        <v>1</v>
      </c>
      <c r="U29" s="20">
        <f t="shared" si="6"/>
        <v>0</v>
      </c>
      <c r="V29" s="151">
        <f t="shared" si="7"/>
        <v>3</v>
      </c>
      <c r="AJ29" s="53">
        <f t="shared" si="51"/>
        <v>1</v>
      </c>
      <c r="AK29" s="53">
        <f t="shared" si="52"/>
        <v>1</v>
      </c>
      <c r="AL29" s="53">
        <f t="shared" si="37"/>
        <v>2</v>
      </c>
      <c r="AM29" s="54">
        <f t="shared" si="53"/>
        <v>1</v>
      </c>
      <c r="AN29" s="55">
        <f t="shared" si="54"/>
        <v>1</v>
      </c>
      <c r="AO29" s="56">
        <f t="shared" si="55"/>
        <v>1</v>
      </c>
      <c r="AP29" s="56">
        <f t="shared" si="56"/>
        <v>1</v>
      </c>
      <c r="AQ29" s="56">
        <f t="shared" si="57"/>
        <v>0</v>
      </c>
      <c r="AR29" s="56">
        <f t="shared" si="58"/>
        <v>1</v>
      </c>
      <c r="AS29" s="56" t="b">
        <f t="shared" si="16"/>
        <v>1</v>
      </c>
      <c r="AT29" s="53" t="b">
        <f t="shared" si="17"/>
        <v>0</v>
      </c>
      <c r="AU29" s="53" t="b">
        <f t="shared" si="18"/>
        <v>0</v>
      </c>
      <c r="AV29" s="57" t="b">
        <f t="shared" si="19"/>
        <v>1</v>
      </c>
      <c r="AW29" s="58">
        <f t="shared" si="23"/>
        <v>2</v>
      </c>
      <c r="AX29" s="58">
        <f t="shared" si="24"/>
        <v>0</v>
      </c>
      <c r="AY29" s="58">
        <f t="shared" si="25"/>
        <v>0</v>
      </c>
      <c r="AZ29" s="58">
        <f t="shared" si="26"/>
        <v>2</v>
      </c>
    </row>
    <row r="30" spans="1:52" ht="15.6" thickBot="1">
      <c r="A30" s="348"/>
      <c r="B30" s="335"/>
      <c r="C30" s="224">
        <v>44366</v>
      </c>
      <c r="D30" s="59" t="s">
        <v>89</v>
      </c>
      <c r="E30" s="205" t="s">
        <v>73</v>
      </c>
      <c r="F30" s="191" t="s">
        <v>71</v>
      </c>
      <c r="G30" s="18">
        <v>2</v>
      </c>
      <c r="H30" s="19">
        <v>1</v>
      </c>
      <c r="I30" s="18">
        <v>3</v>
      </c>
      <c r="J30" s="19">
        <v>1</v>
      </c>
      <c r="K30" s="18">
        <v>1</v>
      </c>
      <c r="L30" s="19">
        <v>0</v>
      </c>
      <c r="M30" s="124">
        <v>1</v>
      </c>
      <c r="N30" s="125">
        <v>0</v>
      </c>
      <c r="O30" s="13"/>
      <c r="P30" s="35">
        <v>1</v>
      </c>
      <c r="Q30" s="36">
        <v>1</v>
      </c>
      <c r="R30" s="14"/>
      <c r="S30" s="20">
        <f t="shared" si="0"/>
        <v>0</v>
      </c>
      <c r="T30" s="20">
        <f t="shared" si="5"/>
        <v>0</v>
      </c>
      <c r="U30" s="20">
        <f t="shared" si="6"/>
        <v>0</v>
      </c>
      <c r="V30" s="151">
        <f t="shared" si="7"/>
        <v>0</v>
      </c>
      <c r="AJ30" s="53">
        <f t="shared" si="51"/>
        <v>1</v>
      </c>
      <c r="AK30" s="53">
        <f t="shared" si="52"/>
        <v>1</v>
      </c>
      <c r="AL30" s="53">
        <f t="shared" si="37"/>
        <v>1</v>
      </c>
      <c r="AM30" s="54">
        <f t="shared" si="53"/>
        <v>1</v>
      </c>
      <c r="AN30" s="55" t="str">
        <f t="shared" si="54"/>
        <v>n</v>
      </c>
      <c r="AO30" s="56">
        <f t="shared" si="55"/>
        <v>0</v>
      </c>
      <c r="AP30" s="56">
        <f t="shared" si="56"/>
        <v>0</v>
      </c>
      <c r="AQ30" s="56">
        <f t="shared" si="57"/>
        <v>0</v>
      </c>
      <c r="AR30" s="56">
        <f t="shared" si="58"/>
        <v>0</v>
      </c>
      <c r="AS30" s="56" t="b">
        <f t="shared" si="16"/>
        <v>0</v>
      </c>
      <c r="AT30" s="53" t="b">
        <f t="shared" si="17"/>
        <v>0</v>
      </c>
      <c r="AU30" s="53" t="b">
        <f t="shared" si="18"/>
        <v>0</v>
      </c>
      <c r="AV30" s="57" t="b">
        <f t="shared" si="19"/>
        <v>0</v>
      </c>
      <c r="AW30" s="58">
        <f t="shared" si="23"/>
        <v>0</v>
      </c>
      <c r="AX30" s="58">
        <f t="shared" si="24"/>
        <v>0</v>
      </c>
      <c r="AY30" s="58">
        <f t="shared" si="25"/>
        <v>0</v>
      </c>
      <c r="AZ30" s="58">
        <f t="shared" si="26"/>
        <v>0</v>
      </c>
    </row>
    <row r="31" spans="1:52" ht="15.6" thickBot="1">
      <c r="A31" s="348"/>
      <c r="B31" s="336" t="s">
        <v>19</v>
      </c>
      <c r="C31" s="320">
        <v>44370</v>
      </c>
      <c r="D31" s="50" t="s">
        <v>92</v>
      </c>
      <c r="E31" s="200" t="s">
        <v>70</v>
      </c>
      <c r="F31" s="201" t="s">
        <v>71</v>
      </c>
      <c r="G31" s="18">
        <v>1</v>
      </c>
      <c r="H31" s="19">
        <v>2</v>
      </c>
      <c r="I31" s="18">
        <v>1</v>
      </c>
      <c r="J31" s="19">
        <v>2</v>
      </c>
      <c r="K31" s="18">
        <v>2</v>
      </c>
      <c r="L31" s="19">
        <v>1</v>
      </c>
      <c r="M31" s="124">
        <v>2</v>
      </c>
      <c r="N31" s="125">
        <v>1</v>
      </c>
      <c r="O31" s="13"/>
      <c r="P31" s="35">
        <v>3</v>
      </c>
      <c r="Q31" s="36">
        <v>2</v>
      </c>
      <c r="R31" s="14"/>
      <c r="S31" s="20">
        <f t="shared" si="0"/>
        <v>0</v>
      </c>
      <c r="T31" s="20">
        <f t="shared" si="5"/>
        <v>0</v>
      </c>
      <c r="U31" s="20">
        <f t="shared" si="6"/>
        <v>1</v>
      </c>
      <c r="V31" s="151">
        <f t="shared" si="7"/>
        <v>1</v>
      </c>
      <c r="AJ31" s="53">
        <f t="shared" si="51"/>
        <v>2</v>
      </c>
      <c r="AK31" s="53">
        <f t="shared" si="52"/>
        <v>2</v>
      </c>
      <c r="AL31" s="53">
        <f t="shared" si="37"/>
        <v>1</v>
      </c>
      <c r="AM31" s="54">
        <f t="shared" si="53"/>
        <v>1</v>
      </c>
      <c r="AN31" s="55">
        <f t="shared" si="54"/>
        <v>1</v>
      </c>
      <c r="AO31" s="56">
        <f t="shared" si="55"/>
        <v>0</v>
      </c>
      <c r="AP31" s="56">
        <f t="shared" si="56"/>
        <v>0</v>
      </c>
      <c r="AQ31" s="56">
        <f t="shared" si="57"/>
        <v>1</v>
      </c>
      <c r="AR31" s="56">
        <f t="shared" si="58"/>
        <v>1</v>
      </c>
      <c r="AS31" s="56" t="b">
        <f t="shared" si="16"/>
        <v>0</v>
      </c>
      <c r="AT31" s="53" t="b">
        <f t="shared" si="17"/>
        <v>0</v>
      </c>
      <c r="AU31" s="53" t="b">
        <f t="shared" si="18"/>
        <v>0</v>
      </c>
      <c r="AV31" s="57" t="b">
        <f t="shared" si="19"/>
        <v>0</v>
      </c>
      <c r="AW31" s="58">
        <f t="shared" si="23"/>
        <v>0</v>
      </c>
      <c r="AX31" s="58">
        <f t="shared" si="24"/>
        <v>0</v>
      </c>
      <c r="AY31" s="58">
        <f t="shared" si="25"/>
        <v>0</v>
      </c>
      <c r="AZ31" s="58">
        <f t="shared" si="26"/>
        <v>0</v>
      </c>
    </row>
    <row r="32" spans="1:52" ht="15.6" thickBot="1">
      <c r="A32" s="349"/>
      <c r="B32" s="337"/>
      <c r="C32" s="327"/>
      <c r="D32" s="180" t="s">
        <v>92</v>
      </c>
      <c r="E32" s="202" t="s">
        <v>72</v>
      </c>
      <c r="F32" s="203" t="s">
        <v>73</v>
      </c>
      <c r="G32" s="18">
        <v>0</v>
      </c>
      <c r="H32" s="19">
        <v>2</v>
      </c>
      <c r="I32" s="18">
        <v>1</v>
      </c>
      <c r="J32" s="19">
        <v>3</v>
      </c>
      <c r="K32" s="18">
        <v>0</v>
      </c>
      <c r="L32" s="19">
        <v>2</v>
      </c>
      <c r="M32" s="124">
        <v>0</v>
      </c>
      <c r="N32" s="125">
        <v>1</v>
      </c>
      <c r="O32" s="13"/>
      <c r="P32" s="35">
        <v>0</v>
      </c>
      <c r="Q32" s="36">
        <v>5</v>
      </c>
      <c r="R32" s="14"/>
      <c r="S32" s="20">
        <f t="shared" si="0"/>
        <v>1</v>
      </c>
      <c r="T32" s="20">
        <f t="shared" si="5"/>
        <v>1</v>
      </c>
      <c r="U32" s="20">
        <f t="shared" si="6"/>
        <v>1</v>
      </c>
      <c r="V32" s="151">
        <f t="shared" si="7"/>
        <v>1</v>
      </c>
      <c r="AJ32" s="53">
        <f t="shared" si="51"/>
        <v>2</v>
      </c>
      <c r="AK32" s="53">
        <f t="shared" si="52"/>
        <v>2</v>
      </c>
      <c r="AL32" s="53">
        <f t="shared" si="37"/>
        <v>2</v>
      </c>
      <c r="AM32" s="54">
        <f t="shared" si="53"/>
        <v>2</v>
      </c>
      <c r="AN32" s="55">
        <f t="shared" si="54"/>
        <v>2</v>
      </c>
      <c r="AO32" s="56">
        <f t="shared" si="55"/>
        <v>1</v>
      </c>
      <c r="AP32" s="56">
        <f t="shared" si="56"/>
        <v>1</v>
      </c>
      <c r="AQ32" s="56">
        <f t="shared" si="57"/>
        <v>1</v>
      </c>
      <c r="AR32" s="56">
        <f t="shared" si="58"/>
        <v>1</v>
      </c>
      <c r="AS32" s="56" t="b">
        <f t="shared" si="16"/>
        <v>0</v>
      </c>
      <c r="AT32" s="53" t="b">
        <f t="shared" si="17"/>
        <v>0</v>
      </c>
      <c r="AU32" s="53" t="b">
        <f t="shared" si="18"/>
        <v>0</v>
      </c>
      <c r="AV32" s="57" t="b">
        <f t="shared" si="19"/>
        <v>0</v>
      </c>
      <c r="AW32" s="58">
        <f t="shared" si="23"/>
        <v>0</v>
      </c>
      <c r="AX32" s="58">
        <f t="shared" si="24"/>
        <v>0</v>
      </c>
      <c r="AY32" s="58">
        <f t="shared" si="25"/>
        <v>0</v>
      </c>
      <c r="AZ32" s="58">
        <f t="shared" si="26"/>
        <v>0</v>
      </c>
    </row>
    <row r="33" spans="1:52" ht="17.25" customHeight="1" thickTop="1" thickBot="1">
      <c r="A33" s="449" t="s">
        <v>88</v>
      </c>
      <c r="B33" s="363" t="s">
        <v>17</v>
      </c>
      <c r="C33" s="318">
        <v>44362</v>
      </c>
      <c r="D33" s="61" t="s">
        <v>92</v>
      </c>
      <c r="E33" s="199" t="s">
        <v>74</v>
      </c>
      <c r="F33" s="198" t="s">
        <v>77</v>
      </c>
      <c r="G33" s="25">
        <v>0</v>
      </c>
      <c r="H33" s="26">
        <v>2</v>
      </c>
      <c r="I33" s="25">
        <v>0</v>
      </c>
      <c r="J33" s="26">
        <v>2</v>
      </c>
      <c r="K33" s="25">
        <v>0</v>
      </c>
      <c r="L33" s="26">
        <v>3</v>
      </c>
      <c r="M33" s="169">
        <v>0</v>
      </c>
      <c r="N33" s="170">
        <v>1</v>
      </c>
      <c r="O33" s="27"/>
      <c r="P33" s="35">
        <v>0</v>
      </c>
      <c r="Q33" s="36">
        <v>3</v>
      </c>
      <c r="R33" s="28"/>
      <c r="S33" s="29">
        <f t="shared" si="0"/>
        <v>1</v>
      </c>
      <c r="T33" s="29">
        <f t="shared" si="5"/>
        <v>1</v>
      </c>
      <c r="U33" s="29">
        <f t="shared" si="6"/>
        <v>3</v>
      </c>
      <c r="V33" s="152">
        <f t="shared" si="7"/>
        <v>1</v>
      </c>
      <c r="AJ33" s="53">
        <f t="shared" si="51"/>
        <v>2</v>
      </c>
      <c r="AK33" s="53">
        <f t="shared" si="52"/>
        <v>2</v>
      </c>
      <c r="AL33" s="53">
        <f t="shared" si="37"/>
        <v>2</v>
      </c>
      <c r="AM33" s="54">
        <f t="shared" si="53"/>
        <v>2</v>
      </c>
      <c r="AN33" s="55">
        <f t="shared" si="54"/>
        <v>2</v>
      </c>
      <c r="AO33" s="56">
        <f t="shared" si="55"/>
        <v>1</v>
      </c>
      <c r="AP33" s="56">
        <f t="shared" si="56"/>
        <v>1</v>
      </c>
      <c r="AQ33" s="56">
        <f t="shared" si="57"/>
        <v>1</v>
      </c>
      <c r="AR33" s="56">
        <f t="shared" si="58"/>
        <v>1</v>
      </c>
      <c r="AS33" s="56" t="b">
        <f t="shared" si="16"/>
        <v>0</v>
      </c>
      <c r="AT33" s="53" t="b">
        <f t="shared" si="17"/>
        <v>0</v>
      </c>
      <c r="AU33" s="53" t="b">
        <f t="shared" si="18"/>
        <v>1</v>
      </c>
      <c r="AV33" s="57" t="b">
        <f t="shared" si="19"/>
        <v>0</v>
      </c>
      <c r="AW33" s="58">
        <f t="shared" si="23"/>
        <v>0</v>
      </c>
      <c r="AX33" s="58">
        <f t="shared" si="24"/>
        <v>0</v>
      </c>
      <c r="AY33" s="58">
        <f t="shared" si="25"/>
        <v>2</v>
      </c>
      <c r="AZ33" s="58">
        <f t="shared" si="26"/>
        <v>0</v>
      </c>
    </row>
    <row r="34" spans="1:52" ht="15.6" thickBot="1">
      <c r="A34" s="348"/>
      <c r="B34" s="337"/>
      <c r="C34" s="327"/>
      <c r="D34" s="59" t="s">
        <v>89</v>
      </c>
      <c r="E34" s="202" t="s">
        <v>76</v>
      </c>
      <c r="F34" s="203" t="s">
        <v>75</v>
      </c>
      <c r="G34" s="18">
        <v>3</v>
      </c>
      <c r="H34" s="19">
        <v>1</v>
      </c>
      <c r="I34" s="18">
        <v>2</v>
      </c>
      <c r="J34" s="19">
        <v>1</v>
      </c>
      <c r="K34" s="18">
        <v>2</v>
      </c>
      <c r="L34" s="19">
        <v>1</v>
      </c>
      <c r="M34" s="124">
        <v>2</v>
      </c>
      <c r="N34" s="125">
        <v>1</v>
      </c>
      <c r="O34" s="13"/>
      <c r="P34" s="35">
        <v>1</v>
      </c>
      <c r="Q34" s="36">
        <v>0</v>
      </c>
      <c r="R34" s="14"/>
      <c r="S34" s="20">
        <f t="shared" si="0"/>
        <v>1</v>
      </c>
      <c r="T34" s="20">
        <f t="shared" si="5"/>
        <v>1</v>
      </c>
      <c r="U34" s="20">
        <f t="shared" si="6"/>
        <v>1</v>
      </c>
      <c r="V34" s="151">
        <f t="shared" si="7"/>
        <v>1</v>
      </c>
      <c r="AJ34" s="53">
        <f t="shared" si="51"/>
        <v>1</v>
      </c>
      <c r="AK34" s="53">
        <f t="shared" si="52"/>
        <v>1</v>
      </c>
      <c r="AL34" s="53">
        <f t="shared" si="37"/>
        <v>1</v>
      </c>
      <c r="AM34" s="54">
        <f t="shared" si="53"/>
        <v>1</v>
      </c>
      <c r="AN34" s="55">
        <f t="shared" si="54"/>
        <v>1</v>
      </c>
      <c r="AO34" s="56">
        <f t="shared" si="55"/>
        <v>1</v>
      </c>
      <c r="AP34" s="56">
        <f t="shared" si="56"/>
        <v>1</v>
      </c>
      <c r="AQ34" s="56">
        <f t="shared" si="57"/>
        <v>1</v>
      </c>
      <c r="AR34" s="56">
        <f t="shared" si="58"/>
        <v>1</v>
      </c>
      <c r="AS34" s="56" t="b">
        <f t="shared" si="16"/>
        <v>0</v>
      </c>
      <c r="AT34" s="53" t="b">
        <f t="shared" si="17"/>
        <v>0</v>
      </c>
      <c r="AU34" s="53" t="b">
        <f t="shared" si="18"/>
        <v>0</v>
      </c>
      <c r="AV34" s="57" t="b">
        <f t="shared" si="19"/>
        <v>0</v>
      </c>
      <c r="AW34" s="58">
        <f t="shared" si="23"/>
        <v>0</v>
      </c>
      <c r="AX34" s="58">
        <f t="shared" si="24"/>
        <v>0</v>
      </c>
      <c r="AY34" s="58">
        <f t="shared" si="25"/>
        <v>0</v>
      </c>
      <c r="AZ34" s="58">
        <f t="shared" si="26"/>
        <v>0</v>
      </c>
    </row>
    <row r="35" spans="1:52" ht="15.6" thickBot="1">
      <c r="A35" s="348"/>
      <c r="B35" s="334" t="s">
        <v>18</v>
      </c>
      <c r="C35" s="320">
        <v>44366</v>
      </c>
      <c r="D35" s="180" t="s">
        <v>90</v>
      </c>
      <c r="E35" s="204" t="s">
        <v>74</v>
      </c>
      <c r="F35" s="189" t="s">
        <v>76</v>
      </c>
      <c r="G35" s="18">
        <v>0</v>
      </c>
      <c r="H35" s="19">
        <v>4</v>
      </c>
      <c r="I35" s="18">
        <v>0</v>
      </c>
      <c r="J35" s="19">
        <v>3</v>
      </c>
      <c r="K35" s="18">
        <v>0</v>
      </c>
      <c r="L35" s="19">
        <v>3</v>
      </c>
      <c r="M35" s="124">
        <v>0</v>
      </c>
      <c r="N35" s="125">
        <v>3</v>
      </c>
      <c r="O35" s="13"/>
      <c r="P35" s="35">
        <v>1</v>
      </c>
      <c r="Q35" s="36">
        <v>1</v>
      </c>
      <c r="R35" s="14"/>
      <c r="S35" s="20">
        <f t="shared" si="0"/>
        <v>0</v>
      </c>
      <c r="T35" s="20">
        <f t="shared" si="5"/>
        <v>0</v>
      </c>
      <c r="U35" s="20">
        <f t="shared" si="6"/>
        <v>0</v>
      </c>
      <c r="V35" s="151">
        <f t="shared" si="7"/>
        <v>0</v>
      </c>
      <c r="AJ35" s="53">
        <f t="shared" si="51"/>
        <v>2</v>
      </c>
      <c r="AK35" s="53">
        <f t="shared" si="52"/>
        <v>2</v>
      </c>
      <c r="AL35" s="53">
        <f t="shared" si="37"/>
        <v>2</v>
      </c>
      <c r="AM35" s="54">
        <f t="shared" si="53"/>
        <v>2</v>
      </c>
      <c r="AN35" s="55" t="str">
        <f t="shared" si="54"/>
        <v>n</v>
      </c>
      <c r="AO35" s="56">
        <f t="shared" si="55"/>
        <v>0</v>
      </c>
      <c r="AP35" s="56">
        <f t="shared" si="56"/>
        <v>0</v>
      </c>
      <c r="AQ35" s="56">
        <f t="shared" si="57"/>
        <v>0</v>
      </c>
      <c r="AR35" s="56">
        <f t="shared" si="58"/>
        <v>0</v>
      </c>
      <c r="AS35" s="56" t="b">
        <f t="shared" si="16"/>
        <v>0</v>
      </c>
      <c r="AT35" s="53" t="b">
        <f t="shared" si="17"/>
        <v>0</v>
      </c>
      <c r="AU35" s="53" t="b">
        <f t="shared" si="18"/>
        <v>0</v>
      </c>
      <c r="AV35" s="57" t="b">
        <f t="shared" si="19"/>
        <v>0</v>
      </c>
      <c r="AW35" s="58">
        <f t="shared" si="23"/>
        <v>0</v>
      </c>
      <c r="AX35" s="58">
        <f t="shared" si="24"/>
        <v>0</v>
      </c>
      <c r="AY35" s="58">
        <f t="shared" si="25"/>
        <v>0</v>
      </c>
      <c r="AZ35" s="58">
        <f t="shared" si="26"/>
        <v>0</v>
      </c>
    </row>
    <row r="36" spans="1:52" ht="15.6" thickBot="1">
      <c r="A36" s="348"/>
      <c r="B36" s="335"/>
      <c r="C36" s="327"/>
      <c r="D36" s="183" t="s">
        <v>92</v>
      </c>
      <c r="E36" s="205" t="s">
        <v>77</v>
      </c>
      <c r="F36" s="191" t="s">
        <v>75</v>
      </c>
      <c r="G36" s="18">
        <v>2</v>
      </c>
      <c r="H36" s="19">
        <v>1</v>
      </c>
      <c r="I36" s="18">
        <v>1</v>
      </c>
      <c r="J36" s="19">
        <v>1</v>
      </c>
      <c r="K36" s="18">
        <v>1</v>
      </c>
      <c r="L36" s="19">
        <v>1</v>
      </c>
      <c r="M36" s="124">
        <v>1</v>
      </c>
      <c r="N36" s="125">
        <v>2</v>
      </c>
      <c r="O36" s="13"/>
      <c r="P36" s="35">
        <v>2</v>
      </c>
      <c r="Q36" s="36">
        <v>4</v>
      </c>
      <c r="R36" s="14"/>
      <c r="S36" s="20">
        <f t="shared" si="0"/>
        <v>0</v>
      </c>
      <c r="T36" s="20">
        <f t="shared" si="5"/>
        <v>0</v>
      </c>
      <c r="U36" s="20">
        <f t="shared" si="6"/>
        <v>0</v>
      </c>
      <c r="V36" s="151">
        <f t="shared" si="7"/>
        <v>1</v>
      </c>
      <c r="AJ36" s="53">
        <f t="shared" si="51"/>
        <v>1</v>
      </c>
      <c r="AK36" s="53" t="str">
        <f t="shared" si="52"/>
        <v>n</v>
      </c>
      <c r="AL36" s="53" t="str">
        <f t="shared" si="37"/>
        <v>n</v>
      </c>
      <c r="AM36" s="54">
        <f t="shared" si="53"/>
        <v>2</v>
      </c>
      <c r="AN36" s="55">
        <f t="shared" si="54"/>
        <v>2</v>
      </c>
      <c r="AO36" s="56">
        <f t="shared" si="55"/>
        <v>0</v>
      </c>
      <c r="AP36" s="56">
        <f t="shared" si="56"/>
        <v>0</v>
      </c>
      <c r="AQ36" s="56">
        <f t="shared" si="57"/>
        <v>0</v>
      </c>
      <c r="AR36" s="56">
        <f t="shared" si="58"/>
        <v>1</v>
      </c>
      <c r="AS36" s="56" t="b">
        <f t="shared" si="16"/>
        <v>0</v>
      </c>
      <c r="AT36" s="53" t="b">
        <f t="shared" si="17"/>
        <v>0</v>
      </c>
      <c r="AU36" s="53" t="b">
        <f t="shared" si="18"/>
        <v>0</v>
      </c>
      <c r="AV36" s="57" t="b">
        <f t="shared" si="19"/>
        <v>0</v>
      </c>
      <c r="AW36" s="58">
        <f t="shared" si="23"/>
        <v>0</v>
      </c>
      <c r="AX36" s="58">
        <f t="shared" si="24"/>
        <v>0</v>
      </c>
      <c r="AY36" s="58">
        <f t="shared" si="25"/>
        <v>0</v>
      </c>
      <c r="AZ36" s="58">
        <f t="shared" si="26"/>
        <v>0</v>
      </c>
    </row>
    <row r="37" spans="1:52" ht="16.2" thickTop="1" thickBot="1">
      <c r="A37" s="348"/>
      <c r="B37" s="336" t="s">
        <v>19</v>
      </c>
      <c r="C37" s="320">
        <v>44370</v>
      </c>
      <c r="D37" s="181" t="s">
        <v>89</v>
      </c>
      <c r="E37" s="200" t="s">
        <v>77</v>
      </c>
      <c r="F37" s="201" t="s">
        <v>76</v>
      </c>
      <c r="G37" s="18">
        <v>1</v>
      </c>
      <c r="H37" s="19">
        <v>2</v>
      </c>
      <c r="I37" s="18">
        <v>1</v>
      </c>
      <c r="J37" s="19">
        <v>2</v>
      </c>
      <c r="K37" s="18">
        <v>1</v>
      </c>
      <c r="L37" s="19">
        <v>2</v>
      </c>
      <c r="M37" s="124">
        <v>1</v>
      </c>
      <c r="N37" s="125">
        <v>3</v>
      </c>
      <c r="O37" s="13"/>
      <c r="P37" s="35">
        <v>2</v>
      </c>
      <c r="Q37" s="36">
        <v>2</v>
      </c>
      <c r="R37" s="14"/>
      <c r="S37" s="20">
        <f t="shared" ref="S37:V38" si="59">IF($P37="","",+AO37+AW37)</f>
        <v>0</v>
      </c>
      <c r="T37" s="20">
        <f t="shared" si="59"/>
        <v>0</v>
      </c>
      <c r="U37" s="20">
        <f t="shared" si="59"/>
        <v>0</v>
      </c>
      <c r="V37" s="151">
        <f t="shared" si="59"/>
        <v>0</v>
      </c>
      <c r="AJ37" s="53">
        <f t="shared" si="51"/>
        <v>2</v>
      </c>
      <c r="AK37" s="53">
        <f t="shared" si="52"/>
        <v>2</v>
      </c>
      <c r="AL37" s="53">
        <f t="shared" si="37"/>
        <v>2</v>
      </c>
      <c r="AM37" s="54">
        <f t="shared" si="53"/>
        <v>2</v>
      </c>
      <c r="AN37" s="55" t="str">
        <f t="shared" si="54"/>
        <v>n</v>
      </c>
      <c r="AO37" s="56">
        <f t="shared" si="55"/>
        <v>0</v>
      </c>
      <c r="AP37" s="56">
        <f t="shared" si="56"/>
        <v>0</v>
      </c>
      <c r="AQ37" s="56">
        <f t="shared" si="57"/>
        <v>0</v>
      </c>
      <c r="AR37" s="56">
        <f t="shared" si="58"/>
        <v>0</v>
      </c>
      <c r="AS37" s="56" t="b">
        <f t="shared" si="16"/>
        <v>0</v>
      </c>
      <c r="AT37" s="53" t="b">
        <f t="shared" si="17"/>
        <v>0</v>
      </c>
      <c r="AU37" s="53" t="b">
        <f t="shared" si="18"/>
        <v>0</v>
      </c>
      <c r="AV37" s="57" t="b">
        <f t="shared" si="19"/>
        <v>0</v>
      </c>
      <c r="AW37" s="58">
        <f t="shared" si="23"/>
        <v>0</v>
      </c>
      <c r="AX37" s="58">
        <f t="shared" si="24"/>
        <v>0</v>
      </c>
      <c r="AY37" s="58">
        <f t="shared" si="25"/>
        <v>0</v>
      </c>
      <c r="AZ37" s="58">
        <f t="shared" si="26"/>
        <v>0</v>
      </c>
    </row>
    <row r="38" spans="1:52" ht="15.6" thickBot="1">
      <c r="A38" s="349"/>
      <c r="B38" s="456"/>
      <c r="C38" s="362"/>
      <c r="D38" s="62" t="s">
        <v>89</v>
      </c>
      <c r="E38" s="225" t="s">
        <v>75</v>
      </c>
      <c r="F38" s="226" t="s">
        <v>74</v>
      </c>
      <c r="G38" s="30">
        <v>3</v>
      </c>
      <c r="H38" s="31">
        <v>0</v>
      </c>
      <c r="I38" s="30">
        <v>3</v>
      </c>
      <c r="J38" s="31">
        <v>0</v>
      </c>
      <c r="K38" s="30">
        <v>3</v>
      </c>
      <c r="L38" s="31">
        <v>0</v>
      </c>
      <c r="M38" s="227">
        <v>3</v>
      </c>
      <c r="N38" s="228">
        <v>0</v>
      </c>
      <c r="O38" s="13"/>
      <c r="P38" s="35">
        <v>2</v>
      </c>
      <c r="Q38" s="36">
        <v>2</v>
      </c>
      <c r="R38" s="14"/>
      <c r="S38" s="20">
        <f t="shared" si="59"/>
        <v>0</v>
      </c>
      <c r="T38" s="20">
        <f t="shared" si="59"/>
        <v>0</v>
      </c>
      <c r="U38" s="20">
        <f t="shared" si="59"/>
        <v>0</v>
      </c>
      <c r="V38" s="151">
        <f t="shared" si="59"/>
        <v>0</v>
      </c>
      <c r="AJ38" s="53">
        <f t="shared" si="51"/>
        <v>1</v>
      </c>
      <c r="AK38" s="53">
        <f t="shared" si="52"/>
        <v>1</v>
      </c>
      <c r="AL38" s="53">
        <f t="shared" si="37"/>
        <v>1</v>
      </c>
      <c r="AM38" s="54">
        <f t="shared" si="53"/>
        <v>1</v>
      </c>
      <c r="AN38" s="55" t="str">
        <f t="shared" si="54"/>
        <v>n</v>
      </c>
      <c r="AO38" s="56">
        <f t="shared" si="55"/>
        <v>0</v>
      </c>
      <c r="AP38" s="56">
        <f t="shared" si="56"/>
        <v>0</v>
      </c>
      <c r="AQ38" s="56">
        <f t="shared" si="57"/>
        <v>0</v>
      </c>
      <c r="AR38" s="56">
        <f t="shared" si="58"/>
        <v>0</v>
      </c>
      <c r="AS38" s="56" t="b">
        <f t="shared" ref="AS38" si="60">AND(G38=P38,H38=Q38)</f>
        <v>0</v>
      </c>
      <c r="AT38" s="53" t="b">
        <f t="shared" ref="AT38" si="61">AND(I38=P38,J38=Q38)</f>
        <v>0</v>
      </c>
      <c r="AU38" s="53" t="b">
        <f t="shared" ref="AU38" si="62">AND(K38=P38,L38=Q38)</f>
        <v>0</v>
      </c>
      <c r="AV38" s="57" t="b">
        <f t="shared" ref="AV38" si="63">AND(M38=P38,N38=Q38)</f>
        <v>0</v>
      </c>
      <c r="AW38" s="58">
        <f t="shared" si="23"/>
        <v>0</v>
      </c>
      <c r="AX38" s="58">
        <f t="shared" si="24"/>
        <v>0</v>
      </c>
      <c r="AY38" s="58">
        <f t="shared" si="25"/>
        <v>0</v>
      </c>
      <c r="AZ38" s="58">
        <f t="shared" si="26"/>
        <v>0</v>
      </c>
    </row>
    <row r="39" spans="1:52" ht="24.9" customHeight="1" thickTop="1" thickBot="1">
      <c r="A39" s="34"/>
      <c r="B39" s="34"/>
      <c r="C39" s="34"/>
      <c r="D39" s="63"/>
      <c r="E39" s="34"/>
      <c r="F39" s="34"/>
      <c r="G39" s="34"/>
      <c r="H39" s="34"/>
      <c r="I39" s="64"/>
      <c r="J39" s="64"/>
      <c r="K39" s="64"/>
      <c r="L39" s="64"/>
      <c r="M39" s="65"/>
      <c r="N39" s="65"/>
      <c r="O39" s="33"/>
      <c r="P39" s="34"/>
      <c r="Q39" s="34"/>
      <c r="R39" s="34"/>
      <c r="S39" s="66">
        <f>SUM(S3:S38)</f>
        <v>22</v>
      </c>
      <c r="T39" s="67">
        <f>SUM(T3:T38)</f>
        <v>23</v>
      </c>
      <c r="U39" s="67">
        <f>SUM(U3:U38)</f>
        <v>28</v>
      </c>
      <c r="V39" s="68">
        <f>SUM(V3:V38)</f>
        <v>29</v>
      </c>
    </row>
    <row r="40" spans="1:52" ht="18.600000000000001" thickTop="1" thickBot="1">
      <c r="S40" s="1" t="s">
        <v>25</v>
      </c>
      <c r="T40" s="2" t="s">
        <v>26</v>
      </c>
      <c r="U40" s="3" t="s">
        <v>27</v>
      </c>
      <c r="V40" s="4" t="s">
        <v>28</v>
      </c>
    </row>
    <row r="42" spans="1:52" ht="18.600000000000001" customHeight="1" thickBot="1"/>
    <row r="43" spans="1:52" ht="18.600000000000001" customHeight="1" thickBot="1">
      <c r="A43" s="353" t="s">
        <v>79</v>
      </c>
      <c r="B43" s="354"/>
      <c r="C43" s="354"/>
      <c r="D43" s="354"/>
      <c r="E43" s="354"/>
      <c r="F43" s="415"/>
      <c r="G43" s="375" t="s">
        <v>7</v>
      </c>
      <c r="H43" s="357"/>
      <c r="I43" s="357"/>
      <c r="J43" s="357"/>
      <c r="K43" s="357"/>
      <c r="L43" s="357"/>
      <c r="M43" s="357"/>
      <c r="N43" s="358"/>
      <c r="O43" s="37"/>
      <c r="P43" s="371" t="s">
        <v>8</v>
      </c>
      <c r="Q43" s="372"/>
      <c r="R43" s="38"/>
      <c r="S43" s="338" t="s">
        <v>11</v>
      </c>
      <c r="T43" s="338"/>
      <c r="U43" s="338"/>
      <c r="V43" s="338"/>
      <c r="W43" s="37"/>
      <c r="X43" s="379" t="s">
        <v>44</v>
      </c>
      <c r="Y43" s="380"/>
      <c r="Z43" s="380"/>
      <c r="AA43" s="381"/>
      <c r="AB43" s="37"/>
      <c r="AC43" s="326" t="s">
        <v>42</v>
      </c>
      <c r="AD43" s="326"/>
      <c r="AE43" s="37"/>
      <c r="AF43" s="37"/>
      <c r="AG43" s="37"/>
      <c r="AH43" s="37"/>
      <c r="AI43" s="37"/>
      <c r="AJ43" s="328" t="s">
        <v>3</v>
      </c>
      <c r="AK43" s="328"/>
      <c r="AL43" s="328"/>
      <c r="AM43" s="328"/>
      <c r="AN43" s="39" t="s">
        <v>2</v>
      </c>
      <c r="AO43" s="328" t="s">
        <v>13</v>
      </c>
      <c r="AP43" s="328"/>
      <c r="AQ43" s="328"/>
      <c r="AR43" s="328"/>
      <c r="AS43" s="328" t="s">
        <v>12</v>
      </c>
      <c r="AT43" s="328"/>
      <c r="AU43" s="328"/>
      <c r="AV43" s="328"/>
      <c r="AW43" s="328" t="s">
        <v>14</v>
      </c>
      <c r="AX43" s="328"/>
      <c r="AY43" s="328"/>
      <c r="AZ43" s="328"/>
    </row>
    <row r="44" spans="1:52" s="49" customFormat="1" ht="24.9" customHeight="1" thickBot="1">
      <c r="A44" s="419" t="s">
        <v>9</v>
      </c>
      <c r="B44" s="420"/>
      <c r="C44" s="420"/>
      <c r="D44" s="421"/>
      <c r="E44" s="387" t="s">
        <v>6</v>
      </c>
      <c r="F44" s="387"/>
      <c r="G44" s="345" t="s">
        <v>25</v>
      </c>
      <c r="H44" s="345"/>
      <c r="I44" s="346" t="s">
        <v>26</v>
      </c>
      <c r="J44" s="346"/>
      <c r="K44" s="350" t="s">
        <v>27</v>
      </c>
      <c r="L44" s="350"/>
      <c r="M44" s="351" t="s">
        <v>28</v>
      </c>
      <c r="N44" s="351"/>
      <c r="O44" s="43"/>
      <c r="P44" s="373"/>
      <c r="Q44" s="374"/>
      <c r="R44" s="46"/>
      <c r="S44" s="6" t="s">
        <v>25</v>
      </c>
      <c r="T44" s="2" t="s">
        <v>26</v>
      </c>
      <c r="U44" s="3" t="s">
        <v>27</v>
      </c>
      <c r="V44" s="5" t="s">
        <v>28</v>
      </c>
      <c r="W44" s="46"/>
      <c r="X44" s="9" t="s">
        <v>25</v>
      </c>
      <c r="Y44" s="7" t="s">
        <v>26</v>
      </c>
      <c r="Z44" s="8" t="s">
        <v>27</v>
      </c>
      <c r="AA44" s="10" t="s">
        <v>28</v>
      </c>
      <c r="AB44" s="46"/>
      <c r="AC44" s="326"/>
      <c r="AD44" s="326"/>
      <c r="AE44" s="46"/>
      <c r="AF44" s="46"/>
      <c r="AG44" s="46"/>
      <c r="AH44" s="46"/>
      <c r="AI44" s="46"/>
      <c r="AJ44" s="47" t="s">
        <v>0</v>
      </c>
      <c r="AK44" s="47" t="s">
        <v>1</v>
      </c>
      <c r="AL44" s="47" t="s">
        <v>4</v>
      </c>
      <c r="AM44" s="47" t="s">
        <v>5</v>
      </c>
      <c r="AN44" s="48"/>
      <c r="AO44" s="47" t="s">
        <v>0</v>
      </c>
      <c r="AP44" s="47" t="s">
        <v>1</v>
      </c>
      <c r="AQ44" s="47" t="s">
        <v>4</v>
      </c>
      <c r="AR44" s="47" t="s">
        <v>5</v>
      </c>
      <c r="AS44" s="47" t="s">
        <v>0</v>
      </c>
      <c r="AT44" s="47" t="s">
        <v>1</v>
      </c>
      <c r="AU44" s="47" t="s">
        <v>4</v>
      </c>
      <c r="AV44" s="47" t="s">
        <v>5</v>
      </c>
      <c r="AW44" s="47" t="s">
        <v>0</v>
      </c>
      <c r="AX44" s="47" t="s">
        <v>1</v>
      </c>
      <c r="AY44" s="47" t="s">
        <v>4</v>
      </c>
      <c r="AZ44" s="47" t="s">
        <v>5</v>
      </c>
    </row>
    <row r="45" spans="1:52" ht="16.5" customHeight="1" thickTop="1" thickBot="1">
      <c r="A45" s="393" t="s">
        <v>93</v>
      </c>
      <c r="B45" s="394"/>
      <c r="C45" s="394"/>
      <c r="D45" s="395"/>
      <c r="E45" s="359" t="s">
        <v>91</v>
      </c>
      <c r="F45" s="366" t="s">
        <v>57</v>
      </c>
      <c r="G45" s="131">
        <v>0</v>
      </c>
      <c r="H45" s="12">
        <v>2</v>
      </c>
      <c r="I45" s="72">
        <v>1</v>
      </c>
      <c r="J45" s="12">
        <v>2</v>
      </c>
      <c r="K45" s="72">
        <v>0</v>
      </c>
      <c r="L45" s="12">
        <v>1</v>
      </c>
      <c r="M45" s="176">
        <v>2</v>
      </c>
      <c r="N45" s="177">
        <v>1</v>
      </c>
      <c r="O45" s="13"/>
      <c r="P45" s="133">
        <v>0</v>
      </c>
      <c r="Q45" s="134">
        <v>4</v>
      </c>
      <c r="R45" s="14"/>
      <c r="S45" s="75">
        <f>IF($P45="","",+AO45+AW45)</f>
        <v>1</v>
      </c>
      <c r="T45" s="156">
        <f t="shared" ref="T45:V45" si="64">IF($P45="","",+AP45+AX45)</f>
        <v>1</v>
      </c>
      <c r="U45" s="156">
        <f t="shared" si="64"/>
        <v>1</v>
      </c>
      <c r="V45" s="157">
        <f t="shared" si="64"/>
        <v>0</v>
      </c>
      <c r="W45" s="52"/>
      <c r="X45" s="382"/>
      <c r="Y45" s="384"/>
      <c r="Z45" s="385"/>
      <c r="AA45" s="367"/>
      <c r="AB45" s="52"/>
      <c r="AC45" s="322" t="s">
        <v>43</v>
      </c>
      <c r="AD45" s="323"/>
      <c r="AE45" s="52"/>
      <c r="AF45" s="52"/>
      <c r="AG45" s="52"/>
      <c r="AH45" s="52"/>
      <c r="AI45" s="52"/>
      <c r="AJ45" s="53">
        <f>IF(G45&lt;H45,2,IF(G45=H45,"n",1))</f>
        <v>2</v>
      </c>
      <c r="AK45" s="53">
        <f>IF(I45&lt;J45,2,IF(I45=J45,"n",1))</f>
        <v>2</v>
      </c>
      <c r="AL45" s="53">
        <f>IF(K45&lt;L45,2,IF(K45=L45,"n",1))</f>
        <v>2</v>
      </c>
      <c r="AM45" s="54">
        <f>IF(M45&lt;N45,2,IF(M45=N45,"n",1))</f>
        <v>1</v>
      </c>
      <c r="AN45" s="55">
        <f>IF(P45&lt;Q45,2,IF(P45=Q45,"n",1))</f>
        <v>2</v>
      </c>
      <c r="AO45" s="56">
        <f>IF(AJ45=AN45,1,0)</f>
        <v>1</v>
      </c>
      <c r="AP45" s="56">
        <f>IF(AK45=AN45,1,0)</f>
        <v>1</v>
      </c>
      <c r="AQ45" s="56">
        <f>IF(AL45=AN45,1,0)</f>
        <v>1</v>
      </c>
      <c r="AR45" s="56">
        <f>IF(AM45=AN45,1,0)</f>
        <v>0</v>
      </c>
      <c r="AS45" s="56" t="b">
        <f>AND(G45=P45,H45=Q45)</f>
        <v>0</v>
      </c>
      <c r="AT45" s="53" t="b">
        <f>AND(I45=P45,J45=Q45)</f>
        <v>0</v>
      </c>
      <c r="AU45" s="53" t="b">
        <f>AND(K45=P45,L45=Q45)</f>
        <v>0</v>
      </c>
      <c r="AV45" s="57" t="b">
        <f>AND(M45=P45,N45=Q45)</f>
        <v>0</v>
      </c>
      <c r="AW45" s="58">
        <f>IF(AS45=TRUE,2,0)</f>
        <v>0</v>
      </c>
      <c r="AX45" s="58">
        <f t="shared" ref="AX45:AZ45" si="65">IF(AT45=TRUE,2,0)</f>
        <v>0</v>
      </c>
      <c r="AY45" s="58">
        <f t="shared" si="65"/>
        <v>0</v>
      </c>
      <c r="AZ45" s="58">
        <f t="shared" si="65"/>
        <v>0</v>
      </c>
    </row>
    <row r="46" spans="1:52" ht="18.600000000000001" customHeight="1" thickBot="1">
      <c r="A46" s="450"/>
      <c r="B46" s="451"/>
      <c r="C46" s="451"/>
      <c r="D46" s="452"/>
      <c r="E46" s="360"/>
      <c r="F46" s="365"/>
      <c r="G46" s="132"/>
      <c r="H46" s="77"/>
      <c r="I46" s="76"/>
      <c r="J46" s="77"/>
      <c r="K46" s="76"/>
      <c r="L46" s="77"/>
      <c r="M46" s="178"/>
      <c r="N46" s="179"/>
      <c r="O46" s="13"/>
      <c r="P46" s="135"/>
      <c r="Q46" s="136"/>
      <c r="R46" s="14"/>
      <c r="S46" s="78">
        <f>IF(S45=3,IF($P46="","",+AO46+AW46),0)</f>
        <v>0</v>
      </c>
      <c r="T46" s="79">
        <f>IF(T45=3,IF($P46="","",+AP46+AX46),0)</f>
        <v>0</v>
      </c>
      <c r="U46" s="21">
        <f>IF(U45=3,IF($P46="","",+AQ46+AY46),0)</f>
        <v>0</v>
      </c>
      <c r="V46" s="22">
        <f>IF(V45=3,IF($P46="","",+AR46+AZ46),0)</f>
        <v>0</v>
      </c>
      <c r="W46" s="52"/>
      <c r="X46" s="383"/>
      <c r="Y46" s="376"/>
      <c r="Z46" s="386"/>
      <c r="AA46" s="368"/>
      <c r="AB46" s="52"/>
      <c r="AC46" s="324"/>
      <c r="AD46" s="325"/>
      <c r="AE46" s="52"/>
      <c r="AF46" s="52"/>
      <c r="AG46" s="52"/>
      <c r="AH46" s="52"/>
      <c r="AI46" s="52"/>
      <c r="AJ46" s="53" t="str">
        <f>IF(G46&lt;H46,2,IF(G46=H46,"n",1))</f>
        <v>n</v>
      </c>
      <c r="AK46" s="53" t="str">
        <f t="shared" ref="AK46:AK52" si="66">IF(I46&lt;J46,2,IF(I46=J46,"n",1))</f>
        <v>n</v>
      </c>
      <c r="AL46" s="53" t="str">
        <f t="shared" ref="AL46:AL52" si="67">IF(K46&lt;L46,2,IF(K46=L46,"n",1))</f>
        <v>n</v>
      </c>
      <c r="AM46" s="54" t="str">
        <f t="shared" ref="AM46:AM52" si="68">IF(M46&lt;N46,2,IF(M46=N46,"n",1))</f>
        <v>n</v>
      </c>
      <c r="AN46" s="55" t="str">
        <f t="shared" ref="AN46:AN52" si="69">IF(P46&lt;Q46,2,IF(P46=Q46,"n",1))</f>
        <v>n</v>
      </c>
      <c r="AO46" s="56">
        <f t="shared" ref="AO46:AO52" si="70">IF(AJ46=AN46,1,0)</f>
        <v>1</v>
      </c>
      <c r="AP46" s="56">
        <f t="shared" ref="AP46:AP52" si="71">IF(AK46=AN46,1,0)</f>
        <v>1</v>
      </c>
      <c r="AQ46" s="56">
        <f t="shared" ref="AQ46:AQ52" si="72">IF(AL46=AN46,1,0)</f>
        <v>1</v>
      </c>
      <c r="AR46" s="56">
        <f t="shared" ref="AR46:AR52" si="73">IF(AM46=AN46,1,0)</f>
        <v>1</v>
      </c>
      <c r="AS46" s="56" t="b">
        <f t="shared" ref="AS46:AS60" si="74">AND(G46=P46,H46=Q46)</f>
        <v>1</v>
      </c>
      <c r="AT46" s="53" t="b">
        <f t="shared" ref="AT46:AT60" si="75">AND(I46=P46,J46=Q46)</f>
        <v>1</v>
      </c>
      <c r="AU46" s="53" t="b">
        <f t="shared" ref="AU46:AU60" si="76">AND(K46=P46,L46=Q46)</f>
        <v>1</v>
      </c>
      <c r="AV46" s="57" t="b">
        <f t="shared" ref="AV46:AV60" si="77">AND(M46=P46,N46=Q46)</f>
        <v>1</v>
      </c>
      <c r="AW46" s="58">
        <f t="shared" ref="AW46:AW60" si="78">IF(AS46=TRUE,2,0)</f>
        <v>2</v>
      </c>
      <c r="AX46" s="58">
        <f t="shared" ref="AX46:AX60" si="79">IF(AT46=TRUE,2,0)</f>
        <v>2</v>
      </c>
      <c r="AY46" s="58">
        <f t="shared" ref="AY46:AY60" si="80">IF(AU46=TRUE,2,0)</f>
        <v>2</v>
      </c>
      <c r="AZ46" s="58">
        <f t="shared" ref="AZ46:AZ60" si="81">IF(AV46=TRUE,2,0)</f>
        <v>2</v>
      </c>
    </row>
    <row r="47" spans="1:52" ht="16.2" thickTop="1" thickBot="1">
      <c r="A47" s="453" t="s">
        <v>94</v>
      </c>
      <c r="B47" s="454"/>
      <c r="C47" s="454"/>
      <c r="D47" s="455"/>
      <c r="E47" s="361" t="s">
        <v>60</v>
      </c>
      <c r="F47" s="364" t="s">
        <v>65</v>
      </c>
      <c r="G47" s="131">
        <v>3</v>
      </c>
      <c r="H47" s="12">
        <v>0</v>
      </c>
      <c r="I47" s="72">
        <v>2</v>
      </c>
      <c r="J47" s="12">
        <v>0</v>
      </c>
      <c r="K47" s="72">
        <v>2</v>
      </c>
      <c r="L47" s="12">
        <v>1</v>
      </c>
      <c r="M47" s="176">
        <v>2</v>
      </c>
      <c r="N47" s="177">
        <v>0</v>
      </c>
      <c r="O47" s="13"/>
      <c r="P47" s="133">
        <v>0</v>
      </c>
      <c r="Q47" s="134">
        <v>0</v>
      </c>
      <c r="R47" s="14"/>
      <c r="S47" s="78">
        <f>IF($P47="","",+AO47+AW47)</f>
        <v>0</v>
      </c>
      <c r="T47" s="79">
        <f>IF($P47="","",+AP47+AX47)</f>
        <v>0</v>
      </c>
      <c r="U47" s="21">
        <f>IF($P47="","",+AQ47+AY47)</f>
        <v>0</v>
      </c>
      <c r="V47" s="22">
        <f>IF($P47="","",+AR47+AZ47)</f>
        <v>0</v>
      </c>
      <c r="W47" s="52"/>
      <c r="X47" s="369"/>
      <c r="Y47" s="376"/>
      <c r="Z47" s="444"/>
      <c r="AA47" s="368"/>
      <c r="AB47" s="52"/>
      <c r="AC47" s="322" t="s">
        <v>43</v>
      </c>
      <c r="AD47" s="323"/>
      <c r="AE47" s="52"/>
      <c r="AF47" s="52"/>
      <c r="AG47" s="52"/>
      <c r="AH47" s="52"/>
      <c r="AI47" s="52"/>
      <c r="AJ47" s="53">
        <f>IF(G47&lt;H47,2,IF(G47=H47,"n",1))</f>
        <v>1</v>
      </c>
      <c r="AK47" s="53">
        <f t="shared" si="66"/>
        <v>1</v>
      </c>
      <c r="AL47" s="53">
        <f t="shared" si="67"/>
        <v>1</v>
      </c>
      <c r="AM47" s="54">
        <f t="shared" si="68"/>
        <v>1</v>
      </c>
      <c r="AN47" s="55" t="str">
        <f t="shared" si="69"/>
        <v>n</v>
      </c>
      <c r="AO47" s="56">
        <f t="shared" si="70"/>
        <v>0</v>
      </c>
      <c r="AP47" s="56">
        <f t="shared" si="71"/>
        <v>0</v>
      </c>
      <c r="AQ47" s="56">
        <f t="shared" si="72"/>
        <v>0</v>
      </c>
      <c r="AR47" s="56">
        <f t="shared" si="73"/>
        <v>0</v>
      </c>
      <c r="AS47" s="56" t="b">
        <f t="shared" si="74"/>
        <v>0</v>
      </c>
      <c r="AT47" s="53" t="b">
        <f t="shared" si="75"/>
        <v>0</v>
      </c>
      <c r="AU47" s="53" t="b">
        <f t="shared" si="76"/>
        <v>0</v>
      </c>
      <c r="AV47" s="57" t="b">
        <f t="shared" si="77"/>
        <v>0</v>
      </c>
      <c r="AW47" s="58">
        <f t="shared" si="78"/>
        <v>0</v>
      </c>
      <c r="AX47" s="58">
        <f t="shared" si="79"/>
        <v>0</v>
      </c>
      <c r="AY47" s="58">
        <f t="shared" si="80"/>
        <v>0</v>
      </c>
      <c r="AZ47" s="58">
        <f t="shared" si="81"/>
        <v>0</v>
      </c>
    </row>
    <row r="48" spans="1:52" ht="15.6" thickBot="1">
      <c r="A48" s="438"/>
      <c r="B48" s="439"/>
      <c r="C48" s="439"/>
      <c r="D48" s="440"/>
      <c r="E48" s="360"/>
      <c r="F48" s="365"/>
      <c r="G48" s="132"/>
      <c r="H48" s="77"/>
      <c r="I48" s="76"/>
      <c r="J48" s="77"/>
      <c r="K48" s="76"/>
      <c r="L48" s="77"/>
      <c r="M48" s="178"/>
      <c r="N48" s="179"/>
      <c r="O48" s="13"/>
      <c r="P48" s="135">
        <v>2</v>
      </c>
      <c r="Q48" s="136">
        <v>1</v>
      </c>
      <c r="R48" s="14"/>
      <c r="S48" s="78">
        <f>IF(S47=3,IF($P48="","",+AO48+AW48),0)</f>
        <v>0</v>
      </c>
      <c r="T48" s="79">
        <f>IF(T47=3,IF($P48="","",+AP48+AX48),0)</f>
        <v>0</v>
      </c>
      <c r="U48" s="21">
        <f>IF(U47=3,IF($P48="","",+AQ48+AY48),0)</f>
        <v>0</v>
      </c>
      <c r="V48" s="22">
        <f>IF(V47=3,IF($P48="","",+AR48+AZ48),0)</f>
        <v>0</v>
      </c>
      <c r="W48" s="52"/>
      <c r="X48" s="370"/>
      <c r="Y48" s="376"/>
      <c r="Z48" s="386"/>
      <c r="AA48" s="368"/>
      <c r="AB48" s="52"/>
      <c r="AC48" s="324"/>
      <c r="AD48" s="325"/>
      <c r="AE48" s="52"/>
      <c r="AF48" s="52"/>
      <c r="AG48" s="52"/>
      <c r="AH48" s="52"/>
      <c r="AI48" s="52"/>
      <c r="AJ48" s="53" t="str">
        <f t="shared" ref="AJ48:AJ52" si="82">IF(G48&lt;H48,2,IF(G48=H48,"n",1))</f>
        <v>n</v>
      </c>
      <c r="AK48" s="53" t="str">
        <f t="shared" si="66"/>
        <v>n</v>
      </c>
      <c r="AL48" s="53" t="str">
        <f t="shared" si="67"/>
        <v>n</v>
      </c>
      <c r="AM48" s="54" t="str">
        <f t="shared" si="68"/>
        <v>n</v>
      </c>
      <c r="AN48" s="55">
        <f t="shared" si="69"/>
        <v>1</v>
      </c>
      <c r="AO48" s="56">
        <f t="shared" si="70"/>
        <v>0</v>
      </c>
      <c r="AP48" s="56">
        <f t="shared" si="71"/>
        <v>0</v>
      </c>
      <c r="AQ48" s="56">
        <f t="shared" si="72"/>
        <v>0</v>
      </c>
      <c r="AR48" s="56">
        <f t="shared" si="73"/>
        <v>0</v>
      </c>
      <c r="AS48" s="56" t="b">
        <f t="shared" si="74"/>
        <v>0</v>
      </c>
      <c r="AT48" s="53" t="b">
        <f t="shared" si="75"/>
        <v>0</v>
      </c>
      <c r="AU48" s="53" t="b">
        <f t="shared" si="76"/>
        <v>0</v>
      </c>
      <c r="AV48" s="57" t="b">
        <f t="shared" si="77"/>
        <v>0</v>
      </c>
      <c r="AW48" s="58">
        <f t="shared" si="78"/>
        <v>0</v>
      </c>
      <c r="AX48" s="58">
        <f t="shared" si="79"/>
        <v>0</v>
      </c>
      <c r="AY48" s="58">
        <f t="shared" si="80"/>
        <v>0</v>
      </c>
      <c r="AZ48" s="58">
        <f t="shared" si="81"/>
        <v>0</v>
      </c>
    </row>
    <row r="49" spans="1:52" ht="15.6" customHeight="1" thickTop="1" thickBot="1">
      <c r="A49" s="435" t="s">
        <v>95</v>
      </c>
      <c r="B49" s="436"/>
      <c r="C49" s="436"/>
      <c r="D49" s="437"/>
      <c r="E49" s="361" t="s">
        <v>63</v>
      </c>
      <c r="F49" s="364" t="s">
        <v>69</v>
      </c>
      <c r="G49" s="131">
        <v>2</v>
      </c>
      <c r="H49" s="12">
        <v>1</v>
      </c>
      <c r="I49" s="72">
        <v>2</v>
      </c>
      <c r="J49" s="12">
        <v>0</v>
      </c>
      <c r="K49" s="72">
        <v>2</v>
      </c>
      <c r="L49" s="12">
        <v>1</v>
      </c>
      <c r="M49" s="176">
        <v>2</v>
      </c>
      <c r="N49" s="177">
        <v>1</v>
      </c>
      <c r="O49" s="13"/>
      <c r="P49" s="133">
        <v>0</v>
      </c>
      <c r="Q49" s="134">
        <v>2</v>
      </c>
      <c r="R49" s="14"/>
      <c r="S49" s="78">
        <f>IF($P49="","",+AO49+AW49)</f>
        <v>0</v>
      </c>
      <c r="T49" s="79">
        <f>IF($P49="","",+AP49+AX49)</f>
        <v>0</v>
      </c>
      <c r="U49" s="21">
        <f>IF($P49="","",+AQ49+AY49)</f>
        <v>0</v>
      </c>
      <c r="V49" s="22">
        <f>IF($P49="","",+AR49+AZ49)</f>
        <v>0</v>
      </c>
      <c r="W49" s="52"/>
      <c r="X49" s="369"/>
      <c r="Y49" s="376"/>
      <c r="Z49" s="376"/>
      <c r="AA49" s="377"/>
      <c r="AB49" s="52"/>
      <c r="AC49" s="322" t="s">
        <v>43</v>
      </c>
      <c r="AD49" s="323"/>
      <c r="AE49" s="52"/>
      <c r="AF49" s="52"/>
      <c r="AG49" s="52"/>
      <c r="AH49" s="52"/>
      <c r="AI49" s="52"/>
      <c r="AJ49" s="53">
        <f t="shared" si="82"/>
        <v>1</v>
      </c>
      <c r="AK49" s="53">
        <f t="shared" si="66"/>
        <v>1</v>
      </c>
      <c r="AL49" s="53">
        <f t="shared" si="67"/>
        <v>1</v>
      </c>
      <c r="AM49" s="54">
        <f t="shared" si="68"/>
        <v>1</v>
      </c>
      <c r="AN49" s="55">
        <f t="shared" si="69"/>
        <v>2</v>
      </c>
      <c r="AO49" s="56">
        <f t="shared" si="70"/>
        <v>0</v>
      </c>
      <c r="AP49" s="56">
        <f t="shared" si="71"/>
        <v>0</v>
      </c>
      <c r="AQ49" s="56">
        <f t="shared" si="72"/>
        <v>0</v>
      </c>
      <c r="AR49" s="56">
        <f t="shared" si="73"/>
        <v>0</v>
      </c>
      <c r="AS49" s="56" t="b">
        <f t="shared" si="74"/>
        <v>0</v>
      </c>
      <c r="AT49" s="53" t="b">
        <f t="shared" si="75"/>
        <v>0</v>
      </c>
      <c r="AU49" s="53" t="b">
        <f t="shared" si="76"/>
        <v>0</v>
      </c>
      <c r="AV49" s="57" t="b">
        <f t="shared" si="77"/>
        <v>0</v>
      </c>
      <c r="AW49" s="58">
        <f t="shared" si="78"/>
        <v>0</v>
      </c>
      <c r="AX49" s="58">
        <f t="shared" si="79"/>
        <v>0</v>
      </c>
      <c r="AY49" s="58">
        <f t="shared" si="80"/>
        <v>0</v>
      </c>
      <c r="AZ49" s="58">
        <f t="shared" si="81"/>
        <v>0</v>
      </c>
    </row>
    <row r="50" spans="1:52" ht="15.6" customHeight="1" thickBot="1">
      <c r="A50" s="438"/>
      <c r="B50" s="439"/>
      <c r="C50" s="439"/>
      <c r="D50" s="440"/>
      <c r="E50" s="360"/>
      <c r="F50" s="365"/>
      <c r="G50" s="132"/>
      <c r="H50" s="77"/>
      <c r="I50" s="76"/>
      <c r="J50" s="77"/>
      <c r="K50" s="76"/>
      <c r="L50" s="77"/>
      <c r="M50" s="178"/>
      <c r="N50" s="179"/>
      <c r="O50" s="13"/>
      <c r="P50" s="135"/>
      <c r="Q50" s="136"/>
      <c r="R50" s="14"/>
      <c r="S50" s="78">
        <f>IF(S49=3,IF($P50="","",+AO50+AW50),0)</f>
        <v>0</v>
      </c>
      <c r="T50" s="79">
        <f>IF(T49=3,IF($P50="","",+AP50+AX50),0)</f>
        <v>0</v>
      </c>
      <c r="U50" s="21">
        <f>IF(U49=3,IF($P50="","",+AQ50+AY50),0)</f>
        <v>0</v>
      </c>
      <c r="V50" s="22">
        <f>IF(V49=3,IF($P50="","",+AR50+AZ50),0)</f>
        <v>0</v>
      </c>
      <c r="W50" s="52"/>
      <c r="X50" s="370"/>
      <c r="Y50" s="376"/>
      <c r="Z50" s="376"/>
      <c r="AA50" s="377"/>
      <c r="AB50" s="52"/>
      <c r="AC50" s="324"/>
      <c r="AD50" s="325"/>
      <c r="AE50" s="52"/>
      <c r="AF50" s="52"/>
      <c r="AG50" s="52"/>
      <c r="AH50" s="52"/>
      <c r="AI50" s="52"/>
      <c r="AJ50" s="53" t="str">
        <f t="shared" si="82"/>
        <v>n</v>
      </c>
      <c r="AK50" s="53" t="str">
        <f t="shared" si="66"/>
        <v>n</v>
      </c>
      <c r="AL50" s="53" t="str">
        <f t="shared" si="67"/>
        <v>n</v>
      </c>
      <c r="AM50" s="54" t="str">
        <f t="shared" si="68"/>
        <v>n</v>
      </c>
      <c r="AN50" s="55" t="str">
        <f t="shared" si="69"/>
        <v>n</v>
      </c>
      <c r="AO50" s="56">
        <f t="shared" si="70"/>
        <v>1</v>
      </c>
      <c r="AP50" s="56">
        <f t="shared" si="71"/>
        <v>1</v>
      </c>
      <c r="AQ50" s="56">
        <f t="shared" si="72"/>
        <v>1</v>
      </c>
      <c r="AR50" s="56">
        <f t="shared" si="73"/>
        <v>1</v>
      </c>
      <c r="AS50" s="56" t="b">
        <f t="shared" si="74"/>
        <v>1</v>
      </c>
      <c r="AT50" s="53" t="b">
        <f t="shared" si="75"/>
        <v>1</v>
      </c>
      <c r="AU50" s="53" t="b">
        <f t="shared" si="76"/>
        <v>1</v>
      </c>
      <c r="AV50" s="57" t="b">
        <f t="shared" si="77"/>
        <v>1</v>
      </c>
      <c r="AW50" s="58">
        <f t="shared" si="78"/>
        <v>2</v>
      </c>
      <c r="AX50" s="58">
        <f t="shared" si="79"/>
        <v>2</v>
      </c>
      <c r="AY50" s="58">
        <f t="shared" si="80"/>
        <v>2</v>
      </c>
      <c r="AZ50" s="58">
        <f t="shared" si="81"/>
        <v>2</v>
      </c>
    </row>
    <row r="51" spans="1:52" ht="16.2" thickTop="1" thickBot="1">
      <c r="A51" s="435" t="s">
        <v>96</v>
      </c>
      <c r="B51" s="436"/>
      <c r="C51" s="436"/>
      <c r="D51" s="437"/>
      <c r="E51" s="361" t="s">
        <v>61</v>
      </c>
      <c r="F51" s="364" t="s">
        <v>77</v>
      </c>
      <c r="G51" s="131">
        <v>2</v>
      </c>
      <c r="H51" s="12">
        <v>3</v>
      </c>
      <c r="I51" s="72">
        <v>2</v>
      </c>
      <c r="J51" s="12">
        <v>1</v>
      </c>
      <c r="K51" s="72">
        <v>2</v>
      </c>
      <c r="L51" s="12">
        <v>2</v>
      </c>
      <c r="M51" s="176">
        <v>2</v>
      </c>
      <c r="N51" s="177">
        <v>1</v>
      </c>
      <c r="O51" s="13"/>
      <c r="P51" s="133">
        <v>1</v>
      </c>
      <c r="Q51" s="134">
        <v>0</v>
      </c>
      <c r="R51" s="14"/>
      <c r="S51" s="78">
        <f>IF($P51="","",+AO51+AW51)</f>
        <v>0</v>
      </c>
      <c r="T51" s="79">
        <f>IF($P51="","",+AP51+AX51)</f>
        <v>1</v>
      </c>
      <c r="U51" s="21">
        <f>IF($P51="","",+AQ51+AY51)</f>
        <v>0</v>
      </c>
      <c r="V51" s="22">
        <f>IF($P51="","",+AR51+AZ51)</f>
        <v>1</v>
      </c>
      <c r="W51" s="52"/>
      <c r="X51" s="369"/>
      <c r="Y51" s="376"/>
      <c r="Z51" s="361" t="s">
        <v>61</v>
      </c>
      <c r="AA51" s="377"/>
      <c r="AB51" s="52"/>
      <c r="AC51" s="322" t="s">
        <v>43</v>
      </c>
      <c r="AD51" s="323"/>
      <c r="AE51" s="52"/>
      <c r="AF51" s="52"/>
      <c r="AG51" s="52"/>
      <c r="AH51" s="52"/>
      <c r="AI51" s="52"/>
      <c r="AJ51" s="53">
        <f t="shared" si="82"/>
        <v>2</v>
      </c>
      <c r="AK51" s="53">
        <f t="shared" si="66"/>
        <v>1</v>
      </c>
      <c r="AL51" s="53" t="str">
        <f t="shared" si="67"/>
        <v>n</v>
      </c>
      <c r="AM51" s="54">
        <f t="shared" si="68"/>
        <v>1</v>
      </c>
      <c r="AN51" s="55">
        <f t="shared" si="69"/>
        <v>1</v>
      </c>
      <c r="AO51" s="56">
        <f t="shared" si="70"/>
        <v>0</v>
      </c>
      <c r="AP51" s="56">
        <f t="shared" si="71"/>
        <v>1</v>
      </c>
      <c r="AQ51" s="56">
        <f t="shared" si="72"/>
        <v>0</v>
      </c>
      <c r="AR51" s="56">
        <f t="shared" si="73"/>
        <v>1</v>
      </c>
      <c r="AS51" s="56" t="b">
        <f t="shared" si="74"/>
        <v>0</v>
      </c>
      <c r="AT51" s="53" t="b">
        <f t="shared" si="75"/>
        <v>0</v>
      </c>
      <c r="AU51" s="53" t="b">
        <f t="shared" si="76"/>
        <v>0</v>
      </c>
      <c r="AV51" s="57" t="b">
        <f t="shared" si="77"/>
        <v>0</v>
      </c>
      <c r="AW51" s="58">
        <f t="shared" si="78"/>
        <v>0</v>
      </c>
      <c r="AX51" s="58">
        <f t="shared" si="79"/>
        <v>0</v>
      </c>
      <c r="AY51" s="58">
        <f t="shared" si="80"/>
        <v>0</v>
      </c>
      <c r="AZ51" s="58">
        <f t="shared" si="81"/>
        <v>0</v>
      </c>
    </row>
    <row r="52" spans="1:52" ht="15.6" thickBot="1">
      <c r="A52" s="438"/>
      <c r="B52" s="439"/>
      <c r="C52" s="439"/>
      <c r="D52" s="440"/>
      <c r="E52" s="360"/>
      <c r="F52" s="365"/>
      <c r="G52" s="132"/>
      <c r="H52" s="77"/>
      <c r="I52" s="76"/>
      <c r="J52" s="77"/>
      <c r="K52" s="76">
        <v>2</v>
      </c>
      <c r="L52" s="77">
        <v>2</v>
      </c>
      <c r="M52" s="154"/>
      <c r="N52" s="155"/>
      <c r="O52" s="13"/>
      <c r="P52" s="135"/>
      <c r="Q52" s="136"/>
      <c r="R52" s="14"/>
      <c r="S52" s="78">
        <f>IF(S51=3,IF($P52="","",+AO52+AW52),0)</f>
        <v>0</v>
      </c>
      <c r="T52" s="79">
        <f>IF(T51=3,IF($P52="","",+AP52+AX52),0)</f>
        <v>0</v>
      </c>
      <c r="U52" s="21">
        <f>IF(U51=3,IF($P52="","",+AQ52+AY52),0)</f>
        <v>0</v>
      </c>
      <c r="V52" s="22">
        <f>IF(V51=3,IF($P52="","",+AR52+AZ52),0)</f>
        <v>0</v>
      </c>
      <c r="W52" s="52"/>
      <c r="X52" s="370"/>
      <c r="Y52" s="376"/>
      <c r="Z52" s="360"/>
      <c r="AA52" s="377"/>
      <c r="AB52" s="52"/>
      <c r="AC52" s="324"/>
      <c r="AD52" s="325"/>
      <c r="AE52" s="52"/>
      <c r="AF52" s="52"/>
      <c r="AG52" s="52"/>
      <c r="AH52" s="52"/>
      <c r="AI52" s="52"/>
      <c r="AJ52" s="53" t="str">
        <f t="shared" si="82"/>
        <v>n</v>
      </c>
      <c r="AK52" s="53" t="str">
        <f t="shared" si="66"/>
        <v>n</v>
      </c>
      <c r="AL52" s="53" t="str">
        <f t="shared" si="67"/>
        <v>n</v>
      </c>
      <c r="AM52" s="54" t="str">
        <f t="shared" si="68"/>
        <v>n</v>
      </c>
      <c r="AN52" s="55" t="str">
        <f t="shared" si="69"/>
        <v>n</v>
      </c>
      <c r="AO52" s="56">
        <f t="shared" si="70"/>
        <v>1</v>
      </c>
      <c r="AP52" s="56">
        <f t="shared" si="71"/>
        <v>1</v>
      </c>
      <c r="AQ52" s="56">
        <f t="shared" si="72"/>
        <v>1</v>
      </c>
      <c r="AR52" s="56">
        <f t="shared" si="73"/>
        <v>1</v>
      </c>
      <c r="AS52" s="56" t="b">
        <f t="shared" si="74"/>
        <v>1</v>
      </c>
      <c r="AT52" s="53" t="b">
        <f t="shared" si="75"/>
        <v>1</v>
      </c>
      <c r="AU52" s="53" t="b">
        <f t="shared" si="76"/>
        <v>0</v>
      </c>
      <c r="AV52" s="57" t="b">
        <f t="shared" si="77"/>
        <v>1</v>
      </c>
      <c r="AW52" s="58">
        <f t="shared" si="78"/>
        <v>2</v>
      </c>
      <c r="AX52" s="58">
        <f t="shared" si="79"/>
        <v>2</v>
      </c>
      <c r="AY52" s="58">
        <f t="shared" si="80"/>
        <v>0</v>
      </c>
      <c r="AZ52" s="58">
        <f t="shared" si="81"/>
        <v>2</v>
      </c>
    </row>
    <row r="53" spans="1:52" ht="16.2" thickTop="1" thickBot="1">
      <c r="A53" s="435" t="s">
        <v>97</v>
      </c>
      <c r="B53" s="436"/>
      <c r="C53" s="436"/>
      <c r="D53" s="437"/>
      <c r="E53" s="361" t="s">
        <v>67</v>
      </c>
      <c r="F53" s="364" t="s">
        <v>73</v>
      </c>
      <c r="G53" s="131">
        <v>1</v>
      </c>
      <c r="H53" s="12">
        <v>1</v>
      </c>
      <c r="I53" s="72">
        <v>0</v>
      </c>
      <c r="J53" s="12">
        <v>2</v>
      </c>
      <c r="K53" s="72">
        <v>1</v>
      </c>
      <c r="L53" s="12">
        <v>0</v>
      </c>
      <c r="M53" s="73">
        <v>0</v>
      </c>
      <c r="N53" s="74">
        <v>1</v>
      </c>
      <c r="O53" s="13"/>
      <c r="P53" s="133">
        <v>3</v>
      </c>
      <c r="Q53" s="134">
        <v>3</v>
      </c>
      <c r="R53" s="14"/>
      <c r="S53" s="78">
        <f>IF($P53="","",+AO53+AW53)</f>
        <v>1</v>
      </c>
      <c r="T53" s="79">
        <f>IF($P53="","",+AP53+AX53)</f>
        <v>0</v>
      </c>
      <c r="U53" s="21">
        <f>IF($P53="","",+AQ53+AY53)</f>
        <v>0</v>
      </c>
      <c r="V53" s="22">
        <f>IF($P53="","",+AR53+AZ53)</f>
        <v>0</v>
      </c>
      <c r="W53" s="52"/>
      <c r="X53" s="369" t="s">
        <v>73</v>
      </c>
      <c r="Y53" s="376"/>
      <c r="Z53" s="376"/>
      <c r="AA53" s="377"/>
      <c r="AB53" s="52"/>
      <c r="AC53" s="322" t="s">
        <v>43</v>
      </c>
      <c r="AD53" s="323"/>
      <c r="AE53" s="52"/>
      <c r="AF53" s="52"/>
      <c r="AG53" s="52"/>
      <c r="AH53" s="52"/>
      <c r="AI53" s="52"/>
      <c r="AJ53" s="53" t="str">
        <f t="shared" ref="AJ53:AJ54" si="83">IF(G53&lt;H53,2,IF(G53=H53,"n",1))</f>
        <v>n</v>
      </c>
      <c r="AK53" s="53">
        <f t="shared" ref="AK53:AK54" si="84">IF(I53&lt;J53,2,IF(I53=J53,"n",1))</f>
        <v>2</v>
      </c>
      <c r="AL53" s="53">
        <f t="shared" ref="AL53:AL54" si="85">IF(K53&lt;L53,2,IF(K53=L53,"n",1))</f>
        <v>1</v>
      </c>
      <c r="AM53" s="54">
        <f t="shared" ref="AM53:AM54" si="86">IF(M53&lt;N53,2,IF(M53=N53,"n",1))</f>
        <v>2</v>
      </c>
      <c r="AN53" s="55" t="str">
        <f t="shared" ref="AN53:AN54" si="87">IF(P53&lt;Q53,2,IF(P53=Q53,"n",1))</f>
        <v>n</v>
      </c>
      <c r="AO53" s="56">
        <f t="shared" ref="AO53:AO54" si="88">IF(AJ53=AN53,1,0)</f>
        <v>1</v>
      </c>
      <c r="AP53" s="56">
        <f t="shared" ref="AP53:AP54" si="89">IF(AK53=AN53,1,0)</f>
        <v>0</v>
      </c>
      <c r="AQ53" s="56">
        <f t="shared" ref="AQ53:AQ54" si="90">IF(AL53=AN53,1,0)</f>
        <v>0</v>
      </c>
      <c r="AR53" s="56">
        <f t="shared" ref="AR53:AR54" si="91">IF(AM53=AN53,1,0)</f>
        <v>0</v>
      </c>
      <c r="AS53" s="56" t="b">
        <f t="shared" si="74"/>
        <v>0</v>
      </c>
      <c r="AT53" s="53" t="b">
        <f t="shared" si="75"/>
        <v>0</v>
      </c>
      <c r="AU53" s="53" t="b">
        <f t="shared" si="76"/>
        <v>0</v>
      </c>
      <c r="AV53" s="57" t="b">
        <f t="shared" si="77"/>
        <v>0</v>
      </c>
      <c r="AW53" s="58">
        <f t="shared" si="78"/>
        <v>0</v>
      </c>
      <c r="AX53" s="58">
        <f t="shared" si="79"/>
        <v>0</v>
      </c>
      <c r="AY53" s="58">
        <f t="shared" si="80"/>
        <v>0</v>
      </c>
      <c r="AZ53" s="58">
        <f t="shared" si="81"/>
        <v>0</v>
      </c>
    </row>
    <row r="54" spans="1:52" ht="15.6" thickBot="1">
      <c r="A54" s="438"/>
      <c r="B54" s="439"/>
      <c r="C54" s="439"/>
      <c r="D54" s="440"/>
      <c r="E54" s="360"/>
      <c r="F54" s="365"/>
      <c r="G54" s="132">
        <v>1</v>
      </c>
      <c r="H54" s="77">
        <v>1</v>
      </c>
      <c r="I54" s="76"/>
      <c r="J54" s="77"/>
      <c r="K54" s="76"/>
      <c r="L54" s="77"/>
      <c r="M54" s="154"/>
      <c r="N54" s="155"/>
      <c r="O54" s="13"/>
      <c r="P54" s="135">
        <v>3</v>
      </c>
      <c r="Q54" s="136">
        <v>5</v>
      </c>
      <c r="R54" s="14"/>
      <c r="S54" s="78">
        <f>IF(S53=3,IF($P54="","",+AO54+AW54),0)</f>
        <v>0</v>
      </c>
      <c r="T54" s="79">
        <f>IF(T53=3,IF($P54="","",+AP54+AX54),0)</f>
        <v>0</v>
      </c>
      <c r="U54" s="21">
        <f>IF(U53=3,IF($P54="","",+AQ54+AY54),0)</f>
        <v>0</v>
      </c>
      <c r="V54" s="22">
        <f>IF(V53=3,IF($P54="","",+AR54+AZ54),0)</f>
        <v>0</v>
      </c>
      <c r="W54" s="52"/>
      <c r="X54" s="370"/>
      <c r="Y54" s="376"/>
      <c r="Z54" s="376"/>
      <c r="AA54" s="377"/>
      <c r="AB54" s="52"/>
      <c r="AC54" s="324"/>
      <c r="AD54" s="325"/>
      <c r="AE54" s="52"/>
      <c r="AF54" s="52"/>
      <c r="AG54" s="52"/>
      <c r="AH54" s="52"/>
      <c r="AI54" s="52"/>
      <c r="AJ54" s="53" t="str">
        <f t="shared" si="83"/>
        <v>n</v>
      </c>
      <c r="AK54" s="53" t="str">
        <f t="shared" si="84"/>
        <v>n</v>
      </c>
      <c r="AL54" s="53" t="str">
        <f t="shared" si="85"/>
        <v>n</v>
      </c>
      <c r="AM54" s="54" t="str">
        <f t="shared" si="86"/>
        <v>n</v>
      </c>
      <c r="AN54" s="55">
        <f t="shared" si="87"/>
        <v>2</v>
      </c>
      <c r="AO54" s="56">
        <f t="shared" si="88"/>
        <v>0</v>
      </c>
      <c r="AP54" s="56">
        <f t="shared" si="89"/>
        <v>0</v>
      </c>
      <c r="AQ54" s="56">
        <f t="shared" si="90"/>
        <v>0</v>
      </c>
      <c r="AR54" s="56">
        <f t="shared" si="91"/>
        <v>0</v>
      </c>
      <c r="AS54" s="56" t="b">
        <f t="shared" si="74"/>
        <v>0</v>
      </c>
      <c r="AT54" s="53" t="b">
        <f t="shared" si="75"/>
        <v>0</v>
      </c>
      <c r="AU54" s="53" t="b">
        <f t="shared" si="76"/>
        <v>0</v>
      </c>
      <c r="AV54" s="57" t="b">
        <f t="shared" si="77"/>
        <v>0</v>
      </c>
      <c r="AW54" s="58">
        <f t="shared" si="78"/>
        <v>0</v>
      </c>
      <c r="AX54" s="58">
        <f t="shared" si="79"/>
        <v>0</v>
      </c>
      <c r="AY54" s="58">
        <f t="shared" si="80"/>
        <v>0</v>
      </c>
      <c r="AZ54" s="58">
        <f t="shared" si="81"/>
        <v>0</v>
      </c>
    </row>
    <row r="55" spans="1:52" ht="16.2" thickTop="1" thickBot="1">
      <c r="A55" s="435" t="s">
        <v>98</v>
      </c>
      <c r="B55" s="436"/>
      <c r="C55" s="436"/>
      <c r="D55" s="437"/>
      <c r="E55" s="361" t="s">
        <v>76</v>
      </c>
      <c r="F55" s="364" t="s">
        <v>55</v>
      </c>
      <c r="G55" s="131">
        <v>2</v>
      </c>
      <c r="H55" s="12">
        <v>0</v>
      </c>
      <c r="I55" s="72">
        <v>2</v>
      </c>
      <c r="J55" s="12">
        <v>0</v>
      </c>
      <c r="K55" s="72">
        <v>2</v>
      </c>
      <c r="L55" s="12">
        <v>0</v>
      </c>
      <c r="M55" s="73">
        <v>3</v>
      </c>
      <c r="N55" s="74">
        <v>0</v>
      </c>
      <c r="O55" s="13"/>
      <c r="P55" s="133">
        <v>3</v>
      </c>
      <c r="Q55" s="134">
        <v>3</v>
      </c>
      <c r="R55" s="14"/>
      <c r="S55" s="78">
        <f>IF($P55="","",+AO55+AW55)</f>
        <v>0</v>
      </c>
      <c r="T55" s="79">
        <f>IF($P55="","",+AP55+AX55)</f>
        <v>0</v>
      </c>
      <c r="U55" s="21">
        <f>IF($P55="","",+AQ55+AY55)</f>
        <v>0</v>
      </c>
      <c r="V55" s="22">
        <f>IF($P55="","",+AR55+AZ55)</f>
        <v>0</v>
      </c>
      <c r="W55" s="52"/>
      <c r="X55" s="369"/>
      <c r="Y55" s="376"/>
      <c r="Z55" s="376"/>
      <c r="AA55" s="377"/>
      <c r="AB55" s="52"/>
      <c r="AC55" s="322" t="s">
        <v>55</v>
      </c>
      <c r="AD55" s="323"/>
      <c r="AE55" s="52"/>
      <c r="AF55" s="52"/>
      <c r="AG55" s="52"/>
      <c r="AH55" s="52"/>
      <c r="AI55" s="52"/>
      <c r="AJ55" s="53">
        <f t="shared" ref="AJ55:AJ56" si="92">IF(G55&lt;H55,2,IF(G55=H55,"n",1))</f>
        <v>1</v>
      </c>
      <c r="AK55" s="53">
        <f t="shared" ref="AK55:AK56" si="93">IF(I55&lt;J55,2,IF(I55=J55,"n",1))</f>
        <v>1</v>
      </c>
      <c r="AL55" s="53">
        <f t="shared" ref="AL55:AL56" si="94">IF(K55&lt;L55,2,IF(K55=L55,"n",1))</f>
        <v>1</v>
      </c>
      <c r="AM55" s="54">
        <f t="shared" ref="AM55:AM56" si="95">IF(M55&lt;N55,2,IF(M55=N55,"n",1))</f>
        <v>1</v>
      </c>
      <c r="AN55" s="55" t="str">
        <f t="shared" ref="AN55:AN56" si="96">IF(P55&lt;Q55,2,IF(P55=Q55,"n",1))</f>
        <v>n</v>
      </c>
      <c r="AO55" s="56">
        <f t="shared" ref="AO55:AO56" si="97">IF(AJ55=AN55,1,0)</f>
        <v>0</v>
      </c>
      <c r="AP55" s="56">
        <f t="shared" ref="AP55:AP56" si="98">IF(AK55=AN55,1,0)</f>
        <v>0</v>
      </c>
      <c r="AQ55" s="56">
        <f t="shared" ref="AQ55:AQ56" si="99">IF(AL55=AN55,1,0)</f>
        <v>0</v>
      </c>
      <c r="AR55" s="56">
        <f t="shared" ref="AR55:AR56" si="100">IF(AM55=AN55,1,0)</f>
        <v>0</v>
      </c>
      <c r="AS55" s="56" t="b">
        <f t="shared" si="74"/>
        <v>0</v>
      </c>
      <c r="AT55" s="53" t="b">
        <f t="shared" si="75"/>
        <v>0</v>
      </c>
      <c r="AU55" s="53" t="b">
        <f t="shared" si="76"/>
        <v>0</v>
      </c>
      <c r="AV55" s="57" t="b">
        <f t="shared" si="77"/>
        <v>0</v>
      </c>
      <c r="AW55" s="58">
        <f t="shared" si="78"/>
        <v>0</v>
      </c>
      <c r="AX55" s="58">
        <f t="shared" si="79"/>
        <v>0</v>
      </c>
      <c r="AY55" s="58">
        <f t="shared" si="80"/>
        <v>0</v>
      </c>
      <c r="AZ55" s="58">
        <f t="shared" si="81"/>
        <v>0</v>
      </c>
    </row>
    <row r="56" spans="1:52" ht="15.6" thickBot="1">
      <c r="A56" s="438"/>
      <c r="B56" s="439"/>
      <c r="C56" s="439"/>
      <c r="D56" s="440"/>
      <c r="E56" s="360"/>
      <c r="F56" s="365"/>
      <c r="G56" s="132"/>
      <c r="H56" s="77"/>
      <c r="I56" s="76"/>
      <c r="J56" s="77"/>
      <c r="K56" s="76"/>
      <c r="L56" s="77"/>
      <c r="M56" s="154"/>
      <c r="N56" s="155"/>
      <c r="O56" s="13"/>
      <c r="P56" s="135">
        <v>3</v>
      </c>
      <c r="Q56" s="136">
        <v>3</v>
      </c>
      <c r="R56" s="14"/>
      <c r="S56" s="78">
        <f>IF(S55=3,IF($P56="","",+AO56+AW56),0)</f>
        <v>0</v>
      </c>
      <c r="T56" s="79">
        <f>IF(T55=3,IF($P56="","",+AP56+AX56),0)</f>
        <v>0</v>
      </c>
      <c r="U56" s="21">
        <f>IF(U55=3,IF($P56="","",+AQ56+AY56),0)</f>
        <v>0</v>
      </c>
      <c r="V56" s="22">
        <f>IF(V55=3,IF($P56="","",+AR56+AZ56),0)</f>
        <v>0</v>
      </c>
      <c r="W56" s="52"/>
      <c r="X56" s="370"/>
      <c r="Y56" s="376"/>
      <c r="Z56" s="376"/>
      <c r="AA56" s="377"/>
      <c r="AB56" s="52"/>
      <c r="AC56" s="324"/>
      <c r="AD56" s="325"/>
      <c r="AE56" s="52"/>
      <c r="AF56" s="52"/>
      <c r="AG56" s="52"/>
      <c r="AH56" s="52"/>
      <c r="AI56" s="52"/>
      <c r="AJ56" s="53" t="str">
        <f t="shared" si="92"/>
        <v>n</v>
      </c>
      <c r="AK56" s="53" t="str">
        <f t="shared" si="93"/>
        <v>n</v>
      </c>
      <c r="AL56" s="53" t="str">
        <f t="shared" si="94"/>
        <v>n</v>
      </c>
      <c r="AM56" s="54" t="str">
        <f t="shared" si="95"/>
        <v>n</v>
      </c>
      <c r="AN56" s="55" t="str">
        <f t="shared" si="96"/>
        <v>n</v>
      </c>
      <c r="AO56" s="56">
        <f t="shared" si="97"/>
        <v>1</v>
      </c>
      <c r="AP56" s="56">
        <f t="shared" si="98"/>
        <v>1</v>
      </c>
      <c r="AQ56" s="56">
        <f t="shared" si="99"/>
        <v>1</v>
      </c>
      <c r="AR56" s="56">
        <f t="shared" si="100"/>
        <v>1</v>
      </c>
      <c r="AS56" s="56" t="b">
        <f t="shared" si="74"/>
        <v>0</v>
      </c>
      <c r="AT56" s="53" t="b">
        <f t="shared" si="75"/>
        <v>0</v>
      </c>
      <c r="AU56" s="53" t="b">
        <f t="shared" si="76"/>
        <v>0</v>
      </c>
      <c r="AV56" s="57" t="b">
        <f t="shared" si="77"/>
        <v>0</v>
      </c>
      <c r="AW56" s="58">
        <f t="shared" si="78"/>
        <v>0</v>
      </c>
      <c r="AX56" s="58">
        <f t="shared" si="79"/>
        <v>0</v>
      </c>
      <c r="AY56" s="58">
        <f t="shared" si="80"/>
        <v>0</v>
      </c>
      <c r="AZ56" s="58">
        <f t="shared" si="81"/>
        <v>0</v>
      </c>
    </row>
    <row r="57" spans="1:52" ht="16.2" thickTop="1" thickBot="1">
      <c r="A57" s="435" t="s">
        <v>99</v>
      </c>
      <c r="B57" s="436"/>
      <c r="C57" s="436"/>
      <c r="D57" s="437"/>
      <c r="E57" s="361" t="s">
        <v>66</v>
      </c>
      <c r="F57" s="364" t="s">
        <v>75</v>
      </c>
      <c r="G57" s="131">
        <v>1</v>
      </c>
      <c r="H57" s="12">
        <v>1</v>
      </c>
      <c r="I57" s="72">
        <v>1</v>
      </c>
      <c r="J57" s="12">
        <v>2</v>
      </c>
      <c r="K57" s="72">
        <v>1</v>
      </c>
      <c r="L57" s="12">
        <v>3</v>
      </c>
      <c r="M57" s="73">
        <v>0</v>
      </c>
      <c r="N57" s="74">
        <v>1</v>
      </c>
      <c r="O57" s="13"/>
      <c r="P57" s="133">
        <v>2</v>
      </c>
      <c r="Q57" s="134">
        <v>0</v>
      </c>
      <c r="R57" s="14"/>
      <c r="S57" s="78">
        <f>IF($P57="","",+AO57+AW57)</f>
        <v>0</v>
      </c>
      <c r="T57" s="79">
        <f>IF($P57="","",+AP57+AX57)</f>
        <v>0</v>
      </c>
      <c r="U57" s="21">
        <f>IF($P57="","",+AQ57+AY57)</f>
        <v>0</v>
      </c>
      <c r="V57" s="22">
        <f>IF($P57="","",+AR57+AZ57)</f>
        <v>0</v>
      </c>
      <c r="W57" s="52"/>
      <c r="X57" s="369" t="s">
        <v>66</v>
      </c>
      <c r="Y57" s="376"/>
      <c r="Z57" s="376"/>
      <c r="AA57" s="377"/>
      <c r="AB57" s="52"/>
      <c r="AC57" s="322" t="s">
        <v>43</v>
      </c>
      <c r="AD57" s="323"/>
      <c r="AE57" s="52"/>
      <c r="AF57" s="52"/>
      <c r="AG57" s="52"/>
      <c r="AH57" s="52"/>
      <c r="AI57" s="52"/>
      <c r="AJ57" s="53" t="str">
        <f>IF(G57&lt;H57,2,IF(G57=H57,"n",1))</f>
        <v>n</v>
      </c>
      <c r="AK57" s="53">
        <f>IF(I57&lt;J57,2,IF(I57=J57,"n",1))</f>
        <v>2</v>
      </c>
      <c r="AL57" s="53">
        <f>IF(K57&lt;L57,2,IF(K57=L57,"n",1))</f>
        <v>2</v>
      </c>
      <c r="AM57" s="54">
        <f>IF(M57&lt;N57,2,IF(M57=N57,"n",1))</f>
        <v>2</v>
      </c>
      <c r="AN57" s="55">
        <f>IF(P57&lt;Q57,2,IF(P57=Q57,"n",1))</f>
        <v>1</v>
      </c>
      <c r="AO57" s="56">
        <f t="shared" ref="AO57:AO60" si="101">IF(AJ57=AN57,1,0)</f>
        <v>0</v>
      </c>
      <c r="AP57" s="56">
        <f t="shared" ref="AP57:AP60" si="102">IF(AK57=AN57,1,0)</f>
        <v>0</v>
      </c>
      <c r="AQ57" s="56">
        <f t="shared" ref="AQ57:AQ60" si="103">IF(AL57=AN57,1,0)</f>
        <v>0</v>
      </c>
      <c r="AR57" s="56">
        <f t="shared" ref="AR57:AR60" si="104">IF(AM57=AN57,1,0)</f>
        <v>0</v>
      </c>
      <c r="AS57" s="56" t="b">
        <f t="shared" si="74"/>
        <v>0</v>
      </c>
      <c r="AT57" s="53" t="b">
        <f t="shared" si="75"/>
        <v>0</v>
      </c>
      <c r="AU57" s="53" t="b">
        <f t="shared" si="76"/>
        <v>0</v>
      </c>
      <c r="AV57" s="57" t="b">
        <f t="shared" si="77"/>
        <v>0</v>
      </c>
      <c r="AW57" s="58">
        <f t="shared" si="78"/>
        <v>0</v>
      </c>
      <c r="AX57" s="58">
        <f t="shared" si="79"/>
        <v>0</v>
      </c>
      <c r="AY57" s="58">
        <f t="shared" si="80"/>
        <v>0</v>
      </c>
      <c r="AZ57" s="58">
        <f t="shared" si="81"/>
        <v>0</v>
      </c>
    </row>
    <row r="58" spans="1:52" ht="15.6" thickBot="1">
      <c r="A58" s="438"/>
      <c r="B58" s="439"/>
      <c r="C58" s="439"/>
      <c r="D58" s="440"/>
      <c r="E58" s="360"/>
      <c r="F58" s="365"/>
      <c r="G58" s="132">
        <v>1</v>
      </c>
      <c r="H58" s="77">
        <v>1</v>
      </c>
      <c r="I58" s="76"/>
      <c r="J58" s="77"/>
      <c r="K58" s="76"/>
      <c r="L58" s="77"/>
      <c r="M58" s="154"/>
      <c r="N58" s="155"/>
      <c r="O58" s="13"/>
      <c r="P58" s="135"/>
      <c r="Q58" s="136"/>
      <c r="R58" s="14"/>
      <c r="S58" s="78">
        <f>IF(S57=3,IF($P58="","",+AO58+AW58),0)</f>
        <v>0</v>
      </c>
      <c r="T58" s="79">
        <f>IF(T57=3,IF($P58="","",+AP58+AX58),0)</f>
        <v>0</v>
      </c>
      <c r="U58" s="21">
        <f>IF(U57=3,IF($P58="","",+AQ58+AY58),0)</f>
        <v>0</v>
      </c>
      <c r="V58" s="22">
        <f>IF(V57=3,IF($P58="","",+AR58+AZ58),0)</f>
        <v>0</v>
      </c>
      <c r="W58" s="52"/>
      <c r="X58" s="370"/>
      <c r="Y58" s="376"/>
      <c r="Z58" s="376"/>
      <c r="AA58" s="377"/>
      <c r="AB58" s="52"/>
      <c r="AC58" s="324"/>
      <c r="AD58" s="325"/>
      <c r="AE58" s="52"/>
      <c r="AF58" s="52"/>
      <c r="AG58" s="52"/>
      <c r="AH58" s="52"/>
      <c r="AI58" s="52"/>
      <c r="AJ58" s="53" t="str">
        <f>IF(G58&lt;H58,2,IF(G58=H58,"n",1))</f>
        <v>n</v>
      </c>
      <c r="AK58" s="53" t="str">
        <f>IF(I58&lt;J58,2,IF(I58=J58,"n",1))</f>
        <v>n</v>
      </c>
      <c r="AL58" s="53" t="str">
        <f>IF(K58&lt;L58,2,IF(K58=L58,"n",1))</f>
        <v>n</v>
      </c>
      <c r="AM58" s="54" t="str">
        <f>IF(M58&lt;N58,2,IF(M58=N58,"n",1))</f>
        <v>n</v>
      </c>
      <c r="AN58" s="55" t="str">
        <f>IF(P58&lt;Q58,2,IF(P58=Q58,"n",1))</f>
        <v>n</v>
      </c>
      <c r="AO58" s="56">
        <f t="shared" si="101"/>
        <v>1</v>
      </c>
      <c r="AP58" s="56">
        <f t="shared" si="102"/>
        <v>1</v>
      </c>
      <c r="AQ58" s="56">
        <f t="shared" si="103"/>
        <v>1</v>
      </c>
      <c r="AR58" s="56">
        <f t="shared" si="104"/>
        <v>1</v>
      </c>
      <c r="AS58" s="56" t="b">
        <f t="shared" si="74"/>
        <v>0</v>
      </c>
      <c r="AT58" s="53" t="b">
        <f t="shared" si="75"/>
        <v>1</v>
      </c>
      <c r="AU58" s="53" t="b">
        <f t="shared" si="76"/>
        <v>1</v>
      </c>
      <c r="AV58" s="57" t="b">
        <f t="shared" si="77"/>
        <v>1</v>
      </c>
      <c r="AW58" s="58">
        <f t="shared" si="78"/>
        <v>0</v>
      </c>
      <c r="AX58" s="58">
        <f t="shared" si="79"/>
        <v>2</v>
      </c>
      <c r="AY58" s="58">
        <f t="shared" si="80"/>
        <v>2</v>
      </c>
      <c r="AZ58" s="58">
        <f t="shared" si="81"/>
        <v>2</v>
      </c>
    </row>
    <row r="59" spans="1:52" ht="18.600000000000001" customHeight="1" thickTop="1" thickBot="1">
      <c r="A59" s="435" t="s">
        <v>100</v>
      </c>
      <c r="B59" s="436"/>
      <c r="C59" s="436"/>
      <c r="D59" s="437"/>
      <c r="E59" s="361" t="s">
        <v>70</v>
      </c>
      <c r="F59" s="364" t="s">
        <v>62</v>
      </c>
      <c r="G59" s="131">
        <v>1</v>
      </c>
      <c r="H59" s="12">
        <v>0</v>
      </c>
      <c r="I59" s="72">
        <v>1</v>
      </c>
      <c r="J59" s="12">
        <v>2</v>
      </c>
      <c r="K59" s="72">
        <v>2</v>
      </c>
      <c r="L59" s="12">
        <v>1</v>
      </c>
      <c r="M59" s="73">
        <v>2</v>
      </c>
      <c r="N59" s="74">
        <v>0</v>
      </c>
      <c r="O59" s="13"/>
      <c r="P59" s="133">
        <v>1</v>
      </c>
      <c r="Q59" s="134">
        <v>1</v>
      </c>
      <c r="R59" s="13"/>
      <c r="S59" s="127">
        <f>IF($P59="","",+AO59+AW59)</f>
        <v>0</v>
      </c>
      <c r="T59" s="128">
        <f>IF($P59="","",+AP59+AX59)</f>
        <v>0</v>
      </c>
      <c r="U59" s="129">
        <f>IF($P59="","",+AQ59+AY59)</f>
        <v>0</v>
      </c>
      <c r="V59" s="130">
        <f>IF($P59="","",+AR59+AZ59)</f>
        <v>0</v>
      </c>
      <c r="W59" s="52"/>
      <c r="X59" s="369"/>
      <c r="Y59" s="376"/>
      <c r="Z59" s="376"/>
      <c r="AA59" s="377"/>
      <c r="AB59" s="52"/>
      <c r="AC59" s="322" t="s">
        <v>43</v>
      </c>
      <c r="AD59" s="323"/>
      <c r="AE59" s="52"/>
      <c r="AF59" s="52"/>
      <c r="AG59" s="52"/>
      <c r="AH59" s="52"/>
      <c r="AI59" s="52"/>
      <c r="AJ59" s="53">
        <f>IF(G59&lt;H59,2,IF(G59=H59,"n",1))</f>
        <v>1</v>
      </c>
      <c r="AK59" s="53">
        <f>IF(I59&lt;J59,2,IF(I59=J59,"n",1))</f>
        <v>2</v>
      </c>
      <c r="AL59" s="53">
        <f>IF(K59&lt;L59,2,IF(K59=L59,"n",1))</f>
        <v>1</v>
      </c>
      <c r="AM59" s="54">
        <f>IF(M59&lt;N59,2,IF(M59=N59,"n",1))</f>
        <v>1</v>
      </c>
      <c r="AN59" s="55" t="str">
        <f>IF(P59&lt;Q59,2,IF(P59=Q59,"n",1))</f>
        <v>n</v>
      </c>
      <c r="AO59" s="56">
        <f t="shared" si="101"/>
        <v>0</v>
      </c>
      <c r="AP59" s="56">
        <f t="shared" si="102"/>
        <v>0</v>
      </c>
      <c r="AQ59" s="56">
        <f t="shared" si="103"/>
        <v>0</v>
      </c>
      <c r="AR59" s="56">
        <f t="shared" si="104"/>
        <v>0</v>
      </c>
      <c r="AS59" s="56" t="b">
        <f t="shared" si="74"/>
        <v>0</v>
      </c>
      <c r="AT59" s="53" t="b">
        <f t="shared" si="75"/>
        <v>0</v>
      </c>
      <c r="AU59" s="53" t="b">
        <f t="shared" si="76"/>
        <v>0</v>
      </c>
      <c r="AV59" s="57" t="b">
        <f t="shared" si="77"/>
        <v>0</v>
      </c>
      <c r="AW59" s="58">
        <f t="shared" si="78"/>
        <v>0</v>
      </c>
      <c r="AX59" s="58">
        <f t="shared" si="79"/>
        <v>0</v>
      </c>
      <c r="AY59" s="58">
        <f t="shared" si="80"/>
        <v>0</v>
      </c>
      <c r="AZ59" s="58">
        <f t="shared" si="81"/>
        <v>0</v>
      </c>
    </row>
    <row r="60" spans="1:52" ht="18.600000000000001" customHeight="1" thickBot="1">
      <c r="A60" s="416"/>
      <c r="B60" s="417"/>
      <c r="C60" s="417"/>
      <c r="D60" s="418"/>
      <c r="E60" s="434"/>
      <c r="F60" s="441"/>
      <c r="G60" s="171"/>
      <c r="H60" s="172"/>
      <c r="I60" s="173"/>
      <c r="J60" s="172"/>
      <c r="K60" s="173"/>
      <c r="L60" s="172"/>
      <c r="M60" s="174"/>
      <c r="N60" s="175"/>
      <c r="O60" s="13"/>
      <c r="P60" s="135">
        <v>1</v>
      </c>
      <c r="Q60" s="136">
        <v>2</v>
      </c>
      <c r="R60" s="14"/>
      <c r="S60" s="126">
        <f>IF(S59=3,IF($P60="","",+AO60+AW60),0)</f>
        <v>0</v>
      </c>
      <c r="T60" s="106">
        <f>IF(T59=3,IF($P60="","",+AP60+AX60),0)</f>
        <v>0</v>
      </c>
      <c r="U60" s="106">
        <f>IF(U59=3,IF($P60="","",+AQ60+AY60),0)</f>
        <v>0</v>
      </c>
      <c r="V60" s="107">
        <f>IF(V59=3,IF($P60="","",+AR60+AZ60),0)</f>
        <v>0</v>
      </c>
      <c r="W60" s="52"/>
      <c r="X60" s="445"/>
      <c r="Y60" s="446"/>
      <c r="Z60" s="446"/>
      <c r="AA60" s="378"/>
      <c r="AB60" s="52"/>
      <c r="AC60" s="324"/>
      <c r="AD60" s="325"/>
      <c r="AE60" s="52"/>
      <c r="AF60" s="52"/>
      <c r="AG60" s="52"/>
      <c r="AH60" s="52"/>
      <c r="AI60" s="52"/>
      <c r="AJ60" s="53" t="str">
        <f>IF(G60&lt;H60,2,IF(G60=H60,"n",1))</f>
        <v>n</v>
      </c>
      <c r="AK60" s="53" t="str">
        <f>IF(I60&lt;J60,2,IF(I60=J60,"n",1))</f>
        <v>n</v>
      </c>
      <c r="AL60" s="53" t="str">
        <f>IF(K60&lt;L60,2,IF(K60=L60,"n",1))</f>
        <v>n</v>
      </c>
      <c r="AM60" s="54" t="str">
        <f>IF(M60&lt;N60,2,IF(M60=N60,"n",1))</f>
        <v>n</v>
      </c>
      <c r="AN60" s="55">
        <f>IF(P60&lt;Q60,2,IF(P60=Q60,"n",1))</f>
        <v>2</v>
      </c>
      <c r="AO60" s="56">
        <f t="shared" si="101"/>
        <v>0</v>
      </c>
      <c r="AP60" s="56">
        <f t="shared" si="102"/>
        <v>0</v>
      </c>
      <c r="AQ60" s="56">
        <f t="shared" si="103"/>
        <v>0</v>
      </c>
      <c r="AR60" s="56">
        <f t="shared" si="104"/>
        <v>0</v>
      </c>
      <c r="AS60" s="56" t="b">
        <f t="shared" si="74"/>
        <v>0</v>
      </c>
      <c r="AT60" s="53" t="b">
        <f t="shared" si="75"/>
        <v>0</v>
      </c>
      <c r="AU60" s="53" t="b">
        <f t="shared" si="76"/>
        <v>0</v>
      </c>
      <c r="AV60" s="57" t="b">
        <f t="shared" si="77"/>
        <v>0</v>
      </c>
      <c r="AW60" s="58">
        <f t="shared" si="78"/>
        <v>0</v>
      </c>
      <c r="AX60" s="58">
        <f t="shared" si="79"/>
        <v>0</v>
      </c>
      <c r="AY60" s="58">
        <f t="shared" si="80"/>
        <v>0</v>
      </c>
      <c r="AZ60" s="58">
        <f t="shared" si="81"/>
        <v>0</v>
      </c>
    </row>
    <row r="61" spans="1:52" ht="24.9" customHeight="1" thickTop="1" thickBot="1">
      <c r="A61" s="81"/>
      <c r="B61" s="14"/>
      <c r="C61" s="14"/>
      <c r="D61" s="82"/>
      <c r="E61" s="14"/>
      <c r="F61" s="14"/>
      <c r="G61" s="14"/>
      <c r="H61" s="14"/>
      <c r="I61" s="83"/>
      <c r="J61" s="83"/>
      <c r="K61" s="83"/>
      <c r="L61" s="83"/>
      <c r="M61" s="84"/>
      <c r="N61" s="84"/>
      <c r="O61" s="33"/>
      <c r="P61" s="34"/>
      <c r="Q61" s="34"/>
      <c r="R61" s="34"/>
      <c r="S61" s="66">
        <f>SUM(S45:S60)</f>
        <v>2</v>
      </c>
      <c r="T61" s="66">
        <f>SUM(T45:T60)</f>
        <v>2</v>
      </c>
      <c r="U61" s="66">
        <f>SUM(U45:U60)</f>
        <v>1</v>
      </c>
      <c r="V61" s="85">
        <f>SUM(V45:V60)</f>
        <v>1</v>
      </c>
      <c r="X61" s="86">
        <f>IF(X45=AC45,1,0)+IF(X47=AC47,1,0)+IF(X49=AC49,1,0)+IF(X51=AC51,1,0)+IF(X53=AC53,1,0)+IF(X55=AC55,1,0)+IF(X57=AC57,1,0)+IF(X59=AC59,1,0)</f>
        <v>0</v>
      </c>
      <c r="Y61" s="86">
        <f>IF(Y45=AC45,1,0)+IF(Y47=AC47,1,0)+IF(Y49=AC49,1,0)+IF(Y51=AC51,1,0)+IF(Y53=AC53,1,0)+IF(Y55=AC55,1,0)+IF(Y57=AC57,1,0)+IF(Y59=AC59,1,0)</f>
        <v>0</v>
      </c>
      <c r="Z61" s="86">
        <f>IF(Z45=AC45,1,0)+IF(Z47=AC47,1,0)+IF(Z49=AC49,1,0)+IF(Z51=AC51,1,0)+IF(Z53=AC53,1,0)+IF(Z55=AC55,1,0)+IF(Z57=AC57,1,0)+IF(Z59=AC59,1,0)</f>
        <v>0</v>
      </c>
      <c r="AA61" s="86">
        <f>IF(AA45=AC45,1,0)+IF(AA47=AC47,1,0)+IF(AA49=AC49,1,0)+IF(AA51=AC51,1,0)+IF(AA53=AC53,1,0)+IF(AA55=AC55,1,0)+IF(AA57=AC57,1,0)+IF(AA59=AC59,1,0)</f>
        <v>0</v>
      </c>
    </row>
    <row r="62" spans="1:52" s="71" customFormat="1" ht="24.9" customHeight="1" thickTop="1">
      <c r="A62" s="87"/>
      <c r="B62" s="13"/>
      <c r="C62" s="13"/>
      <c r="D62" s="88"/>
      <c r="E62" s="13"/>
      <c r="F62" s="13"/>
      <c r="G62" s="13"/>
      <c r="H62" s="13"/>
      <c r="I62" s="89"/>
      <c r="J62" s="89"/>
      <c r="K62" s="89"/>
      <c r="L62" s="89"/>
      <c r="M62" s="90"/>
      <c r="N62" s="90"/>
      <c r="O62" s="33"/>
      <c r="P62" s="33"/>
      <c r="Q62" s="33"/>
      <c r="R62" s="33"/>
      <c r="S62" s="91"/>
      <c r="T62" s="91"/>
      <c r="U62" s="91"/>
      <c r="V62" s="91"/>
      <c r="X62" s="92"/>
      <c r="Y62" s="92"/>
      <c r="Z62" s="92"/>
      <c r="AA62" s="92"/>
    </row>
    <row r="63" spans="1:52" s="71" customFormat="1" ht="24.9" customHeight="1">
      <c r="A63" s="87"/>
      <c r="B63" s="13"/>
      <c r="C63" s="13"/>
      <c r="D63" s="88"/>
      <c r="E63" s="13"/>
      <c r="F63" s="13"/>
      <c r="G63" s="13"/>
      <c r="H63" s="13"/>
      <c r="I63" s="89"/>
      <c r="J63" s="89"/>
      <c r="K63" s="89"/>
      <c r="L63" s="89"/>
      <c r="M63" s="90"/>
      <c r="N63" s="90"/>
      <c r="O63" s="33"/>
      <c r="P63" s="33"/>
      <c r="Q63" s="33"/>
      <c r="R63" s="33"/>
      <c r="S63" s="91"/>
      <c r="T63" s="91"/>
      <c r="U63" s="91"/>
      <c r="V63" s="91"/>
      <c r="X63" s="92"/>
      <c r="Y63" s="92"/>
      <c r="Z63" s="92"/>
      <c r="AA63" s="92"/>
    </row>
    <row r="64" spans="1:52" ht="14.4" thickBot="1">
      <c r="A64" s="93"/>
      <c r="B64" s="52"/>
      <c r="C64" s="52"/>
      <c r="D64" s="94"/>
      <c r="E64" s="52"/>
      <c r="F64" s="52"/>
      <c r="G64" s="52"/>
      <c r="H64" s="52"/>
      <c r="I64" s="95"/>
      <c r="J64" s="95"/>
      <c r="K64" s="95"/>
      <c r="L64" s="95"/>
      <c r="M64" s="95"/>
      <c r="N64" s="95"/>
    </row>
    <row r="65" spans="1:52" ht="21" thickBot="1">
      <c r="A65" s="353" t="s">
        <v>80</v>
      </c>
      <c r="B65" s="354"/>
      <c r="C65" s="354"/>
      <c r="D65" s="354"/>
      <c r="E65" s="354"/>
      <c r="F65" s="355"/>
      <c r="G65" s="356" t="s">
        <v>7</v>
      </c>
      <c r="H65" s="357"/>
      <c r="I65" s="357"/>
      <c r="J65" s="357"/>
      <c r="K65" s="357"/>
      <c r="L65" s="357"/>
      <c r="M65" s="357"/>
      <c r="N65" s="358"/>
      <c r="O65" s="37"/>
      <c r="P65" s="371" t="s">
        <v>8</v>
      </c>
      <c r="Q65" s="372"/>
      <c r="R65" s="38"/>
      <c r="S65" s="338" t="s">
        <v>11</v>
      </c>
      <c r="T65" s="338"/>
      <c r="U65" s="338"/>
      <c r="V65" s="338"/>
      <c r="W65" s="37"/>
      <c r="X65" s="379" t="s">
        <v>41</v>
      </c>
      <c r="Y65" s="380"/>
      <c r="Z65" s="380"/>
      <c r="AA65" s="381"/>
      <c r="AB65" s="37"/>
      <c r="AC65" s="326" t="s">
        <v>42</v>
      </c>
      <c r="AD65" s="326"/>
      <c r="AE65" s="37"/>
      <c r="AF65" s="37"/>
      <c r="AG65" s="37"/>
      <c r="AH65" s="37"/>
      <c r="AI65" s="37"/>
      <c r="AJ65" s="328" t="s">
        <v>3</v>
      </c>
      <c r="AK65" s="328"/>
      <c r="AL65" s="328"/>
      <c r="AM65" s="328"/>
      <c r="AN65" s="39" t="s">
        <v>2</v>
      </c>
      <c r="AO65" s="328" t="s">
        <v>13</v>
      </c>
      <c r="AP65" s="328"/>
      <c r="AQ65" s="328"/>
      <c r="AR65" s="328"/>
      <c r="AS65" s="328" t="s">
        <v>12</v>
      </c>
      <c r="AT65" s="328"/>
      <c r="AU65" s="328"/>
      <c r="AV65" s="328"/>
      <c r="AW65" s="328" t="s">
        <v>14</v>
      </c>
      <c r="AX65" s="328"/>
      <c r="AY65" s="328"/>
      <c r="AZ65" s="328"/>
    </row>
    <row r="66" spans="1:52" s="49" customFormat="1" ht="24.9" customHeight="1" thickBot="1">
      <c r="A66" s="419" t="s">
        <v>9</v>
      </c>
      <c r="B66" s="420"/>
      <c r="C66" s="420"/>
      <c r="D66" s="421"/>
      <c r="E66" s="387" t="s">
        <v>6</v>
      </c>
      <c r="F66" s="387"/>
      <c r="G66" s="388" t="s">
        <v>25</v>
      </c>
      <c r="H66" s="388"/>
      <c r="I66" s="389" t="s">
        <v>26</v>
      </c>
      <c r="J66" s="389"/>
      <c r="K66" s="390" t="s">
        <v>27</v>
      </c>
      <c r="L66" s="390"/>
      <c r="M66" s="391" t="s">
        <v>28</v>
      </c>
      <c r="N66" s="391"/>
      <c r="O66" s="43"/>
      <c r="P66" s="373"/>
      <c r="Q66" s="374"/>
      <c r="R66" s="46"/>
      <c r="S66" s="6" t="s">
        <v>25</v>
      </c>
      <c r="T66" s="2" t="s">
        <v>26</v>
      </c>
      <c r="U66" s="3" t="s">
        <v>27</v>
      </c>
      <c r="V66" s="5" t="s">
        <v>28</v>
      </c>
      <c r="W66" s="46"/>
      <c r="X66" s="9" t="s">
        <v>25</v>
      </c>
      <c r="Y66" s="7" t="s">
        <v>26</v>
      </c>
      <c r="Z66" s="8" t="s">
        <v>27</v>
      </c>
      <c r="AA66" s="10" t="s">
        <v>28</v>
      </c>
      <c r="AB66" s="46"/>
      <c r="AC66" s="326"/>
      <c r="AD66" s="326"/>
      <c r="AE66" s="46"/>
      <c r="AF66" s="46"/>
      <c r="AG66" s="46"/>
      <c r="AH66" s="46"/>
      <c r="AI66" s="46"/>
      <c r="AJ66" s="47" t="s">
        <v>0</v>
      </c>
      <c r="AK66" s="47" t="s">
        <v>1</v>
      </c>
      <c r="AL66" s="47" t="s">
        <v>4</v>
      </c>
      <c r="AM66" s="47" t="s">
        <v>5</v>
      </c>
      <c r="AN66" s="48"/>
      <c r="AO66" s="47" t="s">
        <v>0</v>
      </c>
      <c r="AP66" s="47" t="s">
        <v>1</v>
      </c>
      <c r="AQ66" s="47" t="s">
        <v>4</v>
      </c>
      <c r="AR66" s="47" t="s">
        <v>5</v>
      </c>
      <c r="AS66" s="47" t="s">
        <v>0</v>
      </c>
      <c r="AT66" s="47" t="s">
        <v>1</v>
      </c>
      <c r="AU66" s="47" t="s">
        <v>4</v>
      </c>
      <c r="AV66" s="47" t="s">
        <v>5</v>
      </c>
      <c r="AW66" s="47" t="s">
        <v>0</v>
      </c>
      <c r="AX66" s="47" t="s">
        <v>1</v>
      </c>
      <c r="AY66" s="47" t="s">
        <v>4</v>
      </c>
      <c r="AZ66" s="47" t="s">
        <v>5</v>
      </c>
    </row>
    <row r="67" spans="1:52" ht="16.5" customHeight="1" thickTop="1" thickBot="1">
      <c r="A67" s="393" t="s">
        <v>101</v>
      </c>
      <c r="B67" s="394"/>
      <c r="C67" s="394"/>
      <c r="D67" s="395"/>
      <c r="E67" s="447" t="s">
        <v>73</v>
      </c>
      <c r="F67" s="448" t="s">
        <v>55</v>
      </c>
      <c r="G67" s="137">
        <v>2</v>
      </c>
      <c r="H67" s="97">
        <v>1</v>
      </c>
      <c r="I67" s="96">
        <v>2</v>
      </c>
      <c r="J67" s="97">
        <v>0</v>
      </c>
      <c r="K67" s="96">
        <v>2</v>
      </c>
      <c r="L67" s="97">
        <v>1</v>
      </c>
      <c r="M67" s="122">
        <v>1</v>
      </c>
      <c r="N67" s="123">
        <v>0</v>
      </c>
      <c r="O67" s="13"/>
      <c r="P67" s="133">
        <v>1</v>
      </c>
      <c r="Q67" s="134">
        <v>1</v>
      </c>
      <c r="R67" s="14"/>
      <c r="S67" s="15">
        <f>IF($P67="","",+AO67+AW67)</f>
        <v>0</v>
      </c>
      <c r="T67" s="16">
        <f>IF($P67="","",+AP67+AX67)</f>
        <v>0</v>
      </c>
      <c r="U67" s="100">
        <f>IF($P67="","",+AQ67+AY67)</f>
        <v>0</v>
      </c>
      <c r="V67" s="17">
        <f>IF($P67="","",+AR67+AZ67)</f>
        <v>0</v>
      </c>
      <c r="W67" s="52"/>
      <c r="X67" s="392"/>
      <c r="Y67" s="392"/>
      <c r="Z67" s="425"/>
      <c r="AA67" s="392"/>
      <c r="AB67" s="52"/>
      <c r="AC67" s="322" t="s">
        <v>73</v>
      </c>
      <c r="AD67" s="323"/>
      <c r="AE67" s="52"/>
      <c r="AF67" s="52"/>
      <c r="AG67" s="52"/>
      <c r="AH67" s="52"/>
      <c r="AI67" s="52"/>
      <c r="AJ67" s="53">
        <f>IF(G67&lt;H67,2,IF(G67=H67,"n",1))</f>
        <v>1</v>
      </c>
      <c r="AK67" s="53">
        <f>IF(I67&lt;J67,2,IF(I67=J67,"n",1))</f>
        <v>1</v>
      </c>
      <c r="AL67" s="53">
        <f>IF(K67&lt;L67,2,IF(K67=L67,"n",1))</f>
        <v>1</v>
      </c>
      <c r="AM67" s="54">
        <f>IF(M67&lt;N67,2,IF(M67=N67,"n",1))</f>
        <v>1</v>
      </c>
      <c r="AN67" s="55" t="str">
        <f>IF(P67&lt;Q67,2,IF(P67=Q67,"n",1))</f>
        <v>n</v>
      </c>
      <c r="AO67" s="56">
        <f>IF(AJ67=AN67,1,0)</f>
        <v>0</v>
      </c>
      <c r="AP67" s="56">
        <f>IF(AK67=AN67,1,0)</f>
        <v>0</v>
      </c>
      <c r="AQ67" s="56">
        <f>IF(AL67=AN67,1,0)</f>
        <v>0</v>
      </c>
      <c r="AR67" s="56">
        <f>IF(AM67=AN67,1,0)</f>
        <v>0</v>
      </c>
      <c r="AS67" s="56" t="b">
        <f>AND(G67=P67,H67=Q67)</f>
        <v>0</v>
      </c>
      <c r="AT67" s="53" t="b">
        <f>AND(I67=P67,J67=Q67)</f>
        <v>0</v>
      </c>
      <c r="AU67" s="53" t="b">
        <f>AND(K67=P67,L67=Q67)</f>
        <v>0</v>
      </c>
      <c r="AV67" s="57" t="b">
        <f>AND(M67=P67,N67=Q67)</f>
        <v>0</v>
      </c>
      <c r="AW67" s="58">
        <f>IF(AS67=TRUE,2,0)</f>
        <v>0</v>
      </c>
      <c r="AX67" s="58">
        <f t="shared" ref="AX67:AZ67" si="105">IF(AT67=TRUE,2,0)</f>
        <v>0</v>
      </c>
      <c r="AY67" s="58">
        <f t="shared" si="105"/>
        <v>0</v>
      </c>
      <c r="AZ67" s="58">
        <f t="shared" si="105"/>
        <v>0</v>
      </c>
    </row>
    <row r="68" spans="1:52" ht="15.6" customHeight="1" thickBot="1">
      <c r="A68" s="396"/>
      <c r="B68" s="397"/>
      <c r="C68" s="397"/>
      <c r="D68" s="398"/>
      <c r="E68" s="427"/>
      <c r="F68" s="429"/>
      <c r="G68" s="138"/>
      <c r="H68" s="102"/>
      <c r="I68" s="101"/>
      <c r="J68" s="102"/>
      <c r="K68" s="101"/>
      <c r="L68" s="102"/>
      <c r="M68" s="141"/>
      <c r="N68" s="142"/>
      <c r="O68" s="13"/>
      <c r="P68" s="234">
        <v>1</v>
      </c>
      <c r="Q68" s="235">
        <v>1</v>
      </c>
      <c r="R68" s="14"/>
      <c r="S68" s="78">
        <f>IF(S67=3,IF($P68="","",+AO68+AW68),0)</f>
        <v>0</v>
      </c>
      <c r="T68" s="21">
        <f>IF(T67=3,IF($P68="","",+AP68+AX68),0)</f>
        <v>0</v>
      </c>
      <c r="U68" s="103">
        <f>IF(U67=3,IF($P68="","",+AQ68+AY68),0)</f>
        <v>0</v>
      </c>
      <c r="V68" s="22">
        <f>IF(V67=3,IF($P68="","",+AR68+AZ68),0)</f>
        <v>0</v>
      </c>
      <c r="W68" s="52"/>
      <c r="X68" s="392"/>
      <c r="Y68" s="392"/>
      <c r="Z68" s="425"/>
      <c r="AA68" s="392"/>
      <c r="AB68" s="52"/>
      <c r="AC68" s="324"/>
      <c r="AD68" s="325"/>
      <c r="AE68" s="52"/>
      <c r="AF68" s="52"/>
      <c r="AG68" s="52"/>
      <c r="AH68" s="52"/>
      <c r="AI68" s="52"/>
      <c r="AJ68" s="53" t="str">
        <f>IF(G68&lt;H68,2,IF(G68=H68,"n",1))</f>
        <v>n</v>
      </c>
      <c r="AK68" s="53" t="str">
        <f t="shared" ref="AK68:AK70" si="106">IF(I68&lt;J68,2,IF(I68=J68,"n",1))</f>
        <v>n</v>
      </c>
      <c r="AL68" s="53" t="str">
        <f t="shared" ref="AL68:AL70" si="107">IF(K68&lt;L68,2,IF(K68=L68,"n",1))</f>
        <v>n</v>
      </c>
      <c r="AM68" s="54" t="str">
        <f t="shared" ref="AM68:AM70" si="108">IF(M68&lt;N68,2,IF(M68=N68,"n",1))</f>
        <v>n</v>
      </c>
      <c r="AN68" s="55" t="str">
        <f t="shared" ref="AN68:AN70" si="109">IF(P68&lt;Q68,2,IF(P68=Q68,"n",1))</f>
        <v>n</v>
      </c>
      <c r="AO68" s="56">
        <f t="shared" ref="AO68:AO70" si="110">IF(AJ68=AN68,1,0)</f>
        <v>1</v>
      </c>
      <c r="AP68" s="56">
        <f t="shared" ref="AP68:AP70" si="111">IF(AK68=AN68,1,0)</f>
        <v>1</v>
      </c>
      <c r="AQ68" s="56">
        <f t="shared" ref="AQ68:AQ70" si="112">IF(AL68=AN68,1,0)</f>
        <v>1</v>
      </c>
      <c r="AR68" s="56">
        <f t="shared" ref="AR68:AR70" si="113">IF(AM68=AN68,1,0)</f>
        <v>1</v>
      </c>
      <c r="AS68" s="56" t="b">
        <f t="shared" ref="AS68:AS74" si="114">AND(G68=P68,H68=Q68)</f>
        <v>0</v>
      </c>
      <c r="AT68" s="53" t="b">
        <f t="shared" ref="AT68:AT74" si="115">AND(I68=P68,J68=Q68)</f>
        <v>0</v>
      </c>
      <c r="AU68" s="53" t="b">
        <f t="shared" ref="AU68:AU74" si="116">AND(K68=P68,L68=Q68)</f>
        <v>0</v>
      </c>
      <c r="AV68" s="57" t="b">
        <f t="shared" ref="AV68:AV74" si="117">AND(M68=P68,N68=Q68)</f>
        <v>0</v>
      </c>
      <c r="AW68" s="58">
        <f t="shared" ref="AW68:AW74" si="118">IF(AS68=TRUE,2,0)</f>
        <v>0</v>
      </c>
      <c r="AX68" s="58">
        <f t="shared" ref="AX68:AX74" si="119">IF(AT68=TRUE,2,0)</f>
        <v>0</v>
      </c>
      <c r="AY68" s="58">
        <f t="shared" ref="AY68:AY74" si="120">IF(AU68=TRUE,2,0)</f>
        <v>0</v>
      </c>
      <c r="AZ68" s="58">
        <f t="shared" ref="AZ68:AZ74" si="121">IF(AV68=TRUE,2,0)</f>
        <v>0</v>
      </c>
    </row>
    <row r="69" spans="1:52" ht="15.6" thickBot="1">
      <c r="A69" s="431" t="s">
        <v>102</v>
      </c>
      <c r="B69" s="432"/>
      <c r="C69" s="432"/>
      <c r="D69" s="433"/>
      <c r="E69" s="427" t="s">
        <v>60</v>
      </c>
      <c r="F69" s="429" t="s">
        <v>61</v>
      </c>
      <c r="G69" s="139">
        <v>1</v>
      </c>
      <c r="H69" s="19">
        <v>1</v>
      </c>
      <c r="I69" s="18">
        <v>1</v>
      </c>
      <c r="J69" s="19">
        <v>1</v>
      </c>
      <c r="K69" s="18">
        <v>1</v>
      </c>
      <c r="L69" s="19">
        <v>1</v>
      </c>
      <c r="M69" s="124">
        <v>1</v>
      </c>
      <c r="N69" s="125">
        <v>0</v>
      </c>
      <c r="O69" s="13"/>
      <c r="P69" s="35">
        <v>2</v>
      </c>
      <c r="Q69" s="36">
        <v>1</v>
      </c>
      <c r="R69" s="14"/>
      <c r="S69" s="78">
        <f>IF($P69="","",+AO69+AW69)</f>
        <v>0</v>
      </c>
      <c r="T69" s="21">
        <f>IF($P69="","",+AP69+AX69)</f>
        <v>0</v>
      </c>
      <c r="U69" s="103">
        <f>IF($P69="","",+AQ69+AY69)</f>
        <v>0</v>
      </c>
      <c r="V69" s="22">
        <f>IF($P69="","",+AR69+AZ69)</f>
        <v>1</v>
      </c>
      <c r="W69" s="52"/>
      <c r="X69" s="392" t="s">
        <v>60</v>
      </c>
      <c r="Y69" s="392"/>
      <c r="Z69" s="425" t="s">
        <v>60</v>
      </c>
      <c r="AA69" s="392"/>
      <c r="AB69" s="52"/>
      <c r="AC69" s="322" t="s">
        <v>43</v>
      </c>
      <c r="AD69" s="323"/>
      <c r="AE69" s="52"/>
      <c r="AF69" s="52"/>
      <c r="AG69" s="52"/>
      <c r="AH69" s="52"/>
      <c r="AI69" s="52"/>
      <c r="AJ69" s="53" t="str">
        <f>IF(G69&lt;H69,2,IF(G69=H69,"n",1))</f>
        <v>n</v>
      </c>
      <c r="AK69" s="53" t="str">
        <f t="shared" si="106"/>
        <v>n</v>
      </c>
      <c r="AL69" s="53" t="str">
        <f t="shared" si="107"/>
        <v>n</v>
      </c>
      <c r="AM69" s="54">
        <f t="shared" si="108"/>
        <v>1</v>
      </c>
      <c r="AN69" s="55">
        <f t="shared" si="109"/>
        <v>1</v>
      </c>
      <c r="AO69" s="56">
        <f t="shared" si="110"/>
        <v>0</v>
      </c>
      <c r="AP69" s="56">
        <f t="shared" si="111"/>
        <v>0</v>
      </c>
      <c r="AQ69" s="56">
        <f t="shared" si="112"/>
        <v>0</v>
      </c>
      <c r="AR69" s="56">
        <f t="shared" si="113"/>
        <v>1</v>
      </c>
      <c r="AS69" s="56" t="b">
        <f t="shared" si="114"/>
        <v>0</v>
      </c>
      <c r="AT69" s="53" t="b">
        <f t="shared" si="115"/>
        <v>0</v>
      </c>
      <c r="AU69" s="53" t="b">
        <f t="shared" si="116"/>
        <v>0</v>
      </c>
      <c r="AV69" s="57" t="b">
        <f t="shared" si="117"/>
        <v>0</v>
      </c>
      <c r="AW69" s="58">
        <f t="shared" si="118"/>
        <v>0</v>
      </c>
      <c r="AX69" s="58">
        <f t="shared" si="119"/>
        <v>0</v>
      </c>
      <c r="AY69" s="58">
        <f t="shared" si="120"/>
        <v>0</v>
      </c>
      <c r="AZ69" s="58">
        <f t="shared" si="121"/>
        <v>0</v>
      </c>
    </row>
    <row r="70" spans="1:52" ht="15.6" thickBot="1">
      <c r="A70" s="396"/>
      <c r="B70" s="397"/>
      <c r="C70" s="397"/>
      <c r="D70" s="398"/>
      <c r="E70" s="427"/>
      <c r="F70" s="429"/>
      <c r="G70" s="138">
        <v>1</v>
      </c>
      <c r="H70" s="102">
        <v>1</v>
      </c>
      <c r="I70" s="101">
        <v>2</v>
      </c>
      <c r="J70" s="102">
        <v>1</v>
      </c>
      <c r="K70" s="101">
        <v>1</v>
      </c>
      <c r="L70" s="102">
        <v>1</v>
      </c>
      <c r="M70" s="141"/>
      <c r="N70" s="142"/>
      <c r="O70" s="13"/>
      <c r="P70" s="234"/>
      <c r="Q70" s="235"/>
      <c r="R70" s="14"/>
      <c r="S70" s="78">
        <f>IF(S69=3,IF($P70="","",+AO70+AW70),0)</f>
        <v>0</v>
      </c>
      <c r="T70" s="21">
        <f>IF(T69=3,IF($P70="","",+AP70+AX70),0)</f>
        <v>0</v>
      </c>
      <c r="U70" s="103">
        <f>IF(U69=3,IF($P70="","",+AQ70+AY70),0)</f>
        <v>0</v>
      </c>
      <c r="V70" s="22">
        <f>IF(V69=3,IF($P70="","",AR70+AZ70),0)</f>
        <v>0</v>
      </c>
      <c r="W70" s="52"/>
      <c r="X70" s="392"/>
      <c r="Y70" s="392"/>
      <c r="Z70" s="425"/>
      <c r="AA70" s="392"/>
      <c r="AB70" s="52"/>
      <c r="AC70" s="324"/>
      <c r="AD70" s="325"/>
      <c r="AE70" s="52"/>
      <c r="AF70" s="52"/>
      <c r="AG70" s="52"/>
      <c r="AH70" s="52"/>
      <c r="AI70" s="52"/>
      <c r="AJ70" s="53" t="str">
        <f t="shared" ref="AJ70" si="122">IF(G70&lt;H70,2,IF(G70=H70,"n",1))</f>
        <v>n</v>
      </c>
      <c r="AK70" s="53">
        <f t="shared" si="106"/>
        <v>1</v>
      </c>
      <c r="AL70" s="53" t="str">
        <f t="shared" si="107"/>
        <v>n</v>
      </c>
      <c r="AM70" s="54" t="str">
        <f t="shared" si="108"/>
        <v>n</v>
      </c>
      <c r="AN70" s="55" t="str">
        <f t="shared" si="109"/>
        <v>n</v>
      </c>
      <c r="AO70" s="56">
        <f t="shared" si="110"/>
        <v>1</v>
      </c>
      <c r="AP70" s="56">
        <f t="shared" si="111"/>
        <v>0</v>
      </c>
      <c r="AQ70" s="56">
        <f t="shared" si="112"/>
        <v>1</v>
      </c>
      <c r="AR70" s="56">
        <f t="shared" si="113"/>
        <v>1</v>
      </c>
      <c r="AS70" s="56" t="b">
        <f t="shared" si="114"/>
        <v>0</v>
      </c>
      <c r="AT70" s="53" t="b">
        <f t="shared" si="115"/>
        <v>0</v>
      </c>
      <c r="AU70" s="53" t="b">
        <f t="shared" si="116"/>
        <v>0</v>
      </c>
      <c r="AV70" s="57" t="b">
        <f t="shared" si="117"/>
        <v>1</v>
      </c>
      <c r="AW70" s="58">
        <f t="shared" si="118"/>
        <v>0</v>
      </c>
      <c r="AX70" s="58">
        <f t="shared" si="119"/>
        <v>0</v>
      </c>
      <c r="AY70" s="58">
        <f t="shared" si="120"/>
        <v>0</v>
      </c>
      <c r="AZ70" s="58">
        <f t="shared" si="121"/>
        <v>2</v>
      </c>
    </row>
    <row r="71" spans="1:52" ht="15.6" customHeight="1" thickBot="1">
      <c r="A71" s="431" t="s">
        <v>103</v>
      </c>
      <c r="B71" s="432"/>
      <c r="C71" s="432"/>
      <c r="D71" s="433"/>
      <c r="E71" s="427" t="s">
        <v>57</v>
      </c>
      <c r="F71" s="429" t="s">
        <v>69</v>
      </c>
      <c r="G71" s="139">
        <v>3</v>
      </c>
      <c r="H71" s="19">
        <v>1</v>
      </c>
      <c r="I71" s="18">
        <v>2</v>
      </c>
      <c r="J71" s="19">
        <v>1</v>
      </c>
      <c r="K71" s="18">
        <v>2</v>
      </c>
      <c r="L71" s="19">
        <v>1</v>
      </c>
      <c r="M71" s="124">
        <v>1</v>
      </c>
      <c r="N71" s="125">
        <v>0</v>
      </c>
      <c r="O71" s="13"/>
      <c r="P71" s="35">
        <v>2</v>
      </c>
      <c r="Q71" s="36">
        <v>1</v>
      </c>
      <c r="R71" s="14"/>
      <c r="S71" s="78">
        <f>IF($P71="","",+AO71+AW71)</f>
        <v>1</v>
      </c>
      <c r="T71" s="21">
        <f>IF($P71="","",+AP71+AX71)</f>
        <v>3</v>
      </c>
      <c r="U71" s="103">
        <f>IF($P71="","",+AQ71+AY71)</f>
        <v>3</v>
      </c>
      <c r="V71" s="22">
        <f>IF($P71="","",+AR71+AZ71)</f>
        <v>1</v>
      </c>
      <c r="W71" s="52"/>
      <c r="X71" s="392"/>
      <c r="Y71" s="392"/>
      <c r="Z71" s="425"/>
      <c r="AA71" s="392"/>
      <c r="AB71" s="52"/>
      <c r="AC71" s="322" t="s">
        <v>43</v>
      </c>
      <c r="AD71" s="323"/>
      <c r="AE71" s="52"/>
      <c r="AF71" s="52"/>
      <c r="AG71" s="52"/>
      <c r="AH71" s="52"/>
      <c r="AI71" s="52"/>
      <c r="AJ71" s="53">
        <f>IF(G71&lt;H71,2,IF(G71=H71,"n",1))</f>
        <v>1</v>
      </c>
      <c r="AK71" s="53">
        <f t="shared" ref="AK71:AK72" si="123">IF(I71&lt;J71,2,IF(I71=J71,"n",1))</f>
        <v>1</v>
      </c>
      <c r="AL71" s="53">
        <f t="shared" ref="AL71:AL72" si="124">IF(K71&lt;L71,2,IF(K71=L71,"n",1))</f>
        <v>1</v>
      </c>
      <c r="AM71" s="54">
        <f t="shared" ref="AM71:AM72" si="125">IF(M71&lt;N71,2,IF(M71=N71,"n",1))</f>
        <v>1</v>
      </c>
      <c r="AN71" s="55">
        <f t="shared" ref="AN71:AN72" si="126">IF(P71&lt;Q71,2,IF(P71=Q71,"n",1))</f>
        <v>1</v>
      </c>
      <c r="AO71" s="56">
        <f t="shared" ref="AO71:AO72" si="127">IF(AJ71=AN71,1,0)</f>
        <v>1</v>
      </c>
      <c r="AP71" s="56">
        <f t="shared" ref="AP71:AP72" si="128">IF(AK71=AN71,1,0)</f>
        <v>1</v>
      </c>
      <c r="AQ71" s="56">
        <f t="shared" ref="AQ71:AQ72" si="129">IF(AL71=AN71,1,0)</f>
        <v>1</v>
      </c>
      <c r="AR71" s="56">
        <f t="shared" ref="AR71:AR72" si="130">IF(AM71=AN71,1,0)</f>
        <v>1</v>
      </c>
      <c r="AS71" s="56" t="b">
        <f t="shared" si="114"/>
        <v>0</v>
      </c>
      <c r="AT71" s="53" t="b">
        <f t="shared" si="115"/>
        <v>1</v>
      </c>
      <c r="AU71" s="53" t="b">
        <f t="shared" si="116"/>
        <v>1</v>
      </c>
      <c r="AV71" s="57" t="b">
        <f t="shared" si="117"/>
        <v>0</v>
      </c>
      <c r="AW71" s="58">
        <f t="shared" si="118"/>
        <v>0</v>
      </c>
      <c r="AX71" s="58">
        <f t="shared" si="119"/>
        <v>2</v>
      </c>
      <c r="AY71" s="58">
        <f t="shared" si="120"/>
        <v>2</v>
      </c>
      <c r="AZ71" s="58">
        <f t="shared" si="121"/>
        <v>0</v>
      </c>
    </row>
    <row r="72" spans="1:52" ht="15.6" customHeight="1" thickBot="1">
      <c r="A72" s="396"/>
      <c r="B72" s="397"/>
      <c r="C72" s="397"/>
      <c r="D72" s="398"/>
      <c r="E72" s="427"/>
      <c r="F72" s="429"/>
      <c r="G72" s="138"/>
      <c r="H72" s="102"/>
      <c r="I72" s="101"/>
      <c r="J72" s="102"/>
      <c r="K72" s="101"/>
      <c r="L72" s="102"/>
      <c r="M72" s="141"/>
      <c r="N72" s="142"/>
      <c r="O72" s="13"/>
      <c r="P72" s="234"/>
      <c r="Q72" s="235"/>
      <c r="R72" s="14"/>
      <c r="S72" s="78">
        <f>IF(S71=3,IF($P72="","",+AO72+AW72),0)</f>
        <v>0</v>
      </c>
      <c r="T72" s="21" t="str">
        <f>IF(T71=3,IF($P72="","",+AP72+AX72),0)</f>
        <v/>
      </c>
      <c r="U72" s="103" t="str">
        <f>IF(U71=3,IF($P72="","",+AQ72+AY72),0)</f>
        <v/>
      </c>
      <c r="V72" s="22">
        <f>IF(V71=3,IF($P72="","",+AR72+AZ72),0)</f>
        <v>0</v>
      </c>
      <c r="W72" s="52"/>
      <c r="X72" s="392"/>
      <c r="Y72" s="392"/>
      <c r="Z72" s="425"/>
      <c r="AA72" s="392"/>
      <c r="AB72" s="52"/>
      <c r="AC72" s="324"/>
      <c r="AD72" s="325"/>
      <c r="AE72" s="52"/>
      <c r="AF72" s="52"/>
      <c r="AG72" s="52"/>
      <c r="AH72" s="52"/>
      <c r="AI72" s="52"/>
      <c r="AJ72" s="53" t="str">
        <f t="shared" ref="AJ72" si="131">IF(G72&lt;H72,2,IF(G72=H72,"n",1))</f>
        <v>n</v>
      </c>
      <c r="AK72" s="53" t="str">
        <f t="shared" si="123"/>
        <v>n</v>
      </c>
      <c r="AL72" s="53" t="str">
        <f t="shared" si="124"/>
        <v>n</v>
      </c>
      <c r="AM72" s="54" t="str">
        <f t="shared" si="125"/>
        <v>n</v>
      </c>
      <c r="AN72" s="55" t="str">
        <f t="shared" si="126"/>
        <v>n</v>
      </c>
      <c r="AO72" s="56">
        <f t="shared" si="127"/>
        <v>1</v>
      </c>
      <c r="AP72" s="56">
        <f t="shared" si="128"/>
        <v>1</v>
      </c>
      <c r="AQ72" s="56">
        <f t="shared" si="129"/>
        <v>1</v>
      </c>
      <c r="AR72" s="56">
        <f t="shared" si="130"/>
        <v>1</v>
      </c>
      <c r="AS72" s="56" t="b">
        <f t="shared" si="114"/>
        <v>1</v>
      </c>
      <c r="AT72" s="53" t="b">
        <f t="shared" si="115"/>
        <v>1</v>
      </c>
      <c r="AU72" s="53" t="b">
        <f t="shared" si="116"/>
        <v>1</v>
      </c>
      <c r="AV72" s="57" t="b">
        <f t="shared" si="117"/>
        <v>1</v>
      </c>
      <c r="AW72" s="58">
        <f t="shared" si="118"/>
        <v>2</v>
      </c>
      <c r="AX72" s="58">
        <f t="shared" si="119"/>
        <v>2</v>
      </c>
      <c r="AY72" s="58">
        <f t="shared" si="120"/>
        <v>2</v>
      </c>
      <c r="AZ72" s="58">
        <f t="shared" si="121"/>
        <v>2</v>
      </c>
    </row>
    <row r="73" spans="1:52" ht="15.6" customHeight="1" thickBot="1">
      <c r="A73" s="431" t="s">
        <v>104</v>
      </c>
      <c r="B73" s="432"/>
      <c r="C73" s="432"/>
      <c r="D73" s="433"/>
      <c r="E73" s="427" t="s">
        <v>66</v>
      </c>
      <c r="F73" s="429" t="s">
        <v>62</v>
      </c>
      <c r="G73" s="139">
        <v>3</v>
      </c>
      <c r="H73" s="19">
        <v>0</v>
      </c>
      <c r="I73" s="18">
        <v>1</v>
      </c>
      <c r="J73" s="19">
        <v>0</v>
      </c>
      <c r="K73" s="18">
        <v>2</v>
      </c>
      <c r="L73" s="19">
        <v>0</v>
      </c>
      <c r="M73" s="124">
        <v>2</v>
      </c>
      <c r="N73" s="125">
        <v>0</v>
      </c>
      <c r="O73" s="13"/>
      <c r="P73" s="35">
        <v>4</v>
      </c>
      <c r="Q73" s="36">
        <v>0</v>
      </c>
      <c r="R73" s="14"/>
      <c r="S73" s="78">
        <f>IF($P73="","",+AO73+AW73)</f>
        <v>1</v>
      </c>
      <c r="T73" s="21">
        <f>IF($P73="","",+AP73+AX73)</f>
        <v>1</v>
      </c>
      <c r="U73" s="103">
        <f>IF($P73="","",+AQ73+AY73)</f>
        <v>1</v>
      </c>
      <c r="V73" s="22">
        <f>IF($P73="","",+AR73+AZ73)</f>
        <v>1</v>
      </c>
      <c r="W73" s="52"/>
      <c r="X73" s="392"/>
      <c r="Y73" s="392"/>
      <c r="Z73" s="425"/>
      <c r="AA73" s="392"/>
      <c r="AB73" s="52"/>
      <c r="AC73" s="322" t="s">
        <v>43</v>
      </c>
      <c r="AD73" s="323"/>
      <c r="AE73" s="52"/>
      <c r="AF73" s="52"/>
      <c r="AG73" s="52"/>
      <c r="AH73" s="52"/>
      <c r="AI73" s="52"/>
      <c r="AJ73" s="53">
        <f>IF(G73&lt;H73,2,IF(G73=H73,"n",1))</f>
        <v>1</v>
      </c>
      <c r="AK73" s="53">
        <f t="shared" ref="AK73:AK74" si="132">IF(I73&lt;J73,2,IF(I73=J73,"n",1))</f>
        <v>1</v>
      </c>
      <c r="AL73" s="53">
        <f t="shared" ref="AL73:AL74" si="133">IF(K73&lt;L73,2,IF(K73=L73,"n",1))</f>
        <v>1</v>
      </c>
      <c r="AM73" s="54">
        <f t="shared" ref="AM73:AM74" si="134">IF(M73&lt;N73,2,IF(M73=N73,"n",1))</f>
        <v>1</v>
      </c>
      <c r="AN73" s="55">
        <f t="shared" ref="AN73:AN74" si="135">IF(P73&lt;Q73,2,IF(P73=Q73,"n",1))</f>
        <v>1</v>
      </c>
      <c r="AO73" s="56">
        <f t="shared" ref="AO73:AO74" si="136">IF(AJ73=AN73,1,0)</f>
        <v>1</v>
      </c>
      <c r="AP73" s="56">
        <f t="shared" ref="AP73:AP74" si="137">IF(AK73=AN73,1,0)</f>
        <v>1</v>
      </c>
      <c r="AQ73" s="56">
        <f t="shared" ref="AQ73:AQ74" si="138">IF(AL73=AN73,1,0)</f>
        <v>1</v>
      </c>
      <c r="AR73" s="56">
        <f t="shared" ref="AR73:AR74" si="139">IF(AM73=AN73,1,0)</f>
        <v>1</v>
      </c>
      <c r="AS73" s="56" t="b">
        <f t="shared" si="114"/>
        <v>0</v>
      </c>
      <c r="AT73" s="53" t="b">
        <f t="shared" si="115"/>
        <v>0</v>
      </c>
      <c r="AU73" s="53" t="b">
        <f t="shared" si="116"/>
        <v>0</v>
      </c>
      <c r="AV73" s="57" t="b">
        <f t="shared" si="117"/>
        <v>0</v>
      </c>
      <c r="AW73" s="58">
        <f t="shared" si="118"/>
        <v>0</v>
      </c>
      <c r="AX73" s="58">
        <f t="shared" si="119"/>
        <v>0</v>
      </c>
      <c r="AY73" s="58">
        <f t="shared" si="120"/>
        <v>0</v>
      </c>
      <c r="AZ73" s="58">
        <f t="shared" si="121"/>
        <v>0</v>
      </c>
    </row>
    <row r="74" spans="1:52" ht="15.6" customHeight="1" thickBot="1">
      <c r="A74" s="416"/>
      <c r="B74" s="417"/>
      <c r="C74" s="417"/>
      <c r="D74" s="418"/>
      <c r="E74" s="428"/>
      <c r="F74" s="430"/>
      <c r="G74" s="140"/>
      <c r="H74" s="105"/>
      <c r="I74" s="104"/>
      <c r="J74" s="105"/>
      <c r="K74" s="104"/>
      <c r="L74" s="105"/>
      <c r="M74" s="143"/>
      <c r="N74" s="144"/>
      <c r="O74" s="13"/>
      <c r="P74" s="236"/>
      <c r="Q74" s="237"/>
      <c r="R74" s="14"/>
      <c r="S74" s="78">
        <f>IF(S73=3,IF($P74="","",+AO74+AW74),0)</f>
        <v>0</v>
      </c>
      <c r="T74" s="106">
        <f>IF(T73=3,IF($P74="","",+AP74+AX74),0)</f>
        <v>0</v>
      </c>
      <c r="U74" s="103">
        <f>IF(U73=3,IF($P74="","",+AQ74+AY74),0)</f>
        <v>0</v>
      </c>
      <c r="V74" s="107">
        <f>IF(V73=3,IF($P74="","",+AR74+AZ74),0)</f>
        <v>0</v>
      </c>
      <c r="W74" s="52"/>
      <c r="X74" s="392"/>
      <c r="Y74" s="392"/>
      <c r="Z74" s="425"/>
      <c r="AA74" s="392"/>
      <c r="AB74" s="52"/>
      <c r="AC74" s="324"/>
      <c r="AD74" s="325"/>
      <c r="AE74" s="52"/>
      <c r="AF74" s="52"/>
      <c r="AG74" s="52"/>
      <c r="AH74" s="52"/>
      <c r="AI74" s="52"/>
      <c r="AJ74" s="53" t="str">
        <f t="shared" ref="AJ74" si="140">IF(G74&lt;H74,2,IF(G74=H74,"n",1))</f>
        <v>n</v>
      </c>
      <c r="AK74" s="53" t="str">
        <f t="shared" si="132"/>
        <v>n</v>
      </c>
      <c r="AL74" s="53" t="str">
        <f t="shared" si="133"/>
        <v>n</v>
      </c>
      <c r="AM74" s="54" t="str">
        <f t="shared" si="134"/>
        <v>n</v>
      </c>
      <c r="AN74" s="55" t="str">
        <f t="shared" si="135"/>
        <v>n</v>
      </c>
      <c r="AO74" s="56">
        <f t="shared" si="136"/>
        <v>1</v>
      </c>
      <c r="AP74" s="56">
        <f t="shared" si="137"/>
        <v>1</v>
      </c>
      <c r="AQ74" s="56">
        <f t="shared" si="138"/>
        <v>1</v>
      </c>
      <c r="AR74" s="56">
        <f t="shared" si="139"/>
        <v>1</v>
      </c>
      <c r="AS74" s="56" t="b">
        <f t="shared" si="114"/>
        <v>1</v>
      </c>
      <c r="AT74" s="53" t="b">
        <f t="shared" si="115"/>
        <v>1</v>
      </c>
      <c r="AU74" s="53" t="b">
        <f t="shared" si="116"/>
        <v>1</v>
      </c>
      <c r="AV74" s="57" t="b">
        <f t="shared" si="117"/>
        <v>1</v>
      </c>
      <c r="AW74" s="58">
        <f t="shared" si="118"/>
        <v>2</v>
      </c>
      <c r="AX74" s="58">
        <f t="shared" si="119"/>
        <v>2</v>
      </c>
      <c r="AY74" s="58">
        <f t="shared" si="120"/>
        <v>2</v>
      </c>
      <c r="AZ74" s="58">
        <f t="shared" si="121"/>
        <v>2</v>
      </c>
    </row>
    <row r="75" spans="1:52" ht="24.9" customHeight="1" thickTop="1" thickBot="1">
      <c r="A75" s="81"/>
      <c r="B75" s="14"/>
      <c r="C75" s="14"/>
      <c r="D75" s="82"/>
      <c r="E75" s="14"/>
      <c r="F75" s="14"/>
      <c r="G75" s="14"/>
      <c r="H75" s="14"/>
      <c r="I75" s="83"/>
      <c r="J75" s="83"/>
      <c r="K75" s="83"/>
      <c r="L75" s="83"/>
      <c r="M75" s="84"/>
      <c r="N75" s="84"/>
      <c r="O75" s="33"/>
      <c r="P75" s="34"/>
      <c r="Q75" s="34"/>
      <c r="R75" s="34"/>
      <c r="S75" s="66">
        <f>SUM(S67:S74)</f>
        <v>2</v>
      </c>
      <c r="T75" s="66">
        <f t="shared" ref="T75:V75" si="141">SUM(T67:T74)</f>
        <v>4</v>
      </c>
      <c r="U75" s="66">
        <f t="shared" si="141"/>
        <v>4</v>
      </c>
      <c r="V75" s="85">
        <f t="shared" si="141"/>
        <v>3</v>
      </c>
      <c r="X75" s="165">
        <f>IF(X67=AC67,1,0)+IF(X69=AC69,1,0)+IF(X71=AC71,1,0)+IF(X73=AC73,1,0)</f>
        <v>0</v>
      </c>
      <c r="Y75" s="165">
        <f>IF(Y67=AC67,1,0)+IF(Y69=AC69,1,0)+IF(Y71=AC71,1,0)+IF(Y73=AC73,1,0)</f>
        <v>0</v>
      </c>
      <c r="Z75" s="165">
        <f>IF(Z67=AC67,1,0)+IF(Z69=AC69,1,0)+IF(Z71=AC71,1,0)+IF(Z73=AC73,1,0)</f>
        <v>0</v>
      </c>
      <c r="AA75" s="165">
        <f>IF(AA67=AC67,1,0)+IF(AA69=AC69,1,0)+IF(AA71=AC71,1,0)+IF(AA73=AC73,1,0)</f>
        <v>0</v>
      </c>
    </row>
    <row r="76" spans="1:52" s="71" customFormat="1" ht="24.9" customHeight="1" thickTop="1">
      <c r="A76" s="87"/>
      <c r="B76" s="13"/>
      <c r="C76" s="13"/>
      <c r="D76" s="88"/>
      <c r="E76" s="13"/>
      <c r="F76" s="13"/>
      <c r="G76" s="13"/>
      <c r="H76" s="13"/>
      <c r="I76" s="89"/>
      <c r="J76" s="89"/>
      <c r="K76" s="89"/>
      <c r="L76" s="89"/>
      <c r="M76" s="90"/>
      <c r="N76" s="90"/>
      <c r="O76" s="33"/>
      <c r="P76" s="33"/>
      <c r="Q76" s="33"/>
      <c r="R76" s="33"/>
      <c r="S76" s="91"/>
      <c r="T76" s="91"/>
      <c r="U76" s="91"/>
      <c r="V76" s="91"/>
      <c r="X76" s="92"/>
      <c r="Y76" s="92"/>
      <c r="Z76" s="92"/>
      <c r="AA76" s="92"/>
    </row>
    <row r="77" spans="1:52" s="71" customFormat="1" ht="24.9" customHeight="1">
      <c r="A77" s="87"/>
      <c r="B77" s="13"/>
      <c r="C77" s="13"/>
      <c r="D77" s="88"/>
      <c r="E77" s="13"/>
      <c r="F77" s="13"/>
      <c r="G77" s="13"/>
      <c r="H77" s="13"/>
      <c r="I77" s="89"/>
      <c r="J77" s="89"/>
      <c r="K77" s="89"/>
      <c r="L77" s="89"/>
      <c r="M77" s="90"/>
      <c r="N77" s="90"/>
      <c r="O77" s="33"/>
      <c r="P77" s="33"/>
      <c r="Q77" s="33"/>
      <c r="R77" s="33"/>
      <c r="S77" s="91"/>
      <c r="T77" s="91"/>
      <c r="U77" s="91"/>
      <c r="V77" s="91"/>
      <c r="X77" s="92"/>
      <c r="Y77" s="92"/>
      <c r="Z77" s="92"/>
      <c r="AA77" s="92"/>
    </row>
    <row r="78" spans="1:52" ht="14.4" thickBot="1">
      <c r="A78" s="93"/>
      <c r="B78" s="52"/>
      <c r="C78" s="52"/>
      <c r="D78" s="94"/>
      <c r="E78" s="52"/>
      <c r="F78" s="52"/>
      <c r="G78" s="52"/>
      <c r="H78" s="52"/>
      <c r="I78" s="95"/>
      <c r="J78" s="95"/>
      <c r="K78" s="95"/>
      <c r="L78" s="95"/>
      <c r="M78" s="95"/>
      <c r="N78" s="95"/>
    </row>
    <row r="79" spans="1:52" ht="21" thickBot="1">
      <c r="A79" s="353" t="s">
        <v>81</v>
      </c>
      <c r="B79" s="354"/>
      <c r="C79" s="354"/>
      <c r="D79" s="354"/>
      <c r="E79" s="354"/>
      <c r="F79" s="355"/>
      <c r="G79" s="356" t="s">
        <v>7</v>
      </c>
      <c r="H79" s="357"/>
      <c r="I79" s="357"/>
      <c r="J79" s="357"/>
      <c r="K79" s="357"/>
      <c r="L79" s="357"/>
      <c r="M79" s="357"/>
      <c r="N79" s="358"/>
      <c r="O79" s="37"/>
      <c r="P79" s="371" t="s">
        <v>8</v>
      </c>
      <c r="Q79" s="372"/>
      <c r="R79" s="38"/>
      <c r="S79" s="338" t="s">
        <v>11</v>
      </c>
      <c r="T79" s="338"/>
      <c r="U79" s="338"/>
      <c r="V79" s="338"/>
      <c r="W79" s="37"/>
      <c r="X79" s="379" t="s">
        <v>41</v>
      </c>
      <c r="Y79" s="380"/>
      <c r="Z79" s="380"/>
      <c r="AA79" s="381"/>
      <c r="AB79" s="37"/>
      <c r="AC79" s="326" t="s">
        <v>42</v>
      </c>
      <c r="AD79" s="326"/>
      <c r="AE79" s="37"/>
      <c r="AF79" s="37"/>
      <c r="AG79" s="37"/>
      <c r="AH79" s="37"/>
      <c r="AI79" s="37"/>
      <c r="AJ79" s="328" t="s">
        <v>3</v>
      </c>
      <c r="AK79" s="328"/>
      <c r="AL79" s="328"/>
      <c r="AM79" s="328"/>
      <c r="AN79" s="39" t="s">
        <v>2</v>
      </c>
      <c r="AO79" s="328" t="s">
        <v>13</v>
      </c>
      <c r="AP79" s="328"/>
      <c r="AQ79" s="328"/>
      <c r="AR79" s="328"/>
      <c r="AS79" s="328" t="s">
        <v>12</v>
      </c>
      <c r="AT79" s="328"/>
      <c r="AU79" s="328"/>
      <c r="AV79" s="328"/>
      <c r="AW79" s="328" t="s">
        <v>14</v>
      </c>
      <c r="AX79" s="328"/>
      <c r="AY79" s="328"/>
      <c r="AZ79" s="328"/>
    </row>
    <row r="80" spans="1:52" s="49" customFormat="1" ht="24.9" customHeight="1" thickBot="1">
      <c r="A80" s="419" t="s">
        <v>9</v>
      </c>
      <c r="B80" s="420"/>
      <c r="C80" s="420"/>
      <c r="D80" s="421"/>
      <c r="E80" s="387" t="s">
        <v>6</v>
      </c>
      <c r="F80" s="387"/>
      <c r="G80" s="388" t="s">
        <v>25</v>
      </c>
      <c r="H80" s="388"/>
      <c r="I80" s="389" t="s">
        <v>26</v>
      </c>
      <c r="J80" s="389"/>
      <c r="K80" s="390" t="s">
        <v>27</v>
      </c>
      <c r="L80" s="390"/>
      <c r="M80" s="391" t="s">
        <v>28</v>
      </c>
      <c r="N80" s="391"/>
      <c r="O80" s="43"/>
      <c r="P80" s="373"/>
      <c r="Q80" s="374"/>
      <c r="R80" s="46"/>
      <c r="S80" s="6" t="s">
        <v>25</v>
      </c>
      <c r="T80" s="2" t="s">
        <v>26</v>
      </c>
      <c r="U80" s="3" t="s">
        <v>27</v>
      </c>
      <c r="V80" s="5" t="s">
        <v>28</v>
      </c>
      <c r="W80" s="46"/>
      <c r="X80" s="9" t="s">
        <v>25</v>
      </c>
      <c r="Y80" s="7" t="s">
        <v>26</v>
      </c>
      <c r="Z80" s="8" t="s">
        <v>27</v>
      </c>
      <c r="AA80" s="10" t="s">
        <v>28</v>
      </c>
      <c r="AB80" s="46"/>
      <c r="AC80" s="326"/>
      <c r="AD80" s="326"/>
      <c r="AE80" s="46"/>
      <c r="AF80" s="46"/>
      <c r="AG80" s="46"/>
      <c r="AH80" s="46"/>
      <c r="AI80" s="46"/>
      <c r="AJ80" s="47" t="s">
        <v>0</v>
      </c>
      <c r="AK80" s="47" t="s">
        <v>1</v>
      </c>
      <c r="AL80" s="47" t="s">
        <v>4</v>
      </c>
      <c r="AM80" s="47" t="s">
        <v>5</v>
      </c>
      <c r="AN80" s="48"/>
      <c r="AO80" s="47" t="s">
        <v>0</v>
      </c>
      <c r="AP80" s="47" t="s">
        <v>1</v>
      </c>
      <c r="AQ80" s="47" t="s">
        <v>4</v>
      </c>
      <c r="AR80" s="47" t="s">
        <v>5</v>
      </c>
      <c r="AS80" s="47" t="s">
        <v>0</v>
      </c>
      <c r="AT80" s="47" t="s">
        <v>1</v>
      </c>
      <c r="AU80" s="47" t="s">
        <v>4</v>
      </c>
      <c r="AV80" s="47" t="s">
        <v>5</v>
      </c>
      <c r="AW80" s="47" t="s">
        <v>0</v>
      </c>
      <c r="AX80" s="47" t="s">
        <v>1</v>
      </c>
      <c r="AY80" s="47" t="s">
        <v>4</v>
      </c>
      <c r="AZ80" s="47" t="s">
        <v>5</v>
      </c>
    </row>
    <row r="81" spans="1:52" ht="16.5" customHeight="1" thickTop="1" thickBot="1">
      <c r="A81" s="393" t="s">
        <v>105</v>
      </c>
      <c r="B81" s="394"/>
      <c r="C81" s="394"/>
      <c r="D81" s="395"/>
      <c r="E81" s="409" t="s">
        <v>73</v>
      </c>
      <c r="F81" s="411" t="s">
        <v>60</v>
      </c>
      <c r="G81" s="137">
        <v>1</v>
      </c>
      <c r="H81" s="97">
        <v>2</v>
      </c>
      <c r="I81" s="96">
        <v>1</v>
      </c>
      <c r="J81" s="97">
        <v>2</v>
      </c>
      <c r="K81" s="96">
        <v>0</v>
      </c>
      <c r="L81" s="97">
        <v>2</v>
      </c>
      <c r="M81" s="98">
        <v>0</v>
      </c>
      <c r="N81" s="99">
        <v>2</v>
      </c>
      <c r="O81" s="13"/>
      <c r="P81" s="133">
        <v>1</v>
      </c>
      <c r="Q81" s="134">
        <v>1</v>
      </c>
      <c r="R81" s="14"/>
      <c r="S81" s="75">
        <f>IF($P81="","",+AO81+AW81)</f>
        <v>0</v>
      </c>
      <c r="T81" s="16">
        <f>IF($P81="","",+AP81+AX81)</f>
        <v>0</v>
      </c>
      <c r="U81" s="108">
        <f>IF($P81="","",+AQ81+AY81)</f>
        <v>0</v>
      </c>
      <c r="V81" s="17">
        <f>IF($P81="","",+AR81+AZ81)</f>
        <v>0</v>
      </c>
      <c r="W81" s="52"/>
      <c r="X81" s="392"/>
      <c r="Y81" s="392"/>
      <c r="Z81" s="392"/>
      <c r="AA81" s="392"/>
      <c r="AB81" s="52"/>
      <c r="AC81" s="322" t="s">
        <v>108</v>
      </c>
      <c r="AD81" s="323"/>
      <c r="AE81" s="52"/>
      <c r="AF81" s="52"/>
      <c r="AG81" s="52"/>
      <c r="AH81" s="52"/>
      <c r="AI81" s="52"/>
      <c r="AJ81" s="53">
        <f>IF(G81&lt;H81,2,IF(G81=H81,"n",1))</f>
        <v>2</v>
      </c>
      <c r="AK81" s="53">
        <f>IF(I81&lt;J81,2,IF(I81=J81,"n",1))</f>
        <v>2</v>
      </c>
      <c r="AL81" s="53">
        <f>IF(K81&lt;L81,2,IF(K81=L81,"n",1))</f>
        <v>2</v>
      </c>
      <c r="AM81" s="54">
        <f>IF(M81&lt;N81,2,IF(M81=N81,"n",1))</f>
        <v>2</v>
      </c>
      <c r="AN81" s="55" t="str">
        <f>IF(P81&lt;Q81,2,IF(P81=Q81,"n",1))</f>
        <v>n</v>
      </c>
      <c r="AO81" s="56">
        <f>IF(AJ81=AN81,1,0)</f>
        <v>0</v>
      </c>
      <c r="AP81" s="56">
        <f>IF(AK81=AN81,1,0)</f>
        <v>0</v>
      </c>
      <c r="AQ81" s="56">
        <f>IF(AL81=AN81,1,0)</f>
        <v>0</v>
      </c>
      <c r="AR81" s="56">
        <f>IF(AM81=AN81,1,0)</f>
        <v>0</v>
      </c>
      <c r="AS81" s="56" t="b">
        <f>AND(G81=P81,H81=Q81)</f>
        <v>0</v>
      </c>
      <c r="AT81" s="53" t="b">
        <f>AND(I81=P81,J81=Q81)</f>
        <v>0</v>
      </c>
      <c r="AU81" s="53" t="b">
        <f>AND(K81=P81,L81=Q81)</f>
        <v>0</v>
      </c>
      <c r="AV81" s="57" t="b">
        <f>AND(M81=P81,N81=Q81)</f>
        <v>0</v>
      </c>
      <c r="AW81" s="58">
        <f>IF(AS81=TRUE,2,0)</f>
        <v>0</v>
      </c>
      <c r="AX81" s="58">
        <f t="shared" ref="AX81:AZ81" si="142">IF(AT81=TRUE,2,0)</f>
        <v>0</v>
      </c>
      <c r="AY81" s="58">
        <f t="shared" si="142"/>
        <v>0</v>
      </c>
      <c r="AZ81" s="58">
        <f t="shared" si="142"/>
        <v>0</v>
      </c>
    </row>
    <row r="82" spans="1:52" ht="15.6" customHeight="1" thickBot="1">
      <c r="A82" s="396"/>
      <c r="B82" s="397"/>
      <c r="C82" s="397"/>
      <c r="D82" s="398"/>
      <c r="E82" s="442"/>
      <c r="F82" s="424"/>
      <c r="G82" s="138"/>
      <c r="H82" s="109"/>
      <c r="I82" s="101"/>
      <c r="J82" s="109"/>
      <c r="K82" s="101"/>
      <c r="L82" s="109"/>
      <c r="M82" s="160"/>
      <c r="N82" s="161"/>
      <c r="O82" s="13"/>
      <c r="P82" s="234">
        <v>1</v>
      </c>
      <c r="Q82" s="235">
        <v>1</v>
      </c>
      <c r="R82" s="14"/>
      <c r="S82" s="80">
        <f>IF(S81=3,IF($P82="","",+AO82+AW82),0)</f>
        <v>0</v>
      </c>
      <c r="T82" s="23">
        <f>IF(T81=3,IF($P82="","",+AP82+AX82),0)</f>
        <v>0</v>
      </c>
      <c r="U82" s="110">
        <f>IF(U81=3,IF($P82="","",+AQ82+AY82),0)</f>
        <v>0</v>
      </c>
      <c r="V82" s="24">
        <f>IF(V81=3,IF($P82="","",+AR82+AZ82),0)</f>
        <v>0</v>
      </c>
      <c r="W82" s="52"/>
      <c r="X82" s="392"/>
      <c r="Y82" s="392"/>
      <c r="Z82" s="392"/>
      <c r="AA82" s="392"/>
      <c r="AB82" s="52"/>
      <c r="AC82" s="324"/>
      <c r="AD82" s="325"/>
      <c r="AE82" s="52"/>
      <c r="AF82" s="52"/>
      <c r="AG82" s="52"/>
      <c r="AH82" s="52"/>
      <c r="AI82" s="52"/>
      <c r="AJ82" s="53" t="str">
        <f>IF(G82&lt;H82,2,IF(G82=H82,"n",1))</f>
        <v>n</v>
      </c>
      <c r="AK82" s="53" t="str">
        <f t="shared" ref="AK82" si="143">IF(I82&lt;J82,2,IF(I82=J82,"n",1))</f>
        <v>n</v>
      </c>
      <c r="AL82" s="53" t="str">
        <f t="shared" ref="AL82" si="144">IF(K82&lt;L82,2,IF(K82=L82,"n",1))</f>
        <v>n</v>
      </c>
      <c r="AM82" s="54" t="str">
        <f t="shared" ref="AM82" si="145">IF(M82&lt;N82,2,IF(M82=N82,"n",1))</f>
        <v>n</v>
      </c>
      <c r="AN82" s="55" t="str">
        <f t="shared" ref="AN82" si="146">IF(P82&lt;Q82,2,IF(P82=Q82,"n",1))</f>
        <v>n</v>
      </c>
      <c r="AO82" s="56">
        <f t="shared" ref="AO82" si="147">IF(AJ82=AN82,1,0)</f>
        <v>1</v>
      </c>
      <c r="AP82" s="56">
        <f t="shared" ref="AP82" si="148">IF(AK82=AN82,1,0)</f>
        <v>1</v>
      </c>
      <c r="AQ82" s="56">
        <f t="shared" ref="AQ82" si="149">IF(AL82=AN82,1,0)</f>
        <v>1</v>
      </c>
      <c r="AR82" s="56">
        <f t="shared" ref="AR82" si="150">IF(AM82=AN82,1,0)</f>
        <v>1</v>
      </c>
      <c r="AS82" s="56" t="b">
        <f t="shared" ref="AS82" si="151">AND(G82=P82,H82=Q82)</f>
        <v>0</v>
      </c>
      <c r="AT82" s="53" t="b">
        <f t="shared" ref="AT82" si="152">AND(I82=P82,J82=Q82)</f>
        <v>0</v>
      </c>
      <c r="AU82" s="53" t="b">
        <f t="shared" ref="AU82" si="153">AND(K82=P82,L82=Q82)</f>
        <v>0</v>
      </c>
      <c r="AV82" s="57" t="b">
        <f t="shared" ref="AV82" si="154">AND(M82=P82,N82=Q82)</f>
        <v>0</v>
      </c>
      <c r="AW82" s="58">
        <f t="shared" ref="AW82:AW84" si="155">IF(AS82=TRUE,2,0)</f>
        <v>0</v>
      </c>
      <c r="AX82" s="58">
        <f t="shared" ref="AX82:AX84" si="156">IF(AT82=TRUE,2,0)</f>
        <v>0</v>
      </c>
      <c r="AY82" s="58">
        <f t="shared" ref="AY82:AY84" si="157">IF(AU82=TRUE,2,0)</f>
        <v>0</v>
      </c>
      <c r="AZ82" s="58">
        <f t="shared" ref="AZ82:AZ84" si="158">IF(AV82=TRUE,2,0)</f>
        <v>0</v>
      </c>
    </row>
    <row r="83" spans="1:52" ht="16.5" customHeight="1" thickBot="1">
      <c r="A83" s="431" t="s">
        <v>106</v>
      </c>
      <c r="B83" s="432"/>
      <c r="C83" s="432"/>
      <c r="D83" s="433"/>
      <c r="E83" s="443" t="s">
        <v>66</v>
      </c>
      <c r="F83" s="426" t="s">
        <v>57</v>
      </c>
      <c r="G83" s="145">
        <v>2</v>
      </c>
      <c r="H83" s="19">
        <v>2</v>
      </c>
      <c r="I83" s="11">
        <v>1</v>
      </c>
      <c r="J83" s="19">
        <v>1</v>
      </c>
      <c r="K83" s="11">
        <v>2</v>
      </c>
      <c r="L83" s="19">
        <v>1</v>
      </c>
      <c r="M83" s="51">
        <v>2</v>
      </c>
      <c r="N83" s="60">
        <v>0</v>
      </c>
      <c r="O83" s="13"/>
      <c r="P83" s="238">
        <v>1</v>
      </c>
      <c r="Q83" s="239">
        <v>1</v>
      </c>
      <c r="R83" s="14"/>
      <c r="S83" s="111">
        <f>IF($P83="","",+AO83+AW83)</f>
        <v>1</v>
      </c>
      <c r="T83" s="112">
        <f>IF($P83="","",+AP83+AX83)</f>
        <v>3</v>
      </c>
      <c r="U83" s="113">
        <f>IF($P83="","",+AQ83+AY83)</f>
        <v>0</v>
      </c>
      <c r="V83" s="114">
        <f>IF($P83="","",+AR83+AZ83)</f>
        <v>0</v>
      </c>
      <c r="W83" s="52"/>
      <c r="X83" s="405" t="s">
        <v>57</v>
      </c>
      <c r="Y83" s="405" t="s">
        <v>57</v>
      </c>
      <c r="Z83" s="392"/>
      <c r="AA83" s="392"/>
      <c r="AB83" s="52"/>
      <c r="AC83" s="322" t="s">
        <v>43</v>
      </c>
      <c r="AD83" s="323"/>
      <c r="AE83" s="52"/>
      <c r="AF83" s="52"/>
      <c r="AG83" s="52"/>
      <c r="AH83" s="52"/>
      <c r="AI83" s="52"/>
      <c r="AJ83" s="53" t="str">
        <f>IF(G83&lt;H83,2,IF(G83=H83,"n",1))</f>
        <v>n</v>
      </c>
      <c r="AK83" s="53" t="str">
        <f>IF(I83&lt;J83,2,IF(I83=J83,"n",1))</f>
        <v>n</v>
      </c>
      <c r="AL83" s="53">
        <f>IF(K83&lt;L83,2,IF(K83=L83,"n",1))</f>
        <v>1</v>
      </c>
      <c r="AM83" s="54">
        <f>IF(M83&lt;N83,2,IF(M83=N83,"n",1))</f>
        <v>1</v>
      </c>
      <c r="AN83" s="55" t="str">
        <f>IF(P83&lt;Q83,2,IF(P83=Q83,"n",1))</f>
        <v>n</v>
      </c>
      <c r="AO83" s="56">
        <f>IF(AJ83=AN83,1,0)</f>
        <v>1</v>
      </c>
      <c r="AP83" s="56">
        <f>IF(AK83=AN83,1,0)</f>
        <v>1</v>
      </c>
      <c r="AQ83" s="56">
        <f>IF(AL83=AN83,1,0)</f>
        <v>0</v>
      </c>
      <c r="AR83" s="56">
        <f>IF(AM83=AN83,1,0)</f>
        <v>0</v>
      </c>
      <c r="AS83" s="56" t="b">
        <f>AND(G83=P83,H83=Q83)</f>
        <v>0</v>
      </c>
      <c r="AT83" s="53" t="b">
        <f>AND(I83=P83,J83=Q83)</f>
        <v>1</v>
      </c>
      <c r="AU83" s="53" t="b">
        <f>AND(K83=P83,L83=Q83)</f>
        <v>0</v>
      </c>
      <c r="AV83" s="57" t="b">
        <f>AND(M83=P83,N83=Q83)</f>
        <v>0</v>
      </c>
      <c r="AW83" s="58">
        <f t="shared" si="155"/>
        <v>0</v>
      </c>
      <c r="AX83" s="58">
        <f t="shared" si="156"/>
        <v>2</v>
      </c>
      <c r="AY83" s="58">
        <f t="shared" si="157"/>
        <v>0</v>
      </c>
      <c r="AZ83" s="58">
        <f t="shared" si="158"/>
        <v>0</v>
      </c>
    </row>
    <row r="84" spans="1:52" ht="15.6" customHeight="1" thickBot="1">
      <c r="A84" s="416"/>
      <c r="B84" s="417"/>
      <c r="C84" s="417"/>
      <c r="D84" s="418"/>
      <c r="E84" s="410"/>
      <c r="F84" s="412"/>
      <c r="G84" s="140">
        <v>2</v>
      </c>
      <c r="H84" s="105">
        <v>2</v>
      </c>
      <c r="I84" s="104">
        <v>1</v>
      </c>
      <c r="J84" s="105">
        <v>1</v>
      </c>
      <c r="K84" s="162"/>
      <c r="L84" s="163"/>
      <c r="M84" s="158"/>
      <c r="N84" s="159"/>
      <c r="O84" s="13"/>
      <c r="P84" s="236">
        <v>2</v>
      </c>
      <c r="Q84" s="237">
        <v>1</v>
      </c>
      <c r="R84" s="14"/>
      <c r="S84" s="78">
        <f>IF(S83=3,IF($P84="","",+AO84+AW84),0)</f>
        <v>0</v>
      </c>
      <c r="T84" s="106">
        <f>IF(T83=3,IF($P84="","",+AP84+AX84),0)</f>
        <v>0</v>
      </c>
      <c r="U84" s="103">
        <f>IF(U83=3,IF($P84="","",+AQ84+AY84),0)</f>
        <v>0</v>
      </c>
      <c r="V84" s="107">
        <f>IF(V83=3,IF($P84="","",+AR84+AZ84),0)</f>
        <v>0</v>
      </c>
      <c r="W84" s="52"/>
      <c r="X84" s="405"/>
      <c r="Y84" s="405"/>
      <c r="Z84" s="392"/>
      <c r="AA84" s="392"/>
      <c r="AB84" s="52"/>
      <c r="AC84" s="324"/>
      <c r="AD84" s="325"/>
      <c r="AE84" s="52"/>
      <c r="AF84" s="52"/>
      <c r="AG84" s="52"/>
      <c r="AH84" s="52"/>
      <c r="AI84" s="52"/>
      <c r="AJ84" s="53" t="str">
        <f>IF(G84&lt;H84,2,IF(G84=H84,"n",1))</f>
        <v>n</v>
      </c>
      <c r="AK84" s="53" t="str">
        <f>IF(I84&lt;J84,2,IF(I84=J84,"n",1))</f>
        <v>n</v>
      </c>
      <c r="AL84" s="53" t="str">
        <f>IF(K84&lt;L84,2,IF(K84=L84,"n",1))</f>
        <v>n</v>
      </c>
      <c r="AM84" s="54" t="str">
        <f>IF(M84&lt;N84,2,IF(M84=N84,"n",1))</f>
        <v>n</v>
      </c>
      <c r="AN84" s="55">
        <f>IF(P84&lt;Q84,2,IF(P84=Q84,"n",1))</f>
        <v>1</v>
      </c>
      <c r="AO84" s="56">
        <f t="shared" ref="AO84" si="159">IF(AJ84=AN84,1,0)</f>
        <v>0</v>
      </c>
      <c r="AP84" s="56">
        <f t="shared" ref="AP84" si="160">IF(AK84=AN84,1,0)</f>
        <v>0</v>
      </c>
      <c r="AQ84" s="56">
        <f t="shared" ref="AQ84" si="161">IF(AL84=AN84,1,0)</f>
        <v>0</v>
      </c>
      <c r="AR84" s="56">
        <f t="shared" ref="AR84" si="162">IF(AM84=AN84,1,0)</f>
        <v>0</v>
      </c>
      <c r="AS84" s="56" t="b">
        <f>AND(G84=P84,H84=Q84)</f>
        <v>0</v>
      </c>
      <c r="AT84" s="53" t="b">
        <f>AND(I84=P84,J84=Q84)</f>
        <v>0</v>
      </c>
      <c r="AU84" s="53" t="b">
        <f>AND(K84=P84,L84=Q84)</f>
        <v>0</v>
      </c>
      <c r="AV84" s="57" t="b">
        <f>AND(M84=P84,N84=Q84)</f>
        <v>0</v>
      </c>
      <c r="AW84" s="58">
        <f t="shared" si="155"/>
        <v>0</v>
      </c>
      <c r="AX84" s="58">
        <f t="shared" si="156"/>
        <v>0</v>
      </c>
      <c r="AY84" s="58">
        <f t="shared" si="157"/>
        <v>0</v>
      </c>
      <c r="AZ84" s="58">
        <f t="shared" si="158"/>
        <v>0</v>
      </c>
    </row>
    <row r="85" spans="1:52" ht="24.9" customHeight="1" thickTop="1" thickBot="1">
      <c r="A85" s="34"/>
      <c r="B85" s="34"/>
      <c r="C85" s="34"/>
      <c r="D85" s="63"/>
      <c r="E85" s="34"/>
      <c r="F85" s="34"/>
      <c r="G85" s="34"/>
      <c r="H85" s="34"/>
      <c r="I85" s="64"/>
      <c r="J85" s="64"/>
      <c r="K85" s="64"/>
      <c r="L85" s="64"/>
      <c r="M85" s="65"/>
      <c r="N85" s="65"/>
      <c r="O85" s="33"/>
      <c r="P85" s="34"/>
      <c r="Q85" s="34"/>
      <c r="R85" s="34"/>
      <c r="S85" s="66">
        <f>SUM(S81:S84)</f>
        <v>1</v>
      </c>
      <c r="T85" s="66">
        <f t="shared" ref="T85:V85" si="163">SUM(T81:T84)</f>
        <v>3</v>
      </c>
      <c r="U85" s="66">
        <f t="shared" si="163"/>
        <v>0</v>
      </c>
      <c r="V85" s="85">
        <f t="shared" si="163"/>
        <v>0</v>
      </c>
      <c r="X85" s="165">
        <f>IF(X81=AC81,1,0)+IF(X83=AC83,1,0)</f>
        <v>0</v>
      </c>
      <c r="Y85" s="165">
        <f>IF(Y81=AC81,1,0)+IF(Y83=AC83,1,0)</f>
        <v>0</v>
      </c>
      <c r="Z85" s="165">
        <f>IF(Z81=AC81,1,0)+IF(Z83=AC83,1,0)</f>
        <v>0</v>
      </c>
      <c r="AA85" s="165">
        <f>IF(AA81=AC81,1,0)+IF(AA83=AC83,1,0)</f>
        <v>0</v>
      </c>
    </row>
    <row r="86" spans="1:52" ht="15" thickTop="1" thickBot="1"/>
    <row r="87" spans="1:52" ht="21" thickBot="1">
      <c r="A87" s="353" t="s">
        <v>82</v>
      </c>
      <c r="B87" s="354"/>
      <c r="C87" s="354"/>
      <c r="D87" s="354"/>
      <c r="E87" s="354"/>
      <c r="F87" s="415"/>
      <c r="G87" s="375" t="s">
        <v>7</v>
      </c>
      <c r="H87" s="357"/>
      <c r="I87" s="357"/>
      <c r="J87" s="357"/>
      <c r="K87" s="357"/>
      <c r="L87" s="357"/>
      <c r="M87" s="357"/>
      <c r="N87" s="358"/>
      <c r="O87" s="37"/>
      <c r="P87" s="371" t="s">
        <v>8</v>
      </c>
      <c r="Q87" s="372"/>
      <c r="R87" s="38"/>
      <c r="S87" s="338" t="s">
        <v>11</v>
      </c>
      <c r="T87" s="338"/>
      <c r="U87" s="338"/>
      <c r="V87" s="338"/>
      <c r="W87" s="37"/>
      <c r="X87" s="379" t="s">
        <v>41</v>
      </c>
      <c r="Y87" s="380"/>
      <c r="Z87" s="380"/>
      <c r="AA87" s="381"/>
      <c r="AB87" s="37"/>
      <c r="AC87" s="326" t="s">
        <v>42</v>
      </c>
      <c r="AD87" s="326"/>
      <c r="AE87" s="37"/>
      <c r="AF87" s="37"/>
      <c r="AG87" s="37"/>
      <c r="AH87" s="37"/>
      <c r="AI87" s="37"/>
      <c r="AJ87" s="328" t="s">
        <v>3</v>
      </c>
      <c r="AK87" s="328"/>
      <c r="AL87" s="328"/>
      <c r="AM87" s="328"/>
      <c r="AN87" s="39" t="s">
        <v>2</v>
      </c>
      <c r="AO87" s="328" t="s">
        <v>13</v>
      </c>
      <c r="AP87" s="328"/>
      <c r="AQ87" s="328"/>
      <c r="AR87" s="328"/>
      <c r="AS87" s="328" t="s">
        <v>12</v>
      </c>
      <c r="AT87" s="328"/>
      <c r="AU87" s="328"/>
      <c r="AV87" s="328"/>
      <c r="AW87" s="328" t="s">
        <v>14</v>
      </c>
      <c r="AX87" s="328"/>
      <c r="AY87" s="328"/>
      <c r="AZ87" s="328"/>
    </row>
    <row r="88" spans="1:52" s="49" customFormat="1" ht="24.9" customHeight="1" thickBot="1">
      <c r="A88" s="419" t="s">
        <v>9</v>
      </c>
      <c r="B88" s="420"/>
      <c r="C88" s="420"/>
      <c r="D88" s="421"/>
      <c r="E88" s="387" t="s">
        <v>6</v>
      </c>
      <c r="F88" s="387"/>
      <c r="G88" s="388" t="s">
        <v>25</v>
      </c>
      <c r="H88" s="388"/>
      <c r="I88" s="389" t="s">
        <v>26</v>
      </c>
      <c r="J88" s="389"/>
      <c r="K88" s="390" t="s">
        <v>27</v>
      </c>
      <c r="L88" s="390"/>
      <c r="M88" s="391" t="s">
        <v>28</v>
      </c>
      <c r="N88" s="391"/>
      <c r="O88" s="43"/>
      <c r="P88" s="373"/>
      <c r="Q88" s="374"/>
      <c r="R88" s="46"/>
      <c r="S88" s="6" t="s">
        <v>25</v>
      </c>
      <c r="T88" s="2" t="s">
        <v>26</v>
      </c>
      <c r="U88" s="3" t="s">
        <v>27</v>
      </c>
      <c r="V88" s="5" t="s">
        <v>28</v>
      </c>
      <c r="W88" s="46"/>
      <c r="X88" s="9" t="s">
        <v>25</v>
      </c>
      <c r="Y88" s="7" t="s">
        <v>26</v>
      </c>
      <c r="Z88" s="8" t="s">
        <v>27</v>
      </c>
      <c r="AA88" s="10" t="s">
        <v>28</v>
      </c>
      <c r="AB88" s="46"/>
      <c r="AC88" s="326"/>
      <c r="AD88" s="326"/>
      <c r="AE88" s="46"/>
      <c r="AF88" s="46"/>
      <c r="AG88" s="46"/>
      <c r="AH88" s="46"/>
      <c r="AI88" s="46"/>
      <c r="AJ88" s="47" t="s">
        <v>0</v>
      </c>
      <c r="AK88" s="47" t="s">
        <v>1</v>
      </c>
      <c r="AL88" s="47" t="s">
        <v>4</v>
      </c>
      <c r="AM88" s="47" t="s">
        <v>5</v>
      </c>
      <c r="AN88" s="48"/>
      <c r="AO88" s="47" t="s">
        <v>0</v>
      </c>
      <c r="AP88" s="47" t="s">
        <v>1</v>
      </c>
      <c r="AQ88" s="47" t="s">
        <v>4</v>
      </c>
      <c r="AR88" s="47" t="s">
        <v>5</v>
      </c>
      <c r="AS88" s="47" t="s">
        <v>0</v>
      </c>
      <c r="AT88" s="47" t="s">
        <v>1</v>
      </c>
      <c r="AU88" s="47" t="s">
        <v>4</v>
      </c>
      <c r="AV88" s="47" t="s">
        <v>5</v>
      </c>
      <c r="AW88" s="47" t="s">
        <v>0</v>
      </c>
      <c r="AX88" s="47" t="s">
        <v>1</v>
      </c>
      <c r="AY88" s="47" t="s">
        <v>4</v>
      </c>
      <c r="AZ88" s="47" t="s">
        <v>5</v>
      </c>
    </row>
    <row r="89" spans="1:52" ht="16.5" customHeight="1" thickTop="1" thickBot="1">
      <c r="A89" s="393" t="s">
        <v>107</v>
      </c>
      <c r="B89" s="394"/>
      <c r="C89" s="394"/>
      <c r="D89" s="395"/>
      <c r="E89" s="409" t="s">
        <v>60</v>
      </c>
      <c r="F89" s="411" t="s">
        <v>66</v>
      </c>
      <c r="G89" s="242">
        <v>2</v>
      </c>
      <c r="H89" s="243">
        <v>2</v>
      </c>
      <c r="I89" s="244">
        <v>1</v>
      </c>
      <c r="J89" s="243">
        <v>1</v>
      </c>
      <c r="K89" s="244">
        <v>0</v>
      </c>
      <c r="L89" s="243">
        <v>1</v>
      </c>
      <c r="M89" s="244">
        <v>1</v>
      </c>
      <c r="N89" s="245">
        <v>1</v>
      </c>
      <c r="O89" s="13"/>
      <c r="P89" s="133">
        <v>1</v>
      </c>
      <c r="Q89" s="134">
        <v>1</v>
      </c>
      <c r="R89" s="14"/>
      <c r="S89" s="115">
        <f>IF($P89="","",+AO89+AW89)</f>
        <v>1</v>
      </c>
      <c r="T89" s="116">
        <f>IF($P89="","",+AP89+AX89)</f>
        <v>3</v>
      </c>
      <c r="U89" s="116">
        <f>IF($P89="","",+AQ89+AY89)</f>
        <v>0</v>
      </c>
      <c r="V89" s="117">
        <f>IF($P89="","",+AR89+AZ89)</f>
        <v>3</v>
      </c>
      <c r="W89" s="52"/>
      <c r="X89" s="422" t="s">
        <v>60</v>
      </c>
      <c r="Y89" s="422"/>
      <c r="Z89" s="413"/>
      <c r="AA89" s="413" t="s">
        <v>66</v>
      </c>
      <c r="AB89" s="52"/>
      <c r="AC89" s="322" t="s">
        <v>108</v>
      </c>
      <c r="AD89" s="323"/>
      <c r="AE89" s="52"/>
      <c r="AF89" s="52"/>
      <c r="AG89" s="52"/>
      <c r="AH89" s="52"/>
      <c r="AI89" s="52"/>
      <c r="AJ89" s="53" t="str">
        <f>IF(G89&lt;H89,2,IF(G89=H89,"n",1))</f>
        <v>n</v>
      </c>
      <c r="AK89" s="53" t="str">
        <f>IF(I89&lt;J89,2,IF(I89=J89,"n",1))</f>
        <v>n</v>
      </c>
      <c r="AL89" s="53">
        <f>IF(K89&lt;L89,2,IF(K89=L89,"n",1))</f>
        <v>2</v>
      </c>
      <c r="AM89" s="54" t="str">
        <f>IF(M89&lt;N89,2,IF(M89=N89,"n",1))</f>
        <v>n</v>
      </c>
      <c r="AN89" s="55" t="str">
        <f>IF(P89&lt;Q89,2,IF(P89=Q89,"n",1))</f>
        <v>n</v>
      </c>
      <c r="AO89" s="56">
        <f>IF(AJ89=AN89,1,0)</f>
        <v>1</v>
      </c>
      <c r="AP89" s="56">
        <f>IF(AK89=AN89,1,0)</f>
        <v>1</v>
      </c>
      <c r="AQ89" s="56">
        <f>IF(AL89=AN89,1,0)</f>
        <v>0</v>
      </c>
      <c r="AR89" s="56">
        <f>IF(AM89=AN89,1,0)</f>
        <v>1</v>
      </c>
      <c r="AS89" s="56" t="b">
        <f>AND(G89=P89,H89=Q89)</f>
        <v>0</v>
      </c>
      <c r="AT89" s="53" t="b">
        <f>AND(I89=P89,J89=Q89)</f>
        <v>1</v>
      </c>
      <c r="AU89" s="53" t="b">
        <f>AND(K89=P89,L89=Q89)</f>
        <v>0</v>
      </c>
      <c r="AV89" s="57" t="b">
        <f>AND(M89=P89,N89=Q89)</f>
        <v>1</v>
      </c>
      <c r="AW89" s="58">
        <f>IF(AS89=TRUE,2,0)</f>
        <v>0</v>
      </c>
      <c r="AX89" s="58">
        <f t="shared" ref="AX89:AZ89" si="164">IF(AT89=TRUE,2,0)</f>
        <v>2</v>
      </c>
      <c r="AY89" s="58">
        <f t="shared" si="164"/>
        <v>0</v>
      </c>
      <c r="AZ89" s="58">
        <f t="shared" si="164"/>
        <v>2</v>
      </c>
    </row>
    <row r="90" spans="1:52" ht="16.5" customHeight="1" thickBot="1">
      <c r="A90" s="416"/>
      <c r="B90" s="417"/>
      <c r="C90" s="417"/>
      <c r="D90" s="418"/>
      <c r="E90" s="410"/>
      <c r="F90" s="412"/>
      <c r="G90" s="250">
        <v>2</v>
      </c>
      <c r="H90" s="247">
        <v>2</v>
      </c>
      <c r="I90" s="246">
        <v>1</v>
      </c>
      <c r="J90" s="247">
        <v>2</v>
      </c>
      <c r="K90" s="246"/>
      <c r="L90" s="247"/>
      <c r="M90" s="248">
        <v>1</v>
      </c>
      <c r="N90" s="249">
        <v>1</v>
      </c>
      <c r="O90" s="13"/>
      <c r="P90" s="240">
        <v>1</v>
      </c>
      <c r="Q90" s="241">
        <v>1</v>
      </c>
      <c r="R90" s="14"/>
      <c r="S90" s="118">
        <f>IF(S89=3,IF($P90="","",+AO90+AW90),0)</f>
        <v>0</v>
      </c>
      <c r="T90" s="119">
        <f>IF(T89=3,IF($P90="","",+AP90+AX90),0)</f>
        <v>0</v>
      </c>
      <c r="U90" s="119">
        <f>IF(U89=3,IF($P90="","",+AQ90+AY90),0)</f>
        <v>0</v>
      </c>
      <c r="V90" s="120">
        <f>IF(V89=3,IF($P90="","",+AR90+AZ90),0)</f>
        <v>3</v>
      </c>
      <c r="W90" s="52"/>
      <c r="X90" s="423"/>
      <c r="Y90" s="423"/>
      <c r="Z90" s="414"/>
      <c r="AA90" s="414"/>
      <c r="AB90" s="52"/>
      <c r="AC90" s="324"/>
      <c r="AD90" s="325"/>
      <c r="AE90" s="52"/>
      <c r="AF90" s="52"/>
      <c r="AG90" s="52"/>
      <c r="AH90" s="52"/>
      <c r="AI90" s="52"/>
      <c r="AJ90" s="53" t="str">
        <f>IF(G90&lt;H90,2,IF(G90=H90,"n",1))</f>
        <v>n</v>
      </c>
      <c r="AK90" s="53">
        <f>IF(I90&lt;J90,2,IF(I90=J90,"n",1))</f>
        <v>2</v>
      </c>
      <c r="AL90" s="53" t="str">
        <f>IF(K90&lt;L90,2,IF(K90=L90,"n",1))</f>
        <v>n</v>
      </c>
      <c r="AM90" s="54" t="str">
        <f>IF(M90&lt;N90,2,IF(M90=N90,"n",1))</f>
        <v>n</v>
      </c>
      <c r="AN90" s="55" t="str">
        <f>IF(P90&lt;Q90,2,IF(P90=Q90,"n",1))</f>
        <v>n</v>
      </c>
      <c r="AO90" s="56">
        <f>IF(AJ90=AN90,1,0)</f>
        <v>1</v>
      </c>
      <c r="AP90" s="56">
        <f>IF(AK90=AN90,1,0)</f>
        <v>0</v>
      </c>
      <c r="AQ90" s="56">
        <f>IF(AL90=AN90,1,0)</f>
        <v>1</v>
      </c>
      <c r="AR90" s="56">
        <f>IF(AM90=AN90,1,0)</f>
        <v>1</v>
      </c>
      <c r="AS90" s="56" t="b">
        <f>AND(G90=P90,H90=Q90)</f>
        <v>0</v>
      </c>
      <c r="AT90" s="53" t="b">
        <f>AND(I90=P90,J90=Q90)</f>
        <v>0</v>
      </c>
      <c r="AU90" s="53" t="b">
        <f>AND(K90=P90,L90=Q90)</f>
        <v>0</v>
      </c>
      <c r="AV90" s="57" t="b">
        <f>AND(M90=P90,N90=Q90)</f>
        <v>1</v>
      </c>
      <c r="AW90" s="58">
        <f>IF(AS90=TRUE,2,0)</f>
        <v>0</v>
      </c>
      <c r="AX90" s="58">
        <f t="shared" ref="AX90" si="165">IF(AT90=TRUE,2,0)</f>
        <v>0</v>
      </c>
      <c r="AY90" s="58">
        <f t="shared" ref="AY90" si="166">IF(AU90=TRUE,2,0)</f>
        <v>0</v>
      </c>
      <c r="AZ90" s="58">
        <f t="shared" ref="AZ90" si="167">IF(AV90=TRUE,2,0)</f>
        <v>2</v>
      </c>
    </row>
    <row r="91" spans="1:52" ht="24.9" customHeight="1" thickTop="1" thickBot="1">
      <c r="A91" s="34"/>
      <c r="B91" s="34"/>
      <c r="C91" s="34"/>
      <c r="D91" s="63"/>
      <c r="E91" s="34"/>
      <c r="F91" s="34"/>
      <c r="G91" s="34"/>
      <c r="H91" s="34"/>
      <c r="I91" s="64"/>
      <c r="J91" s="64"/>
      <c r="K91" s="64"/>
      <c r="L91" s="64"/>
      <c r="M91" s="65"/>
      <c r="N91" s="65"/>
      <c r="O91" s="33"/>
      <c r="P91" s="34"/>
      <c r="Q91" s="34"/>
      <c r="R91" s="34"/>
      <c r="S91" s="66">
        <f>SUM(S89:S90)</f>
        <v>1</v>
      </c>
      <c r="T91" s="66">
        <f t="shared" ref="T91:V91" si="168">SUM(T89:T90)</f>
        <v>3</v>
      </c>
      <c r="U91" s="66">
        <f t="shared" si="168"/>
        <v>0</v>
      </c>
      <c r="V91" s="85">
        <f t="shared" si="168"/>
        <v>6</v>
      </c>
      <c r="X91" s="165">
        <f>IF(X89=AC89,1,0)</f>
        <v>1</v>
      </c>
      <c r="Y91" s="165">
        <f>IF(Y89=AC89,1,0)</f>
        <v>0</v>
      </c>
      <c r="Z91" s="165">
        <f>IF(Z89=AC89,1,0)</f>
        <v>0</v>
      </c>
      <c r="AA91" s="165">
        <f>IF(AA89=AC89,1,0)</f>
        <v>0</v>
      </c>
    </row>
    <row r="92" spans="1:52" ht="15" thickTop="1" thickBot="1"/>
    <row r="93" spans="1:52" ht="30" customHeight="1" thickBot="1">
      <c r="S93" s="402" t="s">
        <v>30</v>
      </c>
      <c r="T93" s="403"/>
      <c r="U93" s="403"/>
      <c r="V93" s="404"/>
      <c r="X93" s="406" t="s">
        <v>45</v>
      </c>
      <c r="Y93" s="407"/>
      <c r="Z93" s="407"/>
      <c r="AA93" s="408"/>
    </row>
    <row r="94" spans="1:52" ht="30" customHeight="1" thickBot="1">
      <c r="S94" s="1" t="s">
        <v>25</v>
      </c>
      <c r="T94" s="2" t="s">
        <v>26</v>
      </c>
      <c r="U94" s="3" t="s">
        <v>27</v>
      </c>
      <c r="V94" s="121" t="s">
        <v>28</v>
      </c>
      <c r="X94" s="222" t="s">
        <v>25</v>
      </c>
      <c r="Y94" s="222" t="s">
        <v>26</v>
      </c>
      <c r="Z94" s="222" t="s">
        <v>27</v>
      </c>
      <c r="AA94" s="230" t="s">
        <v>28</v>
      </c>
    </row>
    <row r="95" spans="1:52" ht="30" customHeight="1" thickTop="1" thickBot="1">
      <c r="S95" s="223">
        <f>SUM(S39,S61,S75,S85,S91,X61,X75,X85,X91)</f>
        <v>29</v>
      </c>
      <c r="T95" s="223">
        <f t="shared" ref="T95:V95" si="169">SUM(T39,T61,T75,T85,T91,Y61,Y75,Y85,Y91)</f>
        <v>35</v>
      </c>
      <c r="U95" s="223">
        <f t="shared" si="169"/>
        <v>33</v>
      </c>
      <c r="V95" s="229">
        <f t="shared" si="169"/>
        <v>39</v>
      </c>
      <c r="X95" s="231">
        <f>IF(S3=3,1,0)+IF(S4=3,1,0)+IF(S5=3,1,0)+IF(S6=3,1,0)+IF(S7=3,1,0)+IF(S8=3,1,0)+IF(S9=3,1,0)+IF(S10=3,1,0)+IF(S11=3,1,0)+IF(S12=3,1,0)+IF(S13=3,1,0)+IF(S14=3,1,0)+IF(S15=3,1,0)+IF(S16=3,1,0)+IF(S17=3,1,0)+IF(S18=3,1,0)+IF(S19=3,1,0)+IF(S20=3,1,0)+IF(S21=3,1,0)+IF(S22=3,1,0)+IF(S23=3,1,0)+IF(S24=3,1,0)+IF(S25=3,1,0)+IF(S26=3,1,0)+IF(S27=3,1,0)+IF(S28=3,1,0)+IF(S29=3,1,0)+IF(S30=3,1,0)+IF(S31=3,1,0)+IF(S32=3,1,0)+IF(S33=3,1,0)+IF(S34=3,1,0)+IF(S35=3,1,0)+IF(S36=3,1,0)+IF(S37=3,1,0)+IF(S38=3,1,0)+IF(S45=3,1,0)+IF(S46=3,1,0)+IF(S47=3,1,0)+IF(S48=3,1,0)+IF(S49=3,1,0)+IF(S50=3,1,0)+IF(S51=3,1,0)+IF(S52=3,1,0)+IF(S53=3,1,0)+IF(S54=3,1,0)+IF(S55=3,1,0)+IF(S56=3,1,0)+IF(S57=3,1,0)+IF(S58=3,1,0)+IF(S59=3,1,0)+IF(S60=3,1,0)+IF(S67=3,1,0)+IF(S68=3,1,0)+IF(S69=3,1,0)+IF(S70=3,1,0)+IF(S71=3,1,0)+IF(S72=3,1,0)+IF(S73=3,1,0)+IF(S74=3,1,0)+IF(S81=3,1,0)+IF(S82=3,1,0)+IF(S83=3,1,0)+IF(S84=3,1,0)+IF(S89=3,1,0)+IF(S90=3,1,0)</f>
        <v>3</v>
      </c>
      <c r="Y95" s="231">
        <f t="shared" ref="Y95:AA95" si="170">IF(T3=3,1,0)+IF(T4=3,1,0)+IF(T5=3,1,0)+IF(T6=3,1,0)+IF(T7=3,1,0)+IF(T8=3,1,0)+IF(T9=3,1,0)+IF(T10=3,1,0)+IF(T11=3,1,0)+IF(T12=3,1,0)+IF(T13=3,1,0)+IF(T14=3,1,0)+IF(T15=3,1,0)+IF(T16=3,1,0)+IF(T17=3,1,0)+IF(T18=3,1,0)+IF(T19=3,1,0)+IF(T20=3,1,0)+IF(T21=3,1,0)+IF(T22=3,1,0)+IF(T23=3,1,0)+IF(T24=3,1,0)+IF(T25=3,1,0)+IF(T26=3,1,0)+IF(T27=3,1,0)+IF(T28=3,1,0)+IF(T29=3,1,0)+IF(T30=3,1,0)+IF(T31=3,1,0)+IF(T32=3,1,0)+IF(T33=3,1,0)+IF(T34=3,1,0)+IF(T35=3,1,0)+IF(T36=3,1,0)+IF(T37=3,1,0)+IF(T38=3,1,0)+IF(T45=3,1,0)+IF(T46=3,1,0)+IF(T47=3,1,0)+IF(T48=3,1,0)+IF(T49=3,1,0)+IF(T50=3,1,0)+IF(T51=3,1,0)+IF(T52=3,1,0)+IF(T53=3,1,0)+IF(T54=3,1,0)+IF(T55=3,1,0)+IF(T56=3,1,0)+IF(T57=3,1,0)+IF(T58=3,1,0)+IF(T59=3,1,0)+IF(T60=3,1,0)+IF(T67=3,1,0)+IF(T68=3,1,0)+IF(T69=3,1,0)+IF(T70=3,1,0)+IF(T71=3,1,0)+IF(T72=3,1,0)+IF(T73=3,1,0)+IF(T74=3,1,0)+IF(T81=3,1,0)+IF(T82=3,1,0)+IF(T83=3,1,0)+IF(T84=3,1,0)+IF(T89=3,1,0)+IF(T90=3,1,0)</f>
        <v>7</v>
      </c>
      <c r="Z95" s="231">
        <f t="shared" si="170"/>
        <v>5</v>
      </c>
      <c r="AA95" s="231">
        <f t="shared" si="170"/>
        <v>6</v>
      </c>
    </row>
    <row r="96" spans="1:52" ht="14.4" thickTop="1"/>
    <row r="97" spans="19:27" ht="14.4" thickBot="1"/>
    <row r="98" spans="19:27" ht="45" customHeight="1" thickTop="1" thickBot="1">
      <c r="S98" s="399" t="s">
        <v>31</v>
      </c>
      <c r="T98" s="400"/>
      <c r="U98" s="400"/>
      <c r="V98" s="401"/>
      <c r="X98" s="406" t="s">
        <v>46</v>
      </c>
      <c r="Y98" s="407"/>
      <c r="Z98" s="407"/>
      <c r="AA98" s="408"/>
    </row>
    <row r="99" spans="19:27" ht="45" customHeight="1" thickBot="1">
      <c r="S99" s="217" t="s">
        <v>25</v>
      </c>
      <c r="T99" s="2" t="s">
        <v>26</v>
      </c>
      <c r="U99" s="3" t="s">
        <v>27</v>
      </c>
      <c r="V99" s="218" t="s">
        <v>28</v>
      </c>
      <c r="X99" s="232" t="s">
        <v>25</v>
      </c>
      <c r="Y99" s="232" t="s">
        <v>26</v>
      </c>
      <c r="Z99" s="232" t="s">
        <v>27</v>
      </c>
      <c r="AA99" s="232" t="s">
        <v>28</v>
      </c>
    </row>
    <row r="100" spans="19:27" ht="45" customHeight="1" thickTop="1" thickBot="1">
      <c r="S100" s="219">
        <f>SUM(S95)</f>
        <v>29</v>
      </c>
      <c r="T100" s="220">
        <f>SUM(T95)</f>
        <v>35</v>
      </c>
      <c r="U100" s="220">
        <f>SUM(U95)</f>
        <v>33</v>
      </c>
      <c r="V100" s="221">
        <f>SUM(V95)</f>
        <v>39</v>
      </c>
      <c r="X100" s="233">
        <f>IF(OR(S3=3,S3=1),1,0)+IF(OR(S4=3,S4=1),1,0)+IF(OR(S5=3,S5=1),1,0)+IF(OR(S6=3,S6=1),1,0)+IF(OR(S7=3,S7=1),1,0)+IF(OR(S8=3,S8=1),1,0)+IF(OR(S9=3,S9=1),1,0)+IF(OR(S10=3,S10=1),1,0)+IF(OR(S11=3,S11=1),1,0)+IF(OR(S12=3,S12=1),1,0)+IF(OR(S13=3,S13=1),1,0)+IF(OR(S14=3,S14=1),1,0)+IF(OR(S15=3,S15=1),1,0)+IF(OR(S16=3,S16=1),1,0)+IF(OR(S17=3,S17=1),1,0)+IF(OR(S18=3,S18=1),1,0)+IF(OR(S19=3,S19=1),1,0)+IF(OR(S20=3,S20=1),1,0)+IF(OR(S21=3,S21=1),1,0)+IF(OR(S22=3,S22=1),1,0)+IF(OR(S23=3,S23=1),1,0)+IF(OR(S24=3,S24=1),1,0)+IF(OR(S25=3,S25=1),1,0)+IF(OR(S26=3,S26=1),1,0)+IF(OR(S27=3,S27=1),1,0)+IF(OR(S28=3,S28=1),1,0)+IF(OR(S29=3,S29=1),1,0)+IF(OR(S30=3,S30=1),1,0)+IF(OR(S31=3,S31=1),1,0)+IF(OR(S32=3,S32=1),1,0)+IF(OR(S33=3,S33=1),1,0)+IF(OR(S34=3,S34=1),1,0)+IF(OR(S35=3,S35=1),1,0)+IF(OR(S36=3,S36=1),1,0)+IF(OR(S37=3,S37=1),1,0)+IF(OR(S38=3,S38=1),1,0)+IF(OR(S45=3,S45=1),1,0)+IF(OR(S46=3,S46=1),1,0)+IF(OR(S47=3,S47=1),1,0)+IF(OR(S48=3,S48=1),1,0)+IF(OR(S49=3,S49=1),1,0)+IF(OR(S50=3,S50=1),1,0)+IF(OR(S51=3,S51=1),1,0)+IF(OR(S52=3,S52=1),1,0)+IF(OR(S53=3,S53=1),1,0)+IF(OR(S54=3,S54=1),1,0)+IF(OR(S55=3,S55=1),1,0)+IF(OR(S56=3,S56=1),1,0)+IF(OR(S57=3,S57=1),1,0)+IF(OR(S58=3,S58=1),1,0)+IF(OR(S59=3,S59=1),1,0)+IF(OR(S60=3,S60=1),1,0)+IF(OR(S67=3,S67=1),1,0)+IF(OR(S68=3,S68=1),1,0)+IF(OR(S69=3,S69=1),1,0)+IF(OR(S70=3,S70=1),1,0)+IF(OR(S71=3,S71=1),1,0)+IF(OR(S72=3,S72=1),1,0)+IF(OR(S73=3,S73=1),1,0)+IF(OR(S74=3,S74=1),1,0)+IF(OR(S81=3,S81=1),1,0)+IF(OR(S82=3,S82=1),1,0)+IF(OR(S83=3,S83=1),1,0)+IF(OR(S84=3,S84=1),1,0)+IF(OR(S89=3,S89=1),1,0)+IF(OR(S90=3,S90=1),1,0)</f>
        <v>22</v>
      </c>
      <c r="Y100" s="233">
        <f t="shared" ref="Y100:AA100" si="171">IF(OR(T3=3,T3=1),1,0)+IF(OR(T4=3,T4=1),1,0)+IF(OR(T5=3,T5=1),1,0)+IF(OR(T6=3,T6=1),1,0)+IF(OR(T7=3,T7=1),1,0)+IF(OR(T8=3,T8=1),1,0)+IF(OR(T9=3,T9=1),1,0)+IF(OR(T10=3,T10=1),1,0)+IF(OR(T11=3,T11=1),1,0)+IF(OR(T12=3,T12=1),1,0)+IF(OR(T13=3,T13=1),1,0)+IF(OR(T14=3,T14=1),1,0)+IF(OR(T15=3,T15=1),1,0)+IF(OR(T16=3,T16=1),1,0)+IF(OR(T17=3,T17=1),1,0)+IF(OR(T18=3,T18=1),1,0)+IF(OR(T19=3,T19=1),1,0)+IF(OR(T20=3,T20=1),1,0)+IF(OR(T21=3,T21=1),1,0)+IF(OR(T22=3,T22=1),1,0)+IF(OR(T23=3,T23=1),1,0)+IF(OR(T24=3,T24=1),1,0)+IF(OR(T25=3,T25=1),1,0)+IF(OR(T26=3,T26=1),1,0)+IF(OR(T27=3,T27=1),1,0)+IF(OR(T28=3,T28=1),1,0)+IF(OR(T29=3,T29=1),1,0)+IF(OR(T30=3,T30=1),1,0)+IF(OR(T31=3,T31=1),1,0)+IF(OR(T32=3,T32=1),1,0)+IF(OR(T33=3,T33=1),1,0)+IF(OR(T34=3,T34=1),1,0)+IF(OR(T35=3,T35=1),1,0)+IF(OR(T36=3,T36=1),1,0)+IF(OR(T37=3,T37=1),1,0)+IF(OR(T38=3,T38=1),1,0)+IF(OR(T45=3,T45=1),1,0)+IF(OR(T46=3,T46=1),1,0)+IF(OR(T47=3,T47=1),1,0)+IF(OR(T48=3,T48=1),1,0)+IF(OR(T49=3,T49=1),1,0)+IF(OR(T50=3,T50=1),1,0)+IF(OR(T51=3,T51=1),1,0)+IF(OR(T52=3,T52=1),1,0)+IF(OR(T53=3,T53=1),1,0)+IF(OR(T54=3,T54=1),1,0)+IF(OR(T55=3,T55=1),1,0)+IF(OR(T56=3,T56=1),1,0)+IF(OR(T57=3,T57=1),1,0)+IF(OR(T58=3,T58=1),1,0)+IF(OR(T59=3,T59=1),1,0)+IF(OR(T60=3,T60=1),1,0)+IF(OR(T67=3,T67=1),1,0)+IF(OR(T68=3,T68=1),1,0)+IF(OR(T69=3,T69=1),1,0)+IF(OR(T70=3,T70=1),1,0)+IF(OR(T71=3,T71=1),1,0)+IF(OR(T72=3,T72=1),1,0)+IF(OR(T73=3,T73=1),1,0)+IF(OR(T74=3,T74=1),1,0)+IF(OR(T81=3,T81=1),1,0)+IF(OR(T82=3,T82=1),1,0)+IF(OR(T83=3,T83=1),1,0)+IF(OR(T84=3,T84=1),1,0)+IF(OR(T89=3,T89=1),1,0)+IF(OR(T90=3,T90=1),1,0)</f>
        <v>21</v>
      </c>
      <c r="Z100" s="233">
        <f t="shared" si="171"/>
        <v>23</v>
      </c>
      <c r="AA100" s="233">
        <f t="shared" si="171"/>
        <v>27</v>
      </c>
    </row>
    <row r="101" spans="19:27" ht="14.4" thickTop="1"/>
  </sheetData>
  <mergeCells count="239">
    <mergeCell ref="A9:A14"/>
    <mergeCell ref="A15:A20"/>
    <mergeCell ref="A21:A26"/>
    <mergeCell ref="A27:A32"/>
    <mergeCell ref="A33:A38"/>
    <mergeCell ref="A45:D46"/>
    <mergeCell ref="A47:D48"/>
    <mergeCell ref="A49:D50"/>
    <mergeCell ref="A51:D52"/>
    <mergeCell ref="B29:B30"/>
    <mergeCell ref="B31:B32"/>
    <mergeCell ref="B9:B10"/>
    <mergeCell ref="B11:B12"/>
    <mergeCell ref="B13:B14"/>
    <mergeCell ref="B15:B16"/>
    <mergeCell ref="B17:B18"/>
    <mergeCell ref="B19:B20"/>
    <mergeCell ref="B21:B22"/>
    <mergeCell ref="B23:B24"/>
    <mergeCell ref="B33:B34"/>
    <mergeCell ref="B35:B36"/>
    <mergeCell ref="B37:B38"/>
    <mergeCell ref="C31:C32"/>
    <mergeCell ref="C33:C34"/>
    <mergeCell ref="E71:E72"/>
    <mergeCell ref="F71:F72"/>
    <mergeCell ref="X71:X72"/>
    <mergeCell ref="X73:X74"/>
    <mergeCell ref="X69:X70"/>
    <mergeCell ref="X65:AA65"/>
    <mergeCell ref="X67:X68"/>
    <mergeCell ref="E67:E68"/>
    <mergeCell ref="F67:F68"/>
    <mergeCell ref="F69:F70"/>
    <mergeCell ref="I66:J66"/>
    <mergeCell ref="K66:L66"/>
    <mergeCell ref="M66:N66"/>
    <mergeCell ref="P65:Q66"/>
    <mergeCell ref="Y69:Y70"/>
    <mergeCell ref="Z69:Z70"/>
    <mergeCell ref="AA69:AA70"/>
    <mergeCell ref="G66:H66"/>
    <mergeCell ref="Y67:Y68"/>
    <mergeCell ref="Z67:Z68"/>
    <mergeCell ref="AA67:AA68"/>
    <mergeCell ref="Y47:Y48"/>
    <mergeCell ref="Z47:Z48"/>
    <mergeCell ref="AA47:AA48"/>
    <mergeCell ref="F47:F48"/>
    <mergeCell ref="Z83:Z84"/>
    <mergeCell ref="AA83:AA84"/>
    <mergeCell ref="AA51:AA52"/>
    <mergeCell ref="X53:X54"/>
    <mergeCell ref="Y53:Y54"/>
    <mergeCell ref="Z53:Z54"/>
    <mergeCell ref="AA49:AA50"/>
    <mergeCell ref="AA53:AA54"/>
    <mergeCell ref="X55:X56"/>
    <mergeCell ref="AA57:AA58"/>
    <mergeCell ref="X51:X52"/>
    <mergeCell ref="Y51:Y52"/>
    <mergeCell ref="F55:F56"/>
    <mergeCell ref="F57:F58"/>
    <mergeCell ref="X59:X60"/>
    <mergeCell ref="Z51:Z52"/>
    <mergeCell ref="Y59:Y60"/>
    <mergeCell ref="Z59:Z60"/>
    <mergeCell ref="Y55:Y56"/>
    <mergeCell ref="Z55:Z56"/>
    <mergeCell ref="E44:F44"/>
    <mergeCell ref="A43:F43"/>
    <mergeCell ref="A44:D44"/>
    <mergeCell ref="F83:F84"/>
    <mergeCell ref="E73:E74"/>
    <mergeCell ref="F73:F74"/>
    <mergeCell ref="A73:D74"/>
    <mergeCell ref="F53:F54"/>
    <mergeCell ref="E69:E70"/>
    <mergeCell ref="E59:E60"/>
    <mergeCell ref="A59:D60"/>
    <mergeCell ref="A69:D70"/>
    <mergeCell ref="A53:D54"/>
    <mergeCell ref="A83:D84"/>
    <mergeCell ref="F59:F60"/>
    <mergeCell ref="A55:D56"/>
    <mergeCell ref="A57:D58"/>
    <mergeCell ref="A67:D68"/>
    <mergeCell ref="A66:D66"/>
    <mergeCell ref="E66:F66"/>
    <mergeCell ref="E81:E82"/>
    <mergeCell ref="E83:E84"/>
    <mergeCell ref="A80:D80"/>
    <mergeCell ref="A71:D72"/>
    <mergeCell ref="AA55:AA56"/>
    <mergeCell ref="X89:X90"/>
    <mergeCell ref="F81:F82"/>
    <mergeCell ref="X83:X84"/>
    <mergeCell ref="Y81:Y82"/>
    <mergeCell ref="Y89:Y90"/>
    <mergeCell ref="Z89:Z90"/>
    <mergeCell ref="Y71:Y72"/>
    <mergeCell ref="Z71:Z72"/>
    <mergeCell ref="AA71:AA72"/>
    <mergeCell ref="AA73:AA74"/>
    <mergeCell ref="Y73:Y74"/>
    <mergeCell ref="Z73:Z74"/>
    <mergeCell ref="S98:V98"/>
    <mergeCell ref="S93:V93"/>
    <mergeCell ref="E88:F88"/>
    <mergeCell ref="G88:H88"/>
    <mergeCell ref="I88:J88"/>
    <mergeCell ref="K88:L88"/>
    <mergeCell ref="M88:N88"/>
    <mergeCell ref="Y83:Y84"/>
    <mergeCell ref="X93:AA93"/>
    <mergeCell ref="X98:AA98"/>
    <mergeCell ref="E89:E90"/>
    <mergeCell ref="F89:F90"/>
    <mergeCell ref="AA89:AA90"/>
    <mergeCell ref="A87:F87"/>
    <mergeCell ref="G87:N87"/>
    <mergeCell ref="S87:V87"/>
    <mergeCell ref="A89:D90"/>
    <mergeCell ref="A88:D88"/>
    <mergeCell ref="AJ87:AM87"/>
    <mergeCell ref="AO87:AR87"/>
    <mergeCell ref="AS87:AV87"/>
    <mergeCell ref="AW87:AZ87"/>
    <mergeCell ref="A79:F79"/>
    <mergeCell ref="G79:N79"/>
    <mergeCell ref="S79:V79"/>
    <mergeCell ref="AJ79:AM79"/>
    <mergeCell ref="AO79:AR79"/>
    <mergeCell ref="AS79:AV79"/>
    <mergeCell ref="P87:Q88"/>
    <mergeCell ref="P79:Q80"/>
    <mergeCell ref="AW79:AZ79"/>
    <mergeCell ref="E80:F80"/>
    <mergeCell ref="G80:H80"/>
    <mergeCell ref="I80:J80"/>
    <mergeCell ref="K80:L80"/>
    <mergeCell ref="M80:N80"/>
    <mergeCell ref="X79:AA79"/>
    <mergeCell ref="X87:AA87"/>
    <mergeCell ref="X81:X82"/>
    <mergeCell ref="Z81:Z82"/>
    <mergeCell ref="AA81:AA82"/>
    <mergeCell ref="A81:D82"/>
    <mergeCell ref="AO65:AR65"/>
    <mergeCell ref="AS65:AV65"/>
    <mergeCell ref="AW65:AZ65"/>
    <mergeCell ref="P43:Q44"/>
    <mergeCell ref="G43:N43"/>
    <mergeCell ref="S43:V43"/>
    <mergeCell ref="X49:X50"/>
    <mergeCell ref="Y49:Y50"/>
    <mergeCell ref="Z49:Z50"/>
    <mergeCell ref="AO43:AR43"/>
    <mergeCell ref="AS43:AV43"/>
    <mergeCell ref="AW43:AZ43"/>
    <mergeCell ref="G44:H44"/>
    <mergeCell ref="I44:J44"/>
    <mergeCell ref="K44:L44"/>
    <mergeCell ref="M44:N44"/>
    <mergeCell ref="AA59:AA60"/>
    <mergeCell ref="X57:X58"/>
    <mergeCell ref="Y57:Y58"/>
    <mergeCell ref="Z57:Z58"/>
    <mergeCell ref="X43:AA43"/>
    <mergeCell ref="X45:X46"/>
    <mergeCell ref="Y45:Y46"/>
    <mergeCell ref="Z45:Z46"/>
    <mergeCell ref="C23:C24"/>
    <mergeCell ref="C25:C26"/>
    <mergeCell ref="B25:B26"/>
    <mergeCell ref="C27:C28"/>
    <mergeCell ref="AJ43:AM43"/>
    <mergeCell ref="A65:F65"/>
    <mergeCell ref="G65:N65"/>
    <mergeCell ref="S65:V65"/>
    <mergeCell ref="AJ65:AM65"/>
    <mergeCell ref="E45:E46"/>
    <mergeCell ref="E47:E48"/>
    <mergeCell ref="E49:E50"/>
    <mergeCell ref="E51:E52"/>
    <mergeCell ref="E53:E54"/>
    <mergeCell ref="E55:E56"/>
    <mergeCell ref="E57:E58"/>
    <mergeCell ref="C35:C36"/>
    <mergeCell ref="C37:C38"/>
    <mergeCell ref="B27:B28"/>
    <mergeCell ref="F49:F50"/>
    <mergeCell ref="F51:F52"/>
    <mergeCell ref="F45:F46"/>
    <mergeCell ref="AA45:AA46"/>
    <mergeCell ref="X47:X48"/>
    <mergeCell ref="AW1:AZ1"/>
    <mergeCell ref="A1:F1"/>
    <mergeCell ref="B3:B4"/>
    <mergeCell ref="B5:B6"/>
    <mergeCell ref="B7:B8"/>
    <mergeCell ref="S1:V1"/>
    <mergeCell ref="AJ1:AM1"/>
    <mergeCell ref="AO1:AR1"/>
    <mergeCell ref="AS1:AV1"/>
    <mergeCell ref="E2:F2"/>
    <mergeCell ref="G1:N1"/>
    <mergeCell ref="P1:Q1"/>
    <mergeCell ref="G2:H2"/>
    <mergeCell ref="I2:J2"/>
    <mergeCell ref="A3:A8"/>
    <mergeCell ref="K2:L2"/>
    <mergeCell ref="M2:N2"/>
    <mergeCell ref="C5:C6"/>
    <mergeCell ref="C7:C8"/>
    <mergeCell ref="C9:C10"/>
    <mergeCell ref="C13:C14"/>
    <mergeCell ref="AC89:AD90"/>
    <mergeCell ref="AC43:AD44"/>
    <mergeCell ref="AC65:AD66"/>
    <mergeCell ref="AC79:AD80"/>
    <mergeCell ref="AC87:AD88"/>
    <mergeCell ref="AC67:AD68"/>
    <mergeCell ref="AC69:AD70"/>
    <mergeCell ref="AC71:AD72"/>
    <mergeCell ref="AC73:AD74"/>
    <mergeCell ref="AC81:AD82"/>
    <mergeCell ref="AC83:AD84"/>
    <mergeCell ref="AC45:AD46"/>
    <mergeCell ref="AC47:AD48"/>
    <mergeCell ref="AC49:AD50"/>
    <mergeCell ref="AC51:AD52"/>
    <mergeCell ref="AC53:AD54"/>
    <mergeCell ref="AC55:AD56"/>
    <mergeCell ref="AC57:AD58"/>
    <mergeCell ref="AC59:AD60"/>
    <mergeCell ref="C15:C16"/>
    <mergeCell ref="C17:C18"/>
    <mergeCell ref="C19:C20"/>
  </mergeCells>
  <conditionalFormatting sqref="S81:V84 S89:V90 S67:V74 S45:V60 S4:V38">
    <cfRule type="cellIs" dxfId="24" priority="218" operator="equal">
      <formula>0</formula>
    </cfRule>
    <cfRule type="cellIs" dxfId="23" priority="219" operator="equal">
      <formula>0</formula>
    </cfRule>
    <cfRule type="cellIs" dxfId="22" priority="220" operator="equal">
      <formula>0</formula>
    </cfRule>
    <cfRule type="cellIs" dxfId="21" priority="221" operator="equal">
      <formula>0</formula>
    </cfRule>
    <cfRule type="cellIs" dxfId="20" priority="222" operator="equal">
      <formula>1</formula>
    </cfRule>
    <cfRule type="cellIs" dxfId="19" priority="223" operator="equal">
      <formula>4</formula>
    </cfRule>
  </conditionalFormatting>
  <conditionalFormatting sqref="S81:V84 S89:V90 S67:V74 S45:V60 S4:V38">
    <cfRule type="cellIs" dxfId="18" priority="217" operator="equal">
      <formula>1</formula>
    </cfRule>
  </conditionalFormatting>
  <conditionalFormatting sqref="S81:V84 S89:V90 S67:V74 S45:V60 S4:V38">
    <cfRule type="cellIs" dxfId="17" priority="216" operator="equal">
      <formula>1</formula>
    </cfRule>
  </conditionalFormatting>
  <conditionalFormatting sqref="S3:V38">
    <cfRule type="cellIs" dxfId="16" priority="215" operator="equal">
      <formula>0</formula>
    </cfRule>
  </conditionalFormatting>
  <conditionalFormatting sqref="S4:V5 S6:S38 T5:V38">
    <cfRule type="cellIs" dxfId="15" priority="52" operator="equal">
      <formula>3</formula>
    </cfRule>
    <cfRule type="cellIs" dxfId="14" priority="53" operator="equal">
      <formula>0</formula>
    </cfRule>
    <cfRule type="containsText" dxfId="13" priority="55" operator="containsText" text="0">
      <formula>NOT(ISERROR(SEARCH("0",S4)))</formula>
    </cfRule>
  </conditionalFormatting>
  <conditionalFormatting sqref="S45:V45 V6">
    <cfRule type="cellIs" dxfId="12" priority="42" operator="equal">
      <formula>3</formula>
    </cfRule>
  </conditionalFormatting>
  <conditionalFormatting sqref="S3:V3">
    <cfRule type="cellIs" dxfId="11" priority="29" operator="equal">
      <formula>3</formula>
    </cfRule>
    <cfRule type="cellIs" dxfId="10" priority="30" operator="equal">
      <formula>1</formula>
    </cfRule>
    <cfRule type="cellIs" dxfId="9" priority="31" operator="equal">
      <formula>0</formula>
    </cfRule>
  </conditionalFormatting>
  <conditionalFormatting sqref="S3:V3">
    <cfRule type="cellIs" dxfId="8" priority="28" operator="equal">
      <formula>0</formula>
    </cfRule>
  </conditionalFormatting>
  <conditionalFormatting sqref="S47:V47">
    <cfRule type="cellIs" dxfId="7" priority="20" operator="equal">
      <formula>0</formula>
    </cfRule>
    <cfRule type="cellIs" dxfId="6" priority="21" operator="equal">
      <formula>0</formula>
    </cfRule>
    <cfRule type="cellIs" dxfId="5" priority="22" operator="equal">
      <formula>1</formula>
    </cfRule>
    <cfRule type="cellIs" dxfId="4" priority="23" operator="equal">
      <formula>3</formula>
    </cfRule>
  </conditionalFormatting>
  <conditionalFormatting sqref="S45:V60 S67:V74 S81:V84 S89:V90">
    <cfRule type="cellIs" dxfId="3" priority="17" operator="equal">
      <formula>3</formula>
    </cfRule>
    <cfRule type="cellIs" dxfId="2" priority="18" operator="equal">
      <formula>1</formula>
    </cfRule>
    <cfRule type="cellIs" dxfId="1" priority="19" operator="equal">
      <formula>0</formula>
    </cfRule>
  </conditionalFormatting>
  <conditionalFormatting sqref="S3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T54"/>
  <sheetViews>
    <sheetView tabSelected="1" zoomScaleNormal="100" workbookViewId="0">
      <selection activeCell="S12" sqref="S12"/>
    </sheetView>
  </sheetViews>
  <sheetFormatPr baseColWidth="10" defaultRowHeight="14.4"/>
  <cols>
    <col min="1" max="1" width="10.6640625" style="251" customWidth="1"/>
    <col min="2" max="2" width="20.6640625" style="266" customWidth="1"/>
    <col min="3" max="18" width="3.6640625" customWidth="1"/>
    <col min="21" max="21" width="10.6640625" customWidth="1"/>
    <col min="22" max="22" width="20.77734375" customWidth="1"/>
    <col min="23" max="38" width="3.6640625" customWidth="1"/>
    <col min="41" max="41" width="10.6640625" customWidth="1"/>
    <col min="42" max="42" width="20.77734375" customWidth="1"/>
    <col min="43" max="58" width="3.6640625" customWidth="1"/>
    <col min="61" max="61" width="10.6640625" customWidth="1"/>
    <col min="62" max="62" width="20.77734375" customWidth="1"/>
    <col min="63" max="78" width="3.6640625" customWidth="1"/>
    <col min="82" max="103" width="10.77734375" customWidth="1"/>
  </cols>
  <sheetData>
    <row r="1" spans="1:98">
      <c r="C1" s="466" t="s">
        <v>124</v>
      </c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</row>
    <row r="2" spans="1:98"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</row>
    <row r="3" spans="1:98" ht="15">
      <c r="B3" s="477"/>
      <c r="C3" s="478" t="s">
        <v>7</v>
      </c>
      <c r="D3" s="478"/>
      <c r="E3" s="478"/>
      <c r="F3" s="478"/>
      <c r="G3" s="478"/>
      <c r="H3" s="478"/>
      <c r="I3" s="478"/>
      <c r="J3" s="478"/>
      <c r="K3" s="478"/>
      <c r="L3" s="478"/>
      <c r="M3" s="478"/>
      <c r="N3" s="478"/>
      <c r="W3" s="467" t="s">
        <v>125</v>
      </c>
      <c r="X3" s="467"/>
      <c r="Y3" s="467"/>
      <c r="Z3" s="467"/>
      <c r="AA3" s="467"/>
      <c r="AB3" s="467"/>
      <c r="AC3" s="467"/>
      <c r="AD3" s="467"/>
      <c r="AE3" s="467"/>
      <c r="AF3" s="467"/>
      <c r="AG3" s="467"/>
      <c r="AH3" s="467"/>
    </row>
    <row r="4" spans="1:98" ht="18.75" customHeight="1">
      <c r="B4" s="477"/>
      <c r="C4" s="459" t="s">
        <v>25</v>
      </c>
      <c r="D4" s="459"/>
      <c r="E4" s="459"/>
      <c r="F4" s="460" t="s">
        <v>26</v>
      </c>
      <c r="G4" s="460"/>
      <c r="H4" s="460"/>
      <c r="I4" s="461" t="s">
        <v>27</v>
      </c>
      <c r="J4" s="461"/>
      <c r="K4" s="461"/>
      <c r="L4" s="462" t="s">
        <v>28</v>
      </c>
      <c r="M4" s="462"/>
      <c r="N4" s="462"/>
      <c r="O4" s="288"/>
      <c r="P4" s="474" t="s">
        <v>8</v>
      </c>
      <c r="Q4" s="475"/>
      <c r="R4" s="476"/>
      <c r="W4" s="467"/>
      <c r="X4" s="467"/>
      <c r="Y4" s="467"/>
      <c r="Z4" s="467"/>
      <c r="AA4" s="467"/>
      <c r="AB4" s="467"/>
      <c r="AC4" s="467"/>
      <c r="AD4" s="467"/>
      <c r="AE4" s="467"/>
      <c r="AF4" s="467"/>
      <c r="AG4" s="467"/>
      <c r="AH4" s="467"/>
    </row>
    <row r="5" spans="1:98" ht="15">
      <c r="C5" s="298" t="s">
        <v>116</v>
      </c>
      <c r="D5" s="298" t="s">
        <v>117</v>
      </c>
      <c r="E5" s="298" t="s">
        <v>118</v>
      </c>
      <c r="F5" s="299" t="s">
        <v>116</v>
      </c>
      <c r="G5" s="299" t="s">
        <v>117</v>
      </c>
      <c r="H5" s="299" t="s">
        <v>118</v>
      </c>
      <c r="I5" s="300" t="s">
        <v>116</v>
      </c>
      <c r="J5" s="300" t="s">
        <v>117</v>
      </c>
      <c r="K5" s="300" t="s">
        <v>118</v>
      </c>
      <c r="L5" s="301" t="s">
        <v>116</v>
      </c>
      <c r="M5" s="301" t="s">
        <v>117</v>
      </c>
      <c r="N5" s="301" t="s">
        <v>118</v>
      </c>
      <c r="O5" s="302"/>
      <c r="P5" s="303" t="s">
        <v>116</v>
      </c>
      <c r="Q5" s="303" t="s">
        <v>117</v>
      </c>
      <c r="R5" s="303" t="s">
        <v>118</v>
      </c>
      <c r="V5" s="477"/>
      <c r="W5" s="478" t="s">
        <v>7</v>
      </c>
      <c r="X5" s="478"/>
      <c r="Y5" s="478"/>
      <c r="Z5" s="478"/>
      <c r="AA5" s="478"/>
      <c r="AB5" s="478"/>
      <c r="AC5" s="478"/>
      <c r="AD5" s="478"/>
      <c r="AE5" s="478"/>
      <c r="AF5" s="478"/>
      <c r="AG5" s="478"/>
      <c r="AH5" s="478"/>
    </row>
    <row r="6" spans="1:98" ht="16.5" customHeight="1" thickBot="1">
      <c r="A6" s="479" t="s">
        <v>109</v>
      </c>
      <c r="B6" s="267" t="s">
        <v>61</v>
      </c>
      <c r="C6" s="252"/>
      <c r="D6" s="262"/>
      <c r="E6" s="256"/>
      <c r="F6" s="11"/>
      <c r="G6" s="262"/>
      <c r="H6" s="256"/>
      <c r="I6" s="11"/>
      <c r="J6" s="262"/>
      <c r="K6" s="256"/>
      <c r="L6" s="166"/>
      <c r="M6" s="263"/>
      <c r="N6" s="260"/>
      <c r="P6" s="268"/>
      <c r="Q6" s="268"/>
      <c r="R6" s="268"/>
      <c r="S6" s="275"/>
      <c r="V6" s="477"/>
      <c r="W6" s="459" t="s">
        <v>25</v>
      </c>
      <c r="X6" s="459"/>
      <c r="Y6" s="459"/>
      <c r="Z6" s="460" t="s">
        <v>26</v>
      </c>
      <c r="AA6" s="460"/>
      <c r="AB6" s="460"/>
      <c r="AC6" s="461" t="s">
        <v>27</v>
      </c>
      <c r="AD6" s="461"/>
      <c r="AE6" s="461"/>
      <c r="AF6" s="462" t="s">
        <v>28</v>
      </c>
      <c r="AG6" s="462"/>
      <c r="AH6" s="462"/>
      <c r="AJ6" s="474" t="s">
        <v>8</v>
      </c>
      <c r="AK6" s="475"/>
      <c r="AL6" s="476"/>
      <c r="CD6" s="493" t="s">
        <v>128</v>
      </c>
      <c r="CE6" s="493"/>
      <c r="CF6" s="493"/>
      <c r="CG6" s="493"/>
      <c r="CH6" s="493"/>
      <c r="CI6" s="493"/>
      <c r="CJ6" s="493"/>
      <c r="CK6" s="493"/>
      <c r="CL6" s="493"/>
      <c r="CM6" s="493"/>
      <c r="CN6" s="493"/>
      <c r="CO6" s="493"/>
      <c r="CP6" s="493"/>
      <c r="CQ6" s="493"/>
      <c r="CR6" s="493"/>
      <c r="CS6" s="493"/>
      <c r="CT6" s="493"/>
    </row>
    <row r="7" spans="1:98" ht="17.25" customHeight="1" thickTop="1" thickBot="1">
      <c r="A7" s="479"/>
      <c r="B7" s="267" t="s">
        <v>77</v>
      </c>
      <c r="C7" s="132"/>
      <c r="D7" s="305"/>
      <c r="E7" s="306"/>
      <c r="F7" s="76"/>
      <c r="G7" s="305"/>
      <c r="H7" s="306"/>
      <c r="I7" s="76"/>
      <c r="J7" s="305"/>
      <c r="K7" s="306"/>
      <c r="L7" s="178"/>
      <c r="M7" s="307"/>
      <c r="N7" s="307"/>
      <c r="P7" s="269"/>
      <c r="Q7" s="269"/>
      <c r="R7" s="269"/>
      <c r="S7" s="276"/>
      <c r="W7" s="290" t="s">
        <v>116</v>
      </c>
      <c r="X7" s="290" t="s">
        <v>117</v>
      </c>
      <c r="Y7" s="290" t="s">
        <v>118</v>
      </c>
      <c r="Z7" s="291" t="s">
        <v>116</v>
      </c>
      <c r="AA7" s="291" t="s">
        <v>117</v>
      </c>
      <c r="AB7" s="291" t="s">
        <v>118</v>
      </c>
      <c r="AC7" s="292" t="s">
        <v>116</v>
      </c>
      <c r="AD7" s="292" t="s">
        <v>117</v>
      </c>
      <c r="AE7" s="292" t="s">
        <v>118</v>
      </c>
      <c r="AF7" s="293" t="s">
        <v>116</v>
      </c>
      <c r="AG7" s="293" t="s">
        <v>117</v>
      </c>
      <c r="AH7" s="293" t="s">
        <v>118</v>
      </c>
      <c r="AI7" s="294"/>
      <c r="AJ7" s="295" t="s">
        <v>116</v>
      </c>
      <c r="AK7" s="295" t="s">
        <v>117</v>
      </c>
      <c r="AL7" s="295" t="s">
        <v>118</v>
      </c>
      <c r="AM7" s="289"/>
      <c r="AQ7" s="468" t="s">
        <v>126</v>
      </c>
      <c r="AR7" s="469"/>
      <c r="AS7" s="469"/>
      <c r="AT7" s="469"/>
      <c r="AU7" s="469"/>
      <c r="AV7" s="469"/>
      <c r="AW7" s="469"/>
      <c r="AX7" s="469"/>
      <c r="AY7" s="469"/>
      <c r="AZ7" s="469"/>
      <c r="BA7" s="469"/>
      <c r="BB7" s="470"/>
      <c r="CC7" s="312"/>
      <c r="CD7" s="491" t="s">
        <v>3</v>
      </c>
      <c r="CE7" s="491"/>
      <c r="CF7" s="491"/>
      <c r="CG7" s="491"/>
      <c r="CH7" s="492" t="s">
        <v>2</v>
      </c>
      <c r="CI7" s="491" t="s">
        <v>13</v>
      </c>
      <c r="CJ7" s="491"/>
      <c r="CK7" s="491"/>
      <c r="CL7" s="491"/>
      <c r="CM7" s="491" t="s">
        <v>12</v>
      </c>
      <c r="CN7" s="491"/>
      <c r="CO7" s="491"/>
      <c r="CP7" s="491"/>
      <c r="CQ7" s="491" t="s">
        <v>14</v>
      </c>
      <c r="CR7" s="491"/>
      <c r="CS7" s="491"/>
      <c r="CT7" s="491"/>
    </row>
    <row r="8" spans="1:98" ht="18.600000000000001" thickTop="1" thickBot="1">
      <c r="A8" s="270"/>
      <c r="B8" s="304" t="s">
        <v>32</v>
      </c>
      <c r="C8" s="308"/>
      <c r="D8" s="308"/>
      <c r="E8" s="308"/>
      <c r="F8" s="308"/>
      <c r="G8" s="308"/>
      <c r="H8" s="308"/>
      <c r="I8" s="308"/>
      <c r="J8" s="308"/>
      <c r="K8" s="308"/>
      <c r="L8" s="309"/>
      <c r="M8" s="309"/>
      <c r="N8" s="309"/>
      <c r="O8" s="273"/>
      <c r="P8" s="274"/>
      <c r="Q8" s="274"/>
      <c r="R8" s="274"/>
      <c r="S8" s="277"/>
      <c r="T8" s="286"/>
      <c r="U8" s="479" t="s">
        <v>109</v>
      </c>
      <c r="V8" s="267" t="str">
        <f>IF(COUNTA(P6:P7)=0," ",IF(P6&gt;P7,B6,IF(P6&lt;P7,B7,IF(Q6&gt;Q7,B6,IF(Q6&lt;Q7,B7,IF(R6=R7,"",IF(R6="x",B6,B7)))))))</f>
        <v xml:space="preserve"> </v>
      </c>
      <c r="W8" s="252"/>
      <c r="X8" s="262"/>
      <c r="Y8" s="256"/>
      <c r="Z8" s="11"/>
      <c r="AA8" s="262"/>
      <c r="AB8" s="256"/>
      <c r="AC8" s="11"/>
      <c r="AD8" s="262"/>
      <c r="AE8" s="256"/>
      <c r="AF8" s="166"/>
      <c r="AG8" s="263"/>
      <c r="AH8" s="260"/>
      <c r="AJ8" s="268"/>
      <c r="AK8" s="268"/>
      <c r="AL8" s="268"/>
      <c r="AQ8" s="471"/>
      <c r="AR8" s="472"/>
      <c r="AS8" s="472"/>
      <c r="AT8" s="472"/>
      <c r="AU8" s="472"/>
      <c r="AV8" s="472"/>
      <c r="AW8" s="472"/>
      <c r="AX8" s="472"/>
      <c r="AY8" s="472"/>
      <c r="AZ8" s="472"/>
      <c r="BA8" s="472"/>
      <c r="BB8" s="473"/>
      <c r="CC8" s="312"/>
      <c r="CD8" s="47" t="s">
        <v>0</v>
      </c>
      <c r="CE8" s="47" t="s">
        <v>1</v>
      </c>
      <c r="CF8" s="47" t="s">
        <v>4</v>
      </c>
      <c r="CG8" s="47" t="s">
        <v>5</v>
      </c>
      <c r="CH8" s="48"/>
      <c r="CI8" s="47" t="s">
        <v>0</v>
      </c>
      <c r="CJ8" s="47" t="s">
        <v>1</v>
      </c>
      <c r="CK8" s="47" t="s">
        <v>4</v>
      </c>
      <c r="CL8" s="47" t="s">
        <v>5</v>
      </c>
      <c r="CM8" s="47" t="s">
        <v>0</v>
      </c>
      <c r="CN8" s="47" t="s">
        <v>1</v>
      </c>
      <c r="CO8" s="47" t="s">
        <v>4</v>
      </c>
      <c r="CP8" s="47" t="s">
        <v>5</v>
      </c>
      <c r="CQ8" s="47" t="s">
        <v>0</v>
      </c>
      <c r="CR8" s="47" t="s">
        <v>1</v>
      </c>
      <c r="CS8" s="47" t="s">
        <v>4</v>
      </c>
      <c r="CT8" s="47" t="s">
        <v>5</v>
      </c>
    </row>
    <row r="9" spans="1:98" ht="15.6" customHeight="1" thickTop="1" thickBot="1">
      <c r="S9" s="278"/>
      <c r="T9" s="287"/>
      <c r="U9" s="479"/>
      <c r="V9" s="267" t="str">
        <f>IF(COUNTA(P10:P11)=0,"",IF(P10&gt;P11,B10,IF(P10&lt;P11,B11,IF(Q10&gt;Q11,B10,IF(Q10&lt;Q11,B11,IF(R10=R11,"",IF(R10="x",B10,B11)))))))</f>
        <v/>
      </c>
      <c r="W9" s="253"/>
      <c r="X9" s="259"/>
      <c r="Y9" s="257"/>
      <c r="Z9" s="254"/>
      <c r="AA9" s="259"/>
      <c r="AB9" s="257"/>
      <c r="AC9" s="254"/>
      <c r="AD9" s="259"/>
      <c r="AE9" s="257"/>
      <c r="AF9" s="255"/>
      <c r="AG9" s="261"/>
      <c r="AH9" s="261"/>
      <c r="AJ9" s="269"/>
      <c r="AK9" s="269"/>
      <c r="AL9" s="269"/>
      <c r="AM9" s="280"/>
      <c r="AP9" s="477"/>
      <c r="AQ9" s="478" t="s">
        <v>7</v>
      </c>
      <c r="AR9" s="478"/>
      <c r="AS9" s="478"/>
      <c r="AT9" s="478"/>
      <c r="AU9" s="478"/>
      <c r="AV9" s="478"/>
      <c r="AW9" s="478"/>
      <c r="AX9" s="478"/>
      <c r="AY9" s="478"/>
      <c r="AZ9" s="478"/>
      <c r="BA9" s="478"/>
      <c r="BB9" s="478"/>
      <c r="CC9" s="312"/>
      <c r="CD9" s="53" t="str">
        <f>IF(BA9&lt;BB9,2,IF(BA9=BB9,"n",1))</f>
        <v>n</v>
      </c>
      <c r="CE9" s="53" t="str">
        <f>IF(BC9&lt;BD9,2,IF(BC9=BD9,"n",1))</f>
        <v>n</v>
      </c>
      <c r="CF9" s="53" t="str">
        <f>IF(BE9&lt;BF9,2,IF(BE9=BF9,"n",1))</f>
        <v>n</v>
      </c>
      <c r="CG9" s="54" t="str">
        <f>IF(BG9&lt;BH9,2,IF(BG9=BH9,"n",1))</f>
        <v>n</v>
      </c>
      <c r="CH9" s="55" t="str">
        <f>IF(BJ9&lt;BK9,2,IF(BJ9=BK9,"n",1))</f>
        <v>n</v>
      </c>
      <c r="CI9" s="56">
        <f>IF(CD9=CH9,1,0)</f>
        <v>1</v>
      </c>
      <c r="CJ9" s="56">
        <f>IF(CE9=CH9,1,0)</f>
        <v>1</v>
      </c>
      <c r="CK9" s="56">
        <f>IF(CF9=CH9,1,0)</f>
        <v>1</v>
      </c>
      <c r="CL9" s="56">
        <f>IF(CG9=CH9,1,0)</f>
        <v>1</v>
      </c>
      <c r="CM9" s="56" t="b">
        <f>AND(BA9=BJ9,BB9=BK9)</f>
        <v>1</v>
      </c>
      <c r="CN9" s="53" t="b">
        <f>AND(BC9=BJ9,BD9=BK9)</f>
        <v>1</v>
      </c>
      <c r="CO9" s="53" t="b">
        <f>AND(BE9=BJ9,BF9=BK9)</f>
        <v>1</v>
      </c>
      <c r="CP9" s="57" t="b">
        <f>AND(BG9=BJ9,BH9=BK9)</f>
        <v>1</v>
      </c>
      <c r="CQ9" s="58">
        <f>IF(CM9=TRUE,2,0)</f>
        <v>2</v>
      </c>
      <c r="CR9" s="58">
        <f t="shared" ref="CR9:CT24" si="0">IF(CN9=TRUE,2,0)</f>
        <v>2</v>
      </c>
      <c r="CS9" s="58">
        <f t="shared" si="0"/>
        <v>2</v>
      </c>
      <c r="CT9" s="58">
        <f t="shared" si="0"/>
        <v>2</v>
      </c>
    </row>
    <row r="10" spans="1:98" ht="15.6" customHeight="1" thickTop="1" thickBot="1">
      <c r="A10" s="479" t="s">
        <v>110</v>
      </c>
      <c r="B10" s="267" t="s">
        <v>60</v>
      </c>
      <c r="C10" s="264"/>
      <c r="D10" s="258"/>
      <c r="E10" s="265"/>
      <c r="F10" s="18"/>
      <c r="G10" s="258"/>
      <c r="H10" s="265"/>
      <c r="I10" s="18"/>
      <c r="J10" s="258"/>
      <c r="K10" s="265"/>
      <c r="L10" s="124"/>
      <c r="M10" s="260"/>
      <c r="N10" s="260"/>
      <c r="P10" s="268"/>
      <c r="Q10" s="268"/>
      <c r="R10" s="268"/>
      <c r="S10" s="279"/>
      <c r="V10" s="304" t="s">
        <v>32</v>
      </c>
      <c r="W10" s="308"/>
      <c r="X10" s="308"/>
      <c r="Y10" s="308"/>
      <c r="Z10" s="308"/>
      <c r="AA10" s="308"/>
      <c r="AB10" s="308"/>
      <c r="AC10" s="308"/>
      <c r="AD10" s="308"/>
      <c r="AE10" s="308"/>
      <c r="AF10" s="309"/>
      <c r="AG10" s="309"/>
      <c r="AH10" s="309"/>
      <c r="AI10" s="273"/>
      <c r="AJ10" s="274"/>
      <c r="AK10" s="274"/>
      <c r="AL10" s="274"/>
      <c r="AM10" s="278"/>
      <c r="AP10" s="477"/>
      <c r="AQ10" s="459" t="s">
        <v>25</v>
      </c>
      <c r="AR10" s="459"/>
      <c r="AS10" s="459"/>
      <c r="AT10" s="460" t="s">
        <v>26</v>
      </c>
      <c r="AU10" s="460"/>
      <c r="AV10" s="460"/>
      <c r="AW10" s="461" t="s">
        <v>27</v>
      </c>
      <c r="AX10" s="461"/>
      <c r="AY10" s="461"/>
      <c r="AZ10" s="462" t="s">
        <v>28</v>
      </c>
      <c r="BA10" s="462"/>
      <c r="BB10" s="462"/>
      <c r="BD10" s="474" t="s">
        <v>8</v>
      </c>
      <c r="BE10" s="475"/>
      <c r="BF10" s="476"/>
      <c r="CC10" s="312"/>
      <c r="CD10" s="53" t="str">
        <f>IF(BA10&lt;BB10,2,IF(BA10=BB10,"n",1))</f>
        <v>n</v>
      </c>
      <c r="CE10" s="53">
        <f t="shared" ref="CE10:CE20" si="1">IF(BC10&lt;BD10,2,IF(BC10=BD10,"n",1))</f>
        <v>2</v>
      </c>
      <c r="CF10" s="53" t="str">
        <f t="shared" ref="CF10:CF20" si="2">IF(BE10&lt;BF10,2,IF(BE10=BF10,"n",1))</f>
        <v>n</v>
      </c>
      <c r="CG10" s="54" t="str">
        <f t="shared" ref="CG10:CG20" si="3">IF(BG10&lt;BH10,2,IF(BG10=BH10,"n",1))</f>
        <v>n</v>
      </c>
      <c r="CH10" s="55" t="str">
        <f t="shared" ref="CH10:CH20" si="4">IF(BJ10&lt;BK10,2,IF(BJ10=BK10,"n",1))</f>
        <v>n</v>
      </c>
      <c r="CI10" s="56">
        <f t="shared" ref="CI10:CI24" si="5">IF(CD10=CH10,1,0)</f>
        <v>1</v>
      </c>
      <c r="CJ10" s="56">
        <f t="shared" ref="CJ10:CJ24" si="6">IF(CE10=CH10,1,0)</f>
        <v>0</v>
      </c>
      <c r="CK10" s="56">
        <f t="shared" ref="CK10:CK24" si="7">IF(CF10=CH10,1,0)</f>
        <v>1</v>
      </c>
      <c r="CL10" s="56">
        <f t="shared" ref="CL10:CL24" si="8">IF(CG10=CH10,1,0)</f>
        <v>1</v>
      </c>
      <c r="CM10" s="56" t="b">
        <f t="shared" ref="CM10:CM24" si="9">AND(BA10=BJ10,BB10=BK10)</f>
        <v>1</v>
      </c>
      <c r="CN10" s="53" t="b">
        <f t="shared" ref="CN10:CN24" si="10">AND(BC10=BJ10,BD10=BK10)</f>
        <v>0</v>
      </c>
      <c r="CO10" s="53" t="b">
        <f t="shared" ref="CO10:CO24" si="11">AND(BE10=BJ10,BF10=BK10)</f>
        <v>1</v>
      </c>
      <c r="CP10" s="57" t="b">
        <f t="shared" ref="CP10:CP24" si="12">AND(BG10=BJ10,BH10=BK10)</f>
        <v>1</v>
      </c>
      <c r="CQ10" s="58">
        <f t="shared" ref="CQ10:CQ24" si="13">IF(CM10=TRUE,2,0)</f>
        <v>2</v>
      </c>
      <c r="CR10" s="58">
        <f t="shared" si="0"/>
        <v>0</v>
      </c>
      <c r="CS10" s="58">
        <f t="shared" si="0"/>
        <v>2</v>
      </c>
      <c r="CT10" s="58">
        <f t="shared" si="0"/>
        <v>2</v>
      </c>
    </row>
    <row r="11" spans="1:98" ht="16.2" thickTop="1" thickBot="1">
      <c r="A11" s="479"/>
      <c r="B11" s="267" t="s">
        <v>65</v>
      </c>
      <c r="C11" s="253"/>
      <c r="D11" s="259"/>
      <c r="E11" s="257"/>
      <c r="F11" s="254"/>
      <c r="G11" s="259"/>
      <c r="H11" s="257"/>
      <c r="I11" s="254"/>
      <c r="J11" s="259"/>
      <c r="K11" s="257"/>
      <c r="L11" s="255"/>
      <c r="M11" s="261"/>
      <c r="N11" s="261"/>
      <c r="P11" s="269"/>
      <c r="Q11" s="269"/>
      <c r="R11" s="269"/>
      <c r="AM11" s="278"/>
      <c r="AQ11" s="290" t="s">
        <v>116</v>
      </c>
      <c r="AR11" s="290" t="s">
        <v>117</v>
      </c>
      <c r="AS11" s="290" t="s">
        <v>118</v>
      </c>
      <c r="AT11" s="291" t="s">
        <v>116</v>
      </c>
      <c r="AU11" s="291" t="s">
        <v>117</v>
      </c>
      <c r="AV11" s="291" t="s">
        <v>118</v>
      </c>
      <c r="AW11" s="292" t="s">
        <v>116</v>
      </c>
      <c r="AX11" s="292" t="s">
        <v>117</v>
      </c>
      <c r="AY11" s="292" t="s">
        <v>118</v>
      </c>
      <c r="AZ11" s="293" t="s">
        <v>116</v>
      </c>
      <c r="BA11" s="293" t="s">
        <v>117</v>
      </c>
      <c r="BB11" s="293" t="s">
        <v>118</v>
      </c>
      <c r="BC11" s="294"/>
      <c r="BD11" s="295" t="s">
        <v>116</v>
      </c>
      <c r="BE11" s="295" t="s">
        <v>117</v>
      </c>
      <c r="BF11" s="295" t="s">
        <v>118</v>
      </c>
      <c r="CC11" s="312"/>
      <c r="CD11" s="53">
        <f>IF(BA11&lt;BB11,2,IF(BA11=BB11,"n",1))</f>
        <v>2</v>
      </c>
      <c r="CE11" s="53">
        <f t="shared" si="1"/>
        <v>2</v>
      </c>
      <c r="CF11" s="53">
        <f t="shared" si="2"/>
        <v>2</v>
      </c>
      <c r="CG11" s="54" t="str">
        <f t="shared" si="3"/>
        <v>n</v>
      </c>
      <c r="CH11" s="55" t="str">
        <f t="shared" si="4"/>
        <v>n</v>
      </c>
      <c r="CI11" s="56">
        <f t="shared" si="5"/>
        <v>0</v>
      </c>
      <c r="CJ11" s="56">
        <f t="shared" si="6"/>
        <v>0</v>
      </c>
      <c r="CK11" s="56">
        <f t="shared" si="7"/>
        <v>0</v>
      </c>
      <c r="CL11" s="56">
        <f t="shared" si="8"/>
        <v>1</v>
      </c>
      <c r="CM11" s="56" t="b">
        <f t="shared" si="9"/>
        <v>0</v>
      </c>
      <c r="CN11" s="53" t="b">
        <f t="shared" si="10"/>
        <v>0</v>
      </c>
      <c r="CO11" s="53" t="b">
        <f t="shared" si="11"/>
        <v>0</v>
      </c>
      <c r="CP11" s="57" t="b">
        <f t="shared" si="12"/>
        <v>1</v>
      </c>
      <c r="CQ11" s="58">
        <f t="shared" si="13"/>
        <v>0</v>
      </c>
      <c r="CR11" s="58">
        <f t="shared" si="0"/>
        <v>0</v>
      </c>
      <c r="CS11" s="58">
        <f t="shared" si="0"/>
        <v>0</v>
      </c>
      <c r="CT11" s="58">
        <f t="shared" si="0"/>
        <v>2</v>
      </c>
    </row>
    <row r="12" spans="1:98" s="273" customFormat="1" ht="16.2" thickTop="1" thickBot="1">
      <c r="A12" s="270"/>
      <c r="B12" s="304" t="s">
        <v>32</v>
      </c>
      <c r="C12" s="308"/>
      <c r="D12" s="308"/>
      <c r="E12" s="308"/>
      <c r="F12" s="308"/>
      <c r="G12" s="308"/>
      <c r="H12" s="308"/>
      <c r="I12" s="308"/>
      <c r="J12" s="308"/>
      <c r="K12" s="308"/>
      <c r="L12" s="309"/>
      <c r="M12" s="309"/>
      <c r="N12" s="309"/>
      <c r="P12" s="274"/>
      <c r="Q12" s="274"/>
      <c r="R12" s="274"/>
      <c r="W12" s="89"/>
      <c r="X12" s="89"/>
      <c r="Y12" s="89"/>
      <c r="Z12" s="89"/>
      <c r="AA12" s="89"/>
      <c r="AB12" s="89"/>
      <c r="AC12" s="89"/>
      <c r="AD12" s="89"/>
      <c r="AE12" s="89"/>
      <c r="AF12" s="272"/>
      <c r="AG12" s="272"/>
      <c r="AH12" s="272"/>
      <c r="AI12" s="296"/>
      <c r="AJ12" s="274"/>
      <c r="AK12" s="274"/>
      <c r="AL12" s="274"/>
      <c r="AM12" s="277"/>
      <c r="AO12" s="479" t="s">
        <v>109</v>
      </c>
      <c r="AP12" s="267"/>
      <c r="AQ12" s="252"/>
      <c r="AR12" s="262"/>
      <c r="AS12" s="256"/>
      <c r="AT12" s="11"/>
      <c r="AU12" s="262"/>
      <c r="AV12" s="256"/>
      <c r="AW12" s="11"/>
      <c r="AX12" s="262"/>
      <c r="AY12" s="256"/>
      <c r="AZ12" s="166"/>
      <c r="BA12" s="263"/>
      <c r="BB12" s="260"/>
      <c r="BC12"/>
      <c r="BD12" s="268"/>
      <c r="BE12" s="268"/>
      <c r="BF12" s="268"/>
      <c r="CC12" s="312"/>
      <c r="CD12" s="53" t="str">
        <f t="shared" ref="CD12:CD20" si="14">IF(BA12&lt;BB12,2,IF(BA12=BB12,"n",1))</f>
        <v>n</v>
      </c>
      <c r="CE12" s="53" t="str">
        <f t="shared" si="1"/>
        <v>n</v>
      </c>
      <c r="CF12" s="53" t="str">
        <f t="shared" si="2"/>
        <v>n</v>
      </c>
      <c r="CG12" s="54" t="str">
        <f t="shared" si="3"/>
        <v>n</v>
      </c>
      <c r="CH12" s="55" t="str">
        <f t="shared" si="4"/>
        <v>n</v>
      </c>
      <c r="CI12" s="56">
        <f t="shared" si="5"/>
        <v>1</v>
      </c>
      <c r="CJ12" s="56">
        <f t="shared" si="6"/>
        <v>1</v>
      </c>
      <c r="CK12" s="56">
        <f t="shared" si="7"/>
        <v>1</v>
      </c>
      <c r="CL12" s="56">
        <f t="shared" si="8"/>
        <v>1</v>
      </c>
      <c r="CM12" s="56" t="b">
        <f t="shared" si="9"/>
        <v>1</v>
      </c>
      <c r="CN12" s="53" t="b">
        <f t="shared" si="10"/>
        <v>1</v>
      </c>
      <c r="CO12" s="53" t="b">
        <f t="shared" si="11"/>
        <v>1</v>
      </c>
      <c r="CP12" s="57" t="b">
        <f t="shared" si="12"/>
        <v>1</v>
      </c>
      <c r="CQ12" s="58">
        <f t="shared" si="13"/>
        <v>2</v>
      </c>
      <c r="CR12" s="58">
        <f t="shared" si="0"/>
        <v>2</v>
      </c>
      <c r="CS12" s="58">
        <f t="shared" si="0"/>
        <v>2</v>
      </c>
      <c r="CT12" s="58">
        <f t="shared" si="0"/>
        <v>2</v>
      </c>
    </row>
    <row r="13" spans="1:98" ht="16.2" thickTop="1" thickBot="1">
      <c r="V13" s="477"/>
      <c r="W13" s="478" t="s">
        <v>7</v>
      </c>
      <c r="X13" s="478"/>
      <c r="Y13" s="478"/>
      <c r="Z13" s="478"/>
      <c r="AA13" s="478"/>
      <c r="AB13" s="478"/>
      <c r="AC13" s="478"/>
      <c r="AD13" s="478"/>
      <c r="AE13" s="478"/>
      <c r="AF13" s="478"/>
      <c r="AG13" s="478"/>
      <c r="AH13" s="478"/>
      <c r="AM13" s="277"/>
      <c r="AN13" s="287"/>
      <c r="AO13" s="479"/>
      <c r="AP13" s="267"/>
      <c r="AQ13" s="253"/>
      <c r="AR13" s="259"/>
      <c r="AS13" s="257"/>
      <c r="AT13" s="254"/>
      <c r="AU13" s="259"/>
      <c r="AV13" s="257"/>
      <c r="AW13" s="254"/>
      <c r="AX13" s="259"/>
      <c r="AY13" s="257"/>
      <c r="AZ13" s="255"/>
      <c r="BA13" s="261"/>
      <c r="BB13" s="261"/>
      <c r="BD13" s="269"/>
      <c r="BE13" s="269"/>
      <c r="BF13" s="269"/>
      <c r="BG13" s="276"/>
      <c r="CC13" s="312"/>
      <c r="CD13" s="53" t="str">
        <f t="shared" si="14"/>
        <v>n</v>
      </c>
      <c r="CE13" s="53" t="str">
        <f t="shared" si="1"/>
        <v>n</v>
      </c>
      <c r="CF13" s="53" t="str">
        <f t="shared" si="2"/>
        <v>n</v>
      </c>
      <c r="CG13" s="54" t="str">
        <f t="shared" si="3"/>
        <v>n</v>
      </c>
      <c r="CH13" s="55" t="str">
        <f t="shared" si="4"/>
        <v>n</v>
      </c>
      <c r="CI13" s="56">
        <f t="shared" si="5"/>
        <v>1</v>
      </c>
      <c r="CJ13" s="56">
        <f t="shared" si="6"/>
        <v>1</v>
      </c>
      <c r="CK13" s="56">
        <f t="shared" si="7"/>
        <v>1</v>
      </c>
      <c r="CL13" s="56">
        <f t="shared" si="8"/>
        <v>1</v>
      </c>
      <c r="CM13" s="56" t="b">
        <f t="shared" si="9"/>
        <v>1</v>
      </c>
      <c r="CN13" s="53" t="b">
        <f t="shared" si="10"/>
        <v>1</v>
      </c>
      <c r="CO13" s="53" t="b">
        <f t="shared" si="11"/>
        <v>1</v>
      </c>
      <c r="CP13" s="57" t="b">
        <f t="shared" si="12"/>
        <v>1</v>
      </c>
      <c r="CQ13" s="58">
        <f t="shared" si="13"/>
        <v>2</v>
      </c>
      <c r="CR13" s="58">
        <f t="shared" si="0"/>
        <v>2</v>
      </c>
      <c r="CS13" s="58">
        <f t="shared" si="0"/>
        <v>2</v>
      </c>
      <c r="CT13" s="58">
        <f t="shared" si="0"/>
        <v>2</v>
      </c>
    </row>
    <row r="14" spans="1:98" ht="16.2" thickTop="1" thickBot="1">
      <c r="A14" s="479" t="s">
        <v>111</v>
      </c>
      <c r="B14" s="267" t="s">
        <v>76</v>
      </c>
      <c r="C14" s="264"/>
      <c r="D14" s="258"/>
      <c r="E14" s="265"/>
      <c r="F14" s="18"/>
      <c r="G14" s="258"/>
      <c r="H14" s="265"/>
      <c r="I14" s="18"/>
      <c r="J14" s="258"/>
      <c r="K14" s="265"/>
      <c r="L14" s="124"/>
      <c r="M14" s="260"/>
      <c r="N14" s="260"/>
      <c r="P14" s="268"/>
      <c r="Q14" s="268"/>
      <c r="R14" s="268"/>
      <c r="V14" s="477"/>
      <c r="W14" s="459" t="s">
        <v>25</v>
      </c>
      <c r="X14" s="459"/>
      <c r="Y14" s="459"/>
      <c r="Z14" s="460" t="s">
        <v>26</v>
      </c>
      <c r="AA14" s="460"/>
      <c r="AB14" s="460"/>
      <c r="AC14" s="461" t="s">
        <v>27</v>
      </c>
      <c r="AD14" s="461"/>
      <c r="AE14" s="461"/>
      <c r="AF14" s="462" t="s">
        <v>28</v>
      </c>
      <c r="AG14" s="462"/>
      <c r="AH14" s="462"/>
      <c r="AJ14" s="474" t="s">
        <v>8</v>
      </c>
      <c r="AK14" s="475"/>
      <c r="AL14" s="476"/>
      <c r="AM14" s="278"/>
      <c r="AP14" s="304" t="s">
        <v>32</v>
      </c>
      <c r="AQ14" s="308"/>
      <c r="AR14" s="308"/>
      <c r="AS14" s="308"/>
      <c r="AT14" s="308"/>
      <c r="AU14" s="308"/>
      <c r="AV14" s="308"/>
      <c r="AW14" s="308"/>
      <c r="AX14" s="308"/>
      <c r="AY14" s="308"/>
      <c r="AZ14" s="309"/>
      <c r="BA14" s="309"/>
      <c r="BB14" s="309"/>
      <c r="BC14" s="273"/>
      <c r="BD14" s="274"/>
      <c r="BE14" s="274"/>
      <c r="BF14" s="274"/>
      <c r="BG14" s="278"/>
      <c r="BK14" s="89"/>
      <c r="BL14" s="89"/>
      <c r="BM14" s="89"/>
      <c r="BN14" s="89"/>
      <c r="BO14" s="89"/>
      <c r="BP14" s="89"/>
      <c r="BQ14" s="89"/>
      <c r="BR14" s="89"/>
      <c r="BS14" s="89"/>
      <c r="BT14" s="272"/>
      <c r="BU14" s="272"/>
      <c r="BV14" s="272"/>
      <c r="BW14" s="273"/>
      <c r="BX14" s="274"/>
      <c r="BY14" s="274"/>
      <c r="BZ14" s="274"/>
      <c r="CC14" s="312"/>
      <c r="CD14" s="53" t="str">
        <f t="shared" si="14"/>
        <v>n</v>
      </c>
      <c r="CE14" s="53" t="str">
        <f t="shared" si="1"/>
        <v>n</v>
      </c>
      <c r="CF14" s="53" t="str">
        <f t="shared" si="2"/>
        <v>n</v>
      </c>
      <c r="CG14" s="54" t="str">
        <f t="shared" si="3"/>
        <v>n</v>
      </c>
      <c r="CH14" s="55" t="str">
        <f t="shared" si="4"/>
        <v>n</v>
      </c>
      <c r="CI14" s="56">
        <f t="shared" si="5"/>
        <v>1</v>
      </c>
      <c r="CJ14" s="56">
        <f t="shared" si="6"/>
        <v>1</v>
      </c>
      <c r="CK14" s="56">
        <f t="shared" si="7"/>
        <v>1</v>
      </c>
      <c r="CL14" s="56">
        <f t="shared" si="8"/>
        <v>1</v>
      </c>
      <c r="CM14" s="56" t="b">
        <f t="shared" si="9"/>
        <v>1</v>
      </c>
      <c r="CN14" s="53" t="b">
        <f t="shared" si="10"/>
        <v>1</v>
      </c>
      <c r="CO14" s="53" t="b">
        <f t="shared" si="11"/>
        <v>1</v>
      </c>
      <c r="CP14" s="57" t="b">
        <f t="shared" si="12"/>
        <v>1</v>
      </c>
      <c r="CQ14" s="58">
        <f t="shared" si="13"/>
        <v>2</v>
      </c>
      <c r="CR14" s="58">
        <f t="shared" si="0"/>
        <v>2</v>
      </c>
      <c r="CS14" s="58">
        <f t="shared" si="0"/>
        <v>2</v>
      </c>
      <c r="CT14" s="58">
        <f t="shared" si="0"/>
        <v>2</v>
      </c>
    </row>
    <row r="15" spans="1:98" ht="16.2" thickTop="1" thickBot="1">
      <c r="A15" s="479"/>
      <c r="B15" s="267" t="s">
        <v>55</v>
      </c>
      <c r="C15" s="253"/>
      <c r="D15" s="259"/>
      <c r="E15" s="257"/>
      <c r="F15" s="254"/>
      <c r="G15" s="259"/>
      <c r="H15" s="257"/>
      <c r="I15" s="254"/>
      <c r="J15" s="259"/>
      <c r="K15" s="257"/>
      <c r="L15" s="255"/>
      <c r="M15" s="261"/>
      <c r="N15" s="261"/>
      <c r="P15" s="269"/>
      <c r="Q15" s="269"/>
      <c r="R15" s="269"/>
      <c r="S15" s="280"/>
      <c r="W15" s="290" t="s">
        <v>116</v>
      </c>
      <c r="X15" s="290" t="s">
        <v>117</v>
      </c>
      <c r="Y15" s="290" t="s">
        <v>118</v>
      </c>
      <c r="Z15" s="291" t="s">
        <v>116</v>
      </c>
      <c r="AA15" s="291" t="s">
        <v>117</v>
      </c>
      <c r="AB15" s="291" t="s">
        <v>118</v>
      </c>
      <c r="AC15" s="292" t="s">
        <v>116</v>
      </c>
      <c r="AD15" s="292" t="s">
        <v>117</v>
      </c>
      <c r="AE15" s="292" t="s">
        <v>118</v>
      </c>
      <c r="AF15" s="293" t="s">
        <v>116</v>
      </c>
      <c r="AG15" s="293" t="s">
        <v>117</v>
      </c>
      <c r="AH15" s="293" t="s">
        <v>118</v>
      </c>
      <c r="AI15" s="294"/>
      <c r="AJ15" s="295" t="s">
        <v>116</v>
      </c>
      <c r="AK15" s="295" t="s">
        <v>117</v>
      </c>
      <c r="AL15" s="295" t="s">
        <v>118</v>
      </c>
      <c r="AM15" s="278"/>
      <c r="BG15" s="278"/>
      <c r="BK15" s="481" t="s">
        <v>119</v>
      </c>
      <c r="BL15" s="482"/>
      <c r="BM15" s="482"/>
      <c r="BN15" s="482"/>
      <c r="BO15" s="482"/>
      <c r="BP15" s="482"/>
      <c r="BQ15" s="482"/>
      <c r="BR15" s="482"/>
      <c r="BS15" s="482"/>
      <c r="BT15" s="482"/>
      <c r="BU15" s="482"/>
      <c r="BV15" s="483"/>
      <c r="CC15" s="312"/>
      <c r="CD15" s="53" t="str">
        <f t="shared" si="14"/>
        <v>n</v>
      </c>
      <c r="CE15" s="53" t="str">
        <f t="shared" si="1"/>
        <v>n</v>
      </c>
      <c r="CF15" s="53" t="str">
        <f t="shared" si="2"/>
        <v>n</v>
      </c>
      <c r="CG15" s="54" t="str">
        <f t="shared" si="3"/>
        <v>n</v>
      </c>
      <c r="CH15" s="55">
        <f t="shared" si="4"/>
        <v>2</v>
      </c>
      <c r="CI15" s="56">
        <f t="shared" si="5"/>
        <v>0</v>
      </c>
      <c r="CJ15" s="56">
        <f t="shared" si="6"/>
        <v>0</v>
      </c>
      <c r="CK15" s="56">
        <f t="shared" si="7"/>
        <v>0</v>
      </c>
      <c r="CL15" s="56">
        <f t="shared" si="8"/>
        <v>0</v>
      </c>
      <c r="CM15" s="56" t="b">
        <f t="shared" si="9"/>
        <v>0</v>
      </c>
      <c r="CN15" s="53" t="b">
        <f t="shared" si="10"/>
        <v>0</v>
      </c>
      <c r="CO15" s="53" t="b">
        <f t="shared" si="11"/>
        <v>0</v>
      </c>
      <c r="CP15" s="57" t="b">
        <f t="shared" si="12"/>
        <v>0</v>
      </c>
      <c r="CQ15" s="58">
        <f t="shared" si="13"/>
        <v>0</v>
      </c>
      <c r="CR15" s="58">
        <f t="shared" si="0"/>
        <v>0</v>
      </c>
      <c r="CS15" s="58">
        <f t="shared" si="0"/>
        <v>0</v>
      </c>
      <c r="CT15" s="58">
        <f t="shared" si="0"/>
        <v>0</v>
      </c>
    </row>
    <row r="16" spans="1:98" s="273" customFormat="1" ht="16.2" thickTop="1" thickBot="1">
      <c r="A16" s="270"/>
      <c r="B16" s="304" t="s">
        <v>32</v>
      </c>
      <c r="C16" s="308"/>
      <c r="D16" s="308"/>
      <c r="E16" s="308"/>
      <c r="F16" s="308"/>
      <c r="G16" s="308"/>
      <c r="H16" s="308"/>
      <c r="I16" s="308"/>
      <c r="J16" s="308"/>
      <c r="K16" s="308"/>
      <c r="L16" s="309"/>
      <c r="M16" s="309"/>
      <c r="N16" s="309"/>
      <c r="P16" s="274"/>
      <c r="Q16" s="274"/>
      <c r="R16" s="274"/>
      <c r="S16" s="277"/>
      <c r="U16" s="479" t="s">
        <v>109</v>
      </c>
      <c r="V16" s="267"/>
      <c r="W16" s="264"/>
      <c r="X16" s="258"/>
      <c r="Y16" s="265"/>
      <c r="Z16" s="18"/>
      <c r="AA16" s="258"/>
      <c r="AB16" s="265"/>
      <c r="AC16" s="18"/>
      <c r="AD16" s="258"/>
      <c r="AE16" s="265"/>
      <c r="AF16" s="124"/>
      <c r="AG16" s="260"/>
      <c r="AH16" s="260"/>
      <c r="AI16"/>
      <c r="AJ16" s="268"/>
      <c r="AK16" s="268"/>
      <c r="AL16" s="268"/>
      <c r="AM16" s="311"/>
      <c r="AO16" s="480"/>
      <c r="AP16" s="271"/>
      <c r="AQ16" s="89"/>
      <c r="AR16" s="89"/>
      <c r="AS16" s="89"/>
      <c r="AT16" s="89"/>
      <c r="AU16" s="89"/>
      <c r="AV16" s="89"/>
      <c r="AW16" s="89"/>
      <c r="AX16" s="89"/>
      <c r="AY16" s="89"/>
      <c r="AZ16" s="272"/>
      <c r="BA16" s="272"/>
      <c r="BB16" s="272"/>
      <c r="BC16" s="296"/>
      <c r="BD16" s="274"/>
      <c r="BE16" s="274"/>
      <c r="BF16" s="274"/>
      <c r="BG16" s="277"/>
      <c r="BI16" s="480"/>
      <c r="BJ16" s="271"/>
      <c r="BK16" s="484"/>
      <c r="BL16" s="485"/>
      <c r="BM16" s="485"/>
      <c r="BN16" s="485"/>
      <c r="BO16" s="485"/>
      <c r="BP16" s="485"/>
      <c r="BQ16" s="485"/>
      <c r="BR16" s="485"/>
      <c r="BS16" s="485"/>
      <c r="BT16" s="485"/>
      <c r="BU16" s="485"/>
      <c r="BV16" s="486"/>
      <c r="BW16" s="296"/>
      <c r="BX16" s="274"/>
      <c r="BY16" s="274"/>
      <c r="BZ16" s="274"/>
      <c r="CC16" s="312"/>
      <c r="CD16" s="53" t="str">
        <f t="shared" si="14"/>
        <v>n</v>
      </c>
      <c r="CE16" s="53" t="str">
        <f t="shared" si="1"/>
        <v>n</v>
      </c>
      <c r="CF16" s="53" t="str">
        <f t="shared" si="2"/>
        <v>n</v>
      </c>
      <c r="CG16" s="54" t="str">
        <f t="shared" si="3"/>
        <v>n</v>
      </c>
      <c r="CH16" s="55" t="str">
        <f t="shared" si="4"/>
        <v>n</v>
      </c>
      <c r="CI16" s="56">
        <f t="shared" si="5"/>
        <v>1</v>
      </c>
      <c r="CJ16" s="56">
        <f t="shared" si="6"/>
        <v>1</v>
      </c>
      <c r="CK16" s="56">
        <f t="shared" si="7"/>
        <v>1</v>
      </c>
      <c r="CL16" s="56">
        <f t="shared" si="8"/>
        <v>1</v>
      </c>
      <c r="CM16" s="56" t="b">
        <f t="shared" si="9"/>
        <v>1</v>
      </c>
      <c r="CN16" s="53" t="b">
        <f t="shared" si="10"/>
        <v>1</v>
      </c>
      <c r="CO16" s="53" t="b">
        <f t="shared" si="11"/>
        <v>1</v>
      </c>
      <c r="CP16" s="57" t="b">
        <f t="shared" si="12"/>
        <v>1</v>
      </c>
      <c r="CQ16" s="58">
        <f t="shared" si="13"/>
        <v>2</v>
      </c>
      <c r="CR16" s="58">
        <f t="shared" si="0"/>
        <v>2</v>
      </c>
      <c r="CS16" s="58">
        <f t="shared" si="0"/>
        <v>2</v>
      </c>
      <c r="CT16" s="58">
        <f t="shared" si="0"/>
        <v>2</v>
      </c>
    </row>
    <row r="17" spans="1:98" ht="16.2" thickTop="1" thickBot="1">
      <c r="S17" s="278"/>
      <c r="T17" s="287"/>
      <c r="U17" s="479"/>
      <c r="V17" s="267"/>
      <c r="W17" s="253"/>
      <c r="X17" s="259"/>
      <c r="Y17" s="257"/>
      <c r="Z17" s="254"/>
      <c r="AA17" s="259"/>
      <c r="AB17" s="257"/>
      <c r="AC17" s="254"/>
      <c r="AD17" s="259"/>
      <c r="AE17" s="257"/>
      <c r="AF17" s="255"/>
      <c r="AG17" s="261"/>
      <c r="AH17" s="261"/>
      <c r="AJ17" s="269"/>
      <c r="AK17" s="269"/>
      <c r="AL17" s="269"/>
      <c r="AM17" s="310"/>
      <c r="AO17" s="480"/>
      <c r="AP17" s="271"/>
      <c r="AQ17" s="89"/>
      <c r="AR17" s="89"/>
      <c r="AS17" s="89"/>
      <c r="AT17" s="89"/>
      <c r="AU17" s="89"/>
      <c r="AV17" s="89"/>
      <c r="AW17" s="89"/>
      <c r="AX17" s="89"/>
      <c r="AY17" s="89"/>
      <c r="AZ17" s="272"/>
      <c r="BA17" s="272"/>
      <c r="BB17" s="272"/>
      <c r="BC17" s="296"/>
      <c r="BD17" s="274"/>
      <c r="BE17" s="274"/>
      <c r="BF17" s="274"/>
      <c r="BG17" s="278"/>
      <c r="BI17" s="480"/>
      <c r="BJ17" s="477"/>
      <c r="BK17" s="478" t="s">
        <v>7</v>
      </c>
      <c r="BL17" s="478"/>
      <c r="BM17" s="478"/>
      <c r="BN17" s="478"/>
      <c r="BO17" s="478"/>
      <c r="BP17" s="478"/>
      <c r="BQ17" s="478"/>
      <c r="BR17" s="478"/>
      <c r="BS17" s="478"/>
      <c r="BT17" s="478"/>
      <c r="BU17" s="478"/>
      <c r="BV17" s="478"/>
      <c r="CC17" s="312"/>
      <c r="CD17" s="53" t="str">
        <f t="shared" si="14"/>
        <v>n</v>
      </c>
      <c r="CE17" s="53" t="str">
        <f t="shared" si="1"/>
        <v>n</v>
      </c>
      <c r="CF17" s="53" t="str">
        <f t="shared" si="2"/>
        <v>n</v>
      </c>
      <c r="CG17" s="54" t="str">
        <f t="shared" si="3"/>
        <v>n</v>
      </c>
      <c r="CH17" s="55">
        <f t="shared" si="4"/>
        <v>2</v>
      </c>
      <c r="CI17" s="56">
        <f t="shared" si="5"/>
        <v>0</v>
      </c>
      <c r="CJ17" s="56">
        <f t="shared" si="6"/>
        <v>0</v>
      </c>
      <c r="CK17" s="56">
        <f t="shared" si="7"/>
        <v>0</v>
      </c>
      <c r="CL17" s="56">
        <f t="shared" si="8"/>
        <v>0</v>
      </c>
      <c r="CM17" s="56" t="b">
        <f t="shared" si="9"/>
        <v>0</v>
      </c>
      <c r="CN17" s="53" t="b">
        <f t="shared" si="10"/>
        <v>0</v>
      </c>
      <c r="CO17" s="53" t="b">
        <f t="shared" si="11"/>
        <v>0</v>
      </c>
      <c r="CP17" s="57" t="b">
        <f t="shared" si="12"/>
        <v>0</v>
      </c>
      <c r="CQ17" s="58">
        <f t="shared" si="13"/>
        <v>0</v>
      </c>
      <c r="CR17" s="58">
        <f t="shared" si="0"/>
        <v>0</v>
      </c>
      <c r="CS17" s="58">
        <f t="shared" si="0"/>
        <v>0</v>
      </c>
      <c r="CT17" s="58">
        <f t="shared" si="0"/>
        <v>0</v>
      </c>
    </row>
    <row r="18" spans="1:98" ht="16.2" thickTop="1" thickBot="1">
      <c r="A18" s="479" t="s">
        <v>111</v>
      </c>
      <c r="B18" s="267" t="s">
        <v>67</v>
      </c>
      <c r="C18" s="264"/>
      <c r="D18" s="258"/>
      <c r="E18" s="265"/>
      <c r="F18" s="18"/>
      <c r="G18" s="258"/>
      <c r="H18" s="265"/>
      <c r="I18" s="18"/>
      <c r="J18" s="258"/>
      <c r="K18" s="265"/>
      <c r="L18" s="124"/>
      <c r="M18" s="260"/>
      <c r="N18" s="260"/>
      <c r="P18" s="268"/>
      <c r="Q18" s="268"/>
      <c r="R18" s="268"/>
      <c r="S18" s="281"/>
      <c r="V18" s="304" t="s">
        <v>32</v>
      </c>
      <c r="W18" s="308"/>
      <c r="X18" s="308"/>
      <c r="Y18" s="308"/>
      <c r="Z18" s="308"/>
      <c r="AA18" s="308"/>
      <c r="AB18" s="308"/>
      <c r="AC18" s="308"/>
      <c r="AD18" s="308"/>
      <c r="AE18" s="308"/>
      <c r="AF18" s="309"/>
      <c r="AG18" s="309"/>
      <c r="AH18" s="309"/>
      <c r="AI18" s="273"/>
      <c r="AJ18" s="274"/>
      <c r="AK18" s="274"/>
      <c r="AL18" s="274"/>
      <c r="AQ18" s="89"/>
      <c r="AR18" s="89"/>
      <c r="AS18" s="89"/>
      <c r="AT18" s="89"/>
      <c r="AU18" s="89"/>
      <c r="AV18" s="89"/>
      <c r="AW18" s="89"/>
      <c r="AX18" s="89"/>
      <c r="AY18" s="89"/>
      <c r="AZ18" s="272"/>
      <c r="BA18" s="272"/>
      <c r="BB18" s="272"/>
      <c r="BC18" s="273"/>
      <c r="BD18" s="274"/>
      <c r="BE18" s="274"/>
      <c r="BF18" s="274"/>
      <c r="BG18" s="278"/>
      <c r="BJ18" s="477"/>
      <c r="BK18" s="459" t="s">
        <v>25</v>
      </c>
      <c r="BL18" s="459"/>
      <c r="BM18" s="459"/>
      <c r="BN18" s="460" t="s">
        <v>26</v>
      </c>
      <c r="BO18" s="460"/>
      <c r="BP18" s="460"/>
      <c r="BQ18" s="461" t="s">
        <v>27</v>
      </c>
      <c r="BR18" s="461"/>
      <c r="BS18" s="461"/>
      <c r="BT18" s="462" t="s">
        <v>28</v>
      </c>
      <c r="BU18" s="462"/>
      <c r="BV18" s="462"/>
      <c r="BX18" s="474" t="s">
        <v>8</v>
      </c>
      <c r="BY18" s="475"/>
      <c r="BZ18" s="476"/>
      <c r="CC18" s="312"/>
      <c r="CD18" s="53" t="str">
        <f t="shared" si="14"/>
        <v>n</v>
      </c>
      <c r="CE18" s="53" t="str">
        <f t="shared" si="1"/>
        <v>n</v>
      </c>
      <c r="CF18" s="53" t="str">
        <f t="shared" si="2"/>
        <v>n</v>
      </c>
      <c r="CG18" s="54" t="str">
        <f t="shared" si="3"/>
        <v>n</v>
      </c>
      <c r="CH18" s="55">
        <f t="shared" si="4"/>
        <v>2</v>
      </c>
      <c r="CI18" s="56">
        <f t="shared" si="5"/>
        <v>0</v>
      </c>
      <c r="CJ18" s="56">
        <f t="shared" si="6"/>
        <v>0</v>
      </c>
      <c r="CK18" s="56">
        <f t="shared" si="7"/>
        <v>0</v>
      </c>
      <c r="CL18" s="56">
        <f t="shared" si="8"/>
        <v>0</v>
      </c>
      <c r="CM18" s="56" t="b">
        <f t="shared" si="9"/>
        <v>0</v>
      </c>
      <c r="CN18" s="53" t="b">
        <f t="shared" si="10"/>
        <v>0</v>
      </c>
      <c r="CO18" s="53" t="b">
        <f t="shared" si="11"/>
        <v>0</v>
      </c>
      <c r="CP18" s="57" t="b">
        <f t="shared" si="12"/>
        <v>0</v>
      </c>
      <c r="CQ18" s="58">
        <f t="shared" si="13"/>
        <v>0</v>
      </c>
      <c r="CR18" s="58">
        <f t="shared" si="0"/>
        <v>0</v>
      </c>
      <c r="CS18" s="58">
        <f t="shared" si="0"/>
        <v>0</v>
      </c>
      <c r="CT18" s="58">
        <f t="shared" si="0"/>
        <v>0</v>
      </c>
    </row>
    <row r="19" spans="1:98" ht="16.2" thickTop="1" thickBot="1">
      <c r="A19" s="479"/>
      <c r="B19" s="267" t="s">
        <v>73</v>
      </c>
      <c r="C19" s="253"/>
      <c r="D19" s="259"/>
      <c r="E19" s="257"/>
      <c r="F19" s="254"/>
      <c r="G19" s="259"/>
      <c r="H19" s="257"/>
      <c r="I19" s="254"/>
      <c r="J19" s="259"/>
      <c r="K19" s="257"/>
      <c r="L19" s="255"/>
      <c r="M19" s="261"/>
      <c r="N19" s="261"/>
      <c r="P19" s="269"/>
      <c r="Q19" s="269"/>
      <c r="R19" s="269"/>
      <c r="S19" s="275"/>
      <c r="BG19" s="278"/>
      <c r="BK19" s="290" t="s">
        <v>116</v>
      </c>
      <c r="BL19" s="290" t="s">
        <v>117</v>
      </c>
      <c r="BM19" s="290" t="s">
        <v>118</v>
      </c>
      <c r="BN19" s="291" t="s">
        <v>116</v>
      </c>
      <c r="BO19" s="291" t="s">
        <v>117</v>
      </c>
      <c r="BP19" s="291" t="s">
        <v>118</v>
      </c>
      <c r="BQ19" s="292" t="s">
        <v>116</v>
      </c>
      <c r="BR19" s="292" t="s">
        <v>117</v>
      </c>
      <c r="BS19" s="292" t="s">
        <v>118</v>
      </c>
      <c r="BT19" s="293" t="s">
        <v>116</v>
      </c>
      <c r="BU19" s="293" t="s">
        <v>117</v>
      </c>
      <c r="BV19" s="293" t="s">
        <v>118</v>
      </c>
      <c r="BW19" s="294"/>
      <c r="BX19" s="295" t="s">
        <v>116</v>
      </c>
      <c r="BY19" s="295" t="s">
        <v>117</v>
      </c>
      <c r="BZ19" s="295" t="s">
        <v>118</v>
      </c>
      <c r="CC19" s="312"/>
      <c r="CD19" s="53" t="str">
        <f t="shared" si="14"/>
        <v>n</v>
      </c>
      <c r="CE19" s="53" t="str">
        <f t="shared" si="1"/>
        <v>n</v>
      </c>
      <c r="CF19" s="53" t="str">
        <f t="shared" si="2"/>
        <v>n</v>
      </c>
      <c r="CG19" s="54" t="str">
        <f t="shared" si="3"/>
        <v>n</v>
      </c>
      <c r="CH19" s="55">
        <f t="shared" si="4"/>
        <v>2</v>
      </c>
      <c r="CI19" s="56">
        <f t="shared" si="5"/>
        <v>0</v>
      </c>
      <c r="CJ19" s="56">
        <f t="shared" si="6"/>
        <v>0</v>
      </c>
      <c r="CK19" s="56">
        <f t="shared" si="7"/>
        <v>0</v>
      </c>
      <c r="CL19" s="56">
        <f t="shared" si="8"/>
        <v>0</v>
      </c>
      <c r="CM19" s="56" t="b">
        <f t="shared" si="9"/>
        <v>0</v>
      </c>
      <c r="CN19" s="53" t="b">
        <f t="shared" si="10"/>
        <v>0</v>
      </c>
      <c r="CO19" s="53" t="b">
        <f t="shared" si="11"/>
        <v>0</v>
      </c>
      <c r="CP19" s="57" t="b">
        <f t="shared" si="12"/>
        <v>0</v>
      </c>
      <c r="CQ19" s="58">
        <f t="shared" si="13"/>
        <v>0</v>
      </c>
      <c r="CR19" s="58">
        <f t="shared" si="0"/>
        <v>0</v>
      </c>
      <c r="CS19" s="58">
        <f t="shared" si="0"/>
        <v>0</v>
      </c>
      <c r="CT19" s="58">
        <f t="shared" si="0"/>
        <v>0</v>
      </c>
    </row>
    <row r="20" spans="1:98" s="273" customFormat="1" ht="16.2" thickTop="1" thickBot="1">
      <c r="A20" s="270"/>
      <c r="B20" s="304" t="s">
        <v>32</v>
      </c>
      <c r="C20" s="308"/>
      <c r="D20" s="308"/>
      <c r="E20" s="308"/>
      <c r="F20" s="308"/>
      <c r="G20" s="308"/>
      <c r="H20" s="308"/>
      <c r="I20" s="308"/>
      <c r="J20" s="308"/>
      <c r="K20" s="308"/>
      <c r="L20" s="309"/>
      <c r="M20" s="309"/>
      <c r="N20" s="309"/>
      <c r="P20" s="274"/>
      <c r="Q20" s="274"/>
      <c r="R20" s="274"/>
      <c r="W20" s="89"/>
      <c r="X20" s="89"/>
      <c r="Y20" s="89"/>
      <c r="Z20" s="89"/>
      <c r="AA20" s="89"/>
      <c r="AB20" s="89"/>
      <c r="AC20" s="89"/>
      <c r="AD20" s="89"/>
      <c r="AE20" s="89"/>
      <c r="AF20" s="272"/>
      <c r="AG20" s="272"/>
      <c r="AH20" s="272"/>
      <c r="AI20" s="296"/>
      <c r="AJ20" s="274"/>
      <c r="AK20" s="274"/>
      <c r="AL20" s="274"/>
      <c r="AQ20" s="89"/>
      <c r="AR20" s="89"/>
      <c r="AS20" s="89"/>
      <c r="AT20" s="89"/>
      <c r="AU20" s="89"/>
      <c r="AV20" s="89"/>
      <c r="AW20" s="89"/>
      <c r="AX20" s="89"/>
      <c r="AY20" s="89"/>
      <c r="AZ20" s="272"/>
      <c r="BA20" s="272"/>
      <c r="BB20" s="272"/>
      <c r="BC20" s="296"/>
      <c r="BD20" s="274"/>
      <c r="BE20" s="274"/>
      <c r="BF20" s="274"/>
      <c r="BG20" s="277"/>
      <c r="BI20" s="479" t="s">
        <v>109</v>
      </c>
      <c r="BJ20" s="267"/>
      <c r="BK20" s="252"/>
      <c r="BL20" s="262"/>
      <c r="BM20" s="256"/>
      <c r="BN20" s="11"/>
      <c r="BO20" s="262"/>
      <c r="BP20" s="256"/>
      <c r="BQ20" s="11"/>
      <c r="BR20" s="262"/>
      <c r="BS20" s="256"/>
      <c r="BT20" s="166"/>
      <c r="BU20" s="263"/>
      <c r="BV20" s="260"/>
      <c r="BW20"/>
      <c r="BX20" s="268"/>
      <c r="BY20" s="268"/>
      <c r="BZ20" s="268"/>
      <c r="CC20" s="312"/>
      <c r="CD20" s="53" t="str">
        <f t="shared" si="14"/>
        <v>n</v>
      </c>
      <c r="CE20" s="53" t="str">
        <f t="shared" si="1"/>
        <v>n</v>
      </c>
      <c r="CF20" s="53" t="str">
        <f t="shared" si="2"/>
        <v>n</v>
      </c>
      <c r="CG20" s="54" t="str">
        <f t="shared" si="3"/>
        <v>n</v>
      </c>
      <c r="CH20" s="55" t="str">
        <f t="shared" si="4"/>
        <v>n</v>
      </c>
      <c r="CI20" s="56">
        <f t="shared" si="5"/>
        <v>1</v>
      </c>
      <c r="CJ20" s="56">
        <f t="shared" si="6"/>
        <v>1</v>
      </c>
      <c r="CK20" s="56">
        <f t="shared" si="7"/>
        <v>1</v>
      </c>
      <c r="CL20" s="56">
        <f t="shared" si="8"/>
        <v>1</v>
      </c>
      <c r="CM20" s="56" t="b">
        <f t="shared" si="9"/>
        <v>1</v>
      </c>
      <c r="CN20" s="53" t="b">
        <f t="shared" si="10"/>
        <v>1</v>
      </c>
      <c r="CO20" s="53" t="b">
        <f t="shared" si="11"/>
        <v>1</v>
      </c>
      <c r="CP20" s="57" t="b">
        <f t="shared" si="12"/>
        <v>1</v>
      </c>
      <c r="CQ20" s="58">
        <f t="shared" si="13"/>
        <v>2</v>
      </c>
      <c r="CR20" s="58">
        <f t="shared" si="0"/>
        <v>2</v>
      </c>
      <c r="CS20" s="58">
        <f t="shared" si="0"/>
        <v>2</v>
      </c>
      <c r="CT20" s="58">
        <f t="shared" si="0"/>
        <v>2</v>
      </c>
    </row>
    <row r="21" spans="1:98" ht="16.2" thickTop="1" thickBot="1">
      <c r="V21" s="477"/>
      <c r="W21" s="478" t="s">
        <v>7</v>
      </c>
      <c r="X21" s="478"/>
      <c r="Y21" s="478"/>
      <c r="Z21" s="478"/>
      <c r="AA21" s="478"/>
      <c r="AB21" s="478"/>
      <c r="AC21" s="478"/>
      <c r="AD21" s="478"/>
      <c r="AE21" s="478"/>
      <c r="AF21" s="478"/>
      <c r="AG21" s="478"/>
      <c r="AH21" s="478"/>
      <c r="AQ21" s="89"/>
      <c r="AR21" s="89"/>
      <c r="AS21" s="89"/>
      <c r="AT21" s="89"/>
      <c r="AU21" s="89"/>
      <c r="AV21" s="89"/>
      <c r="AW21" s="89"/>
      <c r="AX21" s="89"/>
      <c r="AY21" s="89"/>
      <c r="AZ21" s="272"/>
      <c r="BA21" s="272"/>
      <c r="BB21" s="272"/>
      <c r="BC21" s="296"/>
      <c r="BD21" s="274"/>
      <c r="BE21" s="274"/>
      <c r="BF21" s="274"/>
      <c r="BG21" s="278"/>
      <c r="BH21" s="287"/>
      <c r="BI21" s="479"/>
      <c r="BJ21" s="267"/>
      <c r="BK21" s="253"/>
      <c r="BL21" s="259"/>
      <c r="BM21" s="257"/>
      <c r="BN21" s="254"/>
      <c r="BO21" s="259"/>
      <c r="BP21" s="257"/>
      <c r="BQ21" s="254"/>
      <c r="BR21" s="259"/>
      <c r="BS21" s="257"/>
      <c r="BT21" s="255"/>
      <c r="BU21" s="261"/>
      <c r="BV21" s="261"/>
      <c r="BX21" s="269"/>
      <c r="BY21" s="269"/>
      <c r="BZ21" s="269"/>
      <c r="CC21" s="312"/>
      <c r="CD21" s="53" t="str">
        <f>IF(BA21&lt;BB21,2,IF(BA21=BB21,"n",1))</f>
        <v>n</v>
      </c>
      <c r="CE21" s="53" t="str">
        <f>IF(BC21&lt;BD21,2,IF(BC21=BD21,"n",1))</f>
        <v>n</v>
      </c>
      <c r="CF21" s="53" t="str">
        <f>IF(BE21&lt;BF21,2,IF(BE21=BF21,"n",1))</f>
        <v>n</v>
      </c>
      <c r="CG21" s="54" t="str">
        <f>IF(BG21&lt;BH21,2,IF(BG21=BH21,"n",1))</f>
        <v>n</v>
      </c>
      <c r="CH21" s="55" t="str">
        <f>IF(BJ21&lt;BK21,2,IF(BJ21=BK21,"n",1))</f>
        <v>n</v>
      </c>
      <c r="CI21" s="56">
        <f t="shared" si="5"/>
        <v>1</v>
      </c>
      <c r="CJ21" s="56">
        <f t="shared" si="6"/>
        <v>1</v>
      </c>
      <c r="CK21" s="56">
        <f t="shared" si="7"/>
        <v>1</v>
      </c>
      <c r="CL21" s="56">
        <f t="shared" si="8"/>
        <v>1</v>
      </c>
      <c r="CM21" s="56" t="b">
        <f t="shared" si="9"/>
        <v>1</v>
      </c>
      <c r="CN21" s="53" t="b">
        <f t="shared" si="10"/>
        <v>1</v>
      </c>
      <c r="CO21" s="53" t="b">
        <f t="shared" si="11"/>
        <v>1</v>
      </c>
      <c r="CP21" s="57" t="b">
        <f t="shared" si="12"/>
        <v>1</v>
      </c>
      <c r="CQ21" s="58">
        <f t="shared" si="13"/>
        <v>2</v>
      </c>
      <c r="CR21" s="58">
        <f t="shared" si="0"/>
        <v>2</v>
      </c>
      <c r="CS21" s="58">
        <f t="shared" si="0"/>
        <v>2</v>
      </c>
      <c r="CT21" s="58">
        <f t="shared" si="0"/>
        <v>2</v>
      </c>
    </row>
    <row r="22" spans="1:98" ht="16.2" thickTop="1" thickBot="1">
      <c r="A22" s="479" t="s">
        <v>112</v>
      </c>
      <c r="B22" s="267" t="s">
        <v>70</v>
      </c>
      <c r="C22" s="264"/>
      <c r="D22" s="258"/>
      <c r="E22" s="265"/>
      <c r="F22" s="18"/>
      <c r="G22" s="258"/>
      <c r="H22" s="265"/>
      <c r="I22" s="18"/>
      <c r="J22" s="258"/>
      <c r="K22" s="265"/>
      <c r="L22" s="124"/>
      <c r="M22" s="260"/>
      <c r="N22" s="260"/>
      <c r="P22" s="268"/>
      <c r="Q22" s="268"/>
      <c r="R22" s="268"/>
      <c r="V22" s="477"/>
      <c r="W22" s="459" t="s">
        <v>25</v>
      </c>
      <c r="X22" s="459"/>
      <c r="Y22" s="459"/>
      <c r="Z22" s="460" t="s">
        <v>26</v>
      </c>
      <c r="AA22" s="460"/>
      <c r="AB22" s="460"/>
      <c r="AC22" s="461" t="s">
        <v>27</v>
      </c>
      <c r="AD22" s="461"/>
      <c r="AE22" s="461"/>
      <c r="AF22" s="462" t="s">
        <v>28</v>
      </c>
      <c r="AG22" s="462"/>
      <c r="AH22" s="462"/>
      <c r="AJ22" s="474" t="s">
        <v>8</v>
      </c>
      <c r="AK22" s="475"/>
      <c r="AL22" s="476"/>
      <c r="AQ22" s="89"/>
      <c r="AR22" s="89"/>
      <c r="AS22" s="89"/>
      <c r="AT22" s="89"/>
      <c r="AU22" s="89"/>
      <c r="AV22" s="89"/>
      <c r="AW22" s="89"/>
      <c r="AX22" s="89"/>
      <c r="AY22" s="89"/>
      <c r="AZ22" s="272"/>
      <c r="BA22" s="272"/>
      <c r="BB22" s="272"/>
      <c r="BC22" s="273"/>
      <c r="BD22" s="274"/>
      <c r="BE22" s="274"/>
      <c r="BF22" s="274"/>
      <c r="BG22" s="278"/>
      <c r="BJ22" s="304" t="s">
        <v>32</v>
      </c>
      <c r="BK22" s="308"/>
      <c r="BL22" s="308"/>
      <c r="BM22" s="308"/>
      <c r="BN22" s="308"/>
      <c r="BO22" s="308"/>
      <c r="BP22" s="308"/>
      <c r="BQ22" s="308"/>
      <c r="BR22" s="308"/>
      <c r="BS22" s="308"/>
      <c r="BT22" s="309"/>
      <c r="BU22" s="309"/>
      <c r="BV22" s="309"/>
      <c r="BW22" s="273"/>
      <c r="BX22" s="274"/>
      <c r="BY22" s="274"/>
      <c r="BZ22" s="274"/>
      <c r="CC22" s="312"/>
      <c r="CD22" s="53" t="str">
        <f>IF(BA22&lt;BB22,2,IF(BA22=BB22,"n",1))</f>
        <v>n</v>
      </c>
      <c r="CE22" s="53" t="str">
        <f>IF(BC22&lt;BD22,2,IF(BC22=BD22,"n",1))</f>
        <v>n</v>
      </c>
      <c r="CF22" s="53" t="str">
        <f>IF(BE22&lt;BF22,2,IF(BE22=BF22,"n",1))</f>
        <v>n</v>
      </c>
      <c r="CG22" s="54" t="str">
        <f>IF(BG22&lt;BH22,2,IF(BG22=BH22,"n",1))</f>
        <v>n</v>
      </c>
      <c r="CH22" s="55">
        <f>IF(BJ22&lt;BK22,2,IF(BJ22=BK22,"n",1))</f>
        <v>1</v>
      </c>
      <c r="CI22" s="56">
        <f t="shared" si="5"/>
        <v>0</v>
      </c>
      <c r="CJ22" s="56">
        <f t="shared" si="6"/>
        <v>0</v>
      </c>
      <c r="CK22" s="56">
        <f t="shared" si="7"/>
        <v>0</v>
      </c>
      <c r="CL22" s="56">
        <f t="shared" si="8"/>
        <v>0</v>
      </c>
      <c r="CM22" s="56" t="b">
        <f t="shared" si="9"/>
        <v>0</v>
      </c>
      <c r="CN22" s="53" t="b">
        <f t="shared" si="10"/>
        <v>0</v>
      </c>
      <c r="CO22" s="53" t="b">
        <f t="shared" si="11"/>
        <v>0</v>
      </c>
      <c r="CP22" s="57" t="b">
        <f t="shared" si="12"/>
        <v>0</v>
      </c>
      <c r="CQ22" s="58">
        <f t="shared" si="13"/>
        <v>0</v>
      </c>
      <c r="CR22" s="58">
        <f t="shared" si="0"/>
        <v>0</v>
      </c>
      <c r="CS22" s="58">
        <f t="shared" si="0"/>
        <v>0</v>
      </c>
      <c r="CT22" s="58">
        <f t="shared" si="0"/>
        <v>0</v>
      </c>
    </row>
    <row r="23" spans="1:98" ht="16.2" thickTop="1" thickBot="1">
      <c r="A23" s="479"/>
      <c r="B23" s="267" t="s">
        <v>62</v>
      </c>
      <c r="C23" s="253"/>
      <c r="D23" s="259"/>
      <c r="E23" s="257"/>
      <c r="F23" s="254"/>
      <c r="G23" s="259"/>
      <c r="H23" s="257"/>
      <c r="I23" s="254"/>
      <c r="J23" s="259"/>
      <c r="K23" s="257"/>
      <c r="L23" s="255"/>
      <c r="M23" s="261"/>
      <c r="N23" s="261"/>
      <c r="P23" s="269"/>
      <c r="Q23" s="269"/>
      <c r="R23" s="282"/>
      <c r="S23" s="280"/>
      <c r="W23" s="290" t="s">
        <v>116</v>
      </c>
      <c r="X23" s="290" t="s">
        <v>117</v>
      </c>
      <c r="Y23" s="290" t="s">
        <v>118</v>
      </c>
      <c r="Z23" s="291" t="s">
        <v>116</v>
      </c>
      <c r="AA23" s="291" t="s">
        <v>117</v>
      </c>
      <c r="AB23" s="291" t="s">
        <v>118</v>
      </c>
      <c r="AC23" s="292" t="s">
        <v>116</v>
      </c>
      <c r="AD23" s="292" t="s">
        <v>117</v>
      </c>
      <c r="AE23" s="292" t="s">
        <v>118</v>
      </c>
      <c r="AF23" s="293" t="s">
        <v>116</v>
      </c>
      <c r="AG23" s="293" t="s">
        <v>117</v>
      </c>
      <c r="AH23" s="293" t="s">
        <v>118</v>
      </c>
      <c r="AI23" s="294"/>
      <c r="AJ23" s="295" t="s">
        <v>116</v>
      </c>
      <c r="AK23" s="295" t="s">
        <v>117</v>
      </c>
      <c r="AL23" s="295" t="s">
        <v>118</v>
      </c>
      <c r="BG23" s="278"/>
      <c r="CC23" s="312"/>
      <c r="CD23" s="53" t="str">
        <f>IF(BA23&lt;BB23,2,IF(BA23=BB23,"n",1))</f>
        <v>n</v>
      </c>
      <c r="CE23" s="53" t="str">
        <f>IF(BC23&lt;BD23,2,IF(BC23=BD23,"n",1))</f>
        <v>n</v>
      </c>
      <c r="CF23" s="53" t="str">
        <f>IF(BE23&lt;BF23,2,IF(BE23=BF23,"n",1))</f>
        <v>n</v>
      </c>
      <c r="CG23" s="54" t="str">
        <f>IF(BG23&lt;BH23,2,IF(BG23=BH23,"n",1))</f>
        <v>n</v>
      </c>
      <c r="CH23" s="55" t="str">
        <f>IF(BJ23&lt;BK23,2,IF(BJ23=BK23,"n",1))</f>
        <v>n</v>
      </c>
      <c r="CI23" s="56">
        <f t="shared" si="5"/>
        <v>1</v>
      </c>
      <c r="CJ23" s="56">
        <f t="shared" si="6"/>
        <v>1</v>
      </c>
      <c r="CK23" s="56">
        <f t="shared" si="7"/>
        <v>1</v>
      </c>
      <c r="CL23" s="56">
        <f t="shared" si="8"/>
        <v>1</v>
      </c>
      <c r="CM23" s="56" t="b">
        <f t="shared" si="9"/>
        <v>1</v>
      </c>
      <c r="CN23" s="53" t="b">
        <f t="shared" si="10"/>
        <v>1</v>
      </c>
      <c r="CO23" s="53" t="b">
        <f t="shared" si="11"/>
        <v>1</v>
      </c>
      <c r="CP23" s="57" t="b">
        <f t="shared" si="12"/>
        <v>1</v>
      </c>
      <c r="CQ23" s="58">
        <f t="shared" si="13"/>
        <v>2</v>
      </c>
      <c r="CR23" s="58">
        <f t="shared" si="0"/>
        <v>2</v>
      </c>
      <c r="CS23" s="58">
        <f t="shared" si="0"/>
        <v>2</v>
      </c>
      <c r="CT23" s="58">
        <f t="shared" si="0"/>
        <v>2</v>
      </c>
    </row>
    <row r="24" spans="1:98" s="273" customFormat="1" ht="16.2" thickTop="1" thickBot="1">
      <c r="A24" s="270"/>
      <c r="B24" s="304" t="s">
        <v>32</v>
      </c>
      <c r="C24" s="308"/>
      <c r="D24" s="308"/>
      <c r="E24" s="308"/>
      <c r="F24" s="308"/>
      <c r="G24" s="308"/>
      <c r="H24" s="308"/>
      <c r="I24" s="308"/>
      <c r="J24" s="308"/>
      <c r="K24" s="308"/>
      <c r="L24" s="309"/>
      <c r="M24" s="309"/>
      <c r="N24" s="309"/>
      <c r="P24" s="274"/>
      <c r="Q24" s="274"/>
      <c r="R24" s="274"/>
      <c r="S24" s="284"/>
      <c r="U24" s="479" t="s">
        <v>109</v>
      </c>
      <c r="V24" s="267"/>
      <c r="W24" s="264"/>
      <c r="X24" s="258"/>
      <c r="Y24" s="265"/>
      <c r="Z24" s="18"/>
      <c r="AA24" s="258"/>
      <c r="AB24" s="265"/>
      <c r="AC24" s="18"/>
      <c r="AD24" s="258"/>
      <c r="AE24" s="265"/>
      <c r="AF24" s="124"/>
      <c r="AG24" s="260"/>
      <c r="AH24" s="260"/>
      <c r="AI24"/>
      <c r="AJ24" s="268"/>
      <c r="AK24" s="268"/>
      <c r="AL24" s="268"/>
      <c r="BG24" s="277"/>
      <c r="BI24" s="251"/>
      <c r="BJ24" s="266"/>
      <c r="BK24" s="459" t="s">
        <v>25</v>
      </c>
      <c r="BL24" s="459"/>
      <c r="BM24" s="459"/>
      <c r="BN24" s="460" t="s">
        <v>26</v>
      </c>
      <c r="BO24" s="460"/>
      <c r="BP24" s="460"/>
      <c r="BQ24" s="461" t="s">
        <v>27</v>
      </c>
      <c r="BR24" s="461"/>
      <c r="BS24" s="461"/>
      <c r="BT24" s="462" t="s">
        <v>28</v>
      </c>
      <c r="BU24" s="462"/>
      <c r="BV24" s="462"/>
      <c r="CC24" s="312"/>
      <c r="CD24" s="53" t="str">
        <f>IF(BA24&lt;BB24,2,IF(BA24=BB24,"n",1))</f>
        <v>n</v>
      </c>
      <c r="CE24" s="53" t="str">
        <f>IF(BC24&lt;BD24,2,IF(BC24=BD24,"n",1))</f>
        <v>n</v>
      </c>
      <c r="CF24" s="53" t="str">
        <f>IF(BE24&lt;BF24,2,IF(BE24=BF24,"n",1))</f>
        <v>n</v>
      </c>
      <c r="CG24" s="54" t="str">
        <f>IF(BG24&lt;BH24,2,IF(BG24=BH24,"n",1))</f>
        <v>n</v>
      </c>
      <c r="CH24" s="55">
        <f>IF(BJ24&lt;BK24,2,IF(BJ24=BK24,"n",1))</f>
        <v>2</v>
      </c>
      <c r="CI24" s="56">
        <f t="shared" si="5"/>
        <v>0</v>
      </c>
      <c r="CJ24" s="56">
        <f t="shared" si="6"/>
        <v>0</v>
      </c>
      <c r="CK24" s="56">
        <f t="shared" si="7"/>
        <v>0</v>
      </c>
      <c r="CL24" s="56">
        <f t="shared" si="8"/>
        <v>0</v>
      </c>
      <c r="CM24" s="56" t="b">
        <f t="shared" si="9"/>
        <v>0</v>
      </c>
      <c r="CN24" s="53" t="b">
        <f t="shared" si="10"/>
        <v>0</v>
      </c>
      <c r="CO24" s="53" t="b">
        <f t="shared" si="11"/>
        <v>0</v>
      </c>
      <c r="CP24" s="57" t="b">
        <f t="shared" si="12"/>
        <v>0</v>
      </c>
      <c r="CQ24" s="58">
        <f t="shared" si="13"/>
        <v>0</v>
      </c>
      <c r="CR24" s="58">
        <f t="shared" si="0"/>
        <v>0</v>
      </c>
      <c r="CS24" s="58">
        <f t="shared" si="0"/>
        <v>0</v>
      </c>
      <c r="CT24" s="58">
        <f t="shared" si="0"/>
        <v>0</v>
      </c>
    </row>
    <row r="25" spans="1:98" ht="16.2" thickTop="1" thickBot="1">
      <c r="S25" s="285"/>
      <c r="T25" s="287"/>
      <c r="U25" s="479"/>
      <c r="V25" s="267"/>
      <c r="W25" s="253"/>
      <c r="X25" s="259"/>
      <c r="Y25" s="257"/>
      <c r="Z25" s="254"/>
      <c r="AA25" s="259"/>
      <c r="AB25" s="257"/>
      <c r="AC25" s="254"/>
      <c r="AD25" s="259"/>
      <c r="AE25" s="257"/>
      <c r="AF25" s="255"/>
      <c r="AG25" s="261"/>
      <c r="AH25" s="261"/>
      <c r="AJ25" s="269"/>
      <c r="AK25" s="269"/>
      <c r="AL25" s="269"/>
      <c r="AM25" s="276"/>
      <c r="AP25" s="477"/>
      <c r="AQ25" s="478" t="s">
        <v>7</v>
      </c>
      <c r="AR25" s="478"/>
      <c r="AS25" s="478"/>
      <c r="AT25" s="478"/>
      <c r="AU25" s="478"/>
      <c r="AV25" s="478"/>
      <c r="AW25" s="478"/>
      <c r="AX25" s="478"/>
      <c r="AY25" s="478"/>
      <c r="AZ25" s="478"/>
      <c r="BA25" s="478"/>
      <c r="BB25" s="478"/>
      <c r="BG25" s="278"/>
      <c r="BI25" s="463" t="s">
        <v>120</v>
      </c>
      <c r="BJ25" s="464"/>
      <c r="BK25" s="465"/>
      <c r="BL25" s="465"/>
      <c r="BM25" s="465"/>
      <c r="BN25" s="465"/>
      <c r="BO25" s="465"/>
      <c r="BP25" s="465"/>
      <c r="BQ25" s="465"/>
      <c r="BR25" s="465"/>
      <c r="BS25" s="465"/>
      <c r="BT25" s="465"/>
      <c r="BU25" s="465"/>
      <c r="BV25" s="465"/>
      <c r="CD25" s="40"/>
      <c r="CE25" s="40"/>
      <c r="CF25" s="40"/>
      <c r="CG25" s="40"/>
      <c r="CH25" s="40"/>
      <c r="CI25" s="40"/>
      <c r="CJ25" s="40"/>
      <c r="CK25" s="40"/>
      <c r="CL25" s="40"/>
      <c r="CM25" s="40"/>
      <c r="CN25" s="40"/>
      <c r="CO25" s="40"/>
      <c r="CP25" s="40"/>
      <c r="CQ25" s="40"/>
      <c r="CR25" s="40"/>
      <c r="CS25" s="40"/>
      <c r="CT25" s="40"/>
    </row>
    <row r="26" spans="1:98" ht="16.2" thickTop="1" thickBot="1">
      <c r="A26" s="479" t="s">
        <v>115</v>
      </c>
      <c r="B26" s="267" t="s">
        <v>66</v>
      </c>
      <c r="C26" s="264"/>
      <c r="D26" s="258"/>
      <c r="E26" s="265"/>
      <c r="F26" s="18"/>
      <c r="G26" s="258"/>
      <c r="H26" s="265"/>
      <c r="I26" s="18"/>
      <c r="J26" s="258"/>
      <c r="K26" s="265"/>
      <c r="L26" s="124"/>
      <c r="M26" s="260"/>
      <c r="N26" s="260"/>
      <c r="P26" s="268"/>
      <c r="Q26" s="268"/>
      <c r="R26" s="283"/>
      <c r="S26" s="279"/>
      <c r="V26" s="304" t="s">
        <v>32</v>
      </c>
      <c r="W26" s="308"/>
      <c r="X26" s="308"/>
      <c r="Y26" s="308"/>
      <c r="Z26" s="308"/>
      <c r="AA26" s="308"/>
      <c r="AB26" s="308"/>
      <c r="AC26" s="308"/>
      <c r="AD26" s="308"/>
      <c r="AE26" s="308"/>
      <c r="AF26" s="309"/>
      <c r="AG26" s="309"/>
      <c r="AH26" s="309"/>
      <c r="AI26" s="273"/>
      <c r="AJ26" s="274"/>
      <c r="AK26" s="274"/>
      <c r="AL26" s="274"/>
      <c r="AM26" s="278"/>
      <c r="AP26" s="477"/>
      <c r="AQ26" s="459" t="s">
        <v>25</v>
      </c>
      <c r="AR26" s="459"/>
      <c r="AS26" s="459"/>
      <c r="AT26" s="460" t="s">
        <v>26</v>
      </c>
      <c r="AU26" s="460"/>
      <c r="AV26" s="460"/>
      <c r="AW26" s="461" t="s">
        <v>27</v>
      </c>
      <c r="AX26" s="461"/>
      <c r="AY26" s="461"/>
      <c r="AZ26" s="462" t="s">
        <v>28</v>
      </c>
      <c r="BA26" s="462"/>
      <c r="BB26" s="462"/>
      <c r="BD26" s="474" t="s">
        <v>8</v>
      </c>
      <c r="BE26" s="475"/>
      <c r="BF26" s="476"/>
      <c r="BG26" s="278"/>
      <c r="BK26" s="89"/>
      <c r="BL26" s="89"/>
      <c r="BM26" s="89"/>
      <c r="BN26" s="89"/>
      <c r="BO26" s="89"/>
      <c r="BP26" s="89"/>
      <c r="BQ26" s="89"/>
      <c r="BR26" s="89"/>
      <c r="BS26" s="89"/>
      <c r="BT26" s="272"/>
      <c r="BU26" s="272"/>
      <c r="BV26" s="272"/>
      <c r="BW26" s="273"/>
      <c r="BX26" s="274"/>
      <c r="BY26" s="274"/>
      <c r="BZ26" s="274"/>
      <c r="CD26" s="71"/>
      <c r="CE26" s="71"/>
      <c r="CF26" s="71"/>
      <c r="CG26" s="71"/>
      <c r="CH26" s="71"/>
      <c r="CI26" s="71"/>
      <c r="CJ26" s="71"/>
      <c r="CK26" s="71"/>
      <c r="CL26" s="71"/>
      <c r="CM26" s="71"/>
      <c r="CN26" s="71"/>
      <c r="CO26" s="71"/>
      <c r="CP26" s="71"/>
      <c r="CQ26" s="71"/>
      <c r="CR26" s="71"/>
      <c r="CS26" s="71"/>
      <c r="CT26" s="71"/>
    </row>
    <row r="27" spans="1:98" ht="16.2" thickTop="1" thickBot="1">
      <c r="A27" s="479"/>
      <c r="B27" s="267" t="s">
        <v>75</v>
      </c>
      <c r="C27" s="253"/>
      <c r="D27" s="259"/>
      <c r="E27" s="257"/>
      <c r="F27" s="254"/>
      <c r="G27" s="259"/>
      <c r="H27" s="257"/>
      <c r="I27" s="254"/>
      <c r="J27" s="259"/>
      <c r="K27" s="257"/>
      <c r="L27" s="255"/>
      <c r="M27" s="261"/>
      <c r="N27" s="261"/>
      <c r="P27" s="269"/>
      <c r="Q27" s="269"/>
      <c r="R27" s="269"/>
      <c r="S27" s="275"/>
      <c r="AM27" s="278"/>
      <c r="AQ27" s="290" t="s">
        <v>116</v>
      </c>
      <c r="AR27" s="290" t="s">
        <v>117</v>
      </c>
      <c r="AS27" s="290" t="s">
        <v>118</v>
      </c>
      <c r="AT27" s="291" t="s">
        <v>116</v>
      </c>
      <c r="AU27" s="291" t="s">
        <v>117</v>
      </c>
      <c r="AV27" s="291" t="s">
        <v>118</v>
      </c>
      <c r="AW27" s="292" t="s">
        <v>116</v>
      </c>
      <c r="AX27" s="292" t="s">
        <v>117</v>
      </c>
      <c r="AY27" s="292" t="s">
        <v>118</v>
      </c>
      <c r="AZ27" s="293" t="s">
        <v>116</v>
      </c>
      <c r="BA27" s="293" t="s">
        <v>117</v>
      </c>
      <c r="BB27" s="293" t="s">
        <v>118</v>
      </c>
      <c r="BC27" s="294"/>
      <c r="BD27" s="295" t="s">
        <v>116</v>
      </c>
      <c r="BE27" s="295" t="s">
        <v>117</v>
      </c>
      <c r="BF27" s="295" t="s">
        <v>118</v>
      </c>
      <c r="BG27" s="278"/>
      <c r="CD27" s="71"/>
      <c r="CE27" s="71"/>
      <c r="CF27" s="71"/>
      <c r="CG27" s="71"/>
      <c r="CH27" s="71"/>
      <c r="CI27" s="71"/>
      <c r="CJ27" s="71"/>
      <c r="CK27" s="71"/>
      <c r="CL27" s="71"/>
      <c r="CM27" s="71"/>
      <c r="CN27" s="71"/>
      <c r="CO27" s="71"/>
      <c r="CP27" s="71"/>
      <c r="CQ27" s="71"/>
      <c r="CR27" s="71"/>
      <c r="CS27" s="71"/>
      <c r="CT27" s="71"/>
    </row>
    <row r="28" spans="1:98" s="273" customFormat="1" ht="16.2" thickTop="1" thickBot="1">
      <c r="A28" s="270"/>
      <c r="B28" s="304" t="s">
        <v>32</v>
      </c>
      <c r="C28" s="308"/>
      <c r="D28" s="308"/>
      <c r="E28" s="308"/>
      <c r="F28" s="308"/>
      <c r="G28" s="308"/>
      <c r="H28" s="308"/>
      <c r="I28" s="308"/>
      <c r="J28" s="308"/>
      <c r="K28" s="308"/>
      <c r="L28" s="309"/>
      <c r="M28" s="309"/>
      <c r="N28" s="309"/>
      <c r="P28" s="274"/>
      <c r="Q28" s="274"/>
      <c r="R28" s="274"/>
      <c r="W28" s="89"/>
      <c r="X28" s="89"/>
      <c r="Y28" s="89"/>
      <c r="Z28" s="89"/>
      <c r="AA28" s="89"/>
      <c r="AB28" s="89"/>
      <c r="AC28" s="89"/>
      <c r="AD28" s="89"/>
      <c r="AE28" s="89"/>
      <c r="AF28" s="272"/>
      <c r="AG28" s="272"/>
      <c r="AH28" s="272"/>
      <c r="AI28" s="296"/>
      <c r="AJ28" s="274"/>
      <c r="AK28" s="274"/>
      <c r="AL28" s="274"/>
      <c r="AM28" s="277"/>
      <c r="AO28" s="479" t="s">
        <v>109</v>
      </c>
      <c r="AP28" s="267"/>
      <c r="AQ28" s="264"/>
      <c r="AR28" s="258"/>
      <c r="AS28" s="265"/>
      <c r="AT28" s="18"/>
      <c r="AU28" s="258"/>
      <c r="AV28" s="265"/>
      <c r="AW28" s="18"/>
      <c r="AX28" s="258"/>
      <c r="AY28" s="265"/>
      <c r="AZ28" s="124"/>
      <c r="BA28" s="260"/>
      <c r="BB28" s="260"/>
      <c r="BC28"/>
      <c r="BD28" s="268"/>
      <c r="BE28" s="268"/>
      <c r="BF28" s="268"/>
      <c r="BG28" s="311"/>
      <c r="BI28" s="480"/>
      <c r="BJ28" s="271"/>
      <c r="BK28" s="89"/>
      <c r="BL28" s="89"/>
      <c r="BM28" s="89"/>
      <c r="BN28" s="89"/>
      <c r="BO28" s="89"/>
      <c r="BP28" s="89"/>
      <c r="BQ28" s="89"/>
      <c r="BR28" s="89"/>
      <c r="BS28" s="89"/>
      <c r="BT28" s="272"/>
      <c r="BU28" s="272"/>
      <c r="BV28" s="272"/>
      <c r="BW28" s="296"/>
      <c r="BX28" s="274"/>
      <c r="BY28" s="274"/>
      <c r="BZ28" s="274"/>
      <c r="CD28" s="494" t="s">
        <v>129</v>
      </c>
      <c r="CE28" s="494"/>
      <c r="CF28" s="494"/>
      <c r="CG28" s="494"/>
      <c r="CH28" s="494"/>
      <c r="CI28" s="494"/>
      <c r="CJ28" s="494"/>
      <c r="CK28" s="494"/>
      <c r="CL28" s="494"/>
      <c r="CM28" s="494"/>
      <c r="CN28" s="494"/>
      <c r="CO28" s="494"/>
      <c r="CP28" s="494"/>
      <c r="CQ28" s="494"/>
      <c r="CR28" s="494"/>
      <c r="CS28" s="494"/>
      <c r="CT28" s="494"/>
    </row>
    <row r="29" spans="1:98" ht="16.2" customHeight="1" thickTop="1" thickBot="1">
      <c r="V29" s="477"/>
      <c r="W29" s="478" t="s">
        <v>7</v>
      </c>
      <c r="X29" s="478"/>
      <c r="Y29" s="478"/>
      <c r="Z29" s="478"/>
      <c r="AA29" s="478"/>
      <c r="AB29" s="478"/>
      <c r="AC29" s="478"/>
      <c r="AD29" s="478"/>
      <c r="AE29" s="478"/>
      <c r="AF29" s="478"/>
      <c r="AG29" s="478"/>
      <c r="AH29" s="478"/>
      <c r="AM29" s="277"/>
      <c r="AN29" s="287"/>
      <c r="AO29" s="479"/>
      <c r="AP29" s="267"/>
      <c r="AQ29" s="253"/>
      <c r="AR29" s="259"/>
      <c r="AS29" s="257"/>
      <c r="AT29" s="254"/>
      <c r="AU29" s="259"/>
      <c r="AV29" s="257"/>
      <c r="AW29" s="254"/>
      <c r="AX29" s="259"/>
      <c r="AY29" s="257"/>
      <c r="AZ29" s="255"/>
      <c r="BA29" s="261"/>
      <c r="BB29" s="261"/>
      <c r="BD29" s="269"/>
      <c r="BE29" s="269"/>
      <c r="BF29" s="269"/>
      <c r="BI29" s="480"/>
      <c r="BJ29" s="271"/>
      <c r="BK29" s="89"/>
      <c r="BL29" s="89"/>
      <c r="BM29" s="89"/>
      <c r="BN29" s="89"/>
      <c r="BO29" s="89"/>
      <c r="BP29" s="89"/>
      <c r="BQ29" s="89"/>
      <c r="BR29" s="89"/>
      <c r="BS29" s="89"/>
      <c r="BT29" s="272"/>
      <c r="BU29" s="272"/>
      <c r="BV29" s="272"/>
      <c r="BW29" s="296"/>
      <c r="BX29" s="274"/>
      <c r="BY29" s="274"/>
      <c r="BZ29" s="274"/>
      <c r="CD29" s="491" t="s">
        <v>3</v>
      </c>
      <c r="CE29" s="491"/>
      <c r="CF29" s="491"/>
      <c r="CG29" s="491"/>
      <c r="CH29" s="492" t="s">
        <v>2</v>
      </c>
      <c r="CI29" s="491" t="s">
        <v>13</v>
      </c>
      <c r="CJ29" s="491"/>
      <c r="CK29" s="491"/>
      <c r="CL29" s="491"/>
      <c r="CM29" s="491" t="s">
        <v>12</v>
      </c>
      <c r="CN29" s="491"/>
      <c r="CO29" s="491"/>
      <c r="CP29" s="491"/>
      <c r="CQ29" s="491" t="s">
        <v>14</v>
      </c>
      <c r="CR29" s="491"/>
      <c r="CS29" s="491"/>
      <c r="CT29" s="491"/>
    </row>
    <row r="30" spans="1:98" ht="18.600000000000001" thickTop="1" thickBot="1">
      <c r="A30" s="479" t="s">
        <v>113</v>
      </c>
      <c r="B30" s="267" t="s">
        <v>63</v>
      </c>
      <c r="C30" s="264"/>
      <c r="D30" s="258"/>
      <c r="E30" s="265"/>
      <c r="F30" s="18"/>
      <c r="G30" s="258"/>
      <c r="H30" s="265"/>
      <c r="I30" s="18"/>
      <c r="J30" s="258"/>
      <c r="K30" s="265"/>
      <c r="L30" s="124"/>
      <c r="M30" s="260"/>
      <c r="N30" s="260"/>
      <c r="P30" s="268"/>
      <c r="Q30" s="268"/>
      <c r="R30" s="268"/>
      <c r="V30" s="477"/>
      <c r="W30" s="459" t="s">
        <v>25</v>
      </c>
      <c r="X30" s="459"/>
      <c r="Y30" s="459"/>
      <c r="Z30" s="460" t="s">
        <v>26</v>
      </c>
      <c r="AA30" s="460"/>
      <c r="AB30" s="460"/>
      <c r="AC30" s="461" t="s">
        <v>27</v>
      </c>
      <c r="AD30" s="461"/>
      <c r="AE30" s="461"/>
      <c r="AF30" s="462" t="s">
        <v>28</v>
      </c>
      <c r="AG30" s="462"/>
      <c r="AH30" s="462"/>
      <c r="AJ30" s="474" t="s">
        <v>8</v>
      </c>
      <c r="AK30" s="475"/>
      <c r="AL30" s="476"/>
      <c r="AM30" s="278"/>
      <c r="AP30" s="304" t="s">
        <v>32</v>
      </c>
      <c r="AQ30" s="308"/>
      <c r="AR30" s="308"/>
      <c r="AS30" s="308"/>
      <c r="AT30" s="308"/>
      <c r="AU30" s="308"/>
      <c r="AV30" s="308"/>
      <c r="AW30" s="308"/>
      <c r="AX30" s="308"/>
      <c r="AY30" s="308"/>
      <c r="AZ30" s="309"/>
      <c r="BA30" s="309"/>
      <c r="BB30" s="309"/>
      <c r="BC30" s="273"/>
      <c r="BD30" s="274"/>
      <c r="BE30" s="274"/>
      <c r="BF30" s="274"/>
      <c r="BK30" s="89"/>
      <c r="BL30" s="89"/>
      <c r="BM30" s="89"/>
      <c r="BN30" s="89"/>
      <c r="BO30" s="89"/>
      <c r="BP30" s="89"/>
      <c r="BQ30" s="89"/>
      <c r="BR30" s="89"/>
      <c r="BS30" s="89"/>
      <c r="BT30" s="272"/>
      <c r="BU30" s="272"/>
      <c r="BV30" s="272"/>
      <c r="BW30" s="273"/>
      <c r="BX30" s="274"/>
      <c r="BY30" s="274"/>
      <c r="BZ30" s="274"/>
      <c r="CD30" s="47" t="s">
        <v>0</v>
      </c>
      <c r="CE30" s="47" t="s">
        <v>1</v>
      </c>
      <c r="CF30" s="47" t="s">
        <v>4</v>
      </c>
      <c r="CG30" s="47" t="s">
        <v>5</v>
      </c>
      <c r="CH30" s="48"/>
      <c r="CI30" s="47" t="s">
        <v>0</v>
      </c>
      <c r="CJ30" s="47" t="s">
        <v>1</v>
      </c>
      <c r="CK30" s="47" t="s">
        <v>4</v>
      </c>
      <c r="CL30" s="47" t="s">
        <v>5</v>
      </c>
      <c r="CM30" s="47" t="s">
        <v>0</v>
      </c>
      <c r="CN30" s="47" t="s">
        <v>1</v>
      </c>
      <c r="CO30" s="47" t="s">
        <v>4</v>
      </c>
      <c r="CP30" s="47" t="s">
        <v>5</v>
      </c>
      <c r="CQ30" s="47" t="s">
        <v>0</v>
      </c>
      <c r="CR30" s="47" t="s">
        <v>1</v>
      </c>
      <c r="CS30" s="47" t="s">
        <v>4</v>
      </c>
      <c r="CT30" s="47" t="s">
        <v>5</v>
      </c>
    </row>
    <row r="31" spans="1:98" ht="16.2" thickTop="1" thickBot="1">
      <c r="A31" s="479"/>
      <c r="B31" s="267" t="s">
        <v>69</v>
      </c>
      <c r="C31" s="253"/>
      <c r="D31" s="259"/>
      <c r="E31" s="257"/>
      <c r="F31" s="254"/>
      <c r="G31" s="259"/>
      <c r="H31" s="257"/>
      <c r="I31" s="254"/>
      <c r="J31" s="259"/>
      <c r="K31" s="257"/>
      <c r="L31" s="255"/>
      <c r="M31" s="261"/>
      <c r="N31" s="261"/>
      <c r="P31" s="269"/>
      <c r="Q31" s="269"/>
      <c r="R31" s="282"/>
      <c r="S31" s="280"/>
      <c r="W31" s="290" t="s">
        <v>116</v>
      </c>
      <c r="X31" s="290" t="s">
        <v>117</v>
      </c>
      <c r="Y31" s="290" t="s">
        <v>118</v>
      </c>
      <c r="Z31" s="291" t="s">
        <v>116</v>
      </c>
      <c r="AA31" s="291" t="s">
        <v>117</v>
      </c>
      <c r="AB31" s="291" t="s">
        <v>118</v>
      </c>
      <c r="AC31" s="292" t="s">
        <v>116</v>
      </c>
      <c r="AD31" s="292" t="s">
        <v>117</v>
      </c>
      <c r="AE31" s="292" t="s">
        <v>118</v>
      </c>
      <c r="AF31" s="293" t="s">
        <v>116</v>
      </c>
      <c r="AG31" s="293" t="s">
        <v>117</v>
      </c>
      <c r="AH31" s="293" t="s">
        <v>118</v>
      </c>
      <c r="AI31" s="294"/>
      <c r="AJ31" s="295" t="s">
        <v>116</v>
      </c>
      <c r="AK31" s="295" t="s">
        <v>117</v>
      </c>
      <c r="AL31" s="295" t="s">
        <v>118</v>
      </c>
      <c r="AM31" s="278"/>
      <c r="BK31" s="457" t="s">
        <v>127</v>
      </c>
      <c r="BL31" s="457"/>
      <c r="BM31" s="457"/>
      <c r="BN31" s="457"/>
      <c r="BO31" s="457"/>
      <c r="BP31" s="457"/>
      <c r="BQ31" s="457"/>
      <c r="BR31" s="457"/>
      <c r="BS31" s="457"/>
      <c r="BT31" s="457"/>
      <c r="BU31" s="457"/>
      <c r="BV31" s="457"/>
      <c r="CD31" s="53" t="str">
        <f>IF(BA31&lt;BB31,2,IF(BA31=BB31,"n",1))</f>
        <v>n</v>
      </c>
      <c r="CE31" s="53" t="str">
        <f>IF(BC31&lt;BD31,2,IF(BC31=BD31,"n",1))</f>
        <v>n</v>
      </c>
      <c r="CF31" s="53" t="str">
        <f>IF(BE31&lt;BF31,2,IF(BE31=BF31,"n",1))</f>
        <v>n</v>
      </c>
      <c r="CG31" s="54" t="str">
        <f>IF(BG31&lt;BH31,2,IF(BG31=BH31,"n",1))</f>
        <v>n</v>
      </c>
      <c r="CH31" s="55">
        <f>IF(BJ31&lt;BK31,2,IF(BJ31=BK31,"n",1))</f>
        <v>2</v>
      </c>
      <c r="CI31" s="56">
        <f>IF(CD31=CH31,1,0)</f>
        <v>0</v>
      </c>
      <c r="CJ31" s="56">
        <f>IF(CE31=CH31,1,0)</f>
        <v>0</v>
      </c>
      <c r="CK31" s="56">
        <f>IF(CF31=CH31,1,0)</f>
        <v>0</v>
      </c>
      <c r="CL31" s="56">
        <f>IF(CG31=CH31,1,0)</f>
        <v>0</v>
      </c>
      <c r="CM31" s="56" t="b">
        <f>AND(BA31=BJ31,BB31=BK31)</f>
        <v>0</v>
      </c>
      <c r="CN31" s="53" t="b">
        <f>AND(BC31=BJ31,BD31=BK31)</f>
        <v>0</v>
      </c>
      <c r="CO31" s="53" t="b">
        <f>AND(BE31=BJ31,BF31=BK31)</f>
        <v>0</v>
      </c>
      <c r="CP31" s="57" t="b">
        <f>AND(BG31=BJ31,BH31=BK31)</f>
        <v>0</v>
      </c>
      <c r="CQ31" s="58">
        <f>IF(CM31=TRUE,2,0)</f>
        <v>0</v>
      </c>
      <c r="CR31" s="58">
        <f t="shared" ref="CR31:CT38" si="15">IF(CN31=TRUE,2,0)</f>
        <v>0</v>
      </c>
      <c r="CS31" s="58">
        <f t="shared" si="15"/>
        <v>0</v>
      </c>
      <c r="CT31" s="58">
        <f t="shared" si="15"/>
        <v>0</v>
      </c>
    </row>
    <row r="32" spans="1:98" s="273" customFormat="1" ht="16.2" thickTop="1" thickBot="1">
      <c r="A32" s="270"/>
      <c r="B32" s="304" t="s">
        <v>32</v>
      </c>
      <c r="C32" s="308"/>
      <c r="D32" s="308"/>
      <c r="E32" s="308"/>
      <c r="F32" s="308"/>
      <c r="G32" s="308"/>
      <c r="H32" s="308"/>
      <c r="I32" s="308"/>
      <c r="J32" s="308"/>
      <c r="K32" s="308"/>
      <c r="L32" s="309"/>
      <c r="M32" s="309"/>
      <c r="N32" s="309"/>
      <c r="P32" s="274"/>
      <c r="Q32" s="274"/>
      <c r="R32" s="274"/>
      <c r="S32" s="284"/>
      <c r="U32" s="479" t="s">
        <v>109</v>
      </c>
      <c r="V32" s="267"/>
      <c r="W32" s="264"/>
      <c r="X32" s="258"/>
      <c r="Y32" s="265"/>
      <c r="Z32" s="18"/>
      <c r="AA32" s="258"/>
      <c r="AB32" s="265"/>
      <c r="AC32" s="18"/>
      <c r="AD32" s="258"/>
      <c r="AE32" s="265"/>
      <c r="AF32" s="124"/>
      <c r="AG32" s="260"/>
      <c r="AH32" s="260"/>
      <c r="AI32"/>
      <c r="AJ32" s="268"/>
      <c r="AK32" s="268"/>
      <c r="AL32" s="297"/>
      <c r="AM32" s="311"/>
      <c r="AO32" s="251"/>
      <c r="AP32" s="266"/>
      <c r="AQ32" s="459" t="s">
        <v>25</v>
      </c>
      <c r="AR32" s="459"/>
      <c r="AS32" s="459"/>
      <c r="AT32" s="460" t="s">
        <v>26</v>
      </c>
      <c r="AU32" s="460"/>
      <c r="AV32" s="460"/>
      <c r="AW32" s="461" t="s">
        <v>27</v>
      </c>
      <c r="AX32" s="461"/>
      <c r="AY32" s="461"/>
      <c r="AZ32" s="462" t="s">
        <v>28</v>
      </c>
      <c r="BA32" s="462"/>
      <c r="BB32" s="462"/>
      <c r="BC32" s="296"/>
      <c r="BD32" s="274"/>
      <c r="BE32" s="274"/>
      <c r="BF32" s="274"/>
      <c r="BI32" s="480"/>
      <c r="BJ32" s="271"/>
      <c r="BK32" s="457"/>
      <c r="BL32" s="457"/>
      <c r="BM32" s="457"/>
      <c r="BN32" s="457"/>
      <c r="BO32" s="457"/>
      <c r="BP32" s="457"/>
      <c r="BQ32" s="457"/>
      <c r="BR32" s="457"/>
      <c r="BS32" s="457"/>
      <c r="BT32" s="457"/>
      <c r="BU32" s="457"/>
      <c r="BV32" s="457"/>
      <c r="BW32" s="296"/>
      <c r="BX32" s="274"/>
      <c r="BY32" s="274"/>
      <c r="BZ32" s="274"/>
      <c r="CD32" s="53" t="str">
        <f>IF(BA32&lt;BB32,2,IF(BA32=BB32,"n",1))</f>
        <v>n</v>
      </c>
      <c r="CE32" s="53" t="str">
        <f t="shared" ref="CE32:CE38" si="16">IF(BC32&lt;BD32,2,IF(BC32=BD32,"n",1))</f>
        <v>n</v>
      </c>
      <c r="CF32" s="53" t="str">
        <f t="shared" ref="CF32:CF38" si="17">IF(BE32&lt;BF32,2,IF(BE32=BF32,"n",1))</f>
        <v>n</v>
      </c>
      <c r="CG32" s="54" t="str">
        <f t="shared" ref="CG32:CG38" si="18">IF(BG32&lt;BH32,2,IF(BG32=BH32,"n",1))</f>
        <v>n</v>
      </c>
      <c r="CH32" s="55" t="str">
        <f t="shared" ref="CH32:CH38" si="19">IF(BJ32&lt;BK32,2,IF(BJ32=BK32,"n",1))</f>
        <v>n</v>
      </c>
      <c r="CI32" s="56">
        <f t="shared" ref="CI32:CI38" si="20">IF(CD32=CH32,1,0)</f>
        <v>1</v>
      </c>
      <c r="CJ32" s="56">
        <f t="shared" ref="CJ32:CJ38" si="21">IF(CE32=CH32,1,0)</f>
        <v>1</v>
      </c>
      <c r="CK32" s="56">
        <f t="shared" ref="CK32:CK38" si="22">IF(CF32=CH32,1,0)</f>
        <v>1</v>
      </c>
      <c r="CL32" s="56">
        <f t="shared" ref="CL32:CL38" si="23">IF(CG32=CH32,1,0)</f>
        <v>1</v>
      </c>
      <c r="CM32" s="56" t="b">
        <f t="shared" ref="CM32:CM38" si="24">AND(BA32=BJ32,BB32=BK32)</f>
        <v>1</v>
      </c>
      <c r="CN32" s="53" t="b">
        <f t="shared" ref="CN32:CN38" si="25">AND(BC32=BJ32,BD32=BK32)</f>
        <v>1</v>
      </c>
      <c r="CO32" s="53" t="b">
        <f t="shared" ref="CO32:CO38" si="26">AND(BE32=BJ32,BF32=BK32)</f>
        <v>1</v>
      </c>
      <c r="CP32" s="57" t="b">
        <f t="shared" ref="CP32:CP38" si="27">AND(BG32=BJ32,BH32=BK32)</f>
        <v>1</v>
      </c>
      <c r="CQ32" s="58">
        <f t="shared" ref="CQ32:CQ38" si="28">IF(CM32=TRUE,2,0)</f>
        <v>2</v>
      </c>
      <c r="CR32" s="58">
        <f t="shared" si="15"/>
        <v>2</v>
      </c>
      <c r="CS32" s="58">
        <f t="shared" si="15"/>
        <v>2</v>
      </c>
      <c r="CT32" s="58">
        <f t="shared" si="15"/>
        <v>2</v>
      </c>
    </row>
    <row r="33" spans="1:98" ht="16.2" thickTop="1" thickBot="1">
      <c r="S33" s="285"/>
      <c r="T33" s="287"/>
      <c r="U33" s="479"/>
      <c r="V33" s="267"/>
      <c r="W33" s="253"/>
      <c r="X33" s="259"/>
      <c r="Y33" s="257"/>
      <c r="Z33" s="254"/>
      <c r="AA33" s="259"/>
      <c r="AB33" s="257"/>
      <c r="AC33" s="254"/>
      <c r="AD33" s="259"/>
      <c r="AE33" s="257"/>
      <c r="AF33" s="255"/>
      <c r="AG33" s="261"/>
      <c r="AH33" s="261"/>
      <c r="AJ33" s="269"/>
      <c r="AK33" s="282"/>
      <c r="AL33" s="269"/>
      <c r="AO33" s="463" t="s">
        <v>121</v>
      </c>
      <c r="AP33" s="464"/>
      <c r="AQ33" s="465"/>
      <c r="AR33" s="465"/>
      <c r="AS33" s="465"/>
      <c r="AT33" s="465"/>
      <c r="AU33" s="465"/>
      <c r="AV33" s="465"/>
      <c r="AW33" s="465"/>
      <c r="AX33" s="465"/>
      <c r="AY33" s="465"/>
      <c r="AZ33" s="465"/>
      <c r="BA33" s="465"/>
      <c r="BB33" s="465"/>
      <c r="BC33" s="296"/>
      <c r="BD33" s="274"/>
      <c r="BE33" s="274"/>
      <c r="BF33" s="274"/>
      <c r="BI33" s="480"/>
      <c r="BJ33" s="271"/>
      <c r="BK33" s="487" t="s">
        <v>25</v>
      </c>
      <c r="BL33" s="487"/>
      <c r="BM33" s="487"/>
      <c r="BN33" s="488" t="s">
        <v>26</v>
      </c>
      <c r="BO33" s="488"/>
      <c r="BP33" s="488"/>
      <c r="BQ33" s="489" t="s">
        <v>27</v>
      </c>
      <c r="BR33" s="489"/>
      <c r="BS33" s="489"/>
      <c r="BT33" s="490" t="s">
        <v>28</v>
      </c>
      <c r="BU33" s="490"/>
      <c r="BV33" s="490"/>
      <c r="BW33" s="296"/>
      <c r="BX33" s="274"/>
      <c r="BY33" s="274"/>
      <c r="BZ33" s="274"/>
      <c r="CD33" s="53" t="str">
        <f>IF(BA33&lt;BB33,2,IF(BA33=BB33,"n",1))</f>
        <v>n</v>
      </c>
      <c r="CE33" s="53" t="str">
        <f t="shared" si="16"/>
        <v>n</v>
      </c>
      <c r="CF33" s="53" t="str">
        <f t="shared" si="17"/>
        <v>n</v>
      </c>
      <c r="CG33" s="54" t="str">
        <f t="shared" si="18"/>
        <v>n</v>
      </c>
      <c r="CH33" s="55">
        <f t="shared" si="19"/>
        <v>2</v>
      </c>
      <c r="CI33" s="56">
        <f t="shared" si="20"/>
        <v>0</v>
      </c>
      <c r="CJ33" s="56">
        <f t="shared" si="21"/>
        <v>0</v>
      </c>
      <c r="CK33" s="56">
        <f t="shared" si="22"/>
        <v>0</v>
      </c>
      <c r="CL33" s="56">
        <f t="shared" si="23"/>
        <v>0</v>
      </c>
      <c r="CM33" s="56" t="b">
        <f t="shared" si="24"/>
        <v>0</v>
      </c>
      <c r="CN33" s="53" t="b">
        <f t="shared" si="25"/>
        <v>0</v>
      </c>
      <c r="CO33" s="53" t="b">
        <f t="shared" si="26"/>
        <v>0</v>
      </c>
      <c r="CP33" s="57" t="b">
        <f t="shared" si="27"/>
        <v>0</v>
      </c>
      <c r="CQ33" s="58">
        <f t="shared" si="28"/>
        <v>0</v>
      </c>
      <c r="CR33" s="58">
        <f t="shared" si="15"/>
        <v>0</v>
      </c>
      <c r="CS33" s="58">
        <f t="shared" si="15"/>
        <v>0</v>
      </c>
      <c r="CT33" s="58">
        <f t="shared" si="15"/>
        <v>0</v>
      </c>
    </row>
    <row r="34" spans="1:98" ht="16.2" thickTop="1" thickBot="1">
      <c r="A34" s="479" t="s">
        <v>114</v>
      </c>
      <c r="B34" s="267" t="s">
        <v>91</v>
      </c>
      <c r="C34" s="264"/>
      <c r="D34" s="258"/>
      <c r="E34" s="265"/>
      <c r="F34" s="18"/>
      <c r="G34" s="258"/>
      <c r="H34" s="265"/>
      <c r="I34" s="18"/>
      <c r="J34" s="258"/>
      <c r="K34" s="265"/>
      <c r="L34" s="124"/>
      <c r="M34" s="260"/>
      <c r="N34" s="260"/>
      <c r="P34" s="268"/>
      <c r="Q34" s="268"/>
      <c r="R34" s="283"/>
      <c r="S34" s="279"/>
      <c r="V34" s="304" t="s">
        <v>32</v>
      </c>
      <c r="W34" s="308"/>
      <c r="X34" s="308"/>
      <c r="Y34" s="308"/>
      <c r="Z34" s="308"/>
      <c r="AA34" s="308"/>
      <c r="AB34" s="308"/>
      <c r="AC34" s="308"/>
      <c r="AD34" s="308"/>
      <c r="AE34" s="308"/>
      <c r="AF34" s="309"/>
      <c r="AG34" s="309"/>
      <c r="AH34" s="309"/>
      <c r="AI34" s="273"/>
      <c r="AJ34" s="274"/>
      <c r="AK34" s="274"/>
      <c r="AL34" s="274"/>
      <c r="AQ34" s="89"/>
      <c r="AR34" s="89"/>
      <c r="AS34" s="89"/>
      <c r="AT34" s="89"/>
      <c r="AU34" s="89"/>
      <c r="AV34" s="89"/>
      <c r="AW34" s="89"/>
      <c r="AX34" s="89"/>
      <c r="AY34" s="89"/>
      <c r="AZ34" s="272"/>
      <c r="BA34" s="272"/>
      <c r="BB34" s="272"/>
      <c r="BC34" s="273"/>
      <c r="BD34" s="274"/>
      <c r="BE34" s="274"/>
      <c r="BF34" s="274"/>
      <c r="BK34" s="458"/>
      <c r="BL34" s="458"/>
      <c r="BM34" s="458"/>
      <c r="BN34" s="458"/>
      <c r="BO34" s="458"/>
      <c r="BP34" s="458"/>
      <c r="BQ34" s="458"/>
      <c r="BR34" s="458"/>
      <c r="BS34" s="458"/>
      <c r="BT34" s="458"/>
      <c r="BU34" s="458"/>
      <c r="BV34" s="458"/>
      <c r="BW34" s="273"/>
      <c r="BX34" s="274"/>
      <c r="BY34" s="274"/>
      <c r="BZ34" s="274"/>
      <c r="CD34" s="53" t="str">
        <f t="shared" ref="CD34" si="29">IF(BA34&lt;BB34,2,IF(BA34=BB34,"n",1))</f>
        <v>n</v>
      </c>
      <c r="CE34" s="53" t="str">
        <f t="shared" si="16"/>
        <v>n</v>
      </c>
      <c r="CF34" s="53" t="str">
        <f t="shared" si="17"/>
        <v>n</v>
      </c>
      <c r="CG34" s="54" t="str">
        <f t="shared" si="18"/>
        <v>n</v>
      </c>
      <c r="CH34" s="55" t="str">
        <f t="shared" si="19"/>
        <v>n</v>
      </c>
      <c r="CI34" s="56">
        <f t="shared" si="20"/>
        <v>1</v>
      </c>
      <c r="CJ34" s="56">
        <f t="shared" si="21"/>
        <v>1</v>
      </c>
      <c r="CK34" s="56">
        <f t="shared" si="22"/>
        <v>1</v>
      </c>
      <c r="CL34" s="56">
        <f t="shared" si="23"/>
        <v>1</v>
      </c>
      <c r="CM34" s="56" t="b">
        <f t="shared" si="24"/>
        <v>1</v>
      </c>
      <c r="CN34" s="53" t="b">
        <f t="shared" si="25"/>
        <v>1</v>
      </c>
      <c r="CO34" s="53" t="b">
        <f t="shared" si="26"/>
        <v>1</v>
      </c>
      <c r="CP34" s="57" t="b">
        <f t="shared" si="27"/>
        <v>1</v>
      </c>
      <c r="CQ34" s="58">
        <f t="shared" si="28"/>
        <v>2</v>
      </c>
      <c r="CR34" s="58">
        <f t="shared" si="15"/>
        <v>2</v>
      </c>
      <c r="CS34" s="58">
        <f t="shared" si="15"/>
        <v>2</v>
      </c>
      <c r="CT34" s="58">
        <f t="shared" si="15"/>
        <v>2</v>
      </c>
    </row>
    <row r="35" spans="1:98" ht="16.2" thickTop="1" thickBot="1">
      <c r="A35" s="479"/>
      <c r="B35" s="267" t="s">
        <v>57</v>
      </c>
      <c r="C35" s="253"/>
      <c r="D35" s="259"/>
      <c r="E35" s="257"/>
      <c r="F35" s="254"/>
      <c r="G35" s="259"/>
      <c r="H35" s="257"/>
      <c r="I35" s="254"/>
      <c r="J35" s="259"/>
      <c r="K35" s="257"/>
      <c r="L35" s="255"/>
      <c r="M35" s="261"/>
      <c r="N35" s="261"/>
      <c r="P35" s="269"/>
      <c r="Q35" s="269"/>
      <c r="R35" s="269"/>
      <c r="S35" s="275"/>
      <c r="BK35" s="458"/>
      <c r="BL35" s="458"/>
      <c r="BM35" s="458"/>
      <c r="BN35" s="458"/>
      <c r="BO35" s="458"/>
      <c r="BP35" s="458"/>
      <c r="BQ35" s="458"/>
      <c r="BR35" s="458"/>
      <c r="BS35" s="458"/>
      <c r="BT35" s="458"/>
      <c r="BU35" s="458"/>
      <c r="BV35" s="458"/>
      <c r="CD35" s="53" t="str">
        <f>IF(BA35&lt;BB35,2,IF(BA35=BB35,"n",1))</f>
        <v>n</v>
      </c>
      <c r="CE35" s="53" t="str">
        <f t="shared" si="16"/>
        <v>n</v>
      </c>
      <c r="CF35" s="53" t="str">
        <f t="shared" si="17"/>
        <v>n</v>
      </c>
      <c r="CG35" s="54" t="str">
        <f t="shared" si="18"/>
        <v>n</v>
      </c>
      <c r="CH35" s="55" t="str">
        <f t="shared" si="19"/>
        <v>n</v>
      </c>
      <c r="CI35" s="56">
        <f t="shared" si="20"/>
        <v>1</v>
      </c>
      <c r="CJ35" s="56">
        <f t="shared" si="21"/>
        <v>1</v>
      </c>
      <c r="CK35" s="56">
        <f t="shared" si="22"/>
        <v>1</v>
      </c>
      <c r="CL35" s="56">
        <f t="shared" si="23"/>
        <v>1</v>
      </c>
      <c r="CM35" s="56" t="b">
        <f t="shared" si="24"/>
        <v>1</v>
      </c>
      <c r="CN35" s="53" t="b">
        <f t="shared" si="25"/>
        <v>1</v>
      </c>
      <c r="CO35" s="53" t="b">
        <f t="shared" si="26"/>
        <v>1</v>
      </c>
      <c r="CP35" s="57" t="b">
        <f t="shared" si="27"/>
        <v>1</v>
      </c>
      <c r="CQ35" s="58">
        <f t="shared" si="28"/>
        <v>2</v>
      </c>
      <c r="CR35" s="58">
        <f t="shared" si="15"/>
        <v>2</v>
      </c>
      <c r="CS35" s="58">
        <f t="shared" si="15"/>
        <v>2</v>
      </c>
      <c r="CT35" s="58">
        <f t="shared" si="15"/>
        <v>2</v>
      </c>
    </row>
    <row r="36" spans="1:98" ht="16.2" thickTop="1" thickBot="1">
      <c r="B36" s="304" t="s">
        <v>32</v>
      </c>
      <c r="C36" s="308"/>
      <c r="D36" s="308"/>
      <c r="E36" s="308"/>
      <c r="F36" s="308"/>
      <c r="G36" s="308"/>
      <c r="H36" s="308"/>
      <c r="I36" s="308"/>
      <c r="J36" s="308"/>
      <c r="K36" s="308"/>
      <c r="L36" s="309"/>
      <c r="M36" s="309"/>
      <c r="N36" s="309"/>
      <c r="U36" s="251"/>
      <c r="V36" s="266"/>
      <c r="W36" s="459" t="s">
        <v>25</v>
      </c>
      <c r="X36" s="459"/>
      <c r="Y36" s="459"/>
      <c r="Z36" s="460" t="s">
        <v>26</v>
      </c>
      <c r="AA36" s="460"/>
      <c r="AB36" s="460"/>
      <c r="AC36" s="461" t="s">
        <v>27</v>
      </c>
      <c r="AD36" s="461"/>
      <c r="AE36" s="461"/>
      <c r="AF36" s="462" t="s">
        <v>28</v>
      </c>
      <c r="AG36" s="462"/>
      <c r="AH36" s="462"/>
      <c r="AI36" s="296"/>
      <c r="AJ36" s="274"/>
      <c r="AK36" s="274"/>
      <c r="AL36" s="274"/>
      <c r="AQ36" s="89"/>
      <c r="AR36" s="89"/>
      <c r="AS36" s="89"/>
      <c r="AT36" s="89"/>
      <c r="AU36" s="89"/>
      <c r="AV36" s="89"/>
      <c r="AW36" s="89"/>
      <c r="AX36" s="89"/>
      <c r="AY36" s="89"/>
      <c r="AZ36" s="272"/>
      <c r="BA36" s="272"/>
      <c r="BB36" s="272"/>
      <c r="BC36" s="296"/>
      <c r="BD36" s="274"/>
      <c r="BE36" s="274"/>
      <c r="BF36" s="274"/>
      <c r="BK36" s="89"/>
      <c r="BL36" s="89"/>
      <c r="BM36" s="89"/>
      <c r="BN36" s="89"/>
      <c r="BO36" s="89"/>
      <c r="BP36" s="89"/>
      <c r="BQ36" s="89"/>
      <c r="BR36" s="89"/>
      <c r="BS36" s="89"/>
      <c r="BT36" s="272"/>
      <c r="BU36" s="272"/>
      <c r="BV36" s="272"/>
      <c r="BW36" s="296"/>
      <c r="BX36" s="274"/>
      <c r="BY36" s="274"/>
      <c r="BZ36" s="274"/>
      <c r="CD36" s="53" t="str">
        <f t="shared" ref="CD36" si="30">IF(BA36&lt;BB36,2,IF(BA36=BB36,"n",1))</f>
        <v>n</v>
      </c>
      <c r="CE36" s="53" t="str">
        <f t="shared" si="16"/>
        <v>n</v>
      </c>
      <c r="CF36" s="53" t="str">
        <f t="shared" si="17"/>
        <v>n</v>
      </c>
      <c r="CG36" s="54" t="str">
        <f t="shared" si="18"/>
        <v>n</v>
      </c>
      <c r="CH36" s="55" t="str">
        <f t="shared" si="19"/>
        <v>n</v>
      </c>
      <c r="CI36" s="56">
        <f t="shared" si="20"/>
        <v>1</v>
      </c>
      <c r="CJ36" s="56">
        <f t="shared" si="21"/>
        <v>1</v>
      </c>
      <c r="CK36" s="56">
        <f t="shared" si="22"/>
        <v>1</v>
      </c>
      <c r="CL36" s="56">
        <f t="shared" si="23"/>
        <v>1</v>
      </c>
      <c r="CM36" s="56" t="b">
        <f t="shared" si="24"/>
        <v>1</v>
      </c>
      <c r="CN36" s="53" t="b">
        <f t="shared" si="25"/>
        <v>1</v>
      </c>
      <c r="CO36" s="53" t="b">
        <f t="shared" si="26"/>
        <v>1</v>
      </c>
      <c r="CP36" s="57" t="b">
        <f t="shared" si="27"/>
        <v>1</v>
      </c>
      <c r="CQ36" s="58">
        <f t="shared" si="28"/>
        <v>2</v>
      </c>
      <c r="CR36" s="58">
        <f t="shared" si="15"/>
        <v>2</v>
      </c>
      <c r="CS36" s="58">
        <f t="shared" si="15"/>
        <v>2</v>
      </c>
      <c r="CT36" s="58">
        <f t="shared" si="15"/>
        <v>2</v>
      </c>
    </row>
    <row r="37" spans="1:98" ht="15.6" thickBot="1">
      <c r="U37" s="463" t="s">
        <v>122</v>
      </c>
      <c r="V37" s="464"/>
      <c r="W37" s="465"/>
      <c r="X37" s="465"/>
      <c r="Y37" s="465"/>
      <c r="Z37" s="465"/>
      <c r="AA37" s="465"/>
      <c r="AB37" s="465"/>
      <c r="AC37" s="465"/>
      <c r="AD37" s="465"/>
      <c r="AE37" s="465"/>
      <c r="AF37" s="465"/>
      <c r="AG37" s="465"/>
      <c r="AH37" s="465"/>
      <c r="AI37" s="296"/>
      <c r="AJ37" s="274"/>
      <c r="AK37" s="274"/>
      <c r="AL37" s="274"/>
      <c r="AQ37" s="89"/>
      <c r="AR37" s="89"/>
      <c r="AS37" s="89"/>
      <c r="AT37" s="89"/>
      <c r="AU37" s="89"/>
      <c r="AV37" s="89"/>
      <c r="AW37" s="89"/>
      <c r="AX37" s="89"/>
      <c r="AY37" s="89"/>
      <c r="AZ37" s="272"/>
      <c r="BA37" s="272"/>
      <c r="BB37" s="272"/>
      <c r="BC37" s="296"/>
      <c r="BD37" s="274"/>
      <c r="BE37" s="274"/>
      <c r="BF37" s="274"/>
      <c r="BK37" s="89"/>
      <c r="BL37" s="89"/>
      <c r="BM37" s="89"/>
      <c r="BN37" s="89"/>
      <c r="BO37" s="89"/>
      <c r="BP37" s="89"/>
      <c r="BQ37" s="89"/>
      <c r="BR37" s="89"/>
      <c r="BS37" s="89"/>
      <c r="BT37" s="272"/>
      <c r="BU37" s="272"/>
      <c r="BV37" s="272"/>
      <c r="BW37" s="296"/>
      <c r="BX37" s="274"/>
      <c r="BY37" s="274"/>
      <c r="BZ37" s="274"/>
      <c r="CD37" s="53" t="str">
        <f>IF(BA37&lt;BB37,2,IF(BA37=BB37,"n",1))</f>
        <v>n</v>
      </c>
      <c r="CE37" s="53" t="str">
        <f t="shared" si="16"/>
        <v>n</v>
      </c>
      <c r="CF37" s="53" t="str">
        <f t="shared" si="17"/>
        <v>n</v>
      </c>
      <c r="CG37" s="54" t="str">
        <f t="shared" si="18"/>
        <v>n</v>
      </c>
      <c r="CH37" s="55" t="str">
        <f t="shared" si="19"/>
        <v>n</v>
      </c>
      <c r="CI37" s="56">
        <f t="shared" si="20"/>
        <v>1</v>
      </c>
      <c r="CJ37" s="56">
        <f t="shared" si="21"/>
        <v>1</v>
      </c>
      <c r="CK37" s="56">
        <f t="shared" si="22"/>
        <v>1</v>
      </c>
      <c r="CL37" s="56">
        <f t="shared" si="23"/>
        <v>1</v>
      </c>
      <c r="CM37" s="56" t="b">
        <f t="shared" si="24"/>
        <v>1</v>
      </c>
      <c r="CN37" s="53" t="b">
        <f t="shared" si="25"/>
        <v>1</v>
      </c>
      <c r="CO37" s="53" t="b">
        <f t="shared" si="26"/>
        <v>1</v>
      </c>
      <c r="CP37" s="57" t="b">
        <f t="shared" si="27"/>
        <v>1</v>
      </c>
      <c r="CQ37" s="58">
        <f t="shared" si="28"/>
        <v>2</v>
      </c>
      <c r="CR37" s="58">
        <f t="shared" si="15"/>
        <v>2</v>
      </c>
      <c r="CS37" s="58">
        <f t="shared" si="15"/>
        <v>2</v>
      </c>
      <c r="CT37" s="58">
        <f t="shared" si="15"/>
        <v>2</v>
      </c>
    </row>
    <row r="38" spans="1:98" ht="15">
      <c r="C38" s="459" t="s">
        <v>25</v>
      </c>
      <c r="D38" s="459"/>
      <c r="E38" s="459"/>
      <c r="F38" s="460" t="s">
        <v>26</v>
      </c>
      <c r="G38" s="460"/>
      <c r="H38" s="460"/>
      <c r="I38" s="461" t="s">
        <v>27</v>
      </c>
      <c r="J38" s="461"/>
      <c r="K38" s="461"/>
      <c r="L38" s="462" t="s">
        <v>28</v>
      </c>
      <c r="M38" s="462"/>
      <c r="N38" s="462"/>
      <c r="CD38" s="53" t="str">
        <f t="shared" ref="CD38" si="31">IF(BA38&lt;BB38,2,IF(BA38=BB38,"n",1))</f>
        <v>n</v>
      </c>
      <c r="CE38" s="53" t="str">
        <f t="shared" si="16"/>
        <v>n</v>
      </c>
      <c r="CF38" s="53" t="str">
        <f t="shared" si="17"/>
        <v>n</v>
      </c>
      <c r="CG38" s="54" t="str">
        <f t="shared" si="18"/>
        <v>n</v>
      </c>
      <c r="CH38" s="55" t="str">
        <f t="shared" si="19"/>
        <v>n</v>
      </c>
      <c r="CI38" s="56">
        <f t="shared" si="20"/>
        <v>1</v>
      </c>
      <c r="CJ38" s="56">
        <f t="shared" si="21"/>
        <v>1</v>
      </c>
      <c r="CK38" s="56">
        <f t="shared" si="22"/>
        <v>1</v>
      </c>
      <c r="CL38" s="56">
        <f t="shared" si="23"/>
        <v>1</v>
      </c>
      <c r="CM38" s="56" t="b">
        <f t="shared" si="24"/>
        <v>1</v>
      </c>
      <c r="CN38" s="53" t="b">
        <f t="shared" si="25"/>
        <v>1</v>
      </c>
      <c r="CO38" s="53" t="b">
        <f t="shared" si="26"/>
        <v>1</v>
      </c>
      <c r="CP38" s="57" t="b">
        <f t="shared" si="27"/>
        <v>1</v>
      </c>
      <c r="CQ38" s="58">
        <f t="shared" si="28"/>
        <v>2</v>
      </c>
      <c r="CR38" s="58">
        <f t="shared" si="15"/>
        <v>2</v>
      </c>
      <c r="CS38" s="58">
        <f t="shared" si="15"/>
        <v>2</v>
      </c>
      <c r="CT38" s="58">
        <f t="shared" si="15"/>
        <v>2</v>
      </c>
    </row>
    <row r="39" spans="1:98">
      <c r="A39" s="463" t="s">
        <v>123</v>
      </c>
      <c r="B39" s="464"/>
      <c r="C39" s="465"/>
      <c r="D39" s="465"/>
      <c r="E39" s="465"/>
      <c r="F39" s="465"/>
      <c r="G39" s="465"/>
      <c r="H39" s="465"/>
      <c r="I39" s="465"/>
      <c r="J39" s="465"/>
      <c r="K39" s="465"/>
      <c r="L39" s="465"/>
      <c r="M39" s="465"/>
      <c r="N39" s="465"/>
      <c r="CD39" s="40"/>
      <c r="CE39" s="40"/>
      <c r="CF39" s="40"/>
      <c r="CG39" s="40"/>
      <c r="CH39" s="40"/>
      <c r="CI39" s="40"/>
      <c r="CJ39" s="40"/>
      <c r="CK39" s="40"/>
      <c r="CL39" s="40"/>
      <c r="CM39" s="40"/>
      <c r="CN39" s="40"/>
      <c r="CO39" s="40"/>
      <c r="CP39" s="40"/>
      <c r="CQ39" s="40"/>
      <c r="CR39" s="40"/>
      <c r="CS39" s="40"/>
      <c r="CT39" s="40"/>
    </row>
    <row r="40" spans="1:98">
      <c r="CD40" s="71"/>
      <c r="CE40" s="71"/>
      <c r="CF40" s="71"/>
      <c r="CG40" s="71"/>
      <c r="CH40" s="71"/>
      <c r="CI40" s="71"/>
      <c r="CJ40" s="71"/>
      <c r="CK40" s="71"/>
      <c r="CL40" s="71"/>
      <c r="CM40" s="71"/>
      <c r="CN40" s="71"/>
      <c r="CO40" s="71"/>
      <c r="CP40" s="71"/>
      <c r="CQ40" s="71"/>
      <c r="CR40" s="71"/>
      <c r="CS40" s="71"/>
      <c r="CT40" s="71"/>
    </row>
    <row r="41" spans="1:98">
      <c r="CD41" s="71"/>
      <c r="CE41" s="71"/>
      <c r="CF41" s="71"/>
      <c r="CG41" s="71"/>
      <c r="CH41" s="71"/>
      <c r="CI41" s="71"/>
      <c r="CJ41" s="71"/>
      <c r="CK41" s="71"/>
      <c r="CL41" s="71"/>
      <c r="CM41" s="71"/>
      <c r="CN41" s="71"/>
      <c r="CO41" s="71"/>
      <c r="CP41" s="71"/>
      <c r="CQ41" s="71"/>
      <c r="CR41" s="71"/>
      <c r="CS41" s="71"/>
      <c r="CT41" s="71"/>
    </row>
    <row r="42" spans="1:98">
      <c r="CD42" s="494" t="s">
        <v>130</v>
      </c>
      <c r="CE42" s="494"/>
      <c r="CF42" s="494"/>
      <c r="CG42" s="494"/>
      <c r="CH42" s="494"/>
      <c r="CI42" s="494"/>
      <c r="CJ42" s="494"/>
      <c r="CK42" s="494"/>
      <c r="CL42" s="494"/>
      <c r="CM42" s="494"/>
      <c r="CN42" s="494"/>
      <c r="CO42" s="494"/>
      <c r="CP42" s="494"/>
      <c r="CQ42" s="494"/>
      <c r="CR42" s="494"/>
      <c r="CS42" s="494"/>
      <c r="CT42" s="494"/>
    </row>
    <row r="43" spans="1:98" ht="15" customHeight="1" thickBot="1">
      <c r="CD43" s="491" t="s">
        <v>3</v>
      </c>
      <c r="CE43" s="491"/>
      <c r="CF43" s="491"/>
      <c r="CG43" s="491"/>
      <c r="CH43" s="492" t="s">
        <v>2</v>
      </c>
      <c r="CI43" s="491" t="s">
        <v>13</v>
      </c>
      <c r="CJ43" s="491"/>
      <c r="CK43" s="491"/>
      <c r="CL43" s="491"/>
      <c r="CM43" s="491" t="s">
        <v>12</v>
      </c>
      <c r="CN43" s="491"/>
      <c r="CO43" s="491"/>
      <c r="CP43" s="491"/>
      <c r="CQ43" s="491" t="s">
        <v>14</v>
      </c>
      <c r="CR43" s="491"/>
      <c r="CS43" s="491"/>
      <c r="CT43" s="491"/>
    </row>
    <row r="44" spans="1:98" ht="18" thickBot="1">
      <c r="CD44" s="47" t="s">
        <v>0</v>
      </c>
      <c r="CE44" s="47" t="s">
        <v>1</v>
      </c>
      <c r="CF44" s="47" t="s">
        <v>4</v>
      </c>
      <c r="CG44" s="47" t="s">
        <v>5</v>
      </c>
      <c r="CH44" s="48"/>
      <c r="CI44" s="47" t="s">
        <v>0</v>
      </c>
      <c r="CJ44" s="47" t="s">
        <v>1</v>
      </c>
      <c r="CK44" s="47" t="s">
        <v>4</v>
      </c>
      <c r="CL44" s="47" t="s">
        <v>5</v>
      </c>
      <c r="CM44" s="47" t="s">
        <v>0</v>
      </c>
      <c r="CN44" s="47" t="s">
        <v>1</v>
      </c>
      <c r="CO44" s="47" t="s">
        <v>4</v>
      </c>
      <c r="CP44" s="47" t="s">
        <v>5</v>
      </c>
      <c r="CQ44" s="47" t="s">
        <v>0</v>
      </c>
      <c r="CR44" s="47" t="s">
        <v>1</v>
      </c>
      <c r="CS44" s="47" t="s">
        <v>4</v>
      </c>
      <c r="CT44" s="47" t="s">
        <v>5</v>
      </c>
    </row>
    <row r="45" spans="1:98" ht="15" thickBot="1">
      <c r="CD45" s="53" t="str">
        <f>IF(BA45&lt;BB45,2,IF(BA45=BB45,"n",1))</f>
        <v>n</v>
      </c>
      <c r="CE45" s="53" t="str">
        <f>IF(BC45&lt;BD45,2,IF(BC45=BD45,"n",1))</f>
        <v>n</v>
      </c>
      <c r="CF45" s="53" t="str">
        <f>IF(BE45&lt;BF45,2,IF(BE45=BF45,"n",1))</f>
        <v>n</v>
      </c>
      <c r="CG45" s="54" t="str">
        <f>IF(BG45&lt;BH45,2,IF(BG45=BH45,"n",1))</f>
        <v>n</v>
      </c>
      <c r="CH45" s="55" t="str">
        <f>IF(BJ45&lt;BK45,2,IF(BJ45=BK45,"n",1))</f>
        <v>n</v>
      </c>
      <c r="CI45" s="56">
        <f>IF(CD45=CH45,1,0)</f>
        <v>1</v>
      </c>
      <c r="CJ45" s="56">
        <f>IF(CE45=CH45,1,0)</f>
        <v>1</v>
      </c>
      <c r="CK45" s="56">
        <f>IF(CF45=CH45,1,0)</f>
        <v>1</v>
      </c>
      <c r="CL45" s="56">
        <f>IF(CG45=CH45,1,0)</f>
        <v>1</v>
      </c>
      <c r="CM45" s="56" t="b">
        <f>AND(BA45=BJ45,BB45=BK45)</f>
        <v>1</v>
      </c>
      <c r="CN45" s="53" t="b">
        <f>AND(BC45=BJ45,BD45=BK45)</f>
        <v>1</v>
      </c>
      <c r="CO45" s="53" t="b">
        <f>AND(BE45=BJ45,BF45=BK45)</f>
        <v>1</v>
      </c>
      <c r="CP45" s="57" t="b">
        <f>AND(BG45=BJ45,BH45=BK45)</f>
        <v>1</v>
      </c>
      <c r="CQ45" s="58">
        <f>IF(CM45=TRUE,2,0)</f>
        <v>2</v>
      </c>
      <c r="CR45" s="58">
        <f t="shared" ref="CR45:CT48" si="32">IF(CN45=TRUE,2,0)</f>
        <v>2</v>
      </c>
      <c r="CS45" s="58">
        <f t="shared" si="32"/>
        <v>2</v>
      </c>
      <c r="CT45" s="58">
        <f t="shared" si="32"/>
        <v>2</v>
      </c>
    </row>
    <row r="46" spans="1:98" ht="15" thickBot="1">
      <c r="CD46" s="53" t="str">
        <f>IF(BA46&lt;BB46,2,IF(BA46=BB46,"n",1))</f>
        <v>n</v>
      </c>
      <c r="CE46" s="53" t="str">
        <f t="shared" ref="CE46" si="33">IF(BC46&lt;BD46,2,IF(BC46=BD46,"n",1))</f>
        <v>n</v>
      </c>
      <c r="CF46" s="53" t="str">
        <f t="shared" ref="CF46" si="34">IF(BE46&lt;BF46,2,IF(BE46=BF46,"n",1))</f>
        <v>n</v>
      </c>
      <c r="CG46" s="54" t="str">
        <f t="shared" ref="CG46" si="35">IF(BG46&lt;BH46,2,IF(BG46=BH46,"n",1))</f>
        <v>n</v>
      </c>
      <c r="CH46" s="55" t="str">
        <f t="shared" ref="CH46" si="36">IF(BJ46&lt;BK46,2,IF(BJ46=BK46,"n",1))</f>
        <v>n</v>
      </c>
      <c r="CI46" s="56">
        <f t="shared" ref="CI46" si="37">IF(CD46=CH46,1,0)</f>
        <v>1</v>
      </c>
      <c r="CJ46" s="56">
        <f t="shared" ref="CJ46" si="38">IF(CE46=CH46,1,0)</f>
        <v>1</v>
      </c>
      <c r="CK46" s="56">
        <f t="shared" ref="CK46" si="39">IF(CF46=CH46,1,0)</f>
        <v>1</v>
      </c>
      <c r="CL46" s="56">
        <f t="shared" ref="CL46" si="40">IF(CG46=CH46,1,0)</f>
        <v>1</v>
      </c>
      <c r="CM46" s="56" t="b">
        <f t="shared" ref="CM46" si="41">AND(BA46=BJ46,BB46=BK46)</f>
        <v>1</v>
      </c>
      <c r="CN46" s="53" t="b">
        <f t="shared" ref="CN46" si="42">AND(BC46=BJ46,BD46=BK46)</f>
        <v>1</v>
      </c>
      <c r="CO46" s="53" t="b">
        <f t="shared" ref="CO46" si="43">AND(BE46=BJ46,BF46=BK46)</f>
        <v>1</v>
      </c>
      <c r="CP46" s="57" t="b">
        <f t="shared" ref="CP46" si="44">AND(BG46=BJ46,BH46=BK46)</f>
        <v>1</v>
      </c>
      <c r="CQ46" s="58">
        <f t="shared" ref="CQ46:CQ48" si="45">IF(CM46=TRUE,2,0)</f>
        <v>2</v>
      </c>
      <c r="CR46" s="58">
        <f t="shared" si="32"/>
        <v>2</v>
      </c>
      <c r="CS46" s="58">
        <f t="shared" si="32"/>
        <v>2</v>
      </c>
      <c r="CT46" s="58">
        <f t="shared" si="32"/>
        <v>2</v>
      </c>
    </row>
    <row r="47" spans="1:98" ht="15" thickBot="1">
      <c r="CD47" s="53" t="str">
        <f>IF(BA47&lt;BB47,2,IF(BA47=BB47,"n",1))</f>
        <v>n</v>
      </c>
      <c r="CE47" s="53" t="str">
        <f>IF(BC47&lt;BD47,2,IF(BC47=BD47,"n",1))</f>
        <v>n</v>
      </c>
      <c r="CF47" s="53" t="str">
        <f>IF(BE47&lt;BF47,2,IF(BE47=BF47,"n",1))</f>
        <v>n</v>
      </c>
      <c r="CG47" s="54" t="str">
        <f>IF(BG47&lt;BH47,2,IF(BG47=BH47,"n",1))</f>
        <v>n</v>
      </c>
      <c r="CH47" s="55" t="str">
        <f>IF(BJ47&lt;BK47,2,IF(BJ47=BK47,"n",1))</f>
        <v>n</v>
      </c>
      <c r="CI47" s="56">
        <f>IF(CD47=CH47,1,0)</f>
        <v>1</v>
      </c>
      <c r="CJ47" s="56">
        <f>IF(CE47=CH47,1,0)</f>
        <v>1</v>
      </c>
      <c r="CK47" s="56">
        <f>IF(CF47=CH47,1,0)</f>
        <v>1</v>
      </c>
      <c r="CL47" s="56">
        <f>IF(CG47=CH47,1,0)</f>
        <v>1</v>
      </c>
      <c r="CM47" s="56" t="b">
        <f>AND(BA47=BJ47,BB47=BK47)</f>
        <v>1</v>
      </c>
      <c r="CN47" s="53" t="b">
        <f>AND(BC47=BJ47,BD47=BK47)</f>
        <v>1</v>
      </c>
      <c r="CO47" s="53" t="b">
        <f>AND(BE47=BJ47,BF47=BK47)</f>
        <v>1</v>
      </c>
      <c r="CP47" s="57" t="b">
        <f>AND(BG47=BJ47,BH47=BK47)</f>
        <v>1</v>
      </c>
      <c r="CQ47" s="58">
        <f t="shared" si="45"/>
        <v>2</v>
      </c>
      <c r="CR47" s="58">
        <f t="shared" si="32"/>
        <v>2</v>
      </c>
      <c r="CS47" s="58">
        <f t="shared" si="32"/>
        <v>2</v>
      </c>
      <c r="CT47" s="58">
        <f t="shared" si="32"/>
        <v>2</v>
      </c>
    </row>
    <row r="48" spans="1:98">
      <c r="CD48" s="53" t="str">
        <f>IF(BA48&lt;BB48,2,IF(BA48=BB48,"n",1))</f>
        <v>n</v>
      </c>
      <c r="CE48" s="53" t="str">
        <f>IF(BC48&lt;BD48,2,IF(BC48=BD48,"n",1))</f>
        <v>n</v>
      </c>
      <c r="CF48" s="53" t="str">
        <f>IF(BE48&lt;BF48,2,IF(BE48=BF48,"n",1))</f>
        <v>n</v>
      </c>
      <c r="CG48" s="54" t="str">
        <f>IF(BG48&lt;BH48,2,IF(BG48=BH48,"n",1))</f>
        <v>n</v>
      </c>
      <c r="CH48" s="55" t="str">
        <f>IF(BJ48&lt;BK48,2,IF(BJ48=BK48,"n",1))</f>
        <v>n</v>
      </c>
      <c r="CI48" s="56">
        <f t="shared" ref="CI48" si="46">IF(CD48=CH48,1,0)</f>
        <v>1</v>
      </c>
      <c r="CJ48" s="56">
        <f t="shared" ref="CJ48" si="47">IF(CE48=CH48,1,0)</f>
        <v>1</v>
      </c>
      <c r="CK48" s="56">
        <f t="shared" ref="CK48" si="48">IF(CF48=CH48,1,0)</f>
        <v>1</v>
      </c>
      <c r="CL48" s="56">
        <f t="shared" ref="CL48" si="49">IF(CG48=CH48,1,0)</f>
        <v>1</v>
      </c>
      <c r="CM48" s="56" t="b">
        <f>AND(BA48=BJ48,BB48=BK48)</f>
        <v>1</v>
      </c>
      <c r="CN48" s="53" t="b">
        <f>AND(BC48=BJ48,BD48=BK48)</f>
        <v>1</v>
      </c>
      <c r="CO48" s="53" t="b">
        <f>AND(BE48=BJ48,BF48=BK48)</f>
        <v>1</v>
      </c>
      <c r="CP48" s="57" t="b">
        <f>AND(BG48=BJ48,BH48=BK48)</f>
        <v>1</v>
      </c>
      <c r="CQ48" s="58">
        <f t="shared" si="45"/>
        <v>2</v>
      </c>
      <c r="CR48" s="58">
        <f t="shared" si="32"/>
        <v>2</v>
      </c>
      <c r="CS48" s="58">
        <f t="shared" si="32"/>
        <v>2</v>
      </c>
      <c r="CT48" s="58">
        <f t="shared" si="32"/>
        <v>2</v>
      </c>
    </row>
    <row r="49" spans="82:98">
      <c r="CD49" s="40"/>
      <c r="CE49" s="40"/>
      <c r="CF49" s="40"/>
      <c r="CG49" s="40"/>
      <c r="CH49" s="40"/>
      <c r="CI49" s="40"/>
      <c r="CJ49" s="40"/>
      <c r="CK49" s="40"/>
      <c r="CL49" s="40"/>
      <c r="CM49" s="40"/>
      <c r="CN49" s="40"/>
      <c r="CO49" s="40"/>
      <c r="CP49" s="40"/>
      <c r="CQ49" s="40"/>
      <c r="CR49" s="40"/>
      <c r="CS49" s="40"/>
      <c r="CT49" s="40"/>
    </row>
    <row r="50" spans="82:98">
      <c r="CD50" s="494" t="s">
        <v>131</v>
      </c>
      <c r="CE50" s="494"/>
      <c r="CF50" s="494"/>
      <c r="CG50" s="494"/>
      <c r="CH50" s="494"/>
      <c r="CI50" s="494"/>
      <c r="CJ50" s="494"/>
      <c r="CK50" s="494"/>
      <c r="CL50" s="494"/>
      <c r="CM50" s="494"/>
      <c r="CN50" s="494"/>
      <c r="CO50" s="494"/>
      <c r="CP50" s="494"/>
      <c r="CQ50" s="494"/>
      <c r="CR50" s="494"/>
      <c r="CS50" s="494"/>
      <c r="CT50" s="494"/>
    </row>
    <row r="51" spans="82:98" ht="15" customHeight="1" thickBot="1">
      <c r="CD51" s="491" t="s">
        <v>3</v>
      </c>
      <c r="CE51" s="491"/>
      <c r="CF51" s="491"/>
      <c r="CG51" s="491"/>
      <c r="CH51" s="492" t="s">
        <v>2</v>
      </c>
      <c r="CI51" s="491" t="s">
        <v>13</v>
      </c>
      <c r="CJ51" s="491"/>
      <c r="CK51" s="491"/>
      <c r="CL51" s="491"/>
      <c r="CM51" s="491" t="s">
        <v>12</v>
      </c>
      <c r="CN51" s="491"/>
      <c r="CO51" s="491"/>
      <c r="CP51" s="491"/>
      <c r="CQ51" s="491" t="s">
        <v>14</v>
      </c>
      <c r="CR51" s="491"/>
      <c r="CS51" s="491"/>
      <c r="CT51" s="491"/>
    </row>
    <row r="52" spans="82:98" ht="18" thickBot="1">
      <c r="CD52" s="47" t="s">
        <v>0</v>
      </c>
      <c r="CE52" s="47" t="s">
        <v>1</v>
      </c>
      <c r="CF52" s="47" t="s">
        <v>4</v>
      </c>
      <c r="CG52" s="47" t="s">
        <v>5</v>
      </c>
      <c r="CH52" s="48"/>
      <c r="CI52" s="47" t="s">
        <v>0</v>
      </c>
      <c r="CJ52" s="47" t="s">
        <v>1</v>
      </c>
      <c r="CK52" s="47" t="s">
        <v>4</v>
      </c>
      <c r="CL52" s="47" t="s">
        <v>5</v>
      </c>
      <c r="CM52" s="47" t="s">
        <v>0</v>
      </c>
      <c r="CN52" s="47" t="s">
        <v>1</v>
      </c>
      <c r="CO52" s="47" t="s">
        <v>4</v>
      </c>
      <c r="CP52" s="47" t="s">
        <v>5</v>
      </c>
      <c r="CQ52" s="47" t="s">
        <v>0</v>
      </c>
      <c r="CR52" s="47" t="s">
        <v>1</v>
      </c>
      <c r="CS52" s="47" t="s">
        <v>4</v>
      </c>
      <c r="CT52" s="47" t="s">
        <v>5</v>
      </c>
    </row>
    <row r="53" spans="82:98" ht="15" thickBot="1">
      <c r="CD53" s="53" t="str">
        <f>IF(BA53&lt;BB53,2,IF(BA53=BB53,"n",1))</f>
        <v>n</v>
      </c>
      <c r="CE53" s="53" t="str">
        <f>IF(BC53&lt;BD53,2,IF(BC53=BD53,"n",1))</f>
        <v>n</v>
      </c>
      <c r="CF53" s="53" t="str">
        <f>IF(BE53&lt;BF53,2,IF(BE53=BF53,"n",1))</f>
        <v>n</v>
      </c>
      <c r="CG53" s="54" t="str">
        <f>IF(BG53&lt;BH53,2,IF(BG53=BH53,"n",1))</f>
        <v>n</v>
      </c>
      <c r="CH53" s="55" t="str">
        <f>IF(BJ53&lt;BK53,2,IF(BJ53=BK53,"n",1))</f>
        <v>n</v>
      </c>
      <c r="CI53" s="56">
        <f>IF(CD53=CH53,1,0)</f>
        <v>1</v>
      </c>
      <c r="CJ53" s="56">
        <f>IF(CE53=CH53,1,0)</f>
        <v>1</v>
      </c>
      <c r="CK53" s="56">
        <f>IF(CF53=CH53,1,0)</f>
        <v>1</v>
      </c>
      <c r="CL53" s="56">
        <f>IF(CG53=CH53,1,0)</f>
        <v>1</v>
      </c>
      <c r="CM53" s="56" t="b">
        <f>AND(BA53=BJ53,BB53=BK53)</f>
        <v>1</v>
      </c>
      <c r="CN53" s="53" t="b">
        <f>AND(BC53=BJ53,BD53=BK53)</f>
        <v>1</v>
      </c>
      <c r="CO53" s="53" t="b">
        <f>AND(BE53=BJ53,BF53=BK53)</f>
        <v>1</v>
      </c>
      <c r="CP53" s="57" t="b">
        <f>AND(BG53=BJ53,BH53=BK53)</f>
        <v>1</v>
      </c>
      <c r="CQ53" s="58">
        <f>IF(CM53=TRUE,2,0)</f>
        <v>2</v>
      </c>
      <c r="CR53" s="58">
        <f t="shared" ref="CR53:CT54" si="50">IF(CN53=TRUE,2,0)</f>
        <v>2</v>
      </c>
      <c r="CS53" s="58">
        <f t="shared" si="50"/>
        <v>2</v>
      </c>
      <c r="CT53" s="58">
        <f t="shared" si="50"/>
        <v>2</v>
      </c>
    </row>
    <row r="54" spans="82:98">
      <c r="CD54" s="53" t="str">
        <f>IF(BA54&lt;BB54,2,IF(BA54=BB54,"n",1))</f>
        <v>n</v>
      </c>
      <c r="CE54" s="53" t="str">
        <f>IF(BC54&lt;BD54,2,IF(BC54=BD54,"n",1))</f>
        <v>n</v>
      </c>
      <c r="CF54" s="53" t="str">
        <f>IF(BE54&lt;BF54,2,IF(BE54=BF54,"n",1))</f>
        <v>n</v>
      </c>
      <c r="CG54" s="54" t="str">
        <f>IF(BG54&lt;BH54,2,IF(BG54=BH54,"n",1))</f>
        <v>n</v>
      </c>
      <c r="CH54" s="55" t="str">
        <f>IF(BJ54&lt;BK54,2,IF(BJ54=BK54,"n",1))</f>
        <v>n</v>
      </c>
      <c r="CI54" s="56">
        <f>IF(CD54=CH54,1,0)</f>
        <v>1</v>
      </c>
      <c r="CJ54" s="56">
        <f>IF(CE54=CH54,1,0)</f>
        <v>1</v>
      </c>
      <c r="CK54" s="56">
        <f>IF(CF54=CH54,1,0)</f>
        <v>1</v>
      </c>
      <c r="CL54" s="56">
        <f>IF(CG54=CH54,1,0)</f>
        <v>1</v>
      </c>
      <c r="CM54" s="56" t="b">
        <f>AND(BA54=BJ54,BB54=BK54)</f>
        <v>1</v>
      </c>
      <c r="CN54" s="53" t="b">
        <f>AND(BC54=BJ54,BD54=BK54)</f>
        <v>1</v>
      </c>
      <c r="CO54" s="53" t="b">
        <f>AND(BE54=BJ54,BF54=BK54)</f>
        <v>1</v>
      </c>
      <c r="CP54" s="57" t="b">
        <f>AND(BG54=BJ54,BH54=BK54)</f>
        <v>1</v>
      </c>
      <c r="CQ54" s="58">
        <f>IF(CM54=TRUE,2,0)</f>
        <v>2</v>
      </c>
      <c r="CR54" s="58">
        <f t="shared" si="50"/>
        <v>2</v>
      </c>
      <c r="CS54" s="58">
        <f t="shared" si="50"/>
        <v>2</v>
      </c>
      <c r="CT54" s="58">
        <f t="shared" si="50"/>
        <v>2</v>
      </c>
    </row>
  </sheetData>
  <mergeCells count="145">
    <mergeCell ref="CD51:CG51"/>
    <mergeCell ref="CI51:CL51"/>
    <mergeCell ref="CM51:CP51"/>
    <mergeCell ref="CQ51:CT51"/>
    <mergeCell ref="CC7:CC24"/>
    <mergeCell ref="CD6:CT6"/>
    <mergeCell ref="CD28:CT28"/>
    <mergeCell ref="CD42:CT42"/>
    <mergeCell ref="CD50:CT50"/>
    <mergeCell ref="CD7:CG7"/>
    <mergeCell ref="CI7:CL7"/>
    <mergeCell ref="CM7:CP7"/>
    <mergeCell ref="CQ7:CT7"/>
    <mergeCell ref="CD29:CG29"/>
    <mergeCell ref="CI29:CL29"/>
    <mergeCell ref="CM29:CP29"/>
    <mergeCell ref="CQ29:CT29"/>
    <mergeCell ref="CD43:CG43"/>
    <mergeCell ref="CI43:CL43"/>
    <mergeCell ref="CM43:CP43"/>
    <mergeCell ref="CQ43:CT43"/>
    <mergeCell ref="P4:R4"/>
    <mergeCell ref="A30:A31"/>
    <mergeCell ref="AJ6:AL6"/>
    <mergeCell ref="U8:U9"/>
    <mergeCell ref="U16:U17"/>
    <mergeCell ref="U24:U25"/>
    <mergeCell ref="V13:V14"/>
    <mergeCell ref="W13:AH13"/>
    <mergeCell ref="W14:Y14"/>
    <mergeCell ref="Z14:AB14"/>
    <mergeCell ref="AC14:AE14"/>
    <mergeCell ref="AF14:AH14"/>
    <mergeCell ref="AJ14:AL14"/>
    <mergeCell ref="V21:V22"/>
    <mergeCell ref="W21:AH21"/>
    <mergeCell ref="W22:Y22"/>
    <mergeCell ref="V5:V6"/>
    <mergeCell ref="W5:AH5"/>
    <mergeCell ref="W6:Y6"/>
    <mergeCell ref="Z6:AB6"/>
    <mergeCell ref="AC6:AE6"/>
    <mergeCell ref="AF6:AH6"/>
    <mergeCell ref="Z22:AB22"/>
    <mergeCell ref="AC22:AE22"/>
    <mergeCell ref="C3:N3"/>
    <mergeCell ref="C4:E4"/>
    <mergeCell ref="F4:H4"/>
    <mergeCell ref="A6:A7"/>
    <mergeCell ref="A10:A11"/>
    <mergeCell ref="A14:A15"/>
    <mergeCell ref="A18:A19"/>
    <mergeCell ref="A22:A23"/>
    <mergeCell ref="A26:A27"/>
    <mergeCell ref="I4:K4"/>
    <mergeCell ref="L4:N4"/>
    <mergeCell ref="B3:B4"/>
    <mergeCell ref="AP9:AP10"/>
    <mergeCell ref="AQ9:BB9"/>
    <mergeCell ref="AQ10:AS10"/>
    <mergeCell ref="AT10:AV10"/>
    <mergeCell ref="AW10:AY10"/>
    <mergeCell ref="AZ10:BB10"/>
    <mergeCell ref="BD10:BF10"/>
    <mergeCell ref="AO12:AO13"/>
    <mergeCell ref="A34:A35"/>
    <mergeCell ref="U32:U33"/>
    <mergeCell ref="AF22:AH22"/>
    <mergeCell ref="BX18:BZ18"/>
    <mergeCell ref="BI20:BI21"/>
    <mergeCell ref="BI16:BI17"/>
    <mergeCell ref="BI28:BI29"/>
    <mergeCell ref="BI32:BI33"/>
    <mergeCell ref="BK15:BV16"/>
    <mergeCell ref="BK33:BM33"/>
    <mergeCell ref="BN33:BP33"/>
    <mergeCell ref="BQ33:BS33"/>
    <mergeCell ref="BT33:BV33"/>
    <mergeCell ref="BJ17:BJ18"/>
    <mergeCell ref="BK17:BV17"/>
    <mergeCell ref="BK18:BM18"/>
    <mergeCell ref="BN18:BP18"/>
    <mergeCell ref="BQ18:BS18"/>
    <mergeCell ref="BT18:BV18"/>
    <mergeCell ref="C1:N2"/>
    <mergeCell ref="W3:AH4"/>
    <mergeCell ref="AQ7:BB8"/>
    <mergeCell ref="C38:E38"/>
    <mergeCell ref="F38:H38"/>
    <mergeCell ref="I38:K38"/>
    <mergeCell ref="L38:N38"/>
    <mergeCell ref="W36:Y36"/>
    <mergeCell ref="Z36:AB36"/>
    <mergeCell ref="AC36:AE36"/>
    <mergeCell ref="AF36:AH36"/>
    <mergeCell ref="AQ32:AS32"/>
    <mergeCell ref="AT32:AV32"/>
    <mergeCell ref="AW32:AY32"/>
    <mergeCell ref="AZ32:BB32"/>
    <mergeCell ref="AJ22:AL22"/>
    <mergeCell ref="V29:V30"/>
    <mergeCell ref="W29:AH29"/>
    <mergeCell ref="W30:Y30"/>
    <mergeCell ref="Z30:AB30"/>
    <mergeCell ref="AC30:AE30"/>
    <mergeCell ref="AF30:AH30"/>
    <mergeCell ref="AJ30:AL30"/>
    <mergeCell ref="AO16:AO17"/>
    <mergeCell ref="U37:V37"/>
    <mergeCell ref="W37:Y37"/>
    <mergeCell ref="Z37:AB37"/>
    <mergeCell ref="AC37:AE37"/>
    <mergeCell ref="AF37:AH37"/>
    <mergeCell ref="A39:B39"/>
    <mergeCell ref="C39:E39"/>
    <mergeCell ref="F39:H39"/>
    <mergeCell ref="I39:K39"/>
    <mergeCell ref="L39:N39"/>
    <mergeCell ref="BI25:BJ25"/>
    <mergeCell ref="BK25:BM25"/>
    <mergeCell ref="BN25:BP25"/>
    <mergeCell ref="BQ25:BS25"/>
    <mergeCell ref="BT25:BV25"/>
    <mergeCell ref="AO33:AP33"/>
    <mergeCell ref="AQ33:AS33"/>
    <mergeCell ref="AT33:AV33"/>
    <mergeCell ref="AW33:AY33"/>
    <mergeCell ref="AZ33:BB33"/>
    <mergeCell ref="AO28:AO29"/>
    <mergeCell ref="AP25:AP26"/>
    <mergeCell ref="AQ25:BB25"/>
    <mergeCell ref="AQ26:AS26"/>
    <mergeCell ref="AT26:AV26"/>
    <mergeCell ref="AW26:AY26"/>
    <mergeCell ref="AZ26:BB26"/>
    <mergeCell ref="BD26:BF26"/>
    <mergeCell ref="BK31:BV32"/>
    <mergeCell ref="BK34:BM35"/>
    <mergeCell ref="BN34:BP35"/>
    <mergeCell ref="BQ34:BS35"/>
    <mergeCell ref="BT34:BV35"/>
    <mergeCell ref="BK24:BM24"/>
    <mergeCell ref="BN24:BP24"/>
    <mergeCell ref="BQ24:BS24"/>
    <mergeCell ref="BT24:BV24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GROUPES</vt:lpstr>
      <vt:lpstr>GAINS</vt:lpstr>
      <vt:lpstr>pronos pts-score</vt:lpstr>
      <vt:lpstr>phase finale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</dc:creator>
  <cp:lastModifiedBy>ronan</cp:lastModifiedBy>
  <dcterms:created xsi:type="dcterms:W3CDTF">2018-07-01T15:46:01Z</dcterms:created>
  <dcterms:modified xsi:type="dcterms:W3CDTF">2021-07-31T12:40:51Z</dcterms:modified>
</cp:coreProperties>
</file>