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M5764\Desktop\"/>
    </mc:Choice>
  </mc:AlternateContent>
  <xr:revisionPtr revIDLastSave="0" documentId="13_ncr:1_{BDEA26BB-7597-4D10-BB05-A77466B663F7}" xr6:coauthVersionLast="33" xr6:coauthVersionMax="33" xr10:uidLastSave="{00000000-0000-0000-0000-000000000000}"/>
  <bookViews>
    <workbookView xWindow="0" yWindow="0" windowWidth="25200" windowHeight="11895" activeTab="2" xr2:uid="{00000000-000D-0000-FFFF-FFFF00000000}"/>
  </bookViews>
  <sheets>
    <sheet name="Coeur blc" sheetId="2" r:id="rId1"/>
    <sheet name="Cube lait" sheetId="3" r:id="rId2"/>
    <sheet name="Données" sheetId="1" r:id="rId3"/>
    <sheet name="Synthèse" sheetId="4" r:id="rId4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K5" i="1"/>
  <c r="K2" i="4"/>
  <c r="I2" i="4"/>
  <c r="P4" i="4"/>
  <c r="O4" i="4"/>
  <c r="N4" i="4"/>
  <c r="M4" i="4"/>
  <c r="L4" i="4"/>
  <c r="K4" i="4"/>
  <c r="J4" i="4"/>
  <c r="I4" i="4"/>
  <c r="P3" i="4"/>
  <c r="O3" i="4"/>
  <c r="N3" i="4"/>
  <c r="M3" i="4"/>
  <c r="L3" i="4"/>
  <c r="K3" i="4"/>
  <c r="J3" i="4"/>
  <c r="I3" i="4"/>
  <c r="P2" i="4"/>
  <c r="O2" i="4"/>
  <c r="N2" i="4"/>
  <c r="M2" i="4"/>
  <c r="L2" i="4"/>
  <c r="J2" i="4"/>
  <c r="J6" i="1" l="1"/>
  <c r="J7" i="1"/>
  <c r="J2" i="1"/>
  <c r="J3" i="1"/>
  <c r="J4" i="1"/>
  <c r="I6" i="1"/>
  <c r="I7" i="1"/>
  <c r="I5" i="1"/>
  <c r="P3" i="1"/>
  <c r="O2" i="1"/>
  <c r="L4" i="1"/>
  <c r="K3" i="1"/>
  <c r="P19" i="3"/>
  <c r="I19" i="3"/>
  <c r="B19" i="3"/>
  <c r="B20" i="3" s="1"/>
  <c r="T18" i="3"/>
  <c r="P7" i="1" s="1"/>
  <c r="P18" i="3"/>
  <c r="L7" i="1" s="1"/>
  <c r="M18" i="3"/>
  <c r="P6" i="1" s="1"/>
  <c r="I18" i="3"/>
  <c r="L6" i="1" s="1"/>
  <c r="F18" i="3"/>
  <c r="P5" i="1" s="1"/>
  <c r="B18" i="3"/>
  <c r="L5" i="1" s="1"/>
  <c r="T17" i="3"/>
  <c r="O7" i="1" s="1"/>
  <c r="P17" i="3"/>
  <c r="K7" i="1" s="1"/>
  <c r="M17" i="3"/>
  <c r="O6" i="1" s="1"/>
  <c r="I17" i="3"/>
  <c r="K6" i="1" s="1"/>
  <c r="F17" i="3"/>
  <c r="O5" i="1" s="1"/>
  <c r="B17" i="3"/>
  <c r="P19" i="2"/>
  <c r="M4" i="1" s="1"/>
  <c r="N4" i="1" s="1"/>
  <c r="I19" i="2"/>
  <c r="M3" i="1" s="1"/>
  <c r="B19" i="2"/>
  <c r="M2" i="1" s="1"/>
  <c r="N2" i="1" s="1"/>
  <c r="T18" i="2"/>
  <c r="P4" i="1" s="1"/>
  <c r="P18" i="2"/>
  <c r="M18" i="2"/>
  <c r="I18" i="2"/>
  <c r="L3" i="1" s="1"/>
  <c r="F18" i="2"/>
  <c r="P2" i="1" s="1"/>
  <c r="B18" i="2"/>
  <c r="L2" i="1" s="1"/>
  <c r="T17" i="2"/>
  <c r="O4" i="1" s="1"/>
  <c r="P17" i="2"/>
  <c r="K4" i="1" s="1"/>
  <c r="M17" i="2"/>
  <c r="O3" i="1" s="1"/>
  <c r="I17" i="2"/>
  <c r="F17" i="2"/>
  <c r="B17" i="2"/>
  <c r="K2" i="1" s="1"/>
  <c r="N3" i="1" l="1"/>
  <c r="I20" i="3"/>
  <c r="M5" i="1"/>
  <c r="N5" i="1" s="1"/>
  <c r="P20" i="3"/>
  <c r="M6" i="1"/>
  <c r="N6" i="1" s="1"/>
  <c r="M7" i="1"/>
  <c r="N7" i="1" s="1"/>
  <c r="B20" i="2"/>
  <c r="I20" i="2"/>
  <c r="P20" i="2"/>
  <c r="I4" i="1" l="1"/>
  <c r="I3" i="1"/>
  <c r="I2" i="1"/>
</calcChain>
</file>

<file path=xl/sharedStrings.xml><?xml version="1.0" encoding="utf-8"?>
<sst xmlns="http://schemas.openxmlformats.org/spreadsheetml/2006/main" count="122" uniqueCount="36">
  <si>
    <t>Date</t>
  </si>
  <si>
    <t>Chocolat</t>
  </si>
  <si>
    <t>Moule</t>
  </si>
  <si>
    <t>Retournement</t>
  </si>
  <si>
    <t>Agitateur 1</t>
  </si>
  <si>
    <t>Température tour 1</t>
  </si>
  <si>
    <t>Poids moule</t>
  </si>
  <si>
    <t>Moyenne intermoules</t>
  </si>
  <si>
    <t>Ecart type</t>
  </si>
  <si>
    <t>Moyenne intramoule</t>
  </si>
  <si>
    <t>Min</t>
  </si>
  <si>
    <t>Max</t>
  </si>
  <si>
    <t>Etendue</t>
  </si>
  <si>
    <t>Ecart moyen</t>
  </si>
  <si>
    <t>Ecart type2</t>
  </si>
  <si>
    <t>Blanc</t>
  </si>
  <si>
    <t>Coeur</t>
  </si>
  <si>
    <t>Simple</t>
  </si>
  <si>
    <t xml:space="preserve">Moule 1 </t>
  </si>
  <si>
    <t>Moule 2</t>
  </si>
  <si>
    <t>Moule 3</t>
  </si>
  <si>
    <t xml:space="preserve">Poids </t>
  </si>
  <si>
    <t>g</t>
  </si>
  <si>
    <t>Moyenne</t>
  </si>
  <si>
    <t>Ecart-type</t>
  </si>
  <si>
    <t>Moule 1</t>
  </si>
  <si>
    <t>Test</t>
  </si>
  <si>
    <t>1a</t>
  </si>
  <si>
    <t>1b</t>
  </si>
  <si>
    <t>1c</t>
  </si>
  <si>
    <t>2a</t>
  </si>
  <si>
    <t>2b</t>
  </si>
  <si>
    <t>2c</t>
  </si>
  <si>
    <t>Lait</t>
  </si>
  <si>
    <t>Cube</t>
  </si>
  <si>
    <t>Double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</si>
</sst>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0.000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theme="0" tint="-0.14999847407452621"/>
      </patternFill>
    </fill>
  </fills>
  <borders count="6">
    <border>
      <left/>
      <right/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theme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/>
    <xf numFmtId="1" fontId="1" fillId="2" borderId="1" xfId="0" applyNumberFormat="1" applyFont="1" applyFill="1" applyBorder="1"/>
    <xf numFmtId="164" fontId="1" fillId="2" borderId="1" xfId="0" applyNumberFormat="1" applyFont="1" applyFill="1" applyBorder="1"/>
    <xf numFmtId="2" fontId="1" fillId="2" borderId="1" xfId="0" applyNumberFormat="1" applyFont="1" applyFill="1" applyBorder="1"/>
    <xf numFmtId="165" fontId="1" fillId="2" borderId="1" xfId="0" applyNumberFormat="1" applyFont="1" applyFill="1" applyBorder="1"/>
    <xf numFmtId="166" fontId="1" fillId="2" borderId="1" xfId="0" applyNumberFormat="1" applyFont="1" applyFill="1" applyBorder="1"/>
    <xf numFmtId="16" fontId="0" fillId="3" borderId="0" xfId="0" applyNumberFormat="1" applyFont="1" applyFill="1"/>
    <xf numFmtId="0" fontId="0" fillId="3" borderId="0" xfId="0" applyFont="1" applyFill="1"/>
    <xf numFmtId="1" fontId="0" fillId="3" borderId="0" xfId="0" applyNumberFormat="1" applyFont="1" applyFill="1"/>
    <xf numFmtId="164" fontId="0" fillId="3" borderId="0" xfId="0" applyNumberFormat="1" applyFont="1" applyFill="1"/>
    <xf numFmtId="2" fontId="0" fillId="3" borderId="0" xfId="0" applyNumberFormat="1" applyFont="1" applyFill="1"/>
    <xf numFmtId="165" fontId="0" fillId="3" borderId="0" xfId="0" applyNumberFormat="1" applyFont="1" applyFill="1"/>
    <xf numFmtId="166" fontId="0" fillId="3" borderId="0" xfId="0" applyNumberFormat="1" applyFont="1" applyFill="1"/>
    <xf numFmtId="16" fontId="0" fillId="0" borderId="0" xfId="0" applyNumberFormat="1" applyFont="1"/>
    <xf numFmtId="0" fontId="0" fillId="0" borderId="0" xfId="0" applyFont="1"/>
    <xf numFmtId="1" fontId="0" fillId="0" borderId="0" xfId="0" applyNumberFormat="1" applyFont="1"/>
    <xf numFmtId="164" fontId="0" fillId="0" borderId="0" xfId="0" applyNumberFormat="1" applyFont="1"/>
    <xf numFmtId="2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4" fillId="0" borderId="0" xfId="0" applyFont="1"/>
    <xf numFmtId="0" fontId="2" fillId="0" borderId="0" xfId="0" applyFont="1" applyAlignment="1">
      <alignment horizontal="right"/>
    </xf>
    <xf numFmtId="0" fontId="0" fillId="0" borderId="2" xfId="0" applyFont="1" applyBorder="1"/>
    <xf numFmtId="0" fontId="0" fillId="0" borderId="2" xfId="0" applyBorder="1"/>
    <xf numFmtId="0" fontId="0" fillId="0" borderId="3" xfId="0" applyFill="1" applyBorder="1"/>
    <xf numFmtId="0" fontId="2" fillId="0" borderId="0" xfId="0" applyFont="1"/>
    <xf numFmtId="0" fontId="2" fillId="0" borderId="0" xfId="0" applyFont="1" applyFill="1" applyBorder="1"/>
    <xf numFmtId="0" fontId="1" fillId="2" borderId="5" xfId="0" applyFont="1" applyFill="1" applyBorder="1"/>
    <xf numFmtId="1" fontId="1" fillId="2" borderId="5" xfId="0" applyNumberFormat="1" applyFont="1" applyFill="1" applyBorder="1"/>
    <xf numFmtId="164" fontId="1" fillId="2" borderId="5" xfId="0" applyNumberFormat="1" applyFont="1" applyFill="1" applyBorder="1"/>
    <xf numFmtId="2" fontId="1" fillId="2" borderId="5" xfId="0" applyNumberFormat="1" applyFont="1" applyFill="1" applyBorder="1"/>
    <xf numFmtId="165" fontId="1" fillId="2" borderId="5" xfId="0" applyNumberFormat="1" applyFont="1" applyFill="1" applyBorder="1"/>
    <xf numFmtId="166" fontId="1" fillId="2" borderId="5" xfId="0" applyNumberFormat="1" applyFont="1" applyFill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0" fillId="3" borderId="5" xfId="0" applyFont="1" applyFill="1" applyBorder="1"/>
    <xf numFmtId="16" fontId="0" fillId="3" borderId="5" xfId="0" applyNumberFormat="1" applyFont="1" applyFill="1" applyBorder="1"/>
    <xf numFmtId="1" fontId="0" fillId="3" borderId="5" xfId="0" applyNumberFormat="1" applyFont="1" applyFill="1" applyBorder="1"/>
    <xf numFmtId="164" fontId="0" fillId="3" borderId="5" xfId="0" applyNumberFormat="1" applyFont="1" applyFill="1" applyBorder="1"/>
    <xf numFmtId="2" fontId="0" fillId="3" borderId="5" xfId="0" applyNumberFormat="1" applyFont="1" applyFill="1" applyBorder="1"/>
    <xf numFmtId="165" fontId="0" fillId="3" borderId="5" xfId="0" applyNumberFormat="1" applyFont="1" applyFill="1" applyBorder="1"/>
  </cellXfs>
  <cellStyles count="1">
    <cellStyle name="Normal" xfId="0" builtinId="0"/>
  </cellStyles>
  <dxfs count="3">
    <dxf>
      <border outline="0">
        <top style="medium">
          <color theme="1"/>
        </top>
      </border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" formatCode="0.00"/>
      <fill>
        <patternFill patternType="solid">
          <fgColor theme="9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1</xdr:row>
          <xdr:rowOff>123825</xdr:rowOff>
        </xdr:from>
        <xdr:to>
          <xdr:col>19</xdr:col>
          <xdr:colOff>419100</xdr:colOff>
          <xdr:row>4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Paramètre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28575</xdr:colOff>
          <xdr:row>5</xdr:row>
          <xdr:rowOff>171450</xdr:rowOff>
        </xdr:from>
        <xdr:to>
          <xdr:col>19</xdr:col>
          <xdr:colOff>409575</xdr:colOff>
          <xdr:row>9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Réinitialisation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P27" totalsRowShown="0" headerRowDxfId="2" headerRowBorderDxfId="1" tableBorderDxfId="0">
  <autoFilter ref="A1:P27" xr:uid="{00000000-0009-0000-0100-000001000000}">
    <filterColumn colId="2">
      <filters>
        <filter val="Lait"/>
      </filters>
    </filterColumn>
  </autoFilter>
  <tableColumns count="16">
    <tableColumn id="1" xr3:uid="{00000000-0010-0000-0000-000001000000}" name="Test"/>
    <tableColumn id="2" xr3:uid="{00000000-0010-0000-0000-000002000000}" name="Date"/>
    <tableColumn id="3" xr3:uid="{00000000-0010-0000-0000-000003000000}" name="Chocolat"/>
    <tableColumn id="4" xr3:uid="{00000000-0010-0000-0000-000004000000}" name="Moule"/>
    <tableColumn id="5" xr3:uid="{00000000-0010-0000-0000-000005000000}" name="Retournement"/>
    <tableColumn id="6" xr3:uid="{00000000-0010-0000-0000-000006000000}" name="Agitateur 1"/>
    <tableColumn id="7" xr3:uid="{00000000-0010-0000-0000-000007000000}" name="Température tour 1"/>
    <tableColumn id="8" xr3:uid="{00000000-0010-0000-0000-000008000000}" name="Poids moule"/>
    <tableColumn id="9" xr3:uid="{00000000-0010-0000-0000-000009000000}" name="Moyenne intermoules"/>
    <tableColumn id="10" xr3:uid="{00000000-0010-0000-0000-00000A000000}" name="Ecart type"/>
    <tableColumn id="11" xr3:uid="{00000000-0010-0000-0000-00000B000000}" name="Moyenne intramoule"/>
    <tableColumn id="12" xr3:uid="{00000000-0010-0000-0000-00000C000000}" name="Min"/>
    <tableColumn id="13" xr3:uid="{00000000-0010-0000-0000-00000D000000}" name="Max"/>
    <tableColumn id="14" xr3:uid="{00000000-0010-0000-0000-00000E000000}" name="Etendue"/>
    <tableColumn id="15" xr3:uid="{00000000-0010-0000-0000-00000F000000}" name="Ecart moyen"/>
    <tableColumn id="16" xr3:uid="{00000000-0010-0000-0000-000010000000}" name="Ecart type2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3:T20"/>
  <sheetViews>
    <sheetView workbookViewId="0">
      <selection activeCell="B20" sqref="B20"/>
    </sheetView>
  </sheetViews>
  <sheetFormatPr baseColWidth="10" defaultColWidth="9.140625" defaultRowHeight="15" x14ac:dyDescent="0.25"/>
  <sheetData>
    <row r="3" spans="1:20" ht="15.75" x14ac:dyDescent="0.25">
      <c r="A3" s="35" t="s">
        <v>18</v>
      </c>
      <c r="B3" s="35"/>
      <c r="C3" s="35"/>
      <c r="D3" s="35"/>
      <c r="E3" s="35"/>
      <c r="F3" s="35"/>
      <c r="G3" s="21"/>
      <c r="H3" s="35" t="s">
        <v>19</v>
      </c>
      <c r="I3" s="35"/>
      <c r="J3" s="35"/>
      <c r="K3" s="35"/>
      <c r="L3" s="35"/>
      <c r="M3" s="35"/>
      <c r="N3" s="21"/>
      <c r="O3" s="35" t="s">
        <v>20</v>
      </c>
      <c r="P3" s="35"/>
      <c r="Q3" s="35"/>
      <c r="R3" s="35"/>
      <c r="S3" s="35"/>
      <c r="T3" s="35"/>
    </row>
    <row r="4" spans="1:20" x14ac:dyDescent="0.25">
      <c r="A4" s="22" t="s">
        <v>21</v>
      </c>
      <c r="B4">
        <v>156</v>
      </c>
      <c r="C4" t="s">
        <v>22</v>
      </c>
      <c r="H4" s="22" t="s">
        <v>21</v>
      </c>
      <c r="I4">
        <v>150</v>
      </c>
      <c r="J4" t="s">
        <v>22</v>
      </c>
      <c r="O4" s="22" t="s">
        <v>21</v>
      </c>
      <c r="P4">
        <v>150</v>
      </c>
      <c r="Q4" t="s">
        <v>22</v>
      </c>
    </row>
    <row r="5" spans="1:20" x14ac:dyDescent="0.25">
      <c r="A5" s="23">
        <v>2.17</v>
      </c>
      <c r="B5" s="23">
        <v>2.31</v>
      </c>
      <c r="C5" s="23">
        <v>2.4500000000000002</v>
      </c>
      <c r="D5" s="23">
        <v>2.6</v>
      </c>
      <c r="E5" s="23">
        <v>2.68</v>
      </c>
      <c r="F5" s="23">
        <v>2.68</v>
      </c>
      <c r="H5" s="24">
        <v>2.15</v>
      </c>
      <c r="I5" s="24">
        <v>2.25</v>
      </c>
      <c r="J5" s="24">
        <v>2.37</v>
      </c>
      <c r="K5" s="24">
        <v>2.58</v>
      </c>
      <c r="L5" s="24">
        <v>2.6</v>
      </c>
      <c r="M5" s="24">
        <v>2.4700000000000002</v>
      </c>
      <c r="O5" s="24">
        <v>2.16</v>
      </c>
      <c r="P5" s="24">
        <v>2.2599999999999998</v>
      </c>
      <c r="Q5" s="24">
        <v>2.33</v>
      </c>
      <c r="R5" s="24">
        <v>2.5499999999999998</v>
      </c>
      <c r="S5" s="24">
        <v>2.59</v>
      </c>
      <c r="T5" s="24">
        <v>2.46</v>
      </c>
    </row>
    <row r="6" spans="1:20" x14ac:dyDescent="0.25">
      <c r="A6" s="23">
        <v>2.13</v>
      </c>
      <c r="B6" s="23">
        <v>2.2999999999999998</v>
      </c>
      <c r="C6" s="23">
        <v>2.42</v>
      </c>
      <c r="D6" s="23">
        <v>2.58</v>
      </c>
      <c r="E6" s="23">
        <v>2.64</v>
      </c>
      <c r="F6" s="23">
        <v>2.61</v>
      </c>
      <c r="H6" s="24">
        <v>2.08</v>
      </c>
      <c r="I6" s="24">
        <v>2.19</v>
      </c>
      <c r="J6" s="24">
        <v>2.35</v>
      </c>
      <c r="K6" s="24">
        <v>2.58</v>
      </c>
      <c r="L6" s="24">
        <v>2.58</v>
      </c>
      <c r="M6" s="24">
        <v>2.4300000000000002</v>
      </c>
      <c r="O6" s="24">
        <v>2.0699999999999998</v>
      </c>
      <c r="P6" s="24">
        <v>2.2200000000000002</v>
      </c>
      <c r="Q6" s="24">
        <v>2.33</v>
      </c>
      <c r="R6" s="24">
        <v>2.52</v>
      </c>
      <c r="S6" s="24">
        <v>2.56</v>
      </c>
      <c r="T6" s="24">
        <v>2.4300000000000002</v>
      </c>
    </row>
    <row r="7" spans="1:20" x14ac:dyDescent="0.25">
      <c r="A7" s="23">
        <v>2.15</v>
      </c>
      <c r="B7" s="23">
        <v>2.33</v>
      </c>
      <c r="C7" s="23">
        <v>2.4500000000000002</v>
      </c>
      <c r="D7" s="23">
        <v>2.63</v>
      </c>
      <c r="E7" s="23">
        <v>2.7</v>
      </c>
      <c r="F7" s="23">
        <v>2.61</v>
      </c>
      <c r="H7" s="24">
        <v>2.08</v>
      </c>
      <c r="I7" s="24">
        <v>2.2400000000000002</v>
      </c>
      <c r="J7" s="24">
        <v>2.41</v>
      </c>
      <c r="K7" s="24">
        <v>2.57</v>
      </c>
      <c r="L7" s="24">
        <v>2.63</v>
      </c>
      <c r="M7" s="24">
        <v>2.48</v>
      </c>
      <c r="O7" s="24">
        <v>2.08</v>
      </c>
      <c r="P7" s="24">
        <v>2.23</v>
      </c>
      <c r="Q7" s="24">
        <v>2.38</v>
      </c>
      <c r="R7" s="24">
        <v>2.5299999999999998</v>
      </c>
      <c r="S7" s="24">
        <v>2.61</v>
      </c>
      <c r="T7" s="24">
        <v>2.4500000000000002</v>
      </c>
    </row>
    <row r="8" spans="1:20" x14ac:dyDescent="0.25">
      <c r="A8" s="23">
        <v>2.15</v>
      </c>
      <c r="B8" s="23">
        <v>2.36</v>
      </c>
      <c r="C8" s="23">
        <v>2.5</v>
      </c>
      <c r="D8" s="23">
        <v>2.63</v>
      </c>
      <c r="E8" s="23">
        <v>2.7</v>
      </c>
      <c r="F8" s="23">
        <v>2.63</v>
      </c>
      <c r="H8" s="24">
        <v>2.11</v>
      </c>
      <c r="I8" s="24">
        <v>2.2400000000000002</v>
      </c>
      <c r="J8" s="24">
        <v>2.44</v>
      </c>
      <c r="K8" s="24">
        <v>2.56</v>
      </c>
      <c r="L8" s="24">
        <v>2.62</v>
      </c>
      <c r="M8" s="24">
        <v>2.5099999999999998</v>
      </c>
      <c r="O8" s="24">
        <v>2.1</v>
      </c>
      <c r="P8" s="24">
        <v>2.2599999999999998</v>
      </c>
      <c r="Q8" s="24">
        <v>2.36</v>
      </c>
      <c r="R8" s="24">
        <v>2.5499999999999998</v>
      </c>
      <c r="S8" s="24">
        <v>2.56</v>
      </c>
      <c r="T8" s="24">
        <v>2.4900000000000002</v>
      </c>
    </row>
    <row r="9" spans="1:20" x14ac:dyDescent="0.25">
      <c r="A9" s="23">
        <v>2.1800000000000002</v>
      </c>
      <c r="B9" s="23">
        <v>2.34</v>
      </c>
      <c r="C9" s="23">
        <v>2.48</v>
      </c>
      <c r="D9" s="23">
        <v>2.62</v>
      </c>
      <c r="E9" s="23">
        <v>2.68</v>
      </c>
      <c r="F9" s="23">
        <v>2.64</v>
      </c>
      <c r="H9" s="24">
        <v>2.1</v>
      </c>
      <c r="I9" s="24">
        <v>2.27</v>
      </c>
      <c r="J9" s="24">
        <v>2.4</v>
      </c>
      <c r="K9" s="24">
        <v>2.57</v>
      </c>
      <c r="L9" s="24">
        <v>2.61</v>
      </c>
      <c r="M9" s="24">
        <v>2.5099999999999998</v>
      </c>
      <c r="O9" s="24">
        <v>2.09</v>
      </c>
      <c r="P9" s="24">
        <v>2.2599999999999998</v>
      </c>
      <c r="Q9" s="24">
        <v>2.36</v>
      </c>
      <c r="R9" s="24">
        <v>2.52</v>
      </c>
      <c r="S9" s="24">
        <v>2.5499999999999998</v>
      </c>
      <c r="T9" s="24">
        <v>2.5</v>
      </c>
    </row>
    <row r="10" spans="1:20" x14ac:dyDescent="0.25">
      <c r="A10" s="23">
        <v>2.21</v>
      </c>
      <c r="B10" s="23">
        <v>2.38</v>
      </c>
      <c r="C10" s="23">
        <v>2.5</v>
      </c>
      <c r="D10" s="23">
        <v>2.62</v>
      </c>
      <c r="E10" s="23">
        <v>2.64</v>
      </c>
      <c r="F10" s="23">
        <v>2.58</v>
      </c>
      <c r="H10" s="24">
        <v>2.13</v>
      </c>
      <c r="I10" s="24">
        <v>2.3199999999999998</v>
      </c>
      <c r="J10" s="24">
        <v>2.42</v>
      </c>
      <c r="K10" s="24">
        <v>2.52</v>
      </c>
      <c r="L10" s="24">
        <v>2.5499999999999998</v>
      </c>
      <c r="M10" s="24">
        <v>2.4500000000000002</v>
      </c>
      <c r="O10" s="24">
        <v>2.11</v>
      </c>
      <c r="P10" s="24">
        <v>2.2400000000000002</v>
      </c>
      <c r="Q10" s="24">
        <v>2.36</v>
      </c>
      <c r="R10" s="24">
        <v>2.4900000000000002</v>
      </c>
      <c r="S10" s="24">
        <v>2.56</v>
      </c>
      <c r="T10" s="24">
        <v>2.39</v>
      </c>
    </row>
    <row r="11" spans="1:20" x14ac:dyDescent="0.25">
      <c r="A11" s="23">
        <v>2.16</v>
      </c>
      <c r="B11" s="23">
        <v>2.34</v>
      </c>
      <c r="C11" s="23">
        <v>2.46</v>
      </c>
      <c r="D11" s="23">
        <v>2.54</v>
      </c>
      <c r="E11" s="23">
        <v>2.59</v>
      </c>
      <c r="F11" s="23">
        <v>2.5499999999999998</v>
      </c>
      <c r="H11" s="24">
        <v>2.13</v>
      </c>
      <c r="I11" s="24">
        <v>2.2799999999999998</v>
      </c>
      <c r="J11" s="24">
        <v>2.42</v>
      </c>
      <c r="K11" s="24">
        <v>2.5299999999999998</v>
      </c>
      <c r="L11" s="24">
        <v>2.5499999999999998</v>
      </c>
      <c r="M11" s="24">
        <v>2.42</v>
      </c>
      <c r="O11" s="24">
        <v>2.1</v>
      </c>
      <c r="P11" s="24">
        <v>2.2799999999999998</v>
      </c>
      <c r="Q11" s="24">
        <v>2.38</v>
      </c>
      <c r="R11" s="24">
        <v>2.5099999999999998</v>
      </c>
      <c r="S11" s="24">
        <v>2.5</v>
      </c>
      <c r="T11" s="24">
        <v>2.38</v>
      </c>
    </row>
    <row r="12" spans="1:20" x14ac:dyDescent="0.25">
      <c r="A12" s="23">
        <v>2.13</v>
      </c>
      <c r="B12" s="23">
        <v>2.36</v>
      </c>
      <c r="C12" s="23">
        <v>2.5</v>
      </c>
      <c r="D12" s="23">
        <v>2.54</v>
      </c>
      <c r="E12" s="23">
        <v>2.63</v>
      </c>
      <c r="F12" s="23">
        <v>2.59</v>
      </c>
      <c r="H12" s="24">
        <v>2.11</v>
      </c>
      <c r="I12" s="24">
        <v>2.2799999999999998</v>
      </c>
      <c r="J12" s="24">
        <v>2.42</v>
      </c>
      <c r="K12" s="24">
        <v>2.5</v>
      </c>
      <c r="L12" s="24">
        <v>2.57</v>
      </c>
      <c r="M12" s="24">
        <v>2.39</v>
      </c>
      <c r="O12" s="24">
        <v>2.11</v>
      </c>
      <c r="P12" s="25">
        <v>2.27</v>
      </c>
      <c r="Q12" s="25">
        <v>2.42</v>
      </c>
      <c r="R12" s="25">
        <v>2.5</v>
      </c>
      <c r="S12" s="25">
        <v>2.48</v>
      </c>
      <c r="T12" s="25">
        <v>2.36</v>
      </c>
    </row>
    <row r="13" spans="1:20" x14ac:dyDescent="0.25">
      <c r="A13" s="23">
        <v>2.14</v>
      </c>
      <c r="B13" s="23">
        <v>2.3199999999999998</v>
      </c>
      <c r="C13" s="23">
        <v>2.4300000000000002</v>
      </c>
      <c r="D13" s="23">
        <v>2.5299999999999998</v>
      </c>
      <c r="E13" s="23">
        <v>2.58</v>
      </c>
      <c r="F13" s="23">
        <v>2.5499999999999998</v>
      </c>
      <c r="H13" s="24">
        <v>2.13</v>
      </c>
      <c r="I13" s="24">
        <v>2.2799999999999998</v>
      </c>
      <c r="J13" s="24">
        <v>2.39</v>
      </c>
      <c r="K13" s="24">
        <v>2.48</v>
      </c>
      <c r="L13" s="24">
        <v>2.5099999999999998</v>
      </c>
      <c r="M13" s="24">
        <v>2.38</v>
      </c>
      <c r="O13" s="24">
        <v>2.09</v>
      </c>
      <c r="P13" s="24">
        <v>2.2599999999999998</v>
      </c>
      <c r="Q13" s="24">
        <v>2.35</v>
      </c>
      <c r="R13" s="24">
        <v>2.4700000000000002</v>
      </c>
      <c r="S13" s="24">
        <v>2.5099999999999998</v>
      </c>
      <c r="T13" s="24">
        <v>2.42</v>
      </c>
    </row>
    <row r="14" spans="1:20" x14ac:dyDescent="0.25">
      <c r="A14" s="23">
        <v>2.19</v>
      </c>
      <c r="B14" s="23">
        <v>2.34</v>
      </c>
      <c r="C14" s="23">
        <v>2.42</v>
      </c>
      <c r="D14" s="23">
        <v>2.54</v>
      </c>
      <c r="E14" s="23">
        <v>2.59</v>
      </c>
      <c r="F14" s="23">
        <v>2.59</v>
      </c>
      <c r="H14" s="24">
        <v>2.17</v>
      </c>
      <c r="I14" s="24">
        <v>2.2999999999999998</v>
      </c>
      <c r="J14" s="24">
        <v>2.41</v>
      </c>
      <c r="K14" s="24">
        <v>2.4700000000000002</v>
      </c>
      <c r="L14" s="24">
        <v>2.57</v>
      </c>
      <c r="M14" s="24">
        <v>2.4300000000000002</v>
      </c>
      <c r="O14" s="24">
        <v>2.13</v>
      </c>
      <c r="P14" s="24">
        <v>2.2599999999999998</v>
      </c>
      <c r="Q14" s="24">
        <v>2.35</v>
      </c>
      <c r="R14" s="24">
        <v>2.46</v>
      </c>
      <c r="S14" s="24">
        <v>2.5499999999999998</v>
      </c>
      <c r="T14" s="24">
        <v>2.38</v>
      </c>
    </row>
    <row r="15" spans="1:20" x14ac:dyDescent="0.25">
      <c r="A15" s="23"/>
      <c r="B15" s="23"/>
      <c r="C15" s="23"/>
      <c r="D15" s="23"/>
      <c r="E15" s="23"/>
      <c r="F15" s="23"/>
      <c r="H15" s="24"/>
      <c r="I15" s="24"/>
      <c r="J15" s="24"/>
      <c r="K15" s="24"/>
      <c r="L15" s="24"/>
      <c r="M15" s="24"/>
      <c r="O15" s="24"/>
      <c r="P15" s="24"/>
      <c r="Q15" s="24"/>
      <c r="R15" s="24"/>
      <c r="S15" s="24"/>
      <c r="T15" s="24"/>
    </row>
    <row r="16" spans="1:20" x14ac:dyDescent="0.25">
      <c r="A16" s="23"/>
      <c r="B16" s="23"/>
      <c r="C16" s="23"/>
      <c r="D16" s="23"/>
      <c r="E16" s="23"/>
      <c r="F16" s="23"/>
      <c r="H16" s="24"/>
      <c r="I16" s="24"/>
      <c r="J16" s="24"/>
      <c r="K16" s="24"/>
      <c r="L16" s="24"/>
      <c r="M16" s="24"/>
      <c r="O16" s="24"/>
      <c r="P16" s="24"/>
      <c r="Q16" s="24"/>
      <c r="R16" s="24"/>
      <c r="S16" s="24"/>
      <c r="T16" s="24"/>
    </row>
    <row r="17" spans="1:20" x14ac:dyDescent="0.25">
      <c r="A17" s="26" t="s">
        <v>23</v>
      </c>
      <c r="B17">
        <f>AVERAGE(A5:F16)</f>
        <v>2.4648333333333334</v>
      </c>
      <c r="D17" s="36" t="s">
        <v>13</v>
      </c>
      <c r="E17" s="36"/>
      <c r="F17">
        <f>AVEDEV(A5:F16)</f>
        <v>0.14885555555555555</v>
      </c>
      <c r="H17" s="26" t="s">
        <v>23</v>
      </c>
      <c r="I17">
        <f>AVERAGE(H5:M16)</f>
        <v>2.3914999999999997</v>
      </c>
      <c r="K17" s="36" t="s">
        <v>13</v>
      </c>
      <c r="L17" s="36"/>
      <c r="M17">
        <f>AVEDEV(H5:M16)</f>
        <v>0.13558333333333333</v>
      </c>
      <c r="O17" s="26" t="s">
        <v>23</v>
      </c>
      <c r="P17">
        <f>AVERAGE(O5:T16)</f>
        <v>2.3671666666666669</v>
      </c>
      <c r="R17" s="36" t="s">
        <v>13</v>
      </c>
      <c r="S17" s="36"/>
      <c r="T17">
        <f>AVEDEV(O5:T16)</f>
        <v>0.13002222222222218</v>
      </c>
    </row>
    <row r="18" spans="1:20" x14ac:dyDescent="0.25">
      <c r="A18" s="26" t="s">
        <v>10</v>
      </c>
      <c r="B18">
        <f>MIN(A5:F16)</f>
        <v>2.13</v>
      </c>
      <c r="D18" s="34" t="s">
        <v>24</v>
      </c>
      <c r="E18" s="34"/>
      <c r="F18">
        <f>STDEVA(A5:F16)</f>
        <v>0.17479762309467486</v>
      </c>
      <c r="H18" s="26" t="s">
        <v>10</v>
      </c>
      <c r="I18">
        <f>MIN(H5:M16)</f>
        <v>2.08</v>
      </c>
      <c r="K18" s="34" t="s">
        <v>24</v>
      </c>
      <c r="L18" s="34"/>
      <c r="M18">
        <f>STDEVA(H5:M16)</f>
        <v>0.16301008599345393</v>
      </c>
      <c r="O18" s="26" t="s">
        <v>10</v>
      </c>
      <c r="P18">
        <f>MIN(O5:T16)</f>
        <v>2.0699999999999998</v>
      </c>
      <c r="R18" s="34" t="s">
        <v>24</v>
      </c>
      <c r="S18" s="34"/>
      <c r="T18">
        <f>STDEVA(O5:T16)</f>
        <v>0.15635782155550104</v>
      </c>
    </row>
    <row r="19" spans="1:20" x14ac:dyDescent="0.25">
      <c r="A19" s="26" t="s">
        <v>11</v>
      </c>
      <c r="B19">
        <f>MAX(A5:F16)</f>
        <v>2.7</v>
      </c>
      <c r="H19" s="26" t="s">
        <v>11</v>
      </c>
      <c r="I19">
        <f>MAX(H5:M16)</f>
        <v>2.63</v>
      </c>
      <c r="O19" s="26" t="s">
        <v>11</v>
      </c>
      <c r="P19">
        <f>MAX(O5:T16)</f>
        <v>2.61</v>
      </c>
    </row>
    <row r="20" spans="1:20" x14ac:dyDescent="0.25">
      <c r="A20" s="27" t="s">
        <v>12</v>
      </c>
      <c r="B20">
        <f>B19-B18</f>
        <v>0.57000000000000028</v>
      </c>
      <c r="H20" s="27" t="s">
        <v>12</v>
      </c>
      <c r="I20">
        <f>I19-I18</f>
        <v>0.54999999999999982</v>
      </c>
      <c r="O20" s="27" t="s">
        <v>12</v>
      </c>
      <c r="P20">
        <f>P19-P18</f>
        <v>0.54</v>
      </c>
    </row>
  </sheetData>
  <mergeCells count="9">
    <mergeCell ref="D18:E18"/>
    <mergeCell ref="K18:L18"/>
    <mergeCell ref="R18:S18"/>
    <mergeCell ref="A3:F3"/>
    <mergeCell ref="H3:M3"/>
    <mergeCell ref="O3:T3"/>
    <mergeCell ref="D17:E17"/>
    <mergeCell ref="K17:L17"/>
    <mergeCell ref="R17:S17"/>
  </mergeCells>
  <conditionalFormatting sqref="A5:F16">
    <cfRule type="colorScale" priority="2">
      <colorScale>
        <cfvo type="min"/>
        <cfvo type="percentile" val="50"/>
        <cfvo type="max"/>
        <color rgb="FF92D050"/>
        <color rgb="FFFFEB84"/>
        <color rgb="FFFF5050"/>
      </colorScale>
    </cfRule>
  </conditionalFormatting>
  <conditionalFormatting sqref="H5:M16">
    <cfRule type="colorScale" priority="1">
      <colorScale>
        <cfvo type="min"/>
        <cfvo type="percentile" val="50"/>
        <cfvo type="max"/>
        <color rgb="FF92D050"/>
        <color rgb="FFFFEB84"/>
        <color rgb="FFFF5050"/>
      </colorScale>
    </cfRule>
  </conditionalFormatting>
  <conditionalFormatting sqref="O5:T16">
    <cfRule type="colorScale" priority="3">
      <colorScale>
        <cfvo type="min"/>
        <cfvo type="percentile" val="50"/>
        <cfvo type="max"/>
        <color rgb="FF92D050"/>
        <color rgb="FFFFEB84"/>
        <color rgb="FFFF5050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3:T20"/>
  <sheetViews>
    <sheetView workbookViewId="0">
      <selection activeCell="B17" sqref="B17"/>
    </sheetView>
  </sheetViews>
  <sheetFormatPr baseColWidth="10" defaultColWidth="9.140625" defaultRowHeight="15" x14ac:dyDescent="0.25"/>
  <sheetData>
    <row r="3" spans="1:20" ht="15.75" x14ac:dyDescent="0.25">
      <c r="A3" s="35" t="s">
        <v>25</v>
      </c>
      <c r="B3" s="35"/>
      <c r="C3" s="35"/>
      <c r="D3" s="35"/>
      <c r="E3" s="35"/>
      <c r="F3" s="35"/>
      <c r="G3" s="21"/>
      <c r="H3" s="35" t="s">
        <v>19</v>
      </c>
      <c r="I3" s="35"/>
      <c r="J3" s="35"/>
      <c r="K3" s="35"/>
      <c r="L3" s="35"/>
      <c r="M3" s="35"/>
      <c r="N3" s="21"/>
      <c r="O3" s="35" t="s">
        <v>20</v>
      </c>
      <c r="P3" s="35"/>
      <c r="Q3" s="35"/>
      <c r="R3" s="35"/>
      <c r="S3" s="35"/>
      <c r="T3" s="35"/>
    </row>
    <row r="4" spans="1:20" x14ac:dyDescent="0.25">
      <c r="A4" s="22" t="s">
        <v>21</v>
      </c>
      <c r="B4">
        <v>174</v>
      </c>
      <c r="C4" t="s">
        <v>22</v>
      </c>
      <c r="H4" s="22" t="s">
        <v>21</v>
      </c>
      <c r="I4">
        <v>168</v>
      </c>
      <c r="J4" t="s">
        <v>22</v>
      </c>
      <c r="O4" s="22" t="s">
        <v>21</v>
      </c>
      <c r="P4">
        <v>160</v>
      </c>
      <c r="Q4" t="s">
        <v>22</v>
      </c>
    </row>
    <row r="5" spans="1:20" x14ac:dyDescent="0.25">
      <c r="A5" s="24">
        <v>2.12</v>
      </c>
      <c r="B5" s="24">
        <v>2.2200000000000002</v>
      </c>
      <c r="C5" s="24">
        <v>2.3199999999999998</v>
      </c>
      <c r="D5" s="24">
        <v>2.36</v>
      </c>
      <c r="E5" s="24">
        <v>2.37</v>
      </c>
      <c r="F5" s="24">
        <v>2.31</v>
      </c>
      <c r="H5" s="24">
        <v>1.97</v>
      </c>
      <c r="I5" s="24">
        <v>2.0699999999999998</v>
      </c>
      <c r="J5" s="24">
        <v>2.1800000000000002</v>
      </c>
      <c r="K5" s="24">
        <v>2.2799999999999998</v>
      </c>
      <c r="L5" s="24">
        <v>2.33</v>
      </c>
      <c r="M5" s="24">
        <v>2.35</v>
      </c>
      <c r="O5" s="24">
        <v>2.0299999999999998</v>
      </c>
      <c r="P5" s="24">
        <v>2.08</v>
      </c>
      <c r="Q5" s="24">
        <v>2.0699999999999998</v>
      </c>
      <c r="R5" s="24">
        <v>2.16</v>
      </c>
      <c r="S5" s="24">
        <v>2.19</v>
      </c>
      <c r="T5" s="24">
        <v>2.2200000000000002</v>
      </c>
    </row>
    <row r="6" spans="1:20" x14ac:dyDescent="0.25">
      <c r="A6" s="24">
        <v>2.0299999999999998</v>
      </c>
      <c r="B6" s="24">
        <v>2.16</v>
      </c>
      <c r="C6" s="24">
        <v>2.29</v>
      </c>
      <c r="D6" s="24">
        <v>2.31</v>
      </c>
      <c r="E6" s="24">
        <v>2.35</v>
      </c>
      <c r="F6" s="24">
        <v>2.23</v>
      </c>
      <c r="H6" s="24">
        <v>1.91</v>
      </c>
      <c r="I6" s="24">
        <v>2.04</v>
      </c>
      <c r="J6" s="24">
        <v>2.21</v>
      </c>
      <c r="K6" s="24">
        <v>2.2599999999999998</v>
      </c>
      <c r="L6" s="24">
        <v>2.3199999999999998</v>
      </c>
      <c r="M6" s="24">
        <v>2.2799999999999998</v>
      </c>
      <c r="O6" s="24">
        <v>1.87</v>
      </c>
      <c r="P6" s="24">
        <v>2</v>
      </c>
      <c r="Q6" s="24">
        <v>2.0499999999999998</v>
      </c>
      <c r="R6" s="24">
        <v>2.13</v>
      </c>
      <c r="S6" s="24">
        <v>2.13</v>
      </c>
      <c r="T6" s="24">
        <v>2.06</v>
      </c>
    </row>
    <row r="7" spans="1:20" x14ac:dyDescent="0.25">
      <c r="A7" s="24">
        <v>2</v>
      </c>
      <c r="B7" s="24">
        <v>2</v>
      </c>
      <c r="C7" s="24">
        <v>2.23</v>
      </c>
      <c r="D7" s="24">
        <v>2.34</v>
      </c>
      <c r="E7" s="24">
        <v>2.35</v>
      </c>
      <c r="F7" s="24">
        <v>2.2200000000000002</v>
      </c>
      <c r="H7" s="24">
        <v>1.87</v>
      </c>
      <c r="I7" s="24">
        <v>2.02</v>
      </c>
      <c r="J7" s="24">
        <v>2.2000000000000002</v>
      </c>
      <c r="K7" s="24">
        <v>2.21</v>
      </c>
      <c r="L7" s="24">
        <v>2.25</v>
      </c>
      <c r="M7" s="24">
        <v>2.2999999999999998</v>
      </c>
      <c r="O7" s="24">
        <v>1.84</v>
      </c>
      <c r="P7" s="24">
        <v>1.92</v>
      </c>
      <c r="Q7" s="24">
        <v>2.0299999999999998</v>
      </c>
      <c r="R7" s="24">
        <v>2.09</v>
      </c>
      <c r="S7" s="24">
        <v>2.14</v>
      </c>
      <c r="T7" s="24">
        <v>2.14</v>
      </c>
    </row>
    <row r="8" spans="1:20" x14ac:dyDescent="0.25">
      <c r="A8" s="24">
        <v>1.98</v>
      </c>
      <c r="B8" s="24">
        <v>2.15</v>
      </c>
      <c r="C8" s="24">
        <v>2.23</v>
      </c>
      <c r="D8" s="24">
        <v>2.29</v>
      </c>
      <c r="E8" s="24">
        <v>2.3199999999999998</v>
      </c>
      <c r="F8" s="24">
        <v>2.23</v>
      </c>
      <c r="H8" s="24">
        <v>1.87</v>
      </c>
      <c r="I8" s="24">
        <v>2</v>
      </c>
      <c r="J8" s="24">
        <v>2.19</v>
      </c>
      <c r="K8" s="24">
        <v>2.2200000000000002</v>
      </c>
      <c r="L8" s="24">
        <v>2.23</v>
      </c>
      <c r="M8" s="24">
        <v>2.19</v>
      </c>
      <c r="O8" s="24">
        <v>1.83</v>
      </c>
      <c r="P8" s="24">
        <v>1.99</v>
      </c>
      <c r="Q8" s="24">
        <v>2.02</v>
      </c>
      <c r="R8" s="24">
        <v>2.12</v>
      </c>
      <c r="S8" s="24">
        <v>2.23</v>
      </c>
      <c r="T8" s="24">
        <v>2.16</v>
      </c>
    </row>
    <row r="9" spans="1:20" x14ac:dyDescent="0.25">
      <c r="A9" s="24">
        <v>1.98</v>
      </c>
      <c r="B9" s="24">
        <v>2.09</v>
      </c>
      <c r="C9" s="24">
        <v>2.1800000000000002</v>
      </c>
      <c r="D9" s="24">
        <v>2.25</v>
      </c>
      <c r="E9" s="24">
        <v>2.2200000000000002</v>
      </c>
      <c r="F9" s="24">
        <v>2.23</v>
      </c>
      <c r="H9" s="24">
        <v>1.87</v>
      </c>
      <c r="I9" s="24">
        <v>2.06</v>
      </c>
      <c r="J9" s="24">
        <v>2.17</v>
      </c>
      <c r="K9" s="24">
        <v>2.17</v>
      </c>
      <c r="L9" s="24">
        <v>2.2000000000000002</v>
      </c>
      <c r="M9" s="24">
        <v>2.16</v>
      </c>
      <c r="O9" s="24">
        <v>1.88</v>
      </c>
      <c r="P9" s="24">
        <v>1.96</v>
      </c>
      <c r="Q9" s="24">
        <v>2.04</v>
      </c>
      <c r="R9" s="24">
        <v>2.1</v>
      </c>
      <c r="S9" s="24">
        <v>2.15</v>
      </c>
      <c r="T9" s="24">
        <v>2.08</v>
      </c>
    </row>
    <row r="10" spans="1:20" x14ac:dyDescent="0.25">
      <c r="A10" s="24">
        <v>1.99</v>
      </c>
      <c r="B10" s="24">
        <v>2.08</v>
      </c>
      <c r="C10" s="24">
        <v>2.1800000000000002</v>
      </c>
      <c r="D10" s="24">
        <v>2.2000000000000002</v>
      </c>
      <c r="E10" s="24">
        <v>2.2599999999999998</v>
      </c>
      <c r="F10" s="24">
        <v>2.19</v>
      </c>
      <c r="H10" s="24">
        <v>2.08</v>
      </c>
      <c r="I10" s="24">
        <v>2.04</v>
      </c>
      <c r="J10" s="24">
        <v>2.09</v>
      </c>
      <c r="K10" s="24">
        <v>2.21</v>
      </c>
      <c r="L10" s="24">
        <v>2.2000000000000002</v>
      </c>
      <c r="M10" s="24">
        <v>2.23</v>
      </c>
      <c r="O10" s="24">
        <v>1.79</v>
      </c>
      <c r="P10" s="24">
        <v>1.91</v>
      </c>
      <c r="Q10" s="24">
        <v>2.02</v>
      </c>
      <c r="R10" s="24">
        <v>2</v>
      </c>
      <c r="S10" s="24">
        <v>2.13</v>
      </c>
      <c r="T10" s="24">
        <v>2.11</v>
      </c>
    </row>
    <row r="11" spans="1:20" x14ac:dyDescent="0.25">
      <c r="A11" s="24">
        <v>1.98</v>
      </c>
      <c r="B11" s="24">
        <v>2.08</v>
      </c>
      <c r="C11" s="24">
        <v>2.19</v>
      </c>
      <c r="D11" s="24">
        <v>2.2000000000000002</v>
      </c>
      <c r="E11" s="24">
        <v>2.2200000000000002</v>
      </c>
      <c r="F11" s="24">
        <v>2.19</v>
      </c>
      <c r="H11" s="24">
        <v>1.97</v>
      </c>
      <c r="I11" s="24">
        <v>1.9</v>
      </c>
      <c r="J11" s="24">
        <v>2.11</v>
      </c>
      <c r="K11" s="24">
        <v>2.15</v>
      </c>
      <c r="L11" s="24">
        <v>2.1800000000000002</v>
      </c>
      <c r="M11" s="24">
        <v>2.1800000000000002</v>
      </c>
      <c r="O11" s="24">
        <v>1.81</v>
      </c>
      <c r="P11" s="24">
        <v>1.85</v>
      </c>
      <c r="Q11" s="24">
        <v>1.96</v>
      </c>
      <c r="R11" s="24">
        <v>2.08</v>
      </c>
      <c r="S11" s="24">
        <v>2.09</v>
      </c>
      <c r="T11" s="24">
        <v>2.14</v>
      </c>
    </row>
    <row r="12" spans="1:20" x14ac:dyDescent="0.25">
      <c r="A12" s="24">
        <v>2</v>
      </c>
      <c r="B12" s="24">
        <v>2.0699999999999998</v>
      </c>
      <c r="C12" s="24">
        <v>2.17</v>
      </c>
      <c r="D12" s="24">
        <v>2.2400000000000002</v>
      </c>
      <c r="E12" s="24">
        <v>2.23</v>
      </c>
      <c r="F12" s="24">
        <v>2.16</v>
      </c>
      <c r="H12" s="24">
        <v>1.92</v>
      </c>
      <c r="I12" s="24">
        <v>2.0099999999999998</v>
      </c>
      <c r="J12" s="24">
        <v>2.1800000000000002</v>
      </c>
      <c r="K12" s="24">
        <v>2.1800000000000002</v>
      </c>
      <c r="L12" s="24">
        <v>2.25</v>
      </c>
      <c r="M12" s="24">
        <v>2.21</v>
      </c>
      <c r="O12" s="24">
        <v>1.81</v>
      </c>
      <c r="P12" s="24">
        <v>1.97</v>
      </c>
      <c r="Q12" s="24">
        <v>2</v>
      </c>
      <c r="R12" s="24">
        <v>2.0299999999999998</v>
      </c>
      <c r="S12" s="24">
        <v>2.1</v>
      </c>
      <c r="T12" s="24">
        <v>2.0699999999999998</v>
      </c>
    </row>
    <row r="13" spans="1:20" x14ac:dyDescent="0.25">
      <c r="A13" s="24">
        <v>2.17</v>
      </c>
      <c r="B13" s="24">
        <v>2.1</v>
      </c>
      <c r="C13" s="24">
        <v>2.21</v>
      </c>
      <c r="D13" s="24">
        <v>2.23</v>
      </c>
      <c r="E13" s="24">
        <v>2.2400000000000002</v>
      </c>
      <c r="F13" s="24">
        <v>2.17</v>
      </c>
      <c r="H13" s="24">
        <v>1.9</v>
      </c>
      <c r="I13" s="24">
        <v>2.06</v>
      </c>
      <c r="J13" s="24">
        <v>2.16</v>
      </c>
      <c r="K13" s="24">
        <v>2.17</v>
      </c>
      <c r="L13" s="24">
        <v>2.21</v>
      </c>
      <c r="M13" s="24">
        <v>2.2000000000000002</v>
      </c>
      <c r="O13" s="24">
        <v>1.93</v>
      </c>
      <c r="P13" s="24">
        <v>1.92</v>
      </c>
      <c r="Q13" s="24">
        <v>1.99</v>
      </c>
      <c r="R13" s="24">
        <v>2.04</v>
      </c>
      <c r="S13" s="24">
        <v>2.1</v>
      </c>
      <c r="T13" s="24">
        <v>2.09</v>
      </c>
    </row>
    <row r="14" spans="1:20" x14ac:dyDescent="0.25">
      <c r="A14" s="24">
        <v>1.97</v>
      </c>
      <c r="B14" s="24">
        <v>2.02</v>
      </c>
      <c r="C14" s="24">
        <v>2.13</v>
      </c>
      <c r="D14" s="24">
        <v>2.16</v>
      </c>
      <c r="E14" s="24">
        <v>2.16</v>
      </c>
      <c r="F14" s="24">
        <v>2.2599999999999998</v>
      </c>
      <c r="H14" s="24">
        <v>1.89</v>
      </c>
      <c r="I14" s="24">
        <v>2.0499999999999998</v>
      </c>
      <c r="J14" s="24">
        <v>2.15</v>
      </c>
      <c r="K14" s="24">
        <v>2.2000000000000002</v>
      </c>
      <c r="L14" s="24">
        <v>2.15</v>
      </c>
      <c r="M14" s="24">
        <v>2.14</v>
      </c>
      <c r="O14" s="24">
        <v>2.02</v>
      </c>
      <c r="P14" s="24">
        <v>2</v>
      </c>
      <c r="Q14" s="24">
        <v>2</v>
      </c>
      <c r="R14" s="24">
        <v>2.0099999999999998</v>
      </c>
      <c r="S14" s="24">
        <v>2</v>
      </c>
      <c r="T14" s="24">
        <v>2.0099999999999998</v>
      </c>
    </row>
    <row r="15" spans="1:20" x14ac:dyDescent="0.25">
      <c r="A15" s="24">
        <v>1.97</v>
      </c>
      <c r="B15" s="24">
        <v>2.06</v>
      </c>
      <c r="C15" s="24">
        <v>2.12</v>
      </c>
      <c r="D15" s="24">
        <v>2.17</v>
      </c>
      <c r="E15" s="24">
        <v>2.1800000000000002</v>
      </c>
      <c r="F15" s="24">
        <v>2.17</v>
      </c>
      <c r="H15" s="24">
        <v>1.94</v>
      </c>
      <c r="I15" s="24">
        <v>2.0099999999999998</v>
      </c>
      <c r="J15" s="24">
        <v>2.09</v>
      </c>
      <c r="K15" s="24">
        <v>2.21</v>
      </c>
      <c r="L15" s="24">
        <v>2.16</v>
      </c>
      <c r="M15" s="24">
        <v>2.1800000000000002</v>
      </c>
      <c r="O15" s="24">
        <v>1.85</v>
      </c>
      <c r="P15" s="24">
        <v>1.95</v>
      </c>
      <c r="Q15" s="24">
        <v>1.99</v>
      </c>
      <c r="R15" s="24">
        <v>2.02</v>
      </c>
      <c r="S15" s="24">
        <v>2.02</v>
      </c>
      <c r="T15" s="24">
        <v>2.0499999999999998</v>
      </c>
    </row>
    <row r="16" spans="1:20" x14ac:dyDescent="0.25">
      <c r="A16" s="24">
        <v>2.16</v>
      </c>
      <c r="B16" s="24">
        <v>2.19</v>
      </c>
      <c r="C16" s="24">
        <v>2.1800000000000002</v>
      </c>
      <c r="D16" s="24">
        <v>2.2000000000000002</v>
      </c>
      <c r="E16" s="24">
        <v>2.19</v>
      </c>
      <c r="F16" s="24">
        <v>2.2000000000000002</v>
      </c>
      <c r="H16" s="24">
        <v>2.04</v>
      </c>
      <c r="I16" s="24">
        <v>2.12</v>
      </c>
      <c r="J16" s="24">
        <v>2.2200000000000002</v>
      </c>
      <c r="K16" s="24">
        <v>2.23</v>
      </c>
      <c r="L16" s="24">
        <v>2.25</v>
      </c>
      <c r="M16" s="24">
        <v>2.17</v>
      </c>
      <c r="O16" s="24">
        <v>1.83</v>
      </c>
      <c r="P16" s="24">
        <v>1.97</v>
      </c>
      <c r="Q16" s="24">
        <v>2.0099999999999998</v>
      </c>
      <c r="R16" s="24">
        <v>2.0499999999999998</v>
      </c>
      <c r="S16" s="24">
        <v>2.06</v>
      </c>
      <c r="T16" s="24">
        <v>2.11</v>
      </c>
    </row>
    <row r="17" spans="1:20" x14ac:dyDescent="0.25">
      <c r="A17" s="26" t="s">
        <v>23</v>
      </c>
      <c r="B17">
        <f>AVERAGE(A5:F16)</f>
        <v>2.1749999999999989</v>
      </c>
      <c r="D17" s="36" t="s">
        <v>13</v>
      </c>
      <c r="E17" s="36"/>
      <c r="F17">
        <f>AVEDEV(A5:F16)</f>
        <v>7.9305555555555698E-2</v>
      </c>
      <c r="H17" s="26" t="s">
        <v>23</v>
      </c>
      <c r="I17">
        <f>AVERAGE(H5:M16)</f>
        <v>2.1301388888888892</v>
      </c>
      <c r="K17" s="36" t="s">
        <v>13</v>
      </c>
      <c r="L17" s="36"/>
      <c r="M17">
        <f>AVEDEV(H5:M16)</f>
        <v>0.10038194444444436</v>
      </c>
      <c r="O17" s="26" t="s">
        <v>23</v>
      </c>
      <c r="P17">
        <f>AVERAGE(O5:T16)</f>
        <v>2.0222222222222226</v>
      </c>
      <c r="R17" s="36" t="s">
        <v>13</v>
      </c>
      <c r="S17" s="36"/>
      <c r="T17">
        <f>AVEDEV(O5:T16)</f>
        <v>7.9166666666666649E-2</v>
      </c>
    </row>
    <row r="18" spans="1:20" x14ac:dyDescent="0.25">
      <c r="A18" s="26" t="s">
        <v>10</v>
      </c>
      <c r="B18">
        <f>MIN(A5:F16)</f>
        <v>1.97</v>
      </c>
      <c r="D18" s="34" t="s">
        <v>24</v>
      </c>
      <c r="E18" s="34"/>
      <c r="F18">
        <f>STDEVA(A5:F16)</f>
        <v>0.10365163757428526</v>
      </c>
      <c r="H18" s="26" t="s">
        <v>10</v>
      </c>
      <c r="I18">
        <f>MIN(H5:M16)</f>
        <v>1.87</v>
      </c>
      <c r="K18" s="34" t="s">
        <v>24</v>
      </c>
      <c r="L18" s="34"/>
      <c r="M18">
        <f>STDEVA(H5:M16)</f>
        <v>0.12185760629863264</v>
      </c>
      <c r="O18" s="26" t="s">
        <v>10</v>
      </c>
      <c r="P18">
        <f>MIN(O5:T16)</f>
        <v>1.79</v>
      </c>
      <c r="R18" s="34" t="s">
        <v>24</v>
      </c>
      <c r="S18" s="34"/>
      <c r="T18">
        <f>STDEVA(O5:T16)</f>
        <v>0.10205248887280026</v>
      </c>
    </row>
    <row r="19" spans="1:20" x14ac:dyDescent="0.25">
      <c r="A19" s="26" t="s">
        <v>11</v>
      </c>
      <c r="B19">
        <f>MAX(A5:F16)</f>
        <v>2.37</v>
      </c>
      <c r="H19" s="26" t="s">
        <v>11</v>
      </c>
      <c r="I19">
        <f>MAX(H5:M16)</f>
        <v>2.35</v>
      </c>
      <c r="O19" s="26" t="s">
        <v>11</v>
      </c>
      <c r="P19">
        <f>MAX(O5:T16)</f>
        <v>2.23</v>
      </c>
    </row>
    <row r="20" spans="1:20" x14ac:dyDescent="0.25">
      <c r="A20" s="27" t="s">
        <v>12</v>
      </c>
      <c r="B20">
        <f>B19-B18</f>
        <v>0.40000000000000013</v>
      </c>
      <c r="H20" s="27" t="s">
        <v>12</v>
      </c>
      <c r="I20">
        <f>I19-I18</f>
        <v>0.48</v>
      </c>
      <c r="O20" s="27" t="s">
        <v>12</v>
      </c>
      <c r="P20">
        <f>P19-P18</f>
        <v>0.43999999999999995</v>
      </c>
    </row>
  </sheetData>
  <mergeCells count="9">
    <mergeCell ref="D18:E18"/>
    <mergeCell ref="K18:L18"/>
    <mergeCell ref="R18:S18"/>
    <mergeCell ref="A3:F3"/>
    <mergeCell ref="H3:M3"/>
    <mergeCell ref="O3:T3"/>
    <mergeCell ref="D17:E17"/>
    <mergeCell ref="K17:L17"/>
    <mergeCell ref="R17:S17"/>
  </mergeCells>
  <conditionalFormatting sqref="O5:T16">
    <cfRule type="colorScale" priority="3">
      <colorScale>
        <cfvo type="min"/>
        <cfvo type="percentile" val="50"/>
        <cfvo type="max"/>
        <color rgb="FF92D050"/>
        <color rgb="FFFFEB84"/>
        <color rgb="FFFF5050"/>
      </colorScale>
    </cfRule>
  </conditionalFormatting>
  <conditionalFormatting sqref="H5:M16">
    <cfRule type="colorScale" priority="2">
      <colorScale>
        <cfvo type="min"/>
        <cfvo type="percentile" val="50"/>
        <cfvo type="max"/>
        <color rgb="FF92D050"/>
        <color rgb="FFFFEB84"/>
        <color rgb="FFFF5050"/>
      </colorScale>
    </cfRule>
  </conditionalFormatting>
  <conditionalFormatting sqref="A5:F16">
    <cfRule type="colorScale" priority="1">
      <colorScale>
        <cfvo type="min"/>
        <cfvo type="percentile" val="50"/>
        <cfvo type="max"/>
        <color rgb="FF92D050"/>
        <color rgb="FFFFEB84"/>
        <color rgb="FFFF5050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P27"/>
  <sheetViews>
    <sheetView tabSelected="1" workbookViewId="0">
      <selection activeCell="I30" sqref="I30"/>
    </sheetView>
  </sheetViews>
  <sheetFormatPr baseColWidth="10" defaultColWidth="9.140625" defaultRowHeight="15" x14ac:dyDescent="0.25"/>
  <cols>
    <col min="3" max="3" width="10.140625" customWidth="1"/>
    <col min="5" max="5" width="15.140625" customWidth="1"/>
    <col min="6" max="6" width="12.140625" customWidth="1"/>
    <col min="7" max="7" width="19.42578125" customWidth="1"/>
    <col min="8" max="8" width="13.140625" customWidth="1"/>
    <col min="9" max="9" width="21.28515625" customWidth="1"/>
    <col min="10" max="10" width="11.28515625" customWidth="1"/>
    <col min="11" max="11" width="20.42578125" customWidth="1"/>
    <col min="14" max="14" width="9.85546875" customWidth="1"/>
    <col min="15" max="15" width="13.28515625" customWidth="1"/>
    <col min="16" max="16" width="12.28515625" customWidth="1"/>
  </cols>
  <sheetData>
    <row r="1" spans="1:16" ht="15.75" thickBot="1" x14ac:dyDescent="0.3">
      <c r="A1" s="28" t="s">
        <v>26</v>
      </c>
      <c r="B1" s="28" t="s">
        <v>0</v>
      </c>
      <c r="C1" s="28" t="s">
        <v>1</v>
      </c>
      <c r="D1" s="28" t="s">
        <v>2</v>
      </c>
      <c r="E1" s="29" t="s">
        <v>3</v>
      </c>
      <c r="F1" s="30" t="s">
        <v>4</v>
      </c>
      <c r="G1" s="30" t="s">
        <v>5</v>
      </c>
      <c r="H1" s="29" t="s">
        <v>6</v>
      </c>
      <c r="I1" s="31" t="s">
        <v>7</v>
      </c>
      <c r="J1" s="32" t="s">
        <v>8</v>
      </c>
      <c r="K1" s="32" t="s">
        <v>9</v>
      </c>
      <c r="L1" s="31" t="s">
        <v>10</v>
      </c>
      <c r="M1" s="31" t="s">
        <v>11</v>
      </c>
      <c r="N1" s="31" t="s">
        <v>12</v>
      </c>
      <c r="O1" s="33" t="s">
        <v>13</v>
      </c>
      <c r="P1" s="33" t="s">
        <v>14</v>
      </c>
    </row>
    <row r="2" spans="1:16" hidden="1" x14ac:dyDescent="0.25">
      <c r="A2" s="8" t="s">
        <v>27</v>
      </c>
      <c r="B2" s="7">
        <v>43286</v>
      </c>
      <c r="C2" s="8" t="s">
        <v>15</v>
      </c>
      <c r="D2" s="8" t="s">
        <v>16</v>
      </c>
      <c r="E2" s="9" t="s">
        <v>17</v>
      </c>
      <c r="F2" s="10">
        <v>3.3</v>
      </c>
      <c r="G2" s="10">
        <v>11.3</v>
      </c>
      <c r="H2" s="9">
        <v>156</v>
      </c>
      <c r="I2" s="11">
        <f ca="1">AVERAGE($I$2:$I$9)</f>
        <v>152</v>
      </c>
      <c r="J2" s="12">
        <f t="shared" ref="J2:J3" si="0">STDEVA($H$2:$H$4)</f>
        <v>3.4641016151377544</v>
      </c>
      <c r="K2" s="12">
        <f>'Coeur blc'!B17</f>
        <v>2.4648333333333334</v>
      </c>
      <c r="L2" s="11">
        <f>'Coeur blc'!B18</f>
        <v>2.13</v>
      </c>
      <c r="M2" s="11">
        <f>'Coeur blc'!B19</f>
        <v>2.7</v>
      </c>
      <c r="N2" s="11">
        <f>Table1[[#This Row],[Max]]-Table1[[#This Row],[Min]]</f>
        <v>0.57000000000000028</v>
      </c>
      <c r="O2" s="13">
        <f>'Coeur blc'!F17</f>
        <v>0.14885555555555555</v>
      </c>
      <c r="P2" s="13">
        <f>'Coeur blc'!F18</f>
        <v>0.17479762309467486</v>
      </c>
    </row>
    <row r="3" spans="1:16" hidden="1" x14ac:dyDescent="0.25">
      <c r="A3" s="15" t="s">
        <v>28</v>
      </c>
      <c r="B3" s="14">
        <v>43286</v>
      </c>
      <c r="C3" s="15" t="s">
        <v>15</v>
      </c>
      <c r="D3" s="15" t="s">
        <v>16</v>
      </c>
      <c r="E3" s="16" t="s">
        <v>17</v>
      </c>
      <c r="F3" s="17">
        <v>3.3</v>
      </c>
      <c r="G3" s="17">
        <v>11.3</v>
      </c>
      <c r="H3" s="16">
        <v>150</v>
      </c>
      <c r="I3" s="18">
        <f t="shared" ref="I3:I4" ca="1" si="1">AVERAGE($I$2:$I$9)</f>
        <v>152</v>
      </c>
      <c r="J3" s="12">
        <f t="shared" si="0"/>
        <v>3.4641016151377544</v>
      </c>
      <c r="K3" s="19">
        <f>'Coeur blc'!I17</f>
        <v>2.3914999999999997</v>
      </c>
      <c r="L3" s="18">
        <f>'Coeur blc'!I18</f>
        <v>2.08</v>
      </c>
      <c r="M3" s="18">
        <f>'Coeur blc'!I19</f>
        <v>2.63</v>
      </c>
      <c r="N3" s="11">
        <f>Table1[[#This Row],[Max]]-Table1[[#This Row],[Min]]</f>
        <v>0.54999999999999982</v>
      </c>
      <c r="O3" s="20">
        <f>'Coeur blc'!M17</f>
        <v>0.13558333333333333</v>
      </c>
      <c r="P3" s="20">
        <f>'Coeur blc'!M18</f>
        <v>0.16301008599345393</v>
      </c>
    </row>
    <row r="4" spans="1:16" hidden="1" x14ac:dyDescent="0.25">
      <c r="A4" s="8" t="s">
        <v>29</v>
      </c>
      <c r="B4" s="7">
        <v>43286</v>
      </c>
      <c r="C4" s="8" t="s">
        <v>15</v>
      </c>
      <c r="D4" s="8" t="s">
        <v>16</v>
      </c>
      <c r="E4" s="9" t="s">
        <v>17</v>
      </c>
      <c r="F4" s="10">
        <v>3.3</v>
      </c>
      <c r="G4" s="10">
        <v>11.3</v>
      </c>
      <c r="H4" s="9">
        <v>150</v>
      </c>
      <c r="I4" s="11">
        <f t="shared" ca="1" si="1"/>
        <v>152</v>
      </c>
      <c r="J4" s="12">
        <f>STDEVA($H$2:$H$4)</f>
        <v>3.4641016151377544</v>
      </c>
      <c r="K4" s="12">
        <f>'Coeur blc'!P17</f>
        <v>2.3671666666666669</v>
      </c>
      <c r="L4" s="11">
        <f>'Coeur blc'!P18</f>
        <v>2.0699999999999998</v>
      </c>
      <c r="M4" s="11">
        <f>'Coeur blc'!P19</f>
        <v>2.61</v>
      </c>
      <c r="N4" s="11">
        <f>Table1[[#This Row],[Max]]-Table1[[#This Row],[Min]]</f>
        <v>0.54</v>
      </c>
      <c r="O4" s="13">
        <f>'Coeur blc'!T17</f>
        <v>0.13002222222222218</v>
      </c>
      <c r="P4" s="13">
        <f>'Coeur blc'!T18</f>
        <v>0.15635782155550104</v>
      </c>
    </row>
    <row r="5" spans="1:16" x14ac:dyDescent="0.25">
      <c r="A5" t="s">
        <v>30</v>
      </c>
      <c r="B5" s="14">
        <v>43289</v>
      </c>
      <c r="C5" s="15" t="s">
        <v>33</v>
      </c>
      <c r="D5" s="15" t="s">
        <v>34</v>
      </c>
      <c r="E5" s="16" t="s">
        <v>35</v>
      </c>
      <c r="F5" s="17">
        <v>6.4</v>
      </c>
      <c r="G5" s="17">
        <v>12.1</v>
      </c>
      <c r="H5" s="16">
        <v>174</v>
      </c>
      <c r="I5" s="18">
        <f>AVERAGE($H$5:$H$7)</f>
        <v>167.33333333333334</v>
      </c>
      <c r="J5" s="19">
        <f>STDEVA($H$5:$H$7)</f>
        <v>7.0237691685684922</v>
      </c>
      <c r="K5" s="19">
        <f>'Cube lait'!B17</f>
        <v>2.1749999999999989</v>
      </c>
      <c r="L5" s="18">
        <f>'Cube lait'!B18</f>
        <v>1.97</v>
      </c>
      <c r="M5" s="18">
        <f>'Cube lait'!B19</f>
        <v>2.37</v>
      </c>
      <c r="N5" s="11">
        <f>Table1[[#This Row],[Max]]-Table1[[#This Row],[Min]]</f>
        <v>0.40000000000000013</v>
      </c>
      <c r="O5" s="20">
        <f>'Cube lait'!F17</f>
        <v>7.9305555555555698E-2</v>
      </c>
      <c r="P5" s="20">
        <f>'Cube lait'!F18</f>
        <v>0.10365163757428526</v>
      </c>
    </row>
    <row r="6" spans="1:16" x14ac:dyDescent="0.25">
      <c r="A6" t="s">
        <v>31</v>
      </c>
      <c r="B6" s="14">
        <v>43290</v>
      </c>
      <c r="C6" s="15" t="s">
        <v>33</v>
      </c>
      <c r="D6" s="15" t="s">
        <v>34</v>
      </c>
      <c r="E6" s="16" t="s">
        <v>35</v>
      </c>
      <c r="F6" s="17">
        <v>6.4</v>
      </c>
      <c r="G6" s="17">
        <v>12.1</v>
      </c>
      <c r="H6">
        <v>168</v>
      </c>
      <c r="I6" s="18">
        <f t="shared" ref="I6:I7" si="2">AVERAGE($H$5:$H$7)</f>
        <v>167.33333333333334</v>
      </c>
      <c r="J6" s="19">
        <f t="shared" ref="J6:J7" si="3">STDEVA($H$5:$H$7)</f>
        <v>7.0237691685684922</v>
      </c>
      <c r="K6">
        <f>'Cube lait'!I17</f>
        <v>2.1301388888888892</v>
      </c>
      <c r="L6">
        <f>'Cube lait'!I18</f>
        <v>1.87</v>
      </c>
      <c r="M6">
        <f>'Cube lait'!I19</f>
        <v>2.35</v>
      </c>
      <c r="N6" s="11">
        <f>Table1[[#This Row],[Max]]-Table1[[#This Row],[Min]]</f>
        <v>0.48</v>
      </c>
      <c r="O6">
        <f>'Cube lait'!M17</f>
        <v>0.10038194444444436</v>
      </c>
      <c r="P6">
        <f>'Cube lait'!M18</f>
        <v>0.12185760629863264</v>
      </c>
    </row>
    <row r="7" spans="1:16" x14ac:dyDescent="0.25">
      <c r="A7" t="s">
        <v>32</v>
      </c>
      <c r="B7" s="14">
        <v>43291</v>
      </c>
      <c r="C7" s="15" t="s">
        <v>33</v>
      </c>
      <c r="D7" s="15" t="s">
        <v>34</v>
      </c>
      <c r="E7" s="16" t="s">
        <v>35</v>
      </c>
      <c r="F7" s="17">
        <v>6.4</v>
      </c>
      <c r="G7" s="17">
        <v>12.1</v>
      </c>
      <c r="H7">
        <v>160</v>
      </c>
      <c r="I7" s="18">
        <f t="shared" si="2"/>
        <v>167.33333333333334</v>
      </c>
      <c r="J7" s="19">
        <f t="shared" si="3"/>
        <v>7.0237691685684922</v>
      </c>
      <c r="K7">
        <f>'Cube lait'!P17</f>
        <v>2.0222222222222226</v>
      </c>
      <c r="L7">
        <f>'Cube lait'!P18</f>
        <v>1.79</v>
      </c>
      <c r="M7">
        <f>'Cube lait'!P19</f>
        <v>2.23</v>
      </c>
      <c r="N7" s="11">
        <f>Table1[[#This Row],[Max]]-Table1[[#This Row],[Min]]</f>
        <v>0.43999999999999995</v>
      </c>
      <c r="O7">
        <f>'Cube lait'!T17</f>
        <v>7.9166666666666649E-2</v>
      </c>
      <c r="P7">
        <f>'Cube lait'!T18</f>
        <v>0.10205248887280026</v>
      </c>
    </row>
    <row r="8" spans="1:16" hidden="1" x14ac:dyDescent="0.25"/>
    <row r="9" spans="1:16" hidden="1" x14ac:dyDescent="0.25"/>
    <row r="10" spans="1:16" hidden="1" x14ac:dyDescent="0.25"/>
    <row r="11" spans="1:16" hidden="1" x14ac:dyDescent="0.25"/>
    <row r="12" spans="1:16" hidden="1" x14ac:dyDescent="0.25"/>
    <row r="13" spans="1:16" hidden="1" x14ac:dyDescent="0.25"/>
    <row r="14" spans="1:16" hidden="1" x14ac:dyDescent="0.25"/>
    <row r="15" spans="1:16" hidden="1" x14ac:dyDescent="0.25"/>
    <row r="16" spans="1:16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P4"/>
  <sheetViews>
    <sheetView workbookViewId="0">
      <selection activeCell="K2" sqref="K2"/>
    </sheetView>
  </sheetViews>
  <sheetFormatPr baseColWidth="10" defaultColWidth="9.140625" defaultRowHeight="15" x14ac:dyDescent="0.25"/>
  <sheetData>
    <row r="1" spans="1:16" ht="15.75" thickBot="1" x14ac:dyDescent="0.3">
      <c r="A1" s="1" t="s">
        <v>26</v>
      </c>
      <c r="B1" s="1" t="s">
        <v>0</v>
      </c>
      <c r="C1" s="1" t="s">
        <v>1</v>
      </c>
      <c r="D1" s="1" t="s">
        <v>2</v>
      </c>
      <c r="E1" s="2" t="s">
        <v>3</v>
      </c>
      <c r="F1" s="3" t="s">
        <v>4</v>
      </c>
      <c r="G1" s="3" t="s">
        <v>5</v>
      </c>
      <c r="H1" s="2" t="s">
        <v>6</v>
      </c>
      <c r="I1" s="4" t="s">
        <v>7</v>
      </c>
      <c r="J1" s="5" t="s">
        <v>8</v>
      </c>
      <c r="K1" s="5" t="s">
        <v>9</v>
      </c>
      <c r="L1" s="4" t="s">
        <v>10</v>
      </c>
      <c r="M1" s="4" t="s">
        <v>11</v>
      </c>
      <c r="N1" s="4" t="s">
        <v>12</v>
      </c>
      <c r="O1" s="6" t="s">
        <v>13</v>
      </c>
      <c r="P1" s="6" t="s">
        <v>14</v>
      </c>
    </row>
    <row r="2" spans="1:16" x14ac:dyDescent="0.25">
      <c r="A2" s="8" t="s">
        <v>30</v>
      </c>
      <c r="B2" s="7">
        <v>43289</v>
      </c>
      <c r="C2" s="8" t="s">
        <v>33</v>
      </c>
      <c r="D2" s="8" t="s">
        <v>34</v>
      </c>
      <c r="E2" s="9" t="s">
        <v>35</v>
      </c>
      <c r="F2" s="10">
        <v>6.4</v>
      </c>
      <c r="G2" s="10">
        <v>12.1</v>
      </c>
      <c r="H2" s="9">
        <v>174</v>
      </c>
      <c r="I2" s="11">
        <f>AVERAGE($H$2:$H$4)</f>
        <v>167.33333333333334</v>
      </c>
      <c r="J2" s="12" t="e">
        <f>STDEVA($H$5:$H$7)</f>
        <v>#DIV/0!</v>
      </c>
      <c r="K2" s="12">
        <f>'Cube lait'!B14</f>
        <v>2.02</v>
      </c>
      <c r="L2" s="11">
        <f>'Cube lait'!B15</f>
        <v>2.06</v>
      </c>
      <c r="M2" s="11">
        <f>'Cube lait'!B16</f>
        <v>2.19</v>
      </c>
      <c r="N2" s="11">
        <f>Table1[[#This Row],[Max]]-Table1[[#This Row],[Min]]</f>
        <v>0.57000000000000028</v>
      </c>
      <c r="O2" s="13">
        <f>'Cube lait'!F14</f>
        <v>2.2599999999999998</v>
      </c>
      <c r="P2" s="13">
        <f>'Cube lait'!F15</f>
        <v>2.17</v>
      </c>
    </row>
    <row r="3" spans="1:16" x14ac:dyDescent="0.25">
      <c r="A3" s="15" t="s">
        <v>31</v>
      </c>
      <c r="B3" s="14">
        <v>43290</v>
      </c>
      <c r="C3" s="15" t="s">
        <v>33</v>
      </c>
      <c r="D3" s="15" t="s">
        <v>34</v>
      </c>
      <c r="E3" s="16" t="s">
        <v>35</v>
      </c>
      <c r="F3" s="17">
        <v>6.4</v>
      </c>
      <c r="G3" s="17">
        <v>12.1</v>
      </c>
      <c r="H3" s="15">
        <v>168</v>
      </c>
      <c r="I3" s="18" t="e">
        <f t="shared" ref="I3:I4" si="0">AVERAGE($H$5:$H$7)</f>
        <v>#DIV/0!</v>
      </c>
      <c r="J3" s="19" t="e">
        <f t="shared" ref="J3:J4" si="1">STDEVA($H$5:$H$7)</f>
        <v>#DIV/0!</v>
      </c>
      <c r="K3" s="15">
        <f>'Cube lait'!I14</f>
        <v>2.0499999999999998</v>
      </c>
      <c r="L3" s="15">
        <f>'Cube lait'!I15</f>
        <v>2.0099999999999998</v>
      </c>
      <c r="M3" s="15">
        <f>'Cube lait'!I16</f>
        <v>2.12</v>
      </c>
      <c r="N3" s="11">
        <f>Table1[[#This Row],[Max]]-Table1[[#This Row],[Min]]</f>
        <v>0.54999999999999982</v>
      </c>
      <c r="O3" s="15">
        <f>'Cube lait'!M14</f>
        <v>2.14</v>
      </c>
      <c r="P3" s="15">
        <f>'Cube lait'!M15</f>
        <v>2.1800000000000002</v>
      </c>
    </row>
    <row r="4" spans="1:16" ht="15.75" thickBot="1" x14ac:dyDescent="0.3">
      <c r="A4" s="37" t="s">
        <v>32</v>
      </c>
      <c r="B4" s="38">
        <v>43291</v>
      </c>
      <c r="C4" s="37" t="s">
        <v>33</v>
      </c>
      <c r="D4" s="37" t="s">
        <v>34</v>
      </c>
      <c r="E4" s="39" t="s">
        <v>35</v>
      </c>
      <c r="F4" s="40">
        <v>6.4</v>
      </c>
      <c r="G4" s="40">
        <v>12.1</v>
      </c>
      <c r="H4" s="37">
        <v>160</v>
      </c>
      <c r="I4" s="41" t="e">
        <f t="shared" si="0"/>
        <v>#DIV/0!</v>
      </c>
      <c r="J4" s="42" t="e">
        <f t="shared" si="1"/>
        <v>#DIV/0!</v>
      </c>
      <c r="K4" s="37">
        <f>'Cube lait'!P14</f>
        <v>2</v>
      </c>
      <c r="L4" s="37">
        <f>'Cube lait'!P15</f>
        <v>1.95</v>
      </c>
      <c r="M4" s="37">
        <f>'Cube lait'!P16</f>
        <v>1.97</v>
      </c>
      <c r="N4" s="41">
        <f>Table1[[#This Row],[Max]]-Table1[[#This Row],[Min]]</f>
        <v>0.54</v>
      </c>
      <c r="O4" s="37">
        <f>'Cube lait'!T14</f>
        <v>2.0099999999999998</v>
      </c>
      <c r="P4" s="37">
        <f>'Cube lait'!T15</f>
        <v>2.0499999999999998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Paramètres">
                <anchor moveWithCells="1" sizeWithCells="1">
                  <from>
                    <xdr:col>18</xdr:col>
                    <xdr:colOff>0</xdr:colOff>
                    <xdr:row>1</xdr:row>
                    <xdr:rowOff>123825</xdr:rowOff>
                  </from>
                  <to>
                    <xdr:col>19</xdr:col>
                    <xdr:colOff>419100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Réinitialisation">
                <anchor moveWithCells="1" sizeWithCells="1">
                  <from>
                    <xdr:col>18</xdr:col>
                    <xdr:colOff>28575</xdr:colOff>
                    <xdr:row>5</xdr:row>
                    <xdr:rowOff>171450</xdr:rowOff>
                  </from>
                  <to>
                    <xdr:col>19</xdr:col>
                    <xdr:colOff>409575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Coeur blc</vt:lpstr>
      <vt:lpstr>Cube lait</vt:lpstr>
      <vt:lpstr>Données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Lendormy</dc:creator>
  <cp:lastModifiedBy>CARREAU Valentin</cp:lastModifiedBy>
  <dcterms:created xsi:type="dcterms:W3CDTF">2018-07-23T06:53:22Z</dcterms:created>
  <dcterms:modified xsi:type="dcterms:W3CDTF">2018-07-23T07:41:29Z</dcterms:modified>
</cp:coreProperties>
</file>